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dos de entrada" sheetId="1" state="visible" r:id="rId2"/>
    <sheet name="SAS-571-Datasheet" sheetId="2" state="visible" r:id="rId3"/>
    <sheet name="Cabos" sheetId="3" state="visible" r:id="rId4"/>
    <sheet name="Medidas-dBm-Diagrama de radiaçã" sheetId="4" state="visible" r:id="rId5"/>
    <sheet name="Cálculos-Diagrama de radiação-C" sheetId="5" state="visible" r:id="rId6"/>
    <sheet name="Cálculos-Diagrama de radiação-P" sheetId="6" state="visible" r:id="rId7"/>
    <sheet name="Diagramas de radiação" sheetId="7" state="visible" r:id="rId8"/>
    <sheet name="Cálculo do ganho da antena sob 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0"/>
            <rFont val="Arial"/>
            <family val="2"/>
          </rPr>
          <t xml:space="preserve">10*Log{[(4*pi)^2]*(d^2)/(Lambda^2)}</t>
        </r>
      </text>
    </comment>
    <comment ref="E4" authorId="0">
      <text>
        <r>
          <rPr>
            <sz val="10"/>
            <rFont val="Arial"/>
            <family val="2"/>
          </rPr>
          <t xml:space="preserve">Modelo SAS-571</t>
        </r>
      </text>
    </comment>
    <comment ref="E27" authorId="0">
      <text>
        <r>
          <rPr>
            <sz val="10"/>
            <rFont val="Arial"/>
            <family val="2"/>
          </rPr>
          <t xml:space="preserve">Modelo SAS-571</t>
        </r>
      </text>
    </comment>
    <comment ref="F27" authorId="0">
      <text>
        <r>
          <rPr>
            <sz val="10"/>
            <rFont val="Arial"/>
            <family val="2"/>
          </rPr>
          <t xml:space="preserve">Modelo SAS-571</t>
        </r>
      </text>
    </comment>
  </commentList>
</comments>
</file>

<file path=xl/sharedStrings.xml><?xml version="1.0" encoding="utf-8"?>
<sst xmlns="http://schemas.openxmlformats.org/spreadsheetml/2006/main" count="291" uniqueCount="80">
  <si>
    <t xml:space="preserve">Velocidade da luz no vácuo [m/s]:</t>
  </si>
  <si>
    <t xml:space="preserve">Maior dimensão da antena de referência [m]:</t>
  </si>
  <si>
    <t xml:space="preserve">Maior dimensão da antena sob teste [m]:</t>
  </si>
  <si>
    <t xml:space="preserve">Altura mínima das antenas em relação ao piso da câmara anecoica [m]:</t>
  </si>
  <si>
    <t xml:space="preserve">Altura das antenas em relação ao piso da câmara anecoica [m]:</t>
  </si>
  <si>
    <t xml:space="preserve">Frequência de operação da antena [Hz]:</t>
  </si>
  <si>
    <t xml:space="preserve">Comprimento de onda da antena [m]:</t>
  </si>
  <si>
    <t xml:space="preserve">Campo distante [m]:</t>
  </si>
  <si>
    <t xml:space="preserve">Distância entre as antenas [m]:</t>
  </si>
  <si>
    <t xml:space="preserve">Potência de transmissão [dBm]:</t>
  </si>
  <si>
    <t xml:space="preserve">Atenuação do espaço livre entre as antenas [dB]:</t>
  </si>
  <si>
    <t xml:space="preserve">Ganho da antena de referência – Polarização Vertical [dBi]:</t>
  </si>
  <si>
    <t xml:space="preserve">Atenuação dos cabos [dBi]:</t>
  </si>
  <si>
    <t xml:space="preserve">Ganho da antena sob teste – Polarização Vertical – Estimativa [dBi]:</t>
  </si>
  <si>
    <t xml:space="preserve">Potência de recepção - Estimativa [dBm]:</t>
  </si>
  <si>
    <t xml:space="preserve">Date of Calibration = JUL 14, 2015</t>
  </si>
  <si>
    <t xml:space="preserve"> </t>
  </si>
  <si>
    <t xml:space="preserve">Customer Name:  </t>
  </si>
  <si>
    <t xml:space="preserve">AH Systems</t>
  </si>
  <si>
    <t xml:space="preserve">Antenna Manufacturer:  </t>
  </si>
  <si>
    <t xml:space="preserve">Antenna Model:  </t>
  </si>
  <si>
    <t xml:space="preserve">SAS-571</t>
  </si>
  <si>
    <t xml:space="preserve">Antenna Serial No.:  </t>
  </si>
  <si>
    <t xml:space="preserve">2112</t>
  </si>
  <si>
    <t xml:space="preserve">Asset Number:</t>
  </si>
  <si>
    <t xml:space="preserve">Temperature:   19°C</t>
  </si>
  <si>
    <t xml:space="preserve">Humidity:  55%</t>
  </si>
  <si>
    <t xml:space="preserve">Measurement Distance in Meters =  1 </t>
  </si>
  <si>
    <t xml:space="preserve">Antenna Polarization = HORZ</t>
  </si>
  <si>
    <t xml:space="preserve">4 Meters Height</t>
  </si>
  <si>
    <t xml:space="preserve">NOTES: </t>
  </si>
  <si>
    <t xml:space="preserve">Calibrated using ANSI C63.5 2006</t>
  </si>
  <si>
    <t xml:space="preserve">  Freq</t>
  </si>
  <si>
    <t xml:space="preserve">ACF</t>
  </si>
  <si>
    <t xml:space="preserve">Gain</t>
  </si>
  <si>
    <t xml:space="preserve">Num</t>
  </si>
  <si>
    <t xml:space="preserve">  (GHz)</t>
  </si>
  <si>
    <t xml:space="preserve">(dB)</t>
  </si>
  <si>
    <t xml:space="preserve">(dBi)</t>
  </si>
  <si>
    <t xml:space="preserve">Uncertainty</t>
  </si>
  <si>
    <t xml:space="preserve">1.4dB</t>
  </si>
  <si>
    <t xml:space="preserve">Frequência [Hz]</t>
  </si>
  <si>
    <t xml:space="preserve">Atenuação do caminho total (Tx e Rx) dos cabos, até as respectivas antenas [dB]</t>
  </si>
  <si>
    <r>
      <rPr>
        <sz val="11"/>
        <color rgb="FF000000"/>
        <rFont val="Calibri"/>
        <family val="2"/>
      </rPr>
      <t xml:space="preserve">Atenuação do caminho até a Antena sob teste – Tx (</t>
    </r>
    <r>
      <rPr>
        <i val="true"/>
        <sz val="11"/>
        <color rgb="FF000000"/>
        <rFont val="Calibri"/>
        <family val="2"/>
      </rPr>
      <t xml:space="preserve">Turntable</t>
    </r>
    <r>
      <rPr>
        <sz val="11"/>
        <color rgb="FF000000"/>
        <rFont val="Calibri"/>
        <family val="2"/>
      </rPr>
      <t xml:space="preserve">) [dB]</t>
    </r>
  </si>
  <si>
    <t xml:space="preserve">Atenuação do caminho até a Antena de referência – Rx [dB]</t>
  </si>
  <si>
    <t xml:space="preserve">TX = VERT</t>
  </si>
  <si>
    <t xml:space="preserve">TX = HOR</t>
  </si>
  <si>
    <t xml:space="preserve">Ant.Padrão = VERT</t>
  </si>
  <si>
    <t xml:space="preserve">Ant.Padrão = HOR</t>
  </si>
  <si>
    <t xml:space="preserve">RX = VERT</t>
  </si>
  <si>
    <t xml:space="preserve">RX = HOR</t>
  </si>
  <si>
    <t xml:space="preserve">Posição Angular [°]</t>
  </si>
  <si>
    <t xml:space="preserve">Monopolo – 2,4 GHz</t>
  </si>
  <si>
    <t xml:space="preserve">Helicoidal – 2,4 GHz</t>
  </si>
  <si>
    <t xml:space="preserve">Stripe line – 2,4 GHz</t>
  </si>
  <si>
    <t xml:space="preserve">C/ MÓDULO RF [MODULAÇÃO ON]</t>
  </si>
  <si>
    <t xml:space="preserve">C/ MÓDULO RF</t>
  </si>
  <si>
    <t xml:space="preserve"> Pol. V.</t>
  </si>
  <si>
    <t xml:space="preserve">Pol. H.</t>
  </si>
  <si>
    <t xml:space="preserve"> Pol. Normal.</t>
  </si>
  <si>
    <t xml:space="preserve">Pol. Axial.</t>
  </si>
  <si>
    <t xml:space="preserve">Pol. H. V.</t>
  </si>
  <si>
    <t xml:space="preserve">Pol. H. H.</t>
  </si>
  <si>
    <t xml:space="preserve">Pol. H. V. (Corrigida)</t>
  </si>
  <si>
    <t xml:space="preserve">1.a MEDIDA</t>
  </si>
  <si>
    <t xml:space="preserve">2.a MEDIDA</t>
  </si>
  <si>
    <t xml:space="preserve">3.a MEDIDA</t>
  </si>
  <si>
    <t xml:space="preserve">MÉDIA</t>
  </si>
  <si>
    <t xml:space="preserve">MOD.OFF</t>
  </si>
  <si>
    <t xml:space="preserve">Máximos</t>
  </si>
  <si>
    <t xml:space="preserve">Pol. H. (Corrigida)</t>
  </si>
  <si>
    <t xml:space="preserve">Normalizei as Col.D e E pra ambas as polarizações. Tem que voltar nas versões anteriores se quiser que não faça essa normalização. A F não está normalizada e achei melhor assim no artigo.</t>
  </si>
  <si>
    <t xml:space="preserve">Monopolo - 2,4 GHz</t>
  </si>
  <si>
    <t xml:space="preserve">Helicoidal - 2,4 GHz</t>
  </si>
  <si>
    <t xml:space="preserve">Stripe line - 2,4 GHz</t>
  </si>
  <si>
    <t xml:space="preserve">Pol. H. V. (Corrigida1)</t>
  </si>
  <si>
    <t xml:space="preserve">Pol. H. V. (Corrigida2)</t>
  </si>
  <si>
    <t xml:space="preserve">Ganho da antena Monopolo – Polarização Vertical [dBi]:</t>
  </si>
  <si>
    <t xml:space="preserve">Ganho da antena Helicoidal – Polarização Vertical [dBi]:</t>
  </si>
  <si>
    <t xml:space="preserve">Ganho da antena Stripe line – Polarização Vertical [dBi]: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</si>
</sst>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R$-416]\ #,##0.00;[RED]\-[$R$-416]\ #,##0.00"/>
    <numFmt numFmtId="166" formatCode="0.00E+00"/>
    <numFmt numFmtId="167" formatCode="0.0E+00"/>
    <numFmt numFmtId="168" formatCode="0.00"/>
    <numFmt numFmtId="169" formatCode="0.000E+00"/>
    <numFmt numFmtId="170" formatCode="00.000E+00"/>
    <numFmt numFmtId="171" formatCode="0.000"/>
    <numFmt numFmtId="172" formatCode="@"/>
    <numFmt numFmtId="173" formatCode="General"/>
    <numFmt numFmtId="174" formatCode="0.0"/>
    <numFmt numFmtId="175" formatCode="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8"/>
      <name val="Arial"/>
      <family val="2"/>
    </font>
    <font>
      <b val="true"/>
      <sz val="9"/>
      <name val="Arial"/>
      <family val="2"/>
    </font>
    <font>
      <sz val="8"/>
      <color rgb="FF2A6099"/>
      <name val="Arial"/>
      <family val="2"/>
    </font>
    <font>
      <sz val="8"/>
      <color rgb="FFC9211E"/>
      <name val="Arial"/>
      <family val="2"/>
    </font>
    <font>
      <sz val="10"/>
      <color rgb="FF000000"/>
      <name val="Arial"/>
      <family val="2"/>
    </font>
    <font>
      <sz val="13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71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3465A4"/>
      <rgbColor rgb="FF969696"/>
      <rgbColor rgb="FF00336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Cartesiano -Polarização Vertical</a:t>
            </a:r>
          </a:p>
        </c:rich>
      </c:tx>
      <c:layout>
        <c:manualLayout>
          <c:xMode val="edge"/>
          <c:yMode val="edge"/>
          <c:x val="0.186999783690244"/>
          <c:y val="0.033880827870663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49275362319"/>
          <c:y val="0.146497753553804"/>
          <c:w val="0.824248323599394"/>
          <c:h val="0.728364145245636"/>
        </c:manualLayout>
      </c:layout>
      <c:scatterChart>
        <c:scatterStyle val="line"/>
        <c:varyColors val="0"/>
        <c:ser>
          <c:idx val="0"/>
          <c:order val="0"/>
          <c:tx>
            <c:strRef>
              <c:f>'Cálculos-Diagrama de radiação-C'!$C$2</c:f>
              <c:strCache>
                <c:ptCount val="1"/>
                <c:pt idx="0">
                  <c:v>Monopolo – 2,4 GHz</c:v>
                </c:pt>
              </c:strCache>
            </c:strRef>
          </c:tx>
          <c:spPr>
            <a:solidFill>
              <a:srgbClr val="3465a4"/>
            </a:solidFill>
            <a:ln w="18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radiação-C'!$B$5:$B$365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radiação-C'!$C$5:$C$365</c:f>
              <c:numCache>
                <c:formatCode>General</c:formatCode>
                <c:ptCount val="361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-1.3</c:v>
                </c:pt>
                <c:pt idx="12">
                  <c:v>-1.4</c:v>
                </c:pt>
                <c:pt idx="13">
                  <c:v>-1.5</c:v>
                </c:pt>
                <c:pt idx="14">
                  <c:v>-1.59999999999999</c:v>
                </c:pt>
                <c:pt idx="15">
                  <c:v>-1.7</c:v>
                </c:pt>
                <c:pt idx="16">
                  <c:v>-1.8</c:v>
                </c:pt>
                <c:pt idx="17">
                  <c:v>-1.8</c:v>
                </c:pt>
                <c:pt idx="18">
                  <c:v>-1.9</c:v>
                </c:pt>
                <c:pt idx="19">
                  <c:v>-2</c:v>
                </c:pt>
                <c:pt idx="20">
                  <c:v>-2.09999999999999</c:v>
                </c:pt>
                <c:pt idx="21">
                  <c:v>-2.3</c:v>
                </c:pt>
                <c:pt idx="22">
                  <c:v>-2.3</c:v>
                </c:pt>
                <c:pt idx="23">
                  <c:v>-2.4</c:v>
                </c:pt>
                <c:pt idx="24">
                  <c:v>-2.5</c:v>
                </c:pt>
                <c:pt idx="25">
                  <c:v>-2.59999999999999</c:v>
                </c:pt>
                <c:pt idx="26">
                  <c:v>-2.7</c:v>
                </c:pt>
                <c:pt idx="27">
                  <c:v>-2.8</c:v>
                </c:pt>
                <c:pt idx="28">
                  <c:v>-2.9</c:v>
                </c:pt>
                <c:pt idx="29">
                  <c:v>-2.9</c:v>
                </c:pt>
                <c:pt idx="30">
                  <c:v>-3.09999999999999</c:v>
                </c:pt>
                <c:pt idx="31">
                  <c:v>-3.2</c:v>
                </c:pt>
                <c:pt idx="32">
                  <c:v>-3.3</c:v>
                </c:pt>
                <c:pt idx="33">
                  <c:v>-3.4</c:v>
                </c:pt>
                <c:pt idx="34">
                  <c:v>-3.59999999999999</c:v>
                </c:pt>
                <c:pt idx="35">
                  <c:v>-3.7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-3.7</c:v>
                </c:pt>
                <c:pt idx="45">
                  <c:v>-3.7</c:v>
                </c:pt>
                <c:pt idx="46">
                  <c:v>-3.7</c:v>
                </c:pt>
                <c:pt idx="47">
                  <c:v>-3.59999999999999</c:v>
                </c:pt>
                <c:pt idx="48">
                  <c:v>-3.59999999999999</c:v>
                </c:pt>
                <c:pt idx="49">
                  <c:v>-3.4</c:v>
                </c:pt>
                <c:pt idx="50">
                  <c:v>-3.2</c:v>
                </c:pt>
                <c:pt idx="51">
                  <c:v>-3</c:v>
                </c:pt>
                <c:pt idx="52">
                  <c:v>-2.8</c:v>
                </c:pt>
                <c:pt idx="53">
                  <c:v>-2.7</c:v>
                </c:pt>
                <c:pt idx="54">
                  <c:v>-2.5</c:v>
                </c:pt>
                <c:pt idx="55">
                  <c:v>-2.4</c:v>
                </c:pt>
                <c:pt idx="56">
                  <c:v>-2.3</c:v>
                </c:pt>
                <c:pt idx="57">
                  <c:v>-2.09999999999999</c:v>
                </c:pt>
                <c:pt idx="58">
                  <c:v>-2</c:v>
                </c:pt>
                <c:pt idx="59">
                  <c:v>-1.8</c:v>
                </c:pt>
                <c:pt idx="60">
                  <c:v>-1.7</c:v>
                </c:pt>
                <c:pt idx="61">
                  <c:v>-1.59999999999999</c:v>
                </c:pt>
                <c:pt idx="62">
                  <c:v>-1.4</c:v>
                </c:pt>
                <c:pt idx="63">
                  <c:v>-1.2</c:v>
                </c:pt>
                <c:pt idx="64">
                  <c:v>-1.09999999999999</c:v>
                </c:pt>
                <c:pt idx="65">
                  <c:v>-0.899999999999999</c:v>
                </c:pt>
                <c:pt idx="66">
                  <c:v>-0.799999999999997</c:v>
                </c:pt>
                <c:pt idx="67">
                  <c:v>-0.799999999999997</c:v>
                </c:pt>
                <c:pt idx="68">
                  <c:v>-0.799999999999997</c:v>
                </c:pt>
                <c:pt idx="69">
                  <c:v>-0.699999999999996</c:v>
                </c:pt>
                <c:pt idx="70">
                  <c:v>-0.699999999999996</c:v>
                </c:pt>
                <c:pt idx="71">
                  <c:v>-0.699999999999996</c:v>
                </c:pt>
                <c:pt idx="72">
                  <c:v>-0.699999999999996</c:v>
                </c:pt>
                <c:pt idx="73">
                  <c:v>-0.699999999999996</c:v>
                </c:pt>
                <c:pt idx="74">
                  <c:v>-0.799999999999997</c:v>
                </c:pt>
                <c:pt idx="75">
                  <c:v>-0.799999999999997</c:v>
                </c:pt>
                <c:pt idx="76">
                  <c:v>-0.899999999999999</c:v>
                </c:pt>
                <c:pt idx="77">
                  <c:v>-1</c:v>
                </c:pt>
                <c:pt idx="78">
                  <c:v>-1.09999999999999</c:v>
                </c:pt>
                <c:pt idx="79">
                  <c:v>-1.2</c:v>
                </c:pt>
                <c:pt idx="80">
                  <c:v>-1.2</c:v>
                </c:pt>
                <c:pt idx="81">
                  <c:v>-1.3</c:v>
                </c:pt>
                <c:pt idx="82">
                  <c:v>-1.3</c:v>
                </c:pt>
                <c:pt idx="83">
                  <c:v>-1.5</c:v>
                </c:pt>
                <c:pt idx="84">
                  <c:v>-1.59999999999999</c:v>
                </c:pt>
                <c:pt idx="85">
                  <c:v>-1.8</c:v>
                </c:pt>
                <c:pt idx="86">
                  <c:v>-1.9</c:v>
                </c:pt>
                <c:pt idx="87">
                  <c:v>-2.09999999999999</c:v>
                </c:pt>
                <c:pt idx="88">
                  <c:v>-2.3</c:v>
                </c:pt>
                <c:pt idx="89">
                  <c:v>-2.5</c:v>
                </c:pt>
                <c:pt idx="90">
                  <c:v>-2.7</c:v>
                </c:pt>
                <c:pt idx="91">
                  <c:v>-2.8</c:v>
                </c:pt>
                <c:pt idx="92">
                  <c:v>-2.9</c:v>
                </c:pt>
                <c:pt idx="93">
                  <c:v>-3</c:v>
                </c:pt>
                <c:pt idx="94">
                  <c:v>-3.2</c:v>
                </c:pt>
                <c:pt idx="95">
                  <c:v>-3.4</c:v>
                </c:pt>
                <c:pt idx="96">
                  <c:v>-3.59999999999999</c:v>
                </c:pt>
                <c:pt idx="97">
                  <c:v>-3.59999999999999</c:v>
                </c:pt>
                <c:pt idx="98">
                  <c:v>-3.8</c:v>
                </c:pt>
                <c:pt idx="99">
                  <c:v>-3.8</c:v>
                </c:pt>
                <c:pt idx="100">
                  <c:v>-3.9</c:v>
                </c:pt>
                <c:pt idx="101">
                  <c:v>-4</c:v>
                </c:pt>
                <c:pt idx="102">
                  <c:v>-4.09999999999999</c:v>
                </c:pt>
                <c:pt idx="103">
                  <c:v>-4.2</c:v>
                </c:pt>
                <c:pt idx="104">
                  <c:v>-4.2</c:v>
                </c:pt>
                <c:pt idx="105">
                  <c:v>-4.2</c:v>
                </c:pt>
                <c:pt idx="106">
                  <c:v>-4.09999999999999</c:v>
                </c:pt>
                <c:pt idx="107">
                  <c:v>-4</c:v>
                </c:pt>
                <c:pt idx="108">
                  <c:v>-3.9</c:v>
                </c:pt>
                <c:pt idx="109">
                  <c:v>-3.8</c:v>
                </c:pt>
                <c:pt idx="110">
                  <c:v>-3.59999999999999</c:v>
                </c:pt>
                <c:pt idx="111">
                  <c:v>-3.5</c:v>
                </c:pt>
                <c:pt idx="112">
                  <c:v>-3.4</c:v>
                </c:pt>
                <c:pt idx="113">
                  <c:v>-3.09999999999999</c:v>
                </c:pt>
                <c:pt idx="114">
                  <c:v>-2.9</c:v>
                </c:pt>
                <c:pt idx="115">
                  <c:v>-2.7</c:v>
                </c:pt>
                <c:pt idx="116">
                  <c:v>-2.4</c:v>
                </c:pt>
                <c:pt idx="117">
                  <c:v>-2.2</c:v>
                </c:pt>
                <c:pt idx="118">
                  <c:v>-2</c:v>
                </c:pt>
                <c:pt idx="119">
                  <c:v>-1.8</c:v>
                </c:pt>
                <c:pt idx="120">
                  <c:v>-1.7</c:v>
                </c:pt>
                <c:pt idx="121">
                  <c:v>-1.5</c:v>
                </c:pt>
                <c:pt idx="122">
                  <c:v>-1.4</c:v>
                </c:pt>
                <c:pt idx="123">
                  <c:v>-1.2</c:v>
                </c:pt>
                <c:pt idx="124">
                  <c:v>-1.2</c:v>
                </c:pt>
                <c:pt idx="125">
                  <c:v>-1.09999999999999</c:v>
                </c:pt>
                <c:pt idx="126">
                  <c:v>-1</c:v>
                </c:pt>
                <c:pt idx="127">
                  <c:v>-0.899999999999999</c:v>
                </c:pt>
                <c:pt idx="128">
                  <c:v>-0.799999999999997</c:v>
                </c:pt>
                <c:pt idx="129">
                  <c:v>-0.699999999999996</c:v>
                </c:pt>
                <c:pt idx="130">
                  <c:v>-0.599999999999994</c:v>
                </c:pt>
                <c:pt idx="131">
                  <c:v>-0.599999999999994</c:v>
                </c:pt>
                <c:pt idx="132">
                  <c:v>-0.5</c:v>
                </c:pt>
                <c:pt idx="133">
                  <c:v>-0.5</c:v>
                </c:pt>
                <c:pt idx="134">
                  <c:v>-0.399999999999999</c:v>
                </c:pt>
                <c:pt idx="135">
                  <c:v>-0.399999999999999</c:v>
                </c:pt>
                <c:pt idx="136">
                  <c:v>-0.299999999999997</c:v>
                </c:pt>
                <c:pt idx="137">
                  <c:v>-0.299999999999997</c:v>
                </c:pt>
                <c:pt idx="138">
                  <c:v>-0.299999999999997</c:v>
                </c:pt>
                <c:pt idx="139">
                  <c:v>-0.299999999999997</c:v>
                </c:pt>
                <c:pt idx="140">
                  <c:v>-0.299999999999997</c:v>
                </c:pt>
                <c:pt idx="141">
                  <c:v>-0.299999999999997</c:v>
                </c:pt>
                <c:pt idx="142">
                  <c:v>-0.299999999999997</c:v>
                </c:pt>
                <c:pt idx="143">
                  <c:v>-0.299999999999997</c:v>
                </c:pt>
                <c:pt idx="144">
                  <c:v>-0.299999999999997</c:v>
                </c:pt>
                <c:pt idx="145">
                  <c:v>-0.299999999999997</c:v>
                </c:pt>
                <c:pt idx="146">
                  <c:v>-0.299999999999997</c:v>
                </c:pt>
                <c:pt idx="147">
                  <c:v>-0.299999999999997</c:v>
                </c:pt>
                <c:pt idx="148">
                  <c:v>-0.299999999999997</c:v>
                </c:pt>
                <c:pt idx="149">
                  <c:v>-0.299999999999997</c:v>
                </c:pt>
                <c:pt idx="150">
                  <c:v>-0.399999999999999</c:v>
                </c:pt>
                <c:pt idx="151">
                  <c:v>-0.399999999999999</c:v>
                </c:pt>
                <c:pt idx="152">
                  <c:v>-0.399999999999999</c:v>
                </c:pt>
                <c:pt idx="153">
                  <c:v>-0.399999999999999</c:v>
                </c:pt>
                <c:pt idx="154">
                  <c:v>-0.399999999999999</c:v>
                </c:pt>
                <c:pt idx="155">
                  <c:v>-0.399999999999999</c:v>
                </c:pt>
                <c:pt idx="156">
                  <c:v>-0.399999999999999</c:v>
                </c:pt>
                <c:pt idx="157">
                  <c:v>-0.399999999999999</c:v>
                </c:pt>
                <c:pt idx="158">
                  <c:v>-0.399999999999999</c:v>
                </c:pt>
                <c:pt idx="159">
                  <c:v>-0.5</c:v>
                </c:pt>
                <c:pt idx="160">
                  <c:v>-0.5</c:v>
                </c:pt>
                <c:pt idx="161">
                  <c:v>-0.5</c:v>
                </c:pt>
                <c:pt idx="162">
                  <c:v>-0.599999999999994</c:v>
                </c:pt>
                <c:pt idx="163">
                  <c:v>-0.699999999999996</c:v>
                </c:pt>
                <c:pt idx="164">
                  <c:v>-0.699999999999996</c:v>
                </c:pt>
                <c:pt idx="165">
                  <c:v>-0.799999999999997</c:v>
                </c:pt>
                <c:pt idx="166">
                  <c:v>-0.799999999999997</c:v>
                </c:pt>
                <c:pt idx="167">
                  <c:v>-0.799999999999997</c:v>
                </c:pt>
                <c:pt idx="168">
                  <c:v>-0.799999999999997</c:v>
                </c:pt>
                <c:pt idx="169">
                  <c:v>-0.799999999999997</c:v>
                </c:pt>
                <c:pt idx="170">
                  <c:v>-0.799999999999997</c:v>
                </c:pt>
                <c:pt idx="171">
                  <c:v>-0.799999999999997</c:v>
                </c:pt>
                <c:pt idx="172">
                  <c:v>-0.799999999999997</c:v>
                </c:pt>
                <c:pt idx="173">
                  <c:v>-0.799999999999997</c:v>
                </c:pt>
                <c:pt idx="174">
                  <c:v>-0.799999999999997</c:v>
                </c:pt>
                <c:pt idx="175">
                  <c:v>-0.899999999999999</c:v>
                </c:pt>
                <c:pt idx="176">
                  <c:v>-0.899999999999999</c:v>
                </c:pt>
                <c:pt idx="177">
                  <c:v>-0.899999999999999</c:v>
                </c:pt>
                <c:pt idx="178">
                  <c:v>-0.899999999999999</c:v>
                </c:pt>
                <c:pt idx="179">
                  <c:v>-0.899999999999999</c:v>
                </c:pt>
                <c:pt idx="180">
                  <c:v>-0.899999999999999</c:v>
                </c:pt>
                <c:pt idx="181">
                  <c:v>-1.09999999999999</c:v>
                </c:pt>
                <c:pt idx="182">
                  <c:v>-1.09999999999999</c:v>
                </c:pt>
                <c:pt idx="183">
                  <c:v>-1.09999999999999</c:v>
                </c:pt>
                <c:pt idx="184">
                  <c:v>-1.09999999999999</c:v>
                </c:pt>
                <c:pt idx="185">
                  <c:v>-1.2</c:v>
                </c:pt>
                <c:pt idx="186">
                  <c:v>-1.2</c:v>
                </c:pt>
                <c:pt idx="187">
                  <c:v>-1.2</c:v>
                </c:pt>
                <c:pt idx="188">
                  <c:v>-1.09999999999999</c:v>
                </c:pt>
                <c:pt idx="189">
                  <c:v>-1.09999999999999</c:v>
                </c:pt>
                <c:pt idx="190">
                  <c:v>-1.09999999999999</c:v>
                </c:pt>
                <c:pt idx="191">
                  <c:v>-1.09999999999999</c:v>
                </c:pt>
                <c:pt idx="192">
                  <c:v>-1.09999999999999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-0.899999999999999</c:v>
                </c:pt>
                <c:pt idx="197">
                  <c:v>-0.899999999999999</c:v>
                </c:pt>
                <c:pt idx="198">
                  <c:v>-0.799999999999997</c:v>
                </c:pt>
                <c:pt idx="199">
                  <c:v>-0.799999999999997</c:v>
                </c:pt>
                <c:pt idx="200">
                  <c:v>-0.799999999999997</c:v>
                </c:pt>
                <c:pt idx="201">
                  <c:v>-0.699999999999996</c:v>
                </c:pt>
                <c:pt idx="202">
                  <c:v>-0.699999999999996</c:v>
                </c:pt>
                <c:pt idx="203">
                  <c:v>-0.699999999999996</c:v>
                </c:pt>
                <c:pt idx="204">
                  <c:v>-0.599999999999994</c:v>
                </c:pt>
                <c:pt idx="205">
                  <c:v>-0.599999999999994</c:v>
                </c:pt>
                <c:pt idx="206">
                  <c:v>-0.599999999999994</c:v>
                </c:pt>
                <c:pt idx="207">
                  <c:v>-0.5</c:v>
                </c:pt>
                <c:pt idx="208">
                  <c:v>-0.399999999999999</c:v>
                </c:pt>
                <c:pt idx="209">
                  <c:v>-0.299999999999997</c:v>
                </c:pt>
                <c:pt idx="210">
                  <c:v>-0.299999999999997</c:v>
                </c:pt>
                <c:pt idx="211">
                  <c:v>-0.199999999999996</c:v>
                </c:pt>
                <c:pt idx="212">
                  <c:v>-0.199999999999996</c:v>
                </c:pt>
                <c:pt idx="213">
                  <c:v>-0.0999999999999943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-0.0999999999999943</c:v>
                </c:pt>
                <c:pt idx="227">
                  <c:v>-0.0999999999999943</c:v>
                </c:pt>
                <c:pt idx="228">
                  <c:v>-0.0999999999999943</c:v>
                </c:pt>
                <c:pt idx="229">
                  <c:v>-0.199999999999996</c:v>
                </c:pt>
                <c:pt idx="230">
                  <c:v>-0.299999999999997</c:v>
                </c:pt>
                <c:pt idx="231">
                  <c:v>-0.299999999999997</c:v>
                </c:pt>
                <c:pt idx="232">
                  <c:v>-0.399999999999999</c:v>
                </c:pt>
                <c:pt idx="233">
                  <c:v>-0.5</c:v>
                </c:pt>
                <c:pt idx="234">
                  <c:v>-0.5</c:v>
                </c:pt>
                <c:pt idx="235">
                  <c:v>-0.599999999999994</c:v>
                </c:pt>
                <c:pt idx="236">
                  <c:v>-0.699999999999996</c:v>
                </c:pt>
                <c:pt idx="237">
                  <c:v>-0.799999999999997</c:v>
                </c:pt>
                <c:pt idx="238">
                  <c:v>-0.899999999999999</c:v>
                </c:pt>
                <c:pt idx="239">
                  <c:v>-1</c:v>
                </c:pt>
                <c:pt idx="240">
                  <c:v>-1.09999999999999</c:v>
                </c:pt>
                <c:pt idx="241">
                  <c:v>-1.2</c:v>
                </c:pt>
                <c:pt idx="242">
                  <c:v>-1.3</c:v>
                </c:pt>
                <c:pt idx="243">
                  <c:v>-1.59999999999999</c:v>
                </c:pt>
                <c:pt idx="244">
                  <c:v>-1.7</c:v>
                </c:pt>
                <c:pt idx="245">
                  <c:v>-1.9</c:v>
                </c:pt>
                <c:pt idx="246">
                  <c:v>-2</c:v>
                </c:pt>
                <c:pt idx="247">
                  <c:v>-2.2</c:v>
                </c:pt>
                <c:pt idx="248">
                  <c:v>-2.3</c:v>
                </c:pt>
                <c:pt idx="249">
                  <c:v>-2.5</c:v>
                </c:pt>
                <c:pt idx="250">
                  <c:v>-2.8</c:v>
                </c:pt>
                <c:pt idx="251">
                  <c:v>-3</c:v>
                </c:pt>
                <c:pt idx="252">
                  <c:v>-3.2</c:v>
                </c:pt>
                <c:pt idx="253">
                  <c:v>-3.5</c:v>
                </c:pt>
                <c:pt idx="254">
                  <c:v>-3.59999999999999</c:v>
                </c:pt>
                <c:pt idx="255">
                  <c:v>-3.7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-3.9</c:v>
                </c:pt>
                <c:pt idx="260">
                  <c:v>-3.9</c:v>
                </c:pt>
                <c:pt idx="261">
                  <c:v>-3.9</c:v>
                </c:pt>
                <c:pt idx="262">
                  <c:v>-3.9</c:v>
                </c:pt>
                <c:pt idx="263">
                  <c:v>-3.8</c:v>
                </c:pt>
                <c:pt idx="264">
                  <c:v>-3.8</c:v>
                </c:pt>
                <c:pt idx="265">
                  <c:v>-3.59999999999999</c:v>
                </c:pt>
                <c:pt idx="266">
                  <c:v>-3.5</c:v>
                </c:pt>
                <c:pt idx="267">
                  <c:v>-3.2</c:v>
                </c:pt>
                <c:pt idx="268">
                  <c:v>-3</c:v>
                </c:pt>
                <c:pt idx="269">
                  <c:v>-2.8</c:v>
                </c:pt>
                <c:pt idx="270">
                  <c:v>-2.59999999999999</c:v>
                </c:pt>
                <c:pt idx="271">
                  <c:v>-2.4</c:v>
                </c:pt>
                <c:pt idx="272">
                  <c:v>-2.3</c:v>
                </c:pt>
                <c:pt idx="273">
                  <c:v>-2.09999999999999</c:v>
                </c:pt>
                <c:pt idx="274">
                  <c:v>-1.8</c:v>
                </c:pt>
                <c:pt idx="275">
                  <c:v>-1.59999999999999</c:v>
                </c:pt>
                <c:pt idx="276">
                  <c:v>-1.5</c:v>
                </c:pt>
                <c:pt idx="277">
                  <c:v>-1.2</c:v>
                </c:pt>
                <c:pt idx="278">
                  <c:v>-1.09999999999999</c:v>
                </c:pt>
                <c:pt idx="279">
                  <c:v>-0.899999999999999</c:v>
                </c:pt>
                <c:pt idx="280">
                  <c:v>-0.799999999999997</c:v>
                </c:pt>
                <c:pt idx="281">
                  <c:v>-0.599999999999994</c:v>
                </c:pt>
                <c:pt idx="282">
                  <c:v>-0.5</c:v>
                </c:pt>
                <c:pt idx="283">
                  <c:v>-0.399999999999999</c:v>
                </c:pt>
                <c:pt idx="284">
                  <c:v>-0.299999999999997</c:v>
                </c:pt>
                <c:pt idx="285">
                  <c:v>-0.299999999999997</c:v>
                </c:pt>
                <c:pt idx="286">
                  <c:v>-0.299999999999997</c:v>
                </c:pt>
                <c:pt idx="287">
                  <c:v>-0.199999999999996</c:v>
                </c:pt>
                <c:pt idx="288">
                  <c:v>-0.199999999999996</c:v>
                </c:pt>
                <c:pt idx="289">
                  <c:v>-0.199999999999996</c:v>
                </c:pt>
                <c:pt idx="290">
                  <c:v>-0.199999999999996</c:v>
                </c:pt>
                <c:pt idx="291">
                  <c:v>-0.299999999999997</c:v>
                </c:pt>
                <c:pt idx="292">
                  <c:v>-0.299999999999997</c:v>
                </c:pt>
                <c:pt idx="293">
                  <c:v>-0.399999999999999</c:v>
                </c:pt>
                <c:pt idx="294">
                  <c:v>-0.5</c:v>
                </c:pt>
                <c:pt idx="295">
                  <c:v>-0.599999999999994</c:v>
                </c:pt>
                <c:pt idx="296">
                  <c:v>-0.699999999999996</c:v>
                </c:pt>
                <c:pt idx="297">
                  <c:v>-0.799999999999997</c:v>
                </c:pt>
                <c:pt idx="298">
                  <c:v>-0.899999999999999</c:v>
                </c:pt>
                <c:pt idx="299">
                  <c:v>-1</c:v>
                </c:pt>
                <c:pt idx="300">
                  <c:v>-1.2</c:v>
                </c:pt>
                <c:pt idx="301">
                  <c:v>-1.3</c:v>
                </c:pt>
                <c:pt idx="302">
                  <c:v>-1.5</c:v>
                </c:pt>
                <c:pt idx="303">
                  <c:v>-1.59999999999999</c:v>
                </c:pt>
                <c:pt idx="304">
                  <c:v>-1.8</c:v>
                </c:pt>
                <c:pt idx="305">
                  <c:v>-2</c:v>
                </c:pt>
                <c:pt idx="306">
                  <c:v>-2.2</c:v>
                </c:pt>
                <c:pt idx="307">
                  <c:v>-2.4</c:v>
                </c:pt>
                <c:pt idx="308">
                  <c:v>-2.7</c:v>
                </c:pt>
                <c:pt idx="309">
                  <c:v>-2.9</c:v>
                </c:pt>
                <c:pt idx="310">
                  <c:v>-3.09999999999999</c:v>
                </c:pt>
                <c:pt idx="311">
                  <c:v>-3.3</c:v>
                </c:pt>
                <c:pt idx="312">
                  <c:v>-3.5</c:v>
                </c:pt>
                <c:pt idx="313">
                  <c:v>-3.59999999999999</c:v>
                </c:pt>
                <c:pt idx="314">
                  <c:v>-3.7</c:v>
                </c:pt>
                <c:pt idx="315">
                  <c:v>-3.8</c:v>
                </c:pt>
                <c:pt idx="316">
                  <c:v>-3.9</c:v>
                </c:pt>
                <c:pt idx="317">
                  <c:v>-3.9</c:v>
                </c:pt>
                <c:pt idx="318">
                  <c:v>-3.9</c:v>
                </c:pt>
                <c:pt idx="319">
                  <c:v>-3.9</c:v>
                </c:pt>
                <c:pt idx="320">
                  <c:v>-3.8</c:v>
                </c:pt>
                <c:pt idx="321">
                  <c:v>-3.8</c:v>
                </c:pt>
                <c:pt idx="322">
                  <c:v>-3.7</c:v>
                </c:pt>
                <c:pt idx="323">
                  <c:v>-3.59999999999999</c:v>
                </c:pt>
                <c:pt idx="324">
                  <c:v>-3.5</c:v>
                </c:pt>
                <c:pt idx="325">
                  <c:v>-3.3</c:v>
                </c:pt>
                <c:pt idx="326">
                  <c:v>-3.2</c:v>
                </c:pt>
                <c:pt idx="327">
                  <c:v>-3.09999999999999</c:v>
                </c:pt>
                <c:pt idx="328">
                  <c:v>-3</c:v>
                </c:pt>
                <c:pt idx="329">
                  <c:v>-2.9</c:v>
                </c:pt>
                <c:pt idx="330">
                  <c:v>-2.8</c:v>
                </c:pt>
                <c:pt idx="331">
                  <c:v>-2.8</c:v>
                </c:pt>
                <c:pt idx="332">
                  <c:v>-2.7</c:v>
                </c:pt>
                <c:pt idx="333">
                  <c:v>-2.59999999999999</c:v>
                </c:pt>
                <c:pt idx="334">
                  <c:v>-2.5</c:v>
                </c:pt>
                <c:pt idx="335">
                  <c:v>-2.3</c:v>
                </c:pt>
                <c:pt idx="336">
                  <c:v>-2.2</c:v>
                </c:pt>
                <c:pt idx="337">
                  <c:v>-2.09999999999999</c:v>
                </c:pt>
                <c:pt idx="338">
                  <c:v>-2</c:v>
                </c:pt>
                <c:pt idx="339">
                  <c:v>-1.9</c:v>
                </c:pt>
                <c:pt idx="340">
                  <c:v>-1.8</c:v>
                </c:pt>
                <c:pt idx="341">
                  <c:v>-1.8</c:v>
                </c:pt>
                <c:pt idx="342">
                  <c:v>-1.59999999999999</c:v>
                </c:pt>
                <c:pt idx="343">
                  <c:v>-1.59999999999999</c:v>
                </c:pt>
                <c:pt idx="344">
                  <c:v>-1.4</c:v>
                </c:pt>
                <c:pt idx="345">
                  <c:v>-1.3</c:v>
                </c:pt>
                <c:pt idx="346">
                  <c:v>-1.2</c:v>
                </c:pt>
                <c:pt idx="347">
                  <c:v>-1.09999999999999</c:v>
                </c:pt>
                <c:pt idx="348">
                  <c:v>-1.09999999999999</c:v>
                </c:pt>
                <c:pt idx="349">
                  <c:v>-1.09999999999999</c:v>
                </c:pt>
                <c:pt idx="350">
                  <c:v>-1.09999999999999</c:v>
                </c:pt>
                <c:pt idx="351">
                  <c:v>-1.09999999999999</c:v>
                </c:pt>
                <c:pt idx="352">
                  <c:v>-1.09999999999999</c:v>
                </c:pt>
                <c:pt idx="353">
                  <c:v>-1.09999999999999</c:v>
                </c:pt>
                <c:pt idx="354">
                  <c:v>-1.09999999999999</c:v>
                </c:pt>
                <c:pt idx="355">
                  <c:v>-1.09999999999999</c:v>
                </c:pt>
                <c:pt idx="356">
                  <c:v>-1.2</c:v>
                </c:pt>
                <c:pt idx="357">
                  <c:v>-1.2</c:v>
                </c:pt>
                <c:pt idx="358">
                  <c:v>-1.2</c:v>
                </c:pt>
                <c:pt idx="359">
                  <c:v>-1.2</c:v>
                </c:pt>
                <c:pt idx="360">
                  <c:v>-1.2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'Cálculos-Diagrama de radiação-C'!$I$2</c:f>
              <c:strCache>
                <c:ptCount val="1"/>
                <c:pt idx="0">
                  <c:v>Helicoidal – 2,4 GHz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radiação-C'!$H$5:$H$365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radiação-C'!$I$5:$I$365</c:f>
              <c:numCache>
                <c:formatCode>General</c:formatCode>
                <c:ptCount val="361"/>
                <c:pt idx="0">
                  <c:v>0</c:v>
                </c:pt>
                <c:pt idx="1">
                  <c:v>-0.0140000000000029</c:v>
                </c:pt>
                <c:pt idx="2">
                  <c:v>-0.0280000000000058</c:v>
                </c:pt>
                <c:pt idx="3">
                  <c:v>-0.0420000000000016</c:v>
                </c:pt>
                <c:pt idx="4">
                  <c:v>-0.0560000000000045</c:v>
                </c:pt>
                <c:pt idx="5">
                  <c:v>-0.0700000000000003</c:v>
                </c:pt>
                <c:pt idx="6">
                  <c:v>-0.0760000000000005</c:v>
                </c:pt>
                <c:pt idx="7">
                  <c:v>-0.0820000000000007</c:v>
                </c:pt>
                <c:pt idx="8">
                  <c:v>-0.088000000000001</c:v>
                </c:pt>
                <c:pt idx="9">
                  <c:v>-0.0940000000000012</c:v>
                </c:pt>
                <c:pt idx="10">
                  <c:v>-0.100000000000001</c:v>
                </c:pt>
                <c:pt idx="11">
                  <c:v>-0.126000000000005</c:v>
                </c:pt>
                <c:pt idx="12">
                  <c:v>-0.152000000000001</c:v>
                </c:pt>
                <c:pt idx="13">
                  <c:v>-0.178000000000004</c:v>
                </c:pt>
                <c:pt idx="14">
                  <c:v>-0.204000000000001</c:v>
                </c:pt>
                <c:pt idx="15">
                  <c:v>-0.230000000000004</c:v>
                </c:pt>
                <c:pt idx="16">
                  <c:v>-0.350000000000001</c:v>
                </c:pt>
                <c:pt idx="17">
                  <c:v>-0.470000000000006</c:v>
                </c:pt>
                <c:pt idx="18">
                  <c:v>-0.590000000000003</c:v>
                </c:pt>
                <c:pt idx="19">
                  <c:v>-0.710000000000001</c:v>
                </c:pt>
                <c:pt idx="20">
                  <c:v>-0.830000000000005</c:v>
                </c:pt>
                <c:pt idx="21">
                  <c:v>-0.940000000000005</c:v>
                </c:pt>
                <c:pt idx="22">
                  <c:v>-1.05</c:v>
                </c:pt>
                <c:pt idx="23">
                  <c:v>-1.16</c:v>
                </c:pt>
                <c:pt idx="24">
                  <c:v>-1.27</c:v>
                </c:pt>
                <c:pt idx="25">
                  <c:v>-1.38</c:v>
                </c:pt>
                <c:pt idx="26">
                  <c:v>-1.584</c:v>
                </c:pt>
                <c:pt idx="27">
                  <c:v>-1.788</c:v>
                </c:pt>
                <c:pt idx="28">
                  <c:v>-1.992</c:v>
                </c:pt>
                <c:pt idx="29">
                  <c:v>-2.196</c:v>
                </c:pt>
                <c:pt idx="30">
                  <c:v>-2.40000000000001</c:v>
                </c:pt>
                <c:pt idx="31">
                  <c:v>-2.602</c:v>
                </c:pt>
                <c:pt idx="32">
                  <c:v>-2.804</c:v>
                </c:pt>
                <c:pt idx="33">
                  <c:v>-3.006</c:v>
                </c:pt>
                <c:pt idx="34">
                  <c:v>-3.20800000000001</c:v>
                </c:pt>
                <c:pt idx="35">
                  <c:v>-3.41</c:v>
                </c:pt>
                <c:pt idx="36">
                  <c:v>-3.718</c:v>
                </c:pt>
                <c:pt idx="37">
                  <c:v>-4.026</c:v>
                </c:pt>
                <c:pt idx="38">
                  <c:v>-4.334</c:v>
                </c:pt>
                <c:pt idx="39">
                  <c:v>-4.642</c:v>
                </c:pt>
                <c:pt idx="40">
                  <c:v>-4.95</c:v>
                </c:pt>
                <c:pt idx="41">
                  <c:v>-5.47000000000001</c:v>
                </c:pt>
                <c:pt idx="42">
                  <c:v>-5.99</c:v>
                </c:pt>
                <c:pt idx="43">
                  <c:v>-6.51000000000001</c:v>
                </c:pt>
                <c:pt idx="44">
                  <c:v>-7.03</c:v>
                </c:pt>
                <c:pt idx="45">
                  <c:v>-7.55</c:v>
                </c:pt>
                <c:pt idx="46">
                  <c:v>-8.496</c:v>
                </c:pt>
                <c:pt idx="47">
                  <c:v>-9.442</c:v>
                </c:pt>
                <c:pt idx="48">
                  <c:v>-10.388</c:v>
                </c:pt>
                <c:pt idx="49">
                  <c:v>-11.334</c:v>
                </c:pt>
                <c:pt idx="50">
                  <c:v>-12.28</c:v>
                </c:pt>
                <c:pt idx="51">
                  <c:v>-13.134</c:v>
                </c:pt>
                <c:pt idx="52">
                  <c:v>-13.988</c:v>
                </c:pt>
                <c:pt idx="53">
                  <c:v>-14.842</c:v>
                </c:pt>
                <c:pt idx="54">
                  <c:v>-15.696</c:v>
                </c:pt>
                <c:pt idx="55">
                  <c:v>-16.55</c:v>
                </c:pt>
                <c:pt idx="56">
                  <c:v>-15.924</c:v>
                </c:pt>
                <c:pt idx="57">
                  <c:v>-15.298</c:v>
                </c:pt>
                <c:pt idx="58">
                  <c:v>-14.672</c:v>
                </c:pt>
                <c:pt idx="59">
                  <c:v>-14.046</c:v>
                </c:pt>
                <c:pt idx="60">
                  <c:v>-13.42</c:v>
                </c:pt>
                <c:pt idx="61">
                  <c:v>-12.6</c:v>
                </c:pt>
                <c:pt idx="62">
                  <c:v>-11.78</c:v>
                </c:pt>
                <c:pt idx="63">
                  <c:v>-10.96</c:v>
                </c:pt>
                <c:pt idx="64">
                  <c:v>-10.14</c:v>
                </c:pt>
                <c:pt idx="65">
                  <c:v>-9.32</c:v>
                </c:pt>
                <c:pt idx="66">
                  <c:v>-8.938</c:v>
                </c:pt>
                <c:pt idx="67">
                  <c:v>-8.556</c:v>
                </c:pt>
                <c:pt idx="68">
                  <c:v>-8.17400000000001</c:v>
                </c:pt>
                <c:pt idx="69">
                  <c:v>-7.792</c:v>
                </c:pt>
                <c:pt idx="70">
                  <c:v>-7.41</c:v>
                </c:pt>
                <c:pt idx="71">
                  <c:v>-7.358</c:v>
                </c:pt>
                <c:pt idx="72">
                  <c:v>-7.306</c:v>
                </c:pt>
                <c:pt idx="73">
                  <c:v>-7.25400000000001</c:v>
                </c:pt>
                <c:pt idx="74">
                  <c:v>-7.20200000000001</c:v>
                </c:pt>
                <c:pt idx="75">
                  <c:v>-7.15000000000001</c:v>
                </c:pt>
                <c:pt idx="76">
                  <c:v>-7.146</c:v>
                </c:pt>
                <c:pt idx="77">
                  <c:v>-7.142</c:v>
                </c:pt>
                <c:pt idx="78">
                  <c:v>-7.13800000000001</c:v>
                </c:pt>
                <c:pt idx="79">
                  <c:v>-7.134</c:v>
                </c:pt>
                <c:pt idx="80">
                  <c:v>-7.13</c:v>
                </c:pt>
                <c:pt idx="81">
                  <c:v>-6.85400000000001</c:v>
                </c:pt>
                <c:pt idx="82">
                  <c:v>-6.578</c:v>
                </c:pt>
                <c:pt idx="83">
                  <c:v>-6.302</c:v>
                </c:pt>
                <c:pt idx="84">
                  <c:v>-6.026</c:v>
                </c:pt>
                <c:pt idx="85">
                  <c:v>-5.75</c:v>
                </c:pt>
                <c:pt idx="86">
                  <c:v>-5.486</c:v>
                </c:pt>
                <c:pt idx="87">
                  <c:v>-5.222</c:v>
                </c:pt>
                <c:pt idx="88">
                  <c:v>-4.95800000000001</c:v>
                </c:pt>
                <c:pt idx="89">
                  <c:v>-4.694</c:v>
                </c:pt>
                <c:pt idx="90">
                  <c:v>-4.43</c:v>
                </c:pt>
                <c:pt idx="91">
                  <c:v>-4.088</c:v>
                </c:pt>
                <c:pt idx="92">
                  <c:v>-3.746</c:v>
                </c:pt>
                <c:pt idx="93">
                  <c:v>-3.404</c:v>
                </c:pt>
                <c:pt idx="94">
                  <c:v>-3.062</c:v>
                </c:pt>
                <c:pt idx="95">
                  <c:v>-2.72000000000001</c:v>
                </c:pt>
                <c:pt idx="96">
                  <c:v>-2.494</c:v>
                </c:pt>
                <c:pt idx="97">
                  <c:v>-2.268</c:v>
                </c:pt>
                <c:pt idx="98">
                  <c:v>-2.042</c:v>
                </c:pt>
                <c:pt idx="99">
                  <c:v>-1.816</c:v>
                </c:pt>
                <c:pt idx="100">
                  <c:v>-1.59</c:v>
                </c:pt>
                <c:pt idx="101">
                  <c:v>-1.594</c:v>
                </c:pt>
                <c:pt idx="102">
                  <c:v>-1.59800000000001</c:v>
                </c:pt>
                <c:pt idx="103">
                  <c:v>-1.602</c:v>
                </c:pt>
                <c:pt idx="104">
                  <c:v>-1.606</c:v>
                </c:pt>
                <c:pt idx="105">
                  <c:v>-1.61000000000001</c:v>
                </c:pt>
                <c:pt idx="106">
                  <c:v>-1.57400000000001</c:v>
                </c:pt>
                <c:pt idx="107">
                  <c:v>-1.538</c:v>
                </c:pt>
                <c:pt idx="108">
                  <c:v>-1.502</c:v>
                </c:pt>
                <c:pt idx="109">
                  <c:v>-1.466</c:v>
                </c:pt>
                <c:pt idx="110">
                  <c:v>-1.43</c:v>
                </c:pt>
                <c:pt idx="111">
                  <c:v>-1.414</c:v>
                </c:pt>
                <c:pt idx="112">
                  <c:v>-1.398</c:v>
                </c:pt>
                <c:pt idx="113">
                  <c:v>-1.38200000000001</c:v>
                </c:pt>
                <c:pt idx="114">
                  <c:v>-1.366</c:v>
                </c:pt>
                <c:pt idx="115">
                  <c:v>-1.35</c:v>
                </c:pt>
                <c:pt idx="116">
                  <c:v>-1.344</c:v>
                </c:pt>
                <c:pt idx="117">
                  <c:v>-1.338</c:v>
                </c:pt>
                <c:pt idx="118">
                  <c:v>-1.332</c:v>
                </c:pt>
                <c:pt idx="119">
                  <c:v>-1.326</c:v>
                </c:pt>
                <c:pt idx="120">
                  <c:v>-1.32</c:v>
                </c:pt>
                <c:pt idx="121">
                  <c:v>-1.252</c:v>
                </c:pt>
                <c:pt idx="122">
                  <c:v>-1.184</c:v>
                </c:pt>
                <c:pt idx="123">
                  <c:v>-1.116</c:v>
                </c:pt>
                <c:pt idx="124">
                  <c:v>-1.048</c:v>
                </c:pt>
                <c:pt idx="125">
                  <c:v>-0.980000000000004</c:v>
                </c:pt>
                <c:pt idx="126">
                  <c:v>-1.06</c:v>
                </c:pt>
                <c:pt idx="127">
                  <c:v>-1.14</c:v>
                </c:pt>
                <c:pt idx="128">
                  <c:v>-1.22000000000001</c:v>
                </c:pt>
                <c:pt idx="129">
                  <c:v>-1.3</c:v>
                </c:pt>
                <c:pt idx="130">
                  <c:v>-1.38</c:v>
                </c:pt>
                <c:pt idx="131">
                  <c:v>-1.57400000000001</c:v>
                </c:pt>
                <c:pt idx="132">
                  <c:v>-1.768</c:v>
                </c:pt>
                <c:pt idx="133">
                  <c:v>-1.962</c:v>
                </c:pt>
                <c:pt idx="134">
                  <c:v>-2.15600000000001</c:v>
                </c:pt>
                <c:pt idx="135">
                  <c:v>-2.35</c:v>
                </c:pt>
                <c:pt idx="136">
                  <c:v>-2.59800000000001</c:v>
                </c:pt>
                <c:pt idx="137">
                  <c:v>-2.846</c:v>
                </c:pt>
                <c:pt idx="138">
                  <c:v>-3.094</c:v>
                </c:pt>
                <c:pt idx="139">
                  <c:v>-3.34200000000001</c:v>
                </c:pt>
                <c:pt idx="140">
                  <c:v>-3.59</c:v>
                </c:pt>
                <c:pt idx="141">
                  <c:v>-3.84800000000001</c:v>
                </c:pt>
                <c:pt idx="142">
                  <c:v>-4.106</c:v>
                </c:pt>
                <c:pt idx="143">
                  <c:v>-4.364</c:v>
                </c:pt>
                <c:pt idx="144">
                  <c:v>-4.622</c:v>
                </c:pt>
                <c:pt idx="145">
                  <c:v>-4.88</c:v>
                </c:pt>
                <c:pt idx="146">
                  <c:v>-5.182</c:v>
                </c:pt>
                <c:pt idx="147">
                  <c:v>-5.484</c:v>
                </c:pt>
                <c:pt idx="148">
                  <c:v>-5.786</c:v>
                </c:pt>
                <c:pt idx="149">
                  <c:v>-6.088</c:v>
                </c:pt>
                <c:pt idx="150">
                  <c:v>-6.39</c:v>
                </c:pt>
                <c:pt idx="151">
                  <c:v>-6.43</c:v>
                </c:pt>
                <c:pt idx="152">
                  <c:v>-6.47000000000001</c:v>
                </c:pt>
                <c:pt idx="153">
                  <c:v>-6.51000000000001</c:v>
                </c:pt>
                <c:pt idx="154">
                  <c:v>-6.55</c:v>
                </c:pt>
                <c:pt idx="155">
                  <c:v>-6.59</c:v>
                </c:pt>
                <c:pt idx="156">
                  <c:v>-6.69000000000001</c:v>
                </c:pt>
                <c:pt idx="157">
                  <c:v>-6.79000000000001</c:v>
                </c:pt>
                <c:pt idx="158">
                  <c:v>-6.89</c:v>
                </c:pt>
                <c:pt idx="159">
                  <c:v>-6.99</c:v>
                </c:pt>
                <c:pt idx="160">
                  <c:v>-7.09</c:v>
                </c:pt>
                <c:pt idx="161">
                  <c:v>-7.024</c:v>
                </c:pt>
                <c:pt idx="162">
                  <c:v>-6.95800000000001</c:v>
                </c:pt>
                <c:pt idx="163">
                  <c:v>-6.892</c:v>
                </c:pt>
                <c:pt idx="164">
                  <c:v>-6.826</c:v>
                </c:pt>
                <c:pt idx="165">
                  <c:v>-6.76000000000001</c:v>
                </c:pt>
                <c:pt idx="166">
                  <c:v>-6.608</c:v>
                </c:pt>
                <c:pt idx="167">
                  <c:v>-6.456</c:v>
                </c:pt>
                <c:pt idx="168">
                  <c:v>-6.304</c:v>
                </c:pt>
                <c:pt idx="169">
                  <c:v>-6.152</c:v>
                </c:pt>
                <c:pt idx="170">
                  <c:v>-6</c:v>
                </c:pt>
                <c:pt idx="171">
                  <c:v>-5.902</c:v>
                </c:pt>
                <c:pt idx="172">
                  <c:v>-5.804</c:v>
                </c:pt>
                <c:pt idx="173">
                  <c:v>-5.706</c:v>
                </c:pt>
                <c:pt idx="174">
                  <c:v>-5.608</c:v>
                </c:pt>
                <c:pt idx="175">
                  <c:v>-5.51000000000001</c:v>
                </c:pt>
                <c:pt idx="176">
                  <c:v>-5.478</c:v>
                </c:pt>
                <c:pt idx="177">
                  <c:v>-5.44600000000001</c:v>
                </c:pt>
                <c:pt idx="178">
                  <c:v>-5.414</c:v>
                </c:pt>
                <c:pt idx="179">
                  <c:v>-5.38200000000001</c:v>
                </c:pt>
                <c:pt idx="180">
                  <c:v>-5.35</c:v>
                </c:pt>
                <c:pt idx="181">
                  <c:v>-5.5</c:v>
                </c:pt>
                <c:pt idx="182">
                  <c:v>-5.536</c:v>
                </c:pt>
                <c:pt idx="183">
                  <c:v>-5.572</c:v>
                </c:pt>
                <c:pt idx="184">
                  <c:v>-5.608</c:v>
                </c:pt>
                <c:pt idx="185">
                  <c:v>-5.64400000000001</c:v>
                </c:pt>
                <c:pt idx="186">
                  <c:v>-5.68</c:v>
                </c:pt>
                <c:pt idx="187">
                  <c:v>-5.76000000000001</c:v>
                </c:pt>
                <c:pt idx="188">
                  <c:v>-5.84</c:v>
                </c:pt>
                <c:pt idx="189">
                  <c:v>-5.92</c:v>
                </c:pt>
                <c:pt idx="190">
                  <c:v>-6</c:v>
                </c:pt>
                <c:pt idx="191">
                  <c:v>-6.08000000000001</c:v>
                </c:pt>
                <c:pt idx="192">
                  <c:v>-6.194</c:v>
                </c:pt>
                <c:pt idx="193">
                  <c:v>-6.308</c:v>
                </c:pt>
                <c:pt idx="194">
                  <c:v>-6.422</c:v>
                </c:pt>
                <c:pt idx="195">
                  <c:v>-6.536</c:v>
                </c:pt>
                <c:pt idx="196">
                  <c:v>-6.65000000000001</c:v>
                </c:pt>
                <c:pt idx="197">
                  <c:v>-6.77800000000001</c:v>
                </c:pt>
                <c:pt idx="198">
                  <c:v>-6.90600000000001</c:v>
                </c:pt>
                <c:pt idx="199">
                  <c:v>-7.03400000000001</c:v>
                </c:pt>
                <c:pt idx="200">
                  <c:v>-7.16200000000001</c:v>
                </c:pt>
                <c:pt idx="201">
                  <c:v>-7.29000000000001</c:v>
                </c:pt>
                <c:pt idx="202">
                  <c:v>-7.31800000000001</c:v>
                </c:pt>
                <c:pt idx="203">
                  <c:v>-7.346</c:v>
                </c:pt>
                <c:pt idx="204">
                  <c:v>-7.374</c:v>
                </c:pt>
                <c:pt idx="205">
                  <c:v>-7.402</c:v>
                </c:pt>
                <c:pt idx="206">
                  <c:v>-7.43</c:v>
                </c:pt>
                <c:pt idx="207">
                  <c:v>-7.332</c:v>
                </c:pt>
                <c:pt idx="208">
                  <c:v>-7.234</c:v>
                </c:pt>
                <c:pt idx="209">
                  <c:v>-7.136</c:v>
                </c:pt>
                <c:pt idx="210">
                  <c:v>-7.038</c:v>
                </c:pt>
                <c:pt idx="211">
                  <c:v>-6.94000000000001</c:v>
                </c:pt>
                <c:pt idx="212">
                  <c:v>-6.79000000000001</c:v>
                </c:pt>
                <c:pt idx="213">
                  <c:v>-6.64</c:v>
                </c:pt>
                <c:pt idx="214">
                  <c:v>-6.49</c:v>
                </c:pt>
                <c:pt idx="215">
                  <c:v>-6.34</c:v>
                </c:pt>
                <c:pt idx="216">
                  <c:v>-6.19000000000001</c:v>
                </c:pt>
                <c:pt idx="217">
                  <c:v>-5.956</c:v>
                </c:pt>
                <c:pt idx="218">
                  <c:v>-5.722</c:v>
                </c:pt>
                <c:pt idx="219">
                  <c:v>-5.48800000000001</c:v>
                </c:pt>
                <c:pt idx="220">
                  <c:v>-5.25400000000001</c:v>
                </c:pt>
                <c:pt idx="221">
                  <c:v>-5.02</c:v>
                </c:pt>
                <c:pt idx="222">
                  <c:v>-4.82</c:v>
                </c:pt>
                <c:pt idx="223">
                  <c:v>-4.62</c:v>
                </c:pt>
                <c:pt idx="224">
                  <c:v>-4.42</c:v>
                </c:pt>
                <c:pt idx="225">
                  <c:v>-4.22000000000001</c:v>
                </c:pt>
                <c:pt idx="226">
                  <c:v>-4.02</c:v>
                </c:pt>
                <c:pt idx="227">
                  <c:v>-3.814</c:v>
                </c:pt>
                <c:pt idx="228">
                  <c:v>-3.608</c:v>
                </c:pt>
                <c:pt idx="229">
                  <c:v>-3.402</c:v>
                </c:pt>
                <c:pt idx="230">
                  <c:v>-3.196</c:v>
                </c:pt>
                <c:pt idx="231">
                  <c:v>-2.99</c:v>
                </c:pt>
                <c:pt idx="232">
                  <c:v>-2.852</c:v>
                </c:pt>
                <c:pt idx="233">
                  <c:v>-2.71400000000001</c:v>
                </c:pt>
                <c:pt idx="234">
                  <c:v>-2.576</c:v>
                </c:pt>
                <c:pt idx="235">
                  <c:v>-2.438</c:v>
                </c:pt>
                <c:pt idx="236">
                  <c:v>-2.3</c:v>
                </c:pt>
                <c:pt idx="237">
                  <c:v>-2.28400000000001</c:v>
                </c:pt>
                <c:pt idx="238">
                  <c:v>-2.268</c:v>
                </c:pt>
                <c:pt idx="239">
                  <c:v>-2.252</c:v>
                </c:pt>
                <c:pt idx="240">
                  <c:v>-2.236</c:v>
                </c:pt>
                <c:pt idx="241">
                  <c:v>-2.22000000000001</c:v>
                </c:pt>
                <c:pt idx="242">
                  <c:v>-2.23200000000001</c:v>
                </c:pt>
                <c:pt idx="243">
                  <c:v>-2.244</c:v>
                </c:pt>
                <c:pt idx="244">
                  <c:v>-2.256</c:v>
                </c:pt>
                <c:pt idx="245">
                  <c:v>-2.268</c:v>
                </c:pt>
                <c:pt idx="246">
                  <c:v>-2.28</c:v>
                </c:pt>
                <c:pt idx="247">
                  <c:v>-2.38</c:v>
                </c:pt>
                <c:pt idx="248">
                  <c:v>-2.48</c:v>
                </c:pt>
                <c:pt idx="249">
                  <c:v>-2.58000000000001</c:v>
                </c:pt>
                <c:pt idx="250">
                  <c:v>-2.68</c:v>
                </c:pt>
                <c:pt idx="251">
                  <c:v>-2.78</c:v>
                </c:pt>
                <c:pt idx="252">
                  <c:v>-2.856</c:v>
                </c:pt>
                <c:pt idx="253">
                  <c:v>-2.932</c:v>
                </c:pt>
                <c:pt idx="254">
                  <c:v>-3.008</c:v>
                </c:pt>
                <c:pt idx="255">
                  <c:v>-3.084</c:v>
                </c:pt>
                <c:pt idx="256">
                  <c:v>-3.16</c:v>
                </c:pt>
                <c:pt idx="257">
                  <c:v>-3.09200000000001</c:v>
                </c:pt>
                <c:pt idx="258">
                  <c:v>-3.024</c:v>
                </c:pt>
                <c:pt idx="259">
                  <c:v>-2.956</c:v>
                </c:pt>
                <c:pt idx="260">
                  <c:v>-2.88800000000001</c:v>
                </c:pt>
                <c:pt idx="261">
                  <c:v>-2.82</c:v>
                </c:pt>
                <c:pt idx="262">
                  <c:v>-2.642</c:v>
                </c:pt>
                <c:pt idx="263">
                  <c:v>-2.46400000000001</c:v>
                </c:pt>
                <c:pt idx="264">
                  <c:v>-2.286</c:v>
                </c:pt>
                <c:pt idx="265">
                  <c:v>-2.108</c:v>
                </c:pt>
                <c:pt idx="266">
                  <c:v>-1.93</c:v>
                </c:pt>
                <c:pt idx="267">
                  <c:v>-1.792</c:v>
                </c:pt>
                <c:pt idx="268">
                  <c:v>-1.654</c:v>
                </c:pt>
                <c:pt idx="269">
                  <c:v>-1.51600000000001</c:v>
                </c:pt>
                <c:pt idx="270">
                  <c:v>-1.378</c:v>
                </c:pt>
                <c:pt idx="271">
                  <c:v>-1.24</c:v>
                </c:pt>
                <c:pt idx="272">
                  <c:v>-1.26000000000001</c:v>
                </c:pt>
                <c:pt idx="273">
                  <c:v>-1.28</c:v>
                </c:pt>
                <c:pt idx="274">
                  <c:v>-1.3</c:v>
                </c:pt>
                <c:pt idx="275">
                  <c:v>-1.32</c:v>
                </c:pt>
                <c:pt idx="276">
                  <c:v>-1.34</c:v>
                </c:pt>
                <c:pt idx="277">
                  <c:v>-1.44600000000001</c:v>
                </c:pt>
                <c:pt idx="278">
                  <c:v>-1.552</c:v>
                </c:pt>
                <c:pt idx="279">
                  <c:v>-1.658</c:v>
                </c:pt>
                <c:pt idx="280">
                  <c:v>-1.764</c:v>
                </c:pt>
                <c:pt idx="281">
                  <c:v>-1.87</c:v>
                </c:pt>
                <c:pt idx="282">
                  <c:v>-2.18</c:v>
                </c:pt>
                <c:pt idx="283">
                  <c:v>-2.49</c:v>
                </c:pt>
                <c:pt idx="284">
                  <c:v>-2.8</c:v>
                </c:pt>
                <c:pt idx="285">
                  <c:v>-3.11000000000001</c:v>
                </c:pt>
                <c:pt idx="286">
                  <c:v>-3.42</c:v>
                </c:pt>
                <c:pt idx="287">
                  <c:v>-3.874</c:v>
                </c:pt>
                <c:pt idx="288">
                  <c:v>-4.328</c:v>
                </c:pt>
                <c:pt idx="289">
                  <c:v>-4.782</c:v>
                </c:pt>
                <c:pt idx="290">
                  <c:v>-5.236</c:v>
                </c:pt>
                <c:pt idx="291">
                  <c:v>-5.69000000000001</c:v>
                </c:pt>
                <c:pt idx="292">
                  <c:v>-6.20200000000001</c:v>
                </c:pt>
                <c:pt idx="293">
                  <c:v>-6.71400000000001</c:v>
                </c:pt>
                <c:pt idx="294">
                  <c:v>-7.22600000000001</c:v>
                </c:pt>
                <c:pt idx="295">
                  <c:v>-7.73800000000001</c:v>
                </c:pt>
                <c:pt idx="296">
                  <c:v>-8.25</c:v>
                </c:pt>
                <c:pt idx="297">
                  <c:v>-8.792</c:v>
                </c:pt>
                <c:pt idx="298">
                  <c:v>-9.334</c:v>
                </c:pt>
                <c:pt idx="299">
                  <c:v>-9.87600000000001</c:v>
                </c:pt>
                <c:pt idx="300">
                  <c:v>-10.418</c:v>
                </c:pt>
                <c:pt idx="301">
                  <c:v>-10.96</c:v>
                </c:pt>
                <c:pt idx="302">
                  <c:v>-11.416</c:v>
                </c:pt>
                <c:pt idx="303">
                  <c:v>-11.872</c:v>
                </c:pt>
                <c:pt idx="304">
                  <c:v>-12.328</c:v>
                </c:pt>
                <c:pt idx="305">
                  <c:v>-12.784</c:v>
                </c:pt>
                <c:pt idx="306">
                  <c:v>-13.24</c:v>
                </c:pt>
                <c:pt idx="307">
                  <c:v>-13.262</c:v>
                </c:pt>
                <c:pt idx="308">
                  <c:v>-13.284</c:v>
                </c:pt>
                <c:pt idx="309">
                  <c:v>-13.306</c:v>
                </c:pt>
                <c:pt idx="310">
                  <c:v>-13.328</c:v>
                </c:pt>
                <c:pt idx="311">
                  <c:v>-13.35</c:v>
                </c:pt>
                <c:pt idx="312">
                  <c:v>-12.636</c:v>
                </c:pt>
                <c:pt idx="313">
                  <c:v>-11.922</c:v>
                </c:pt>
                <c:pt idx="314">
                  <c:v>-11.208</c:v>
                </c:pt>
                <c:pt idx="315">
                  <c:v>-10.494</c:v>
                </c:pt>
                <c:pt idx="316">
                  <c:v>-9.78</c:v>
                </c:pt>
                <c:pt idx="317">
                  <c:v>-9.20200000000001</c:v>
                </c:pt>
                <c:pt idx="318">
                  <c:v>-8.624</c:v>
                </c:pt>
                <c:pt idx="319">
                  <c:v>-8.04600000000001</c:v>
                </c:pt>
                <c:pt idx="320">
                  <c:v>-7.468</c:v>
                </c:pt>
                <c:pt idx="321">
                  <c:v>-6.89</c:v>
                </c:pt>
                <c:pt idx="322">
                  <c:v>-6.43</c:v>
                </c:pt>
                <c:pt idx="323">
                  <c:v>-5.97000000000001</c:v>
                </c:pt>
                <c:pt idx="324">
                  <c:v>-5.51000000000001</c:v>
                </c:pt>
                <c:pt idx="325">
                  <c:v>-5.05</c:v>
                </c:pt>
                <c:pt idx="326">
                  <c:v>-4.59</c:v>
                </c:pt>
                <c:pt idx="327">
                  <c:v>-4.23800000000001</c:v>
                </c:pt>
                <c:pt idx="328">
                  <c:v>-3.886</c:v>
                </c:pt>
                <c:pt idx="329">
                  <c:v>-3.53400000000001</c:v>
                </c:pt>
                <c:pt idx="330">
                  <c:v>-3.182</c:v>
                </c:pt>
                <c:pt idx="331">
                  <c:v>-2.83000000000001</c:v>
                </c:pt>
                <c:pt idx="332">
                  <c:v>-2.61000000000001</c:v>
                </c:pt>
                <c:pt idx="333">
                  <c:v>-2.39</c:v>
                </c:pt>
                <c:pt idx="334">
                  <c:v>-2.17</c:v>
                </c:pt>
                <c:pt idx="335">
                  <c:v>-1.95</c:v>
                </c:pt>
                <c:pt idx="336">
                  <c:v>-1.73</c:v>
                </c:pt>
                <c:pt idx="337">
                  <c:v>-1.59200000000001</c:v>
                </c:pt>
                <c:pt idx="338">
                  <c:v>-1.454</c:v>
                </c:pt>
                <c:pt idx="339">
                  <c:v>-1.316</c:v>
                </c:pt>
                <c:pt idx="340">
                  <c:v>-1.178</c:v>
                </c:pt>
                <c:pt idx="341">
                  <c:v>-1.04000000000001</c:v>
                </c:pt>
                <c:pt idx="342">
                  <c:v>-0.938000000000002</c:v>
                </c:pt>
                <c:pt idx="343">
                  <c:v>-0.836000000000006</c:v>
                </c:pt>
                <c:pt idx="344">
                  <c:v>-0.734000000000002</c:v>
                </c:pt>
                <c:pt idx="345">
                  <c:v>-0.632000000000005</c:v>
                </c:pt>
                <c:pt idx="346">
                  <c:v>-0.530000000000001</c:v>
                </c:pt>
                <c:pt idx="347">
                  <c:v>-0.536000000000001</c:v>
                </c:pt>
                <c:pt idx="348">
                  <c:v>-0.542000000000002</c:v>
                </c:pt>
                <c:pt idx="349">
                  <c:v>-0.548000000000002</c:v>
                </c:pt>
                <c:pt idx="350">
                  <c:v>-0.554000000000002</c:v>
                </c:pt>
                <c:pt idx="351">
                  <c:v>-0.560000000000002</c:v>
                </c:pt>
                <c:pt idx="352">
                  <c:v>-0.484000000000002</c:v>
                </c:pt>
                <c:pt idx="353">
                  <c:v>-0.408000000000001</c:v>
                </c:pt>
                <c:pt idx="354">
                  <c:v>-0.332000000000001</c:v>
                </c:pt>
                <c:pt idx="355">
                  <c:v>-0.256</c:v>
                </c:pt>
                <c:pt idx="356">
                  <c:v>-0.18</c:v>
                </c:pt>
                <c:pt idx="357">
                  <c:v>-0.144000000000005</c:v>
                </c:pt>
                <c:pt idx="358">
                  <c:v>-0.108000000000004</c:v>
                </c:pt>
                <c:pt idx="359">
                  <c:v>-0.0720000000000027</c:v>
                </c:pt>
                <c:pt idx="360">
                  <c:v>-0.0360000000000014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'Cálculos-Diagrama de radiação-C'!$O$2</c:f>
              <c:strCache>
                <c:ptCount val="1"/>
                <c:pt idx="0">
                  <c:v>Stripe line – 2,4 GHz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radiação-C'!$N$5:$N$365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radiação-C'!$O$5:$O$365</c:f>
              <c:numCache>
                <c:formatCode>General</c:formatCode>
                <c:ptCount val="361"/>
                <c:pt idx="0">
                  <c:v>-4.99</c:v>
                </c:pt>
                <c:pt idx="1">
                  <c:v>-4.904</c:v>
                </c:pt>
                <c:pt idx="2">
                  <c:v>-4.818</c:v>
                </c:pt>
                <c:pt idx="3">
                  <c:v>-4.732</c:v>
                </c:pt>
                <c:pt idx="4">
                  <c:v>-4.646</c:v>
                </c:pt>
                <c:pt idx="5">
                  <c:v>-4.56</c:v>
                </c:pt>
                <c:pt idx="6">
                  <c:v>-4.608</c:v>
                </c:pt>
                <c:pt idx="7">
                  <c:v>-4.656</c:v>
                </c:pt>
                <c:pt idx="8">
                  <c:v>-4.704</c:v>
                </c:pt>
                <c:pt idx="9">
                  <c:v>-4.752</c:v>
                </c:pt>
                <c:pt idx="10">
                  <c:v>-4.8</c:v>
                </c:pt>
                <c:pt idx="11">
                  <c:v>-4.956</c:v>
                </c:pt>
                <c:pt idx="12">
                  <c:v>-5.112</c:v>
                </c:pt>
                <c:pt idx="13">
                  <c:v>-5.268</c:v>
                </c:pt>
                <c:pt idx="14">
                  <c:v>-5.424</c:v>
                </c:pt>
                <c:pt idx="15">
                  <c:v>-5.58</c:v>
                </c:pt>
                <c:pt idx="16">
                  <c:v>-5.882</c:v>
                </c:pt>
                <c:pt idx="17">
                  <c:v>-6.184</c:v>
                </c:pt>
                <c:pt idx="18">
                  <c:v>-6.486</c:v>
                </c:pt>
                <c:pt idx="19">
                  <c:v>-6.788</c:v>
                </c:pt>
                <c:pt idx="20">
                  <c:v>-7.09</c:v>
                </c:pt>
                <c:pt idx="21">
                  <c:v>-7.51</c:v>
                </c:pt>
                <c:pt idx="22">
                  <c:v>-7.93</c:v>
                </c:pt>
                <c:pt idx="23">
                  <c:v>-8.35</c:v>
                </c:pt>
                <c:pt idx="24">
                  <c:v>-8.77</c:v>
                </c:pt>
                <c:pt idx="25">
                  <c:v>-9.19</c:v>
                </c:pt>
                <c:pt idx="26">
                  <c:v>-9.382</c:v>
                </c:pt>
                <c:pt idx="27">
                  <c:v>-9.574</c:v>
                </c:pt>
                <c:pt idx="28">
                  <c:v>-9.766</c:v>
                </c:pt>
                <c:pt idx="29">
                  <c:v>-9.958</c:v>
                </c:pt>
                <c:pt idx="30">
                  <c:v>-10.15</c:v>
                </c:pt>
                <c:pt idx="31">
                  <c:v>-9.794</c:v>
                </c:pt>
                <c:pt idx="32">
                  <c:v>-9.438</c:v>
                </c:pt>
                <c:pt idx="33">
                  <c:v>-9.082</c:v>
                </c:pt>
                <c:pt idx="34">
                  <c:v>-8.726</c:v>
                </c:pt>
                <c:pt idx="35">
                  <c:v>-8.37</c:v>
                </c:pt>
                <c:pt idx="36">
                  <c:v>-7.9</c:v>
                </c:pt>
                <c:pt idx="37">
                  <c:v>-7.43</c:v>
                </c:pt>
                <c:pt idx="38">
                  <c:v>-6.96</c:v>
                </c:pt>
                <c:pt idx="39">
                  <c:v>-6.49</c:v>
                </c:pt>
                <c:pt idx="40">
                  <c:v>-6.02</c:v>
                </c:pt>
                <c:pt idx="41">
                  <c:v>-5.608</c:v>
                </c:pt>
                <c:pt idx="42">
                  <c:v>-5.196</c:v>
                </c:pt>
                <c:pt idx="43">
                  <c:v>-4.784</c:v>
                </c:pt>
                <c:pt idx="44">
                  <c:v>-4.372</c:v>
                </c:pt>
                <c:pt idx="45">
                  <c:v>-3.96</c:v>
                </c:pt>
                <c:pt idx="46">
                  <c:v>-3.718</c:v>
                </c:pt>
                <c:pt idx="47">
                  <c:v>-3.476</c:v>
                </c:pt>
                <c:pt idx="48">
                  <c:v>-3.234</c:v>
                </c:pt>
                <c:pt idx="49">
                  <c:v>-2.992</c:v>
                </c:pt>
                <c:pt idx="50">
                  <c:v>-2.75</c:v>
                </c:pt>
                <c:pt idx="51">
                  <c:v>-2.63</c:v>
                </c:pt>
                <c:pt idx="52">
                  <c:v>-2.51</c:v>
                </c:pt>
                <c:pt idx="53">
                  <c:v>-2.39</c:v>
                </c:pt>
                <c:pt idx="54">
                  <c:v>-2.27</c:v>
                </c:pt>
                <c:pt idx="55">
                  <c:v>-2.15</c:v>
                </c:pt>
                <c:pt idx="56">
                  <c:v>-2.108</c:v>
                </c:pt>
                <c:pt idx="57">
                  <c:v>-2.066</c:v>
                </c:pt>
                <c:pt idx="58">
                  <c:v>-2.024</c:v>
                </c:pt>
                <c:pt idx="59">
                  <c:v>-1.982</c:v>
                </c:pt>
                <c:pt idx="60">
                  <c:v>-1.94</c:v>
                </c:pt>
                <c:pt idx="61">
                  <c:v>-1.946</c:v>
                </c:pt>
                <c:pt idx="62">
                  <c:v>-1.952</c:v>
                </c:pt>
                <c:pt idx="63">
                  <c:v>-1.958</c:v>
                </c:pt>
                <c:pt idx="64">
                  <c:v>-1.964</c:v>
                </c:pt>
                <c:pt idx="65">
                  <c:v>-1.97</c:v>
                </c:pt>
                <c:pt idx="66">
                  <c:v>-2.036</c:v>
                </c:pt>
                <c:pt idx="67">
                  <c:v>-2.102</c:v>
                </c:pt>
                <c:pt idx="68">
                  <c:v>-2.168</c:v>
                </c:pt>
                <c:pt idx="69">
                  <c:v>-2.234</c:v>
                </c:pt>
                <c:pt idx="70">
                  <c:v>-2.3</c:v>
                </c:pt>
                <c:pt idx="71">
                  <c:v>-2.398</c:v>
                </c:pt>
                <c:pt idx="72">
                  <c:v>-2.496</c:v>
                </c:pt>
                <c:pt idx="73">
                  <c:v>-2.594</c:v>
                </c:pt>
                <c:pt idx="74">
                  <c:v>-2.692</c:v>
                </c:pt>
                <c:pt idx="75">
                  <c:v>-2.79</c:v>
                </c:pt>
                <c:pt idx="76">
                  <c:v>-2.924</c:v>
                </c:pt>
                <c:pt idx="77">
                  <c:v>-3.058</c:v>
                </c:pt>
                <c:pt idx="78">
                  <c:v>-3.192</c:v>
                </c:pt>
                <c:pt idx="79">
                  <c:v>-3.326</c:v>
                </c:pt>
                <c:pt idx="80">
                  <c:v>-3.46</c:v>
                </c:pt>
                <c:pt idx="81">
                  <c:v>-3.576</c:v>
                </c:pt>
                <c:pt idx="82">
                  <c:v>-3.692</c:v>
                </c:pt>
                <c:pt idx="83">
                  <c:v>-3.808</c:v>
                </c:pt>
                <c:pt idx="84">
                  <c:v>-3.924</c:v>
                </c:pt>
                <c:pt idx="85">
                  <c:v>-4.04</c:v>
                </c:pt>
                <c:pt idx="86">
                  <c:v>-4.158</c:v>
                </c:pt>
                <c:pt idx="87">
                  <c:v>-4.276</c:v>
                </c:pt>
                <c:pt idx="88">
                  <c:v>-4.394</c:v>
                </c:pt>
                <c:pt idx="89">
                  <c:v>-4.512</c:v>
                </c:pt>
                <c:pt idx="90">
                  <c:v>-4.63</c:v>
                </c:pt>
                <c:pt idx="91">
                  <c:v>-4.65</c:v>
                </c:pt>
                <c:pt idx="92">
                  <c:v>-4.67</c:v>
                </c:pt>
                <c:pt idx="93">
                  <c:v>-4.69</c:v>
                </c:pt>
                <c:pt idx="94">
                  <c:v>-4.71</c:v>
                </c:pt>
                <c:pt idx="95">
                  <c:v>-4.73</c:v>
                </c:pt>
                <c:pt idx="96">
                  <c:v>-4.728</c:v>
                </c:pt>
                <c:pt idx="97">
                  <c:v>-4.726</c:v>
                </c:pt>
                <c:pt idx="98">
                  <c:v>-4.724</c:v>
                </c:pt>
                <c:pt idx="99">
                  <c:v>-4.722</c:v>
                </c:pt>
                <c:pt idx="100">
                  <c:v>-4.72</c:v>
                </c:pt>
                <c:pt idx="101">
                  <c:v>-4.738</c:v>
                </c:pt>
                <c:pt idx="102">
                  <c:v>-4.756</c:v>
                </c:pt>
                <c:pt idx="103">
                  <c:v>-4.774</c:v>
                </c:pt>
                <c:pt idx="104">
                  <c:v>-4.792</c:v>
                </c:pt>
                <c:pt idx="105">
                  <c:v>-4.81</c:v>
                </c:pt>
                <c:pt idx="106">
                  <c:v>-4.834</c:v>
                </c:pt>
                <c:pt idx="107">
                  <c:v>-4.858</c:v>
                </c:pt>
                <c:pt idx="108">
                  <c:v>-4.882</c:v>
                </c:pt>
                <c:pt idx="109">
                  <c:v>-4.906</c:v>
                </c:pt>
                <c:pt idx="110">
                  <c:v>-4.93</c:v>
                </c:pt>
                <c:pt idx="111">
                  <c:v>-4.986</c:v>
                </c:pt>
                <c:pt idx="112">
                  <c:v>-5.042</c:v>
                </c:pt>
                <c:pt idx="113">
                  <c:v>-5.098</c:v>
                </c:pt>
                <c:pt idx="114">
                  <c:v>-5.154</c:v>
                </c:pt>
                <c:pt idx="115">
                  <c:v>-5.21</c:v>
                </c:pt>
                <c:pt idx="116">
                  <c:v>-5.436</c:v>
                </c:pt>
                <c:pt idx="117">
                  <c:v>-5.662</c:v>
                </c:pt>
                <c:pt idx="118">
                  <c:v>-5.888</c:v>
                </c:pt>
                <c:pt idx="119">
                  <c:v>-6.114</c:v>
                </c:pt>
                <c:pt idx="120">
                  <c:v>-6.34</c:v>
                </c:pt>
                <c:pt idx="121">
                  <c:v>-6.704</c:v>
                </c:pt>
                <c:pt idx="122">
                  <c:v>-7.068</c:v>
                </c:pt>
                <c:pt idx="123">
                  <c:v>-7.432</c:v>
                </c:pt>
                <c:pt idx="124">
                  <c:v>-7.796</c:v>
                </c:pt>
                <c:pt idx="125">
                  <c:v>-8.16</c:v>
                </c:pt>
                <c:pt idx="126">
                  <c:v>-8.574</c:v>
                </c:pt>
                <c:pt idx="127">
                  <c:v>-8.988</c:v>
                </c:pt>
                <c:pt idx="128">
                  <c:v>-9.402</c:v>
                </c:pt>
                <c:pt idx="129">
                  <c:v>-9.816</c:v>
                </c:pt>
                <c:pt idx="130">
                  <c:v>-10.23</c:v>
                </c:pt>
                <c:pt idx="131">
                  <c:v>-10.706</c:v>
                </c:pt>
                <c:pt idx="132">
                  <c:v>-11.182</c:v>
                </c:pt>
                <c:pt idx="133">
                  <c:v>-11.658</c:v>
                </c:pt>
                <c:pt idx="134">
                  <c:v>-12.134</c:v>
                </c:pt>
                <c:pt idx="135">
                  <c:v>-12.61</c:v>
                </c:pt>
                <c:pt idx="136">
                  <c:v>-13.042</c:v>
                </c:pt>
                <c:pt idx="137">
                  <c:v>-13.474</c:v>
                </c:pt>
                <c:pt idx="138">
                  <c:v>-13.906</c:v>
                </c:pt>
                <c:pt idx="139">
                  <c:v>-14.338</c:v>
                </c:pt>
                <c:pt idx="140">
                  <c:v>-14.77</c:v>
                </c:pt>
                <c:pt idx="141">
                  <c:v>-15.03</c:v>
                </c:pt>
                <c:pt idx="142">
                  <c:v>-15.29</c:v>
                </c:pt>
                <c:pt idx="143">
                  <c:v>-15.55</c:v>
                </c:pt>
                <c:pt idx="144">
                  <c:v>-15.81</c:v>
                </c:pt>
                <c:pt idx="145">
                  <c:v>-16.07</c:v>
                </c:pt>
                <c:pt idx="146">
                  <c:v>-16.114</c:v>
                </c:pt>
                <c:pt idx="147">
                  <c:v>-16.158</c:v>
                </c:pt>
                <c:pt idx="148">
                  <c:v>-16.202</c:v>
                </c:pt>
                <c:pt idx="149">
                  <c:v>-16.246</c:v>
                </c:pt>
                <c:pt idx="150">
                  <c:v>-16.29</c:v>
                </c:pt>
                <c:pt idx="151">
                  <c:v>-16.086</c:v>
                </c:pt>
                <c:pt idx="152">
                  <c:v>-15.882</c:v>
                </c:pt>
                <c:pt idx="153">
                  <c:v>-15.678</c:v>
                </c:pt>
                <c:pt idx="154">
                  <c:v>-15.474</c:v>
                </c:pt>
                <c:pt idx="155">
                  <c:v>-15.27</c:v>
                </c:pt>
                <c:pt idx="156">
                  <c:v>-15.128</c:v>
                </c:pt>
                <c:pt idx="157">
                  <c:v>-14.986</c:v>
                </c:pt>
                <c:pt idx="158">
                  <c:v>-14.844</c:v>
                </c:pt>
                <c:pt idx="159">
                  <c:v>-14.702</c:v>
                </c:pt>
                <c:pt idx="160">
                  <c:v>-14.56</c:v>
                </c:pt>
                <c:pt idx="161">
                  <c:v>-14.544</c:v>
                </c:pt>
                <c:pt idx="162">
                  <c:v>-14.528</c:v>
                </c:pt>
                <c:pt idx="163">
                  <c:v>-14.512</c:v>
                </c:pt>
                <c:pt idx="164">
                  <c:v>-14.496</c:v>
                </c:pt>
                <c:pt idx="165">
                  <c:v>-14.48</c:v>
                </c:pt>
                <c:pt idx="166">
                  <c:v>-14.578</c:v>
                </c:pt>
                <c:pt idx="167">
                  <c:v>-14.676</c:v>
                </c:pt>
                <c:pt idx="168">
                  <c:v>-14.774</c:v>
                </c:pt>
                <c:pt idx="169">
                  <c:v>-14.872</c:v>
                </c:pt>
                <c:pt idx="170">
                  <c:v>-14.97</c:v>
                </c:pt>
                <c:pt idx="171">
                  <c:v>-15.19</c:v>
                </c:pt>
                <c:pt idx="172">
                  <c:v>-15.41</c:v>
                </c:pt>
                <c:pt idx="173">
                  <c:v>-15.63</c:v>
                </c:pt>
                <c:pt idx="174">
                  <c:v>-15.85</c:v>
                </c:pt>
                <c:pt idx="175">
                  <c:v>-16.07</c:v>
                </c:pt>
                <c:pt idx="176">
                  <c:v>-16.1</c:v>
                </c:pt>
                <c:pt idx="177">
                  <c:v>-16.13</c:v>
                </c:pt>
                <c:pt idx="178">
                  <c:v>-16.16</c:v>
                </c:pt>
                <c:pt idx="179">
                  <c:v>-16.19</c:v>
                </c:pt>
                <c:pt idx="180">
                  <c:v>-16.22</c:v>
                </c:pt>
                <c:pt idx="181">
                  <c:v>-16.36</c:v>
                </c:pt>
                <c:pt idx="182">
                  <c:v>-16.28</c:v>
                </c:pt>
                <c:pt idx="183">
                  <c:v>-16.2</c:v>
                </c:pt>
                <c:pt idx="184">
                  <c:v>-16.12</c:v>
                </c:pt>
                <c:pt idx="185">
                  <c:v>-16.04</c:v>
                </c:pt>
                <c:pt idx="186">
                  <c:v>-15.96</c:v>
                </c:pt>
                <c:pt idx="187">
                  <c:v>-15.568</c:v>
                </c:pt>
                <c:pt idx="188">
                  <c:v>-15.176</c:v>
                </c:pt>
                <c:pt idx="189">
                  <c:v>-14.784</c:v>
                </c:pt>
                <c:pt idx="190">
                  <c:v>-14.392</c:v>
                </c:pt>
                <c:pt idx="191">
                  <c:v>-14</c:v>
                </c:pt>
                <c:pt idx="192">
                  <c:v>-13.532</c:v>
                </c:pt>
                <c:pt idx="193">
                  <c:v>-13.064</c:v>
                </c:pt>
                <c:pt idx="194">
                  <c:v>-12.596</c:v>
                </c:pt>
                <c:pt idx="195">
                  <c:v>-12.128</c:v>
                </c:pt>
                <c:pt idx="196">
                  <c:v>-11.66</c:v>
                </c:pt>
                <c:pt idx="197">
                  <c:v>-11.268</c:v>
                </c:pt>
                <c:pt idx="198">
                  <c:v>-10.876</c:v>
                </c:pt>
                <c:pt idx="199">
                  <c:v>-10.484</c:v>
                </c:pt>
                <c:pt idx="200">
                  <c:v>-10.092</c:v>
                </c:pt>
                <c:pt idx="201">
                  <c:v>-9.7</c:v>
                </c:pt>
                <c:pt idx="202">
                  <c:v>-9.376</c:v>
                </c:pt>
                <c:pt idx="203">
                  <c:v>-9.052</c:v>
                </c:pt>
                <c:pt idx="204">
                  <c:v>-8.728</c:v>
                </c:pt>
                <c:pt idx="205">
                  <c:v>-8.404</c:v>
                </c:pt>
                <c:pt idx="206">
                  <c:v>-8.08</c:v>
                </c:pt>
                <c:pt idx="207">
                  <c:v>-7.82</c:v>
                </c:pt>
                <c:pt idx="208">
                  <c:v>-7.56</c:v>
                </c:pt>
                <c:pt idx="209">
                  <c:v>-7.3</c:v>
                </c:pt>
                <c:pt idx="210">
                  <c:v>-7.04</c:v>
                </c:pt>
                <c:pt idx="211">
                  <c:v>-6.78</c:v>
                </c:pt>
                <c:pt idx="212">
                  <c:v>-6.584</c:v>
                </c:pt>
                <c:pt idx="213">
                  <c:v>-6.388</c:v>
                </c:pt>
                <c:pt idx="214">
                  <c:v>-6.192</c:v>
                </c:pt>
                <c:pt idx="215">
                  <c:v>-5.996</c:v>
                </c:pt>
                <c:pt idx="216">
                  <c:v>-5.8</c:v>
                </c:pt>
                <c:pt idx="217">
                  <c:v>-5.674</c:v>
                </c:pt>
                <c:pt idx="218">
                  <c:v>-5.548</c:v>
                </c:pt>
                <c:pt idx="219">
                  <c:v>-5.422</c:v>
                </c:pt>
                <c:pt idx="220">
                  <c:v>-5.296</c:v>
                </c:pt>
                <c:pt idx="221">
                  <c:v>-5.17</c:v>
                </c:pt>
                <c:pt idx="222">
                  <c:v>-5.09</c:v>
                </c:pt>
                <c:pt idx="223">
                  <c:v>-5.01</c:v>
                </c:pt>
                <c:pt idx="224">
                  <c:v>-4.93</c:v>
                </c:pt>
                <c:pt idx="225">
                  <c:v>-4.85</c:v>
                </c:pt>
                <c:pt idx="226">
                  <c:v>-4.77</c:v>
                </c:pt>
                <c:pt idx="227">
                  <c:v>-4.746</c:v>
                </c:pt>
                <c:pt idx="228">
                  <c:v>-4.722</c:v>
                </c:pt>
                <c:pt idx="229">
                  <c:v>-4.698</c:v>
                </c:pt>
                <c:pt idx="230">
                  <c:v>-4.674</c:v>
                </c:pt>
                <c:pt idx="231">
                  <c:v>-4.65</c:v>
                </c:pt>
                <c:pt idx="232">
                  <c:v>-4.674</c:v>
                </c:pt>
                <c:pt idx="233">
                  <c:v>-4.698</c:v>
                </c:pt>
                <c:pt idx="234">
                  <c:v>-4.722</c:v>
                </c:pt>
                <c:pt idx="235">
                  <c:v>-4.746</c:v>
                </c:pt>
                <c:pt idx="236">
                  <c:v>-4.77</c:v>
                </c:pt>
                <c:pt idx="237">
                  <c:v>-4.706</c:v>
                </c:pt>
                <c:pt idx="238">
                  <c:v>-4.642</c:v>
                </c:pt>
                <c:pt idx="239">
                  <c:v>-4.578</c:v>
                </c:pt>
                <c:pt idx="240">
                  <c:v>-4.514</c:v>
                </c:pt>
                <c:pt idx="241">
                  <c:v>-4.45</c:v>
                </c:pt>
                <c:pt idx="242">
                  <c:v>-4.336</c:v>
                </c:pt>
                <c:pt idx="243">
                  <c:v>-4.222</c:v>
                </c:pt>
                <c:pt idx="244">
                  <c:v>-4.108</c:v>
                </c:pt>
                <c:pt idx="245">
                  <c:v>-3.994</c:v>
                </c:pt>
                <c:pt idx="246">
                  <c:v>-3.88</c:v>
                </c:pt>
                <c:pt idx="247">
                  <c:v>-3.704</c:v>
                </c:pt>
                <c:pt idx="248">
                  <c:v>-3.528</c:v>
                </c:pt>
                <c:pt idx="249">
                  <c:v>-3.352</c:v>
                </c:pt>
                <c:pt idx="250">
                  <c:v>-3.176</c:v>
                </c:pt>
                <c:pt idx="251">
                  <c:v>-3</c:v>
                </c:pt>
                <c:pt idx="252">
                  <c:v>-2.816</c:v>
                </c:pt>
                <c:pt idx="253">
                  <c:v>-2.632</c:v>
                </c:pt>
                <c:pt idx="254">
                  <c:v>-2.448</c:v>
                </c:pt>
                <c:pt idx="255">
                  <c:v>-2.264</c:v>
                </c:pt>
                <c:pt idx="256">
                  <c:v>-2.08</c:v>
                </c:pt>
                <c:pt idx="257">
                  <c:v>-1.886</c:v>
                </c:pt>
                <c:pt idx="258">
                  <c:v>-1.692</c:v>
                </c:pt>
                <c:pt idx="259">
                  <c:v>-1.498</c:v>
                </c:pt>
                <c:pt idx="260">
                  <c:v>-1.304</c:v>
                </c:pt>
                <c:pt idx="261">
                  <c:v>-1.11</c:v>
                </c:pt>
                <c:pt idx="262">
                  <c:v>-0.984000000000002</c:v>
                </c:pt>
                <c:pt idx="263">
                  <c:v>-0.857999999999997</c:v>
                </c:pt>
                <c:pt idx="264">
                  <c:v>-0.731999999999999</c:v>
                </c:pt>
                <c:pt idx="265">
                  <c:v>-0.606000000000002</c:v>
                </c:pt>
                <c:pt idx="266">
                  <c:v>-0.479999999999997</c:v>
                </c:pt>
                <c:pt idx="267">
                  <c:v>-0.409999999999997</c:v>
                </c:pt>
                <c:pt idx="268">
                  <c:v>-0.339999999999996</c:v>
                </c:pt>
                <c:pt idx="269">
                  <c:v>-0.269999999999996</c:v>
                </c:pt>
                <c:pt idx="270">
                  <c:v>-0.199999999999996</c:v>
                </c:pt>
                <c:pt idx="271">
                  <c:v>-0.130000000000003</c:v>
                </c:pt>
                <c:pt idx="272">
                  <c:v>-0.103999999999999</c:v>
                </c:pt>
                <c:pt idx="273">
                  <c:v>-0.0779999999999959</c:v>
                </c:pt>
                <c:pt idx="274">
                  <c:v>-0.0519999999999996</c:v>
                </c:pt>
                <c:pt idx="275">
                  <c:v>-0.0259999999999962</c:v>
                </c:pt>
                <c:pt idx="276">
                  <c:v>0</c:v>
                </c:pt>
                <c:pt idx="277">
                  <c:v>-0.00200000000000244</c:v>
                </c:pt>
                <c:pt idx="278">
                  <c:v>-0.00399999999999778</c:v>
                </c:pt>
                <c:pt idx="279">
                  <c:v>-0.00600000000000023</c:v>
                </c:pt>
                <c:pt idx="280">
                  <c:v>-0.00800000000000267</c:v>
                </c:pt>
                <c:pt idx="281">
                  <c:v>-0.00999999999999801</c:v>
                </c:pt>
                <c:pt idx="282">
                  <c:v>-0.019999999999996</c:v>
                </c:pt>
                <c:pt idx="283">
                  <c:v>-0.0300000000000011</c:v>
                </c:pt>
                <c:pt idx="284">
                  <c:v>-0.0399999999999991</c:v>
                </c:pt>
                <c:pt idx="285">
                  <c:v>-0.0499999999999972</c:v>
                </c:pt>
                <c:pt idx="286">
                  <c:v>-0.0600000000000023</c:v>
                </c:pt>
                <c:pt idx="287">
                  <c:v>-0.131999999999998</c:v>
                </c:pt>
                <c:pt idx="288">
                  <c:v>-0.204000000000001</c:v>
                </c:pt>
                <c:pt idx="289">
                  <c:v>-0.275999999999996</c:v>
                </c:pt>
                <c:pt idx="290">
                  <c:v>-0.347999999999999</c:v>
                </c:pt>
                <c:pt idx="291">
                  <c:v>-0.420000000000002</c:v>
                </c:pt>
                <c:pt idx="292">
                  <c:v>-0.525999999999996</c:v>
                </c:pt>
                <c:pt idx="293">
                  <c:v>-0.631999999999998</c:v>
                </c:pt>
                <c:pt idx="294">
                  <c:v>-0.738</c:v>
                </c:pt>
                <c:pt idx="295">
                  <c:v>-0.844000000000001</c:v>
                </c:pt>
                <c:pt idx="296">
                  <c:v>-0.949999999999996</c:v>
                </c:pt>
                <c:pt idx="297">
                  <c:v>-1.1</c:v>
                </c:pt>
                <c:pt idx="298">
                  <c:v>-1.25</c:v>
                </c:pt>
                <c:pt idx="299">
                  <c:v>-1.4</c:v>
                </c:pt>
                <c:pt idx="300">
                  <c:v>-1.55</c:v>
                </c:pt>
                <c:pt idx="301">
                  <c:v>-1.7</c:v>
                </c:pt>
                <c:pt idx="302">
                  <c:v>-1.912</c:v>
                </c:pt>
                <c:pt idx="303">
                  <c:v>-2.124</c:v>
                </c:pt>
                <c:pt idx="304">
                  <c:v>-2.336</c:v>
                </c:pt>
                <c:pt idx="305">
                  <c:v>-2.548</c:v>
                </c:pt>
                <c:pt idx="306">
                  <c:v>-2.76</c:v>
                </c:pt>
                <c:pt idx="307">
                  <c:v>-3.03</c:v>
                </c:pt>
                <c:pt idx="308">
                  <c:v>-3.3</c:v>
                </c:pt>
                <c:pt idx="309">
                  <c:v>-3.57</c:v>
                </c:pt>
                <c:pt idx="310">
                  <c:v>-3.84</c:v>
                </c:pt>
                <c:pt idx="311">
                  <c:v>-4.11</c:v>
                </c:pt>
                <c:pt idx="312">
                  <c:v>-4.47</c:v>
                </c:pt>
                <c:pt idx="313">
                  <c:v>-4.83</c:v>
                </c:pt>
                <c:pt idx="314">
                  <c:v>-5.19</c:v>
                </c:pt>
                <c:pt idx="315">
                  <c:v>-5.55</c:v>
                </c:pt>
                <c:pt idx="316">
                  <c:v>-5.91</c:v>
                </c:pt>
                <c:pt idx="317">
                  <c:v>-6.386</c:v>
                </c:pt>
                <c:pt idx="318">
                  <c:v>-6.862</c:v>
                </c:pt>
                <c:pt idx="319">
                  <c:v>-7.338</c:v>
                </c:pt>
                <c:pt idx="320">
                  <c:v>-7.814</c:v>
                </c:pt>
                <c:pt idx="321">
                  <c:v>-8.29</c:v>
                </c:pt>
                <c:pt idx="322">
                  <c:v>-8.84</c:v>
                </c:pt>
                <c:pt idx="323">
                  <c:v>-9.39</c:v>
                </c:pt>
                <c:pt idx="324">
                  <c:v>-9.94</c:v>
                </c:pt>
                <c:pt idx="325">
                  <c:v>-10.49</c:v>
                </c:pt>
                <c:pt idx="326">
                  <c:v>-11.04</c:v>
                </c:pt>
                <c:pt idx="327">
                  <c:v>-11.446</c:v>
                </c:pt>
                <c:pt idx="328">
                  <c:v>-11.852</c:v>
                </c:pt>
                <c:pt idx="329">
                  <c:v>-12.258</c:v>
                </c:pt>
                <c:pt idx="330">
                  <c:v>-12.664</c:v>
                </c:pt>
                <c:pt idx="331">
                  <c:v>-13.07</c:v>
                </c:pt>
                <c:pt idx="332">
                  <c:v>-12.928</c:v>
                </c:pt>
                <c:pt idx="333">
                  <c:v>-12.786</c:v>
                </c:pt>
                <c:pt idx="334">
                  <c:v>-12.644</c:v>
                </c:pt>
                <c:pt idx="335">
                  <c:v>-12.502</c:v>
                </c:pt>
                <c:pt idx="336">
                  <c:v>-12.36</c:v>
                </c:pt>
                <c:pt idx="337">
                  <c:v>-12.032</c:v>
                </c:pt>
                <c:pt idx="338">
                  <c:v>-11.704</c:v>
                </c:pt>
                <c:pt idx="339">
                  <c:v>-11.376</c:v>
                </c:pt>
                <c:pt idx="340">
                  <c:v>-11.048</c:v>
                </c:pt>
                <c:pt idx="341">
                  <c:v>-10.72</c:v>
                </c:pt>
                <c:pt idx="342">
                  <c:v>-10.24</c:v>
                </c:pt>
                <c:pt idx="343">
                  <c:v>-9.76</c:v>
                </c:pt>
                <c:pt idx="344">
                  <c:v>-9.28</c:v>
                </c:pt>
                <c:pt idx="345">
                  <c:v>-8.8</c:v>
                </c:pt>
                <c:pt idx="346">
                  <c:v>-8.32</c:v>
                </c:pt>
                <c:pt idx="347">
                  <c:v>-8.032</c:v>
                </c:pt>
                <c:pt idx="348">
                  <c:v>-7.744</c:v>
                </c:pt>
                <c:pt idx="349">
                  <c:v>-7.456</c:v>
                </c:pt>
                <c:pt idx="350">
                  <c:v>-7.168</c:v>
                </c:pt>
                <c:pt idx="351">
                  <c:v>-6.88</c:v>
                </c:pt>
                <c:pt idx="352">
                  <c:v>-6.69</c:v>
                </c:pt>
                <c:pt idx="353">
                  <c:v>-6.5</c:v>
                </c:pt>
                <c:pt idx="354">
                  <c:v>-6.31</c:v>
                </c:pt>
                <c:pt idx="355">
                  <c:v>-6.12</c:v>
                </c:pt>
                <c:pt idx="356">
                  <c:v>-5.93</c:v>
                </c:pt>
                <c:pt idx="357">
                  <c:v>-5.742</c:v>
                </c:pt>
                <c:pt idx="358">
                  <c:v>-5.554</c:v>
                </c:pt>
                <c:pt idx="359">
                  <c:v>-5.366</c:v>
                </c:pt>
                <c:pt idx="360">
                  <c:v>-5.178</c:v>
                </c:pt>
              </c:numCache>
            </c:numRef>
          </c:yVal>
          <c:smooth val="1"/>
        </c:ser>
        <c:axId val="42331955"/>
        <c:axId val="72005276"/>
      </c:scatterChart>
      <c:valAx>
        <c:axId val="42331955"/>
        <c:scaling>
          <c:orientation val="minMax"/>
          <c:max val="180"/>
          <c:min val="-18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Graus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72005276"/>
        <c:crossesAt val="-30"/>
        <c:crossBetween val="midCat"/>
        <c:majorUnit val="30"/>
        <c:minorUnit val="15"/>
      </c:valAx>
      <c:valAx>
        <c:axId val="72005276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2331955"/>
        <c:crossesAt val="-18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3629677698464"/>
          <c:y val="0.725491640273993"/>
          <c:w val="0.274187442539614"/>
          <c:h val="0.070418385385975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Polarização Vertical</a:t>
            </a:r>
          </a:p>
        </c:rich>
      </c:tx>
      <c:layout>
        <c:manualLayout>
          <c:xMode val="edge"/>
          <c:yMode val="edge"/>
          <c:x val="0.374163391054924"/>
          <c:y val="0.02958185053380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radiação-P'!$D$2</c:f>
              <c:strCache>
                <c:ptCount val="1"/>
                <c:pt idx="0">
                  <c:v>Monopolo - 2,4 GHz</c:v>
                </c:pt>
              </c:strCache>
            </c:strRef>
          </c:tx>
          <c:spPr>
            <a:solidFill>
              <a:srgbClr val="3465a4"/>
            </a:solidFill>
            <a:ln w="18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radiação-P'!$D$5:$D$365</c:f>
              <c:numCache>
                <c:formatCode>General</c:formatCode>
                <c:ptCount val="361"/>
                <c:pt idx="0">
                  <c:v>-1.09999999999999</c:v>
                </c:pt>
                <c:pt idx="1">
                  <c:v>-1.09999999999999</c:v>
                </c:pt>
                <c:pt idx="2">
                  <c:v>-1.09999999999999</c:v>
                </c:pt>
                <c:pt idx="3">
                  <c:v>-1.09999999999999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-1.09999999999999</c:v>
                </c:pt>
                <c:pt idx="8">
                  <c:v>-1.09999999999999</c:v>
                </c:pt>
                <c:pt idx="9">
                  <c:v>-1.09999999999999</c:v>
                </c:pt>
                <c:pt idx="10">
                  <c:v>-1.09999999999999</c:v>
                </c:pt>
                <c:pt idx="11">
                  <c:v>-1.09999999999999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-0.899999999999999</c:v>
                </c:pt>
                <c:pt idx="16">
                  <c:v>-0.899999999999999</c:v>
                </c:pt>
                <c:pt idx="17">
                  <c:v>-0.799999999999997</c:v>
                </c:pt>
                <c:pt idx="18">
                  <c:v>-0.799999999999997</c:v>
                </c:pt>
                <c:pt idx="19">
                  <c:v>-0.799999999999997</c:v>
                </c:pt>
                <c:pt idx="20">
                  <c:v>-0.699999999999996</c:v>
                </c:pt>
                <c:pt idx="21">
                  <c:v>-0.699999999999996</c:v>
                </c:pt>
                <c:pt idx="22">
                  <c:v>-0.699999999999996</c:v>
                </c:pt>
                <c:pt idx="23">
                  <c:v>-0.599999999999994</c:v>
                </c:pt>
                <c:pt idx="24">
                  <c:v>-0.599999999999994</c:v>
                </c:pt>
                <c:pt idx="25">
                  <c:v>-0.599999999999994</c:v>
                </c:pt>
                <c:pt idx="26">
                  <c:v>-0.5</c:v>
                </c:pt>
                <c:pt idx="27">
                  <c:v>-0.399999999999999</c:v>
                </c:pt>
                <c:pt idx="28">
                  <c:v>-0.299999999999997</c:v>
                </c:pt>
                <c:pt idx="29">
                  <c:v>-0.299999999999997</c:v>
                </c:pt>
                <c:pt idx="30">
                  <c:v>-0.199999999999996</c:v>
                </c:pt>
                <c:pt idx="31">
                  <c:v>-0.199999999999996</c:v>
                </c:pt>
                <c:pt idx="32">
                  <c:v>-0.0999999999999943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-0.0999999999999943</c:v>
                </c:pt>
                <c:pt idx="46">
                  <c:v>-0.0999999999999943</c:v>
                </c:pt>
                <c:pt idx="47">
                  <c:v>-0.0999999999999943</c:v>
                </c:pt>
                <c:pt idx="48">
                  <c:v>-0.199999999999996</c:v>
                </c:pt>
                <c:pt idx="49">
                  <c:v>-0.299999999999997</c:v>
                </c:pt>
                <c:pt idx="50">
                  <c:v>-0.299999999999997</c:v>
                </c:pt>
                <c:pt idx="51">
                  <c:v>-0.399999999999999</c:v>
                </c:pt>
                <c:pt idx="52">
                  <c:v>-0.5</c:v>
                </c:pt>
                <c:pt idx="53">
                  <c:v>-0.5</c:v>
                </c:pt>
                <c:pt idx="54">
                  <c:v>-0.599999999999994</c:v>
                </c:pt>
                <c:pt idx="55">
                  <c:v>-0.699999999999996</c:v>
                </c:pt>
                <c:pt idx="56">
                  <c:v>-0.799999999999997</c:v>
                </c:pt>
                <c:pt idx="57">
                  <c:v>-0.899999999999999</c:v>
                </c:pt>
                <c:pt idx="58">
                  <c:v>-1</c:v>
                </c:pt>
                <c:pt idx="59">
                  <c:v>-1.09999999999999</c:v>
                </c:pt>
                <c:pt idx="60">
                  <c:v>-1.2</c:v>
                </c:pt>
                <c:pt idx="61">
                  <c:v>-1.3</c:v>
                </c:pt>
                <c:pt idx="62">
                  <c:v>-1.59999999999999</c:v>
                </c:pt>
                <c:pt idx="63">
                  <c:v>-1.7</c:v>
                </c:pt>
                <c:pt idx="64">
                  <c:v>-1.9</c:v>
                </c:pt>
                <c:pt idx="65">
                  <c:v>-2</c:v>
                </c:pt>
                <c:pt idx="66">
                  <c:v>-2.2</c:v>
                </c:pt>
                <c:pt idx="67">
                  <c:v>-2.3</c:v>
                </c:pt>
                <c:pt idx="68">
                  <c:v>-2.5</c:v>
                </c:pt>
                <c:pt idx="69">
                  <c:v>-2.8</c:v>
                </c:pt>
                <c:pt idx="70">
                  <c:v>-3</c:v>
                </c:pt>
                <c:pt idx="71">
                  <c:v>-3.2</c:v>
                </c:pt>
                <c:pt idx="72">
                  <c:v>-3.5</c:v>
                </c:pt>
                <c:pt idx="73">
                  <c:v>-3.59999999999999</c:v>
                </c:pt>
                <c:pt idx="74">
                  <c:v>-3.7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-3.9</c:v>
                </c:pt>
                <c:pt idx="79">
                  <c:v>-3.9</c:v>
                </c:pt>
                <c:pt idx="80">
                  <c:v>-3.9</c:v>
                </c:pt>
                <c:pt idx="81">
                  <c:v>-3.9</c:v>
                </c:pt>
                <c:pt idx="82">
                  <c:v>-3.8</c:v>
                </c:pt>
                <c:pt idx="83">
                  <c:v>-3.8</c:v>
                </c:pt>
                <c:pt idx="84">
                  <c:v>-3.59999999999999</c:v>
                </c:pt>
                <c:pt idx="85">
                  <c:v>-3.5</c:v>
                </c:pt>
                <c:pt idx="86">
                  <c:v>-3.2</c:v>
                </c:pt>
                <c:pt idx="87">
                  <c:v>-3</c:v>
                </c:pt>
                <c:pt idx="88">
                  <c:v>-2.8</c:v>
                </c:pt>
                <c:pt idx="89">
                  <c:v>-2.59999999999999</c:v>
                </c:pt>
                <c:pt idx="90">
                  <c:v>-2.4</c:v>
                </c:pt>
                <c:pt idx="91">
                  <c:v>-2.3</c:v>
                </c:pt>
                <c:pt idx="92">
                  <c:v>-2.09999999999999</c:v>
                </c:pt>
                <c:pt idx="93">
                  <c:v>-1.8</c:v>
                </c:pt>
                <c:pt idx="94">
                  <c:v>-1.59999999999999</c:v>
                </c:pt>
                <c:pt idx="95">
                  <c:v>-1.5</c:v>
                </c:pt>
                <c:pt idx="96">
                  <c:v>-1.2</c:v>
                </c:pt>
                <c:pt idx="97">
                  <c:v>-1.09999999999999</c:v>
                </c:pt>
                <c:pt idx="98">
                  <c:v>-0.899999999999999</c:v>
                </c:pt>
                <c:pt idx="99">
                  <c:v>-0.799999999999997</c:v>
                </c:pt>
                <c:pt idx="100">
                  <c:v>-0.599999999999994</c:v>
                </c:pt>
                <c:pt idx="101">
                  <c:v>-0.5</c:v>
                </c:pt>
                <c:pt idx="102">
                  <c:v>-0.399999999999999</c:v>
                </c:pt>
                <c:pt idx="103">
                  <c:v>-0.299999999999997</c:v>
                </c:pt>
                <c:pt idx="104">
                  <c:v>-0.299999999999997</c:v>
                </c:pt>
                <c:pt idx="105">
                  <c:v>-0.299999999999997</c:v>
                </c:pt>
                <c:pt idx="106">
                  <c:v>-0.199999999999996</c:v>
                </c:pt>
                <c:pt idx="107">
                  <c:v>-0.199999999999996</c:v>
                </c:pt>
                <c:pt idx="108">
                  <c:v>-0.199999999999996</c:v>
                </c:pt>
                <c:pt idx="109">
                  <c:v>-0.199999999999996</c:v>
                </c:pt>
                <c:pt idx="110">
                  <c:v>-0.299999999999997</c:v>
                </c:pt>
                <c:pt idx="111">
                  <c:v>-0.299999999999997</c:v>
                </c:pt>
                <c:pt idx="112">
                  <c:v>-0.399999999999999</c:v>
                </c:pt>
                <c:pt idx="113">
                  <c:v>-0.5</c:v>
                </c:pt>
                <c:pt idx="114">
                  <c:v>-0.599999999999994</c:v>
                </c:pt>
                <c:pt idx="115">
                  <c:v>-0.699999999999996</c:v>
                </c:pt>
                <c:pt idx="116">
                  <c:v>-0.799999999999997</c:v>
                </c:pt>
                <c:pt idx="117">
                  <c:v>-0.899999999999999</c:v>
                </c:pt>
                <c:pt idx="118">
                  <c:v>-1</c:v>
                </c:pt>
                <c:pt idx="119">
                  <c:v>-1.2</c:v>
                </c:pt>
                <c:pt idx="120">
                  <c:v>-1.3</c:v>
                </c:pt>
                <c:pt idx="121">
                  <c:v>-1.5</c:v>
                </c:pt>
                <c:pt idx="122">
                  <c:v>-1.59999999999999</c:v>
                </c:pt>
                <c:pt idx="123">
                  <c:v>-1.8</c:v>
                </c:pt>
                <c:pt idx="124">
                  <c:v>-2</c:v>
                </c:pt>
                <c:pt idx="125">
                  <c:v>-2.2</c:v>
                </c:pt>
                <c:pt idx="126">
                  <c:v>-2.4</c:v>
                </c:pt>
                <c:pt idx="127">
                  <c:v>-2.7</c:v>
                </c:pt>
                <c:pt idx="128">
                  <c:v>-2.9</c:v>
                </c:pt>
                <c:pt idx="129">
                  <c:v>-3.09999999999999</c:v>
                </c:pt>
                <c:pt idx="130">
                  <c:v>-3.3</c:v>
                </c:pt>
                <c:pt idx="131">
                  <c:v>-3.5</c:v>
                </c:pt>
                <c:pt idx="132">
                  <c:v>-3.59999999999999</c:v>
                </c:pt>
                <c:pt idx="133">
                  <c:v>-3.7</c:v>
                </c:pt>
                <c:pt idx="134">
                  <c:v>-3.8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-3.8</c:v>
                </c:pt>
                <c:pt idx="140">
                  <c:v>-3.8</c:v>
                </c:pt>
                <c:pt idx="141">
                  <c:v>-3.7</c:v>
                </c:pt>
                <c:pt idx="142">
                  <c:v>-3.59999999999999</c:v>
                </c:pt>
                <c:pt idx="143">
                  <c:v>-3.5</c:v>
                </c:pt>
                <c:pt idx="144">
                  <c:v>-3.3</c:v>
                </c:pt>
                <c:pt idx="145">
                  <c:v>-3.2</c:v>
                </c:pt>
                <c:pt idx="146">
                  <c:v>-3.09999999999999</c:v>
                </c:pt>
                <c:pt idx="147">
                  <c:v>-3</c:v>
                </c:pt>
                <c:pt idx="148">
                  <c:v>-2.9</c:v>
                </c:pt>
                <c:pt idx="149">
                  <c:v>-2.8</c:v>
                </c:pt>
                <c:pt idx="150">
                  <c:v>-2.8</c:v>
                </c:pt>
                <c:pt idx="151">
                  <c:v>-2.7</c:v>
                </c:pt>
                <c:pt idx="152">
                  <c:v>-2.59999999999999</c:v>
                </c:pt>
                <c:pt idx="153">
                  <c:v>-2.5</c:v>
                </c:pt>
                <c:pt idx="154">
                  <c:v>-2.3</c:v>
                </c:pt>
                <c:pt idx="155">
                  <c:v>-2.2</c:v>
                </c:pt>
                <c:pt idx="156">
                  <c:v>-2.09999999999999</c:v>
                </c:pt>
                <c:pt idx="157">
                  <c:v>-2</c:v>
                </c:pt>
                <c:pt idx="158">
                  <c:v>-1.9</c:v>
                </c:pt>
                <c:pt idx="159">
                  <c:v>-1.8</c:v>
                </c:pt>
                <c:pt idx="160">
                  <c:v>-1.8</c:v>
                </c:pt>
                <c:pt idx="161">
                  <c:v>-1.59999999999999</c:v>
                </c:pt>
                <c:pt idx="162">
                  <c:v>-1.59999999999999</c:v>
                </c:pt>
                <c:pt idx="163">
                  <c:v>-1.4</c:v>
                </c:pt>
                <c:pt idx="164">
                  <c:v>-1.3</c:v>
                </c:pt>
                <c:pt idx="165">
                  <c:v>-1.2</c:v>
                </c:pt>
                <c:pt idx="166">
                  <c:v>-1.09999999999999</c:v>
                </c:pt>
                <c:pt idx="167">
                  <c:v>-1.09999999999999</c:v>
                </c:pt>
                <c:pt idx="168">
                  <c:v>-1.09999999999999</c:v>
                </c:pt>
                <c:pt idx="169">
                  <c:v>-1.09999999999999</c:v>
                </c:pt>
                <c:pt idx="170">
                  <c:v>-1.09999999999999</c:v>
                </c:pt>
                <c:pt idx="171">
                  <c:v>-1.09999999999999</c:v>
                </c:pt>
                <c:pt idx="172">
                  <c:v>-1.09999999999999</c:v>
                </c:pt>
                <c:pt idx="173">
                  <c:v>-1.09999999999999</c:v>
                </c:pt>
                <c:pt idx="174">
                  <c:v>-1.09999999999999</c:v>
                </c:pt>
                <c:pt idx="175">
                  <c:v>-1.2</c:v>
                </c:pt>
                <c:pt idx="176">
                  <c:v>-1.2</c:v>
                </c:pt>
                <c:pt idx="177">
                  <c:v>-1.2</c:v>
                </c:pt>
                <c:pt idx="178">
                  <c:v>-1.2</c:v>
                </c:pt>
                <c:pt idx="179">
                  <c:v>-1.2</c:v>
                </c:pt>
                <c:pt idx="180">
                  <c:v>-1.2</c:v>
                </c:pt>
                <c:pt idx="181">
                  <c:v>-1.2</c:v>
                </c:pt>
                <c:pt idx="182">
                  <c:v>-1.2</c:v>
                </c:pt>
                <c:pt idx="183">
                  <c:v>-1.2</c:v>
                </c:pt>
                <c:pt idx="184">
                  <c:v>-1.2</c:v>
                </c:pt>
                <c:pt idx="185">
                  <c:v>-1.2</c:v>
                </c:pt>
                <c:pt idx="186">
                  <c:v>-1.2</c:v>
                </c:pt>
                <c:pt idx="187">
                  <c:v>-1.2</c:v>
                </c:pt>
                <c:pt idx="188">
                  <c:v>-1.2</c:v>
                </c:pt>
                <c:pt idx="189">
                  <c:v>-1.2</c:v>
                </c:pt>
                <c:pt idx="190">
                  <c:v>-1.2</c:v>
                </c:pt>
                <c:pt idx="191">
                  <c:v>-1.3</c:v>
                </c:pt>
                <c:pt idx="192">
                  <c:v>-1.4</c:v>
                </c:pt>
                <c:pt idx="193">
                  <c:v>-1.5</c:v>
                </c:pt>
                <c:pt idx="194">
                  <c:v>-1.59999999999999</c:v>
                </c:pt>
                <c:pt idx="195">
                  <c:v>-1.7</c:v>
                </c:pt>
                <c:pt idx="196">
                  <c:v>-1.8</c:v>
                </c:pt>
                <c:pt idx="197">
                  <c:v>-1.8</c:v>
                </c:pt>
                <c:pt idx="198">
                  <c:v>-1.9</c:v>
                </c:pt>
                <c:pt idx="199">
                  <c:v>-2</c:v>
                </c:pt>
                <c:pt idx="200">
                  <c:v>-2.09999999999999</c:v>
                </c:pt>
                <c:pt idx="201">
                  <c:v>-2.3</c:v>
                </c:pt>
                <c:pt idx="202">
                  <c:v>-2.3</c:v>
                </c:pt>
                <c:pt idx="203">
                  <c:v>-2.4</c:v>
                </c:pt>
                <c:pt idx="204">
                  <c:v>-2.5</c:v>
                </c:pt>
                <c:pt idx="205">
                  <c:v>-2.59999999999999</c:v>
                </c:pt>
                <c:pt idx="206">
                  <c:v>-2.7</c:v>
                </c:pt>
                <c:pt idx="207">
                  <c:v>-2.8</c:v>
                </c:pt>
                <c:pt idx="208">
                  <c:v>-2.9</c:v>
                </c:pt>
                <c:pt idx="209">
                  <c:v>-2.9</c:v>
                </c:pt>
                <c:pt idx="210">
                  <c:v>-3.09999999999999</c:v>
                </c:pt>
                <c:pt idx="211">
                  <c:v>-3.2</c:v>
                </c:pt>
                <c:pt idx="212">
                  <c:v>-3.3</c:v>
                </c:pt>
                <c:pt idx="213">
                  <c:v>-3.4</c:v>
                </c:pt>
                <c:pt idx="214">
                  <c:v>-3.59999999999999</c:v>
                </c:pt>
                <c:pt idx="215">
                  <c:v>-3.7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-3.7</c:v>
                </c:pt>
                <c:pt idx="225">
                  <c:v>-3.7</c:v>
                </c:pt>
                <c:pt idx="226">
                  <c:v>-3.7</c:v>
                </c:pt>
                <c:pt idx="227">
                  <c:v>-3.59999999999999</c:v>
                </c:pt>
                <c:pt idx="228">
                  <c:v>-3.59999999999999</c:v>
                </c:pt>
                <c:pt idx="229">
                  <c:v>-3.4</c:v>
                </c:pt>
                <c:pt idx="230">
                  <c:v>-3.2</c:v>
                </c:pt>
                <c:pt idx="231">
                  <c:v>-3</c:v>
                </c:pt>
                <c:pt idx="232">
                  <c:v>-2.8</c:v>
                </c:pt>
                <c:pt idx="233">
                  <c:v>-2.7</c:v>
                </c:pt>
                <c:pt idx="234">
                  <c:v>-2.5</c:v>
                </c:pt>
                <c:pt idx="235">
                  <c:v>-2.4</c:v>
                </c:pt>
                <c:pt idx="236">
                  <c:v>-2.3</c:v>
                </c:pt>
                <c:pt idx="237">
                  <c:v>-2.09999999999999</c:v>
                </c:pt>
                <c:pt idx="238">
                  <c:v>-2</c:v>
                </c:pt>
                <c:pt idx="239">
                  <c:v>-1.8</c:v>
                </c:pt>
                <c:pt idx="240">
                  <c:v>-1.7</c:v>
                </c:pt>
                <c:pt idx="241">
                  <c:v>-1.59999999999999</c:v>
                </c:pt>
                <c:pt idx="242">
                  <c:v>-1.4</c:v>
                </c:pt>
                <c:pt idx="243">
                  <c:v>-1.2</c:v>
                </c:pt>
                <c:pt idx="244">
                  <c:v>-1.09999999999999</c:v>
                </c:pt>
                <c:pt idx="245">
                  <c:v>-0.899999999999999</c:v>
                </c:pt>
                <c:pt idx="246">
                  <c:v>-0.799999999999997</c:v>
                </c:pt>
                <c:pt idx="247">
                  <c:v>-0.799999999999997</c:v>
                </c:pt>
                <c:pt idx="248">
                  <c:v>-0.799999999999997</c:v>
                </c:pt>
                <c:pt idx="249">
                  <c:v>-0.699999999999996</c:v>
                </c:pt>
                <c:pt idx="250">
                  <c:v>-0.699999999999996</c:v>
                </c:pt>
                <c:pt idx="251">
                  <c:v>-0.699999999999996</c:v>
                </c:pt>
                <c:pt idx="252">
                  <c:v>-0.699999999999996</c:v>
                </c:pt>
                <c:pt idx="253">
                  <c:v>-0.699999999999996</c:v>
                </c:pt>
                <c:pt idx="254">
                  <c:v>-0.799999999999997</c:v>
                </c:pt>
                <c:pt idx="255">
                  <c:v>-0.799999999999997</c:v>
                </c:pt>
                <c:pt idx="256">
                  <c:v>-0.899999999999999</c:v>
                </c:pt>
                <c:pt idx="257">
                  <c:v>-1</c:v>
                </c:pt>
                <c:pt idx="258">
                  <c:v>-1.09999999999999</c:v>
                </c:pt>
                <c:pt idx="259">
                  <c:v>-1.2</c:v>
                </c:pt>
                <c:pt idx="260">
                  <c:v>-1.2</c:v>
                </c:pt>
                <c:pt idx="261">
                  <c:v>-1.3</c:v>
                </c:pt>
                <c:pt idx="262">
                  <c:v>-1.3</c:v>
                </c:pt>
                <c:pt idx="263">
                  <c:v>-1.5</c:v>
                </c:pt>
                <c:pt idx="264">
                  <c:v>-1.59999999999999</c:v>
                </c:pt>
                <c:pt idx="265">
                  <c:v>-1.8</c:v>
                </c:pt>
                <c:pt idx="266">
                  <c:v>-1.9</c:v>
                </c:pt>
                <c:pt idx="267">
                  <c:v>-2.09999999999999</c:v>
                </c:pt>
                <c:pt idx="268">
                  <c:v>-2.3</c:v>
                </c:pt>
                <c:pt idx="269">
                  <c:v>-2.5</c:v>
                </c:pt>
                <c:pt idx="270">
                  <c:v>-2.7</c:v>
                </c:pt>
                <c:pt idx="271">
                  <c:v>-2.8</c:v>
                </c:pt>
                <c:pt idx="272">
                  <c:v>-2.9</c:v>
                </c:pt>
                <c:pt idx="273">
                  <c:v>-3</c:v>
                </c:pt>
                <c:pt idx="274">
                  <c:v>-3.2</c:v>
                </c:pt>
                <c:pt idx="275">
                  <c:v>-3.4</c:v>
                </c:pt>
                <c:pt idx="276">
                  <c:v>-3.59999999999999</c:v>
                </c:pt>
                <c:pt idx="277">
                  <c:v>-3.59999999999999</c:v>
                </c:pt>
                <c:pt idx="278">
                  <c:v>-3.8</c:v>
                </c:pt>
                <c:pt idx="279">
                  <c:v>-3.8</c:v>
                </c:pt>
                <c:pt idx="280">
                  <c:v>-3.9</c:v>
                </c:pt>
                <c:pt idx="281">
                  <c:v>-4</c:v>
                </c:pt>
                <c:pt idx="282">
                  <c:v>-4.09999999999999</c:v>
                </c:pt>
                <c:pt idx="283">
                  <c:v>-4.2</c:v>
                </c:pt>
                <c:pt idx="284">
                  <c:v>-4.2</c:v>
                </c:pt>
                <c:pt idx="285">
                  <c:v>-4.2</c:v>
                </c:pt>
                <c:pt idx="286">
                  <c:v>-4.09999999999999</c:v>
                </c:pt>
                <c:pt idx="287">
                  <c:v>-4</c:v>
                </c:pt>
                <c:pt idx="288">
                  <c:v>-3.9</c:v>
                </c:pt>
                <c:pt idx="289">
                  <c:v>-3.8</c:v>
                </c:pt>
                <c:pt idx="290">
                  <c:v>-3.59999999999999</c:v>
                </c:pt>
                <c:pt idx="291">
                  <c:v>-3.5</c:v>
                </c:pt>
                <c:pt idx="292">
                  <c:v>-3.4</c:v>
                </c:pt>
                <c:pt idx="293">
                  <c:v>-3.09999999999999</c:v>
                </c:pt>
                <c:pt idx="294">
                  <c:v>-2.9</c:v>
                </c:pt>
                <c:pt idx="295">
                  <c:v>-2.7</c:v>
                </c:pt>
                <c:pt idx="296">
                  <c:v>-2.4</c:v>
                </c:pt>
                <c:pt idx="297">
                  <c:v>-2.2</c:v>
                </c:pt>
                <c:pt idx="298">
                  <c:v>-2</c:v>
                </c:pt>
                <c:pt idx="299">
                  <c:v>-1.8</c:v>
                </c:pt>
                <c:pt idx="300">
                  <c:v>-1.7</c:v>
                </c:pt>
                <c:pt idx="301">
                  <c:v>-1.5</c:v>
                </c:pt>
                <c:pt idx="302">
                  <c:v>-1.4</c:v>
                </c:pt>
                <c:pt idx="303">
                  <c:v>-1.2</c:v>
                </c:pt>
                <c:pt idx="304">
                  <c:v>-1.2</c:v>
                </c:pt>
                <c:pt idx="305">
                  <c:v>-1.09999999999999</c:v>
                </c:pt>
                <c:pt idx="306">
                  <c:v>-1</c:v>
                </c:pt>
                <c:pt idx="307">
                  <c:v>-0.899999999999999</c:v>
                </c:pt>
                <c:pt idx="308">
                  <c:v>-0.799999999999997</c:v>
                </c:pt>
                <c:pt idx="309">
                  <c:v>-0.699999999999996</c:v>
                </c:pt>
                <c:pt idx="310">
                  <c:v>-0.599999999999994</c:v>
                </c:pt>
                <c:pt idx="311">
                  <c:v>-0.599999999999994</c:v>
                </c:pt>
                <c:pt idx="312">
                  <c:v>-0.5</c:v>
                </c:pt>
                <c:pt idx="313">
                  <c:v>-0.5</c:v>
                </c:pt>
                <c:pt idx="314">
                  <c:v>-0.399999999999999</c:v>
                </c:pt>
                <c:pt idx="315">
                  <c:v>-0.399999999999999</c:v>
                </c:pt>
                <c:pt idx="316">
                  <c:v>-0.299999999999997</c:v>
                </c:pt>
                <c:pt idx="317">
                  <c:v>-0.299999999999997</c:v>
                </c:pt>
                <c:pt idx="318">
                  <c:v>-0.299999999999997</c:v>
                </c:pt>
                <c:pt idx="319">
                  <c:v>-0.299999999999997</c:v>
                </c:pt>
                <c:pt idx="320">
                  <c:v>-0.299999999999997</c:v>
                </c:pt>
                <c:pt idx="321">
                  <c:v>-0.299999999999997</c:v>
                </c:pt>
                <c:pt idx="322">
                  <c:v>-0.299999999999997</c:v>
                </c:pt>
                <c:pt idx="323">
                  <c:v>-0.299999999999997</c:v>
                </c:pt>
                <c:pt idx="324">
                  <c:v>-0.299999999999997</c:v>
                </c:pt>
                <c:pt idx="325">
                  <c:v>-0.299999999999997</c:v>
                </c:pt>
                <c:pt idx="326">
                  <c:v>-0.299999999999997</c:v>
                </c:pt>
                <c:pt idx="327">
                  <c:v>-0.299999999999997</c:v>
                </c:pt>
                <c:pt idx="328">
                  <c:v>-0.299999999999997</c:v>
                </c:pt>
                <c:pt idx="329">
                  <c:v>-0.299999999999997</c:v>
                </c:pt>
                <c:pt idx="330">
                  <c:v>-0.399999999999999</c:v>
                </c:pt>
                <c:pt idx="331">
                  <c:v>-0.399999999999999</c:v>
                </c:pt>
                <c:pt idx="332">
                  <c:v>-0.399999999999999</c:v>
                </c:pt>
                <c:pt idx="333">
                  <c:v>-0.399999999999999</c:v>
                </c:pt>
                <c:pt idx="334">
                  <c:v>-0.399999999999999</c:v>
                </c:pt>
                <c:pt idx="335">
                  <c:v>-0.399999999999999</c:v>
                </c:pt>
                <c:pt idx="336">
                  <c:v>-0.399999999999999</c:v>
                </c:pt>
                <c:pt idx="337">
                  <c:v>-0.399999999999999</c:v>
                </c:pt>
                <c:pt idx="338">
                  <c:v>-0.399999999999999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-0.599999999999994</c:v>
                </c:pt>
                <c:pt idx="343">
                  <c:v>-0.699999999999996</c:v>
                </c:pt>
                <c:pt idx="344">
                  <c:v>-0.699999999999996</c:v>
                </c:pt>
                <c:pt idx="345">
                  <c:v>-0.799999999999997</c:v>
                </c:pt>
                <c:pt idx="346">
                  <c:v>-0.799999999999997</c:v>
                </c:pt>
                <c:pt idx="347">
                  <c:v>-0.799999999999997</c:v>
                </c:pt>
                <c:pt idx="348">
                  <c:v>-0.799999999999997</c:v>
                </c:pt>
                <c:pt idx="349">
                  <c:v>-0.799999999999997</c:v>
                </c:pt>
                <c:pt idx="350">
                  <c:v>-0.799999999999997</c:v>
                </c:pt>
                <c:pt idx="351">
                  <c:v>-0.799999999999997</c:v>
                </c:pt>
                <c:pt idx="352">
                  <c:v>-0.799999999999997</c:v>
                </c:pt>
                <c:pt idx="353">
                  <c:v>-0.799999999999997</c:v>
                </c:pt>
                <c:pt idx="354">
                  <c:v>-0.799999999999997</c:v>
                </c:pt>
                <c:pt idx="355">
                  <c:v>-0.899999999999999</c:v>
                </c:pt>
                <c:pt idx="356">
                  <c:v>-0.899999999999999</c:v>
                </c:pt>
                <c:pt idx="357">
                  <c:v>-0.899999999999999</c:v>
                </c:pt>
                <c:pt idx="358">
                  <c:v>-0.899999999999999</c:v>
                </c:pt>
                <c:pt idx="359">
                  <c:v>-0.899999999999999</c:v>
                </c:pt>
                <c:pt idx="360">
                  <c:v>-0.899999999999999</c:v>
                </c:pt>
              </c:numCache>
            </c:numRef>
          </c:val>
        </c:ser>
        <c:ser>
          <c:idx val="1"/>
          <c:order val="1"/>
          <c:tx>
            <c:strRef>
              <c:f>'Cálculos-Diagrama de radiação-P'!$J$2</c:f>
              <c:strCache>
                <c:ptCount val="1"/>
                <c:pt idx="0">
                  <c:v>Helicoidal - 2,4 GHz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radiação-P'!$J$5:$J$365</c:f>
              <c:numCache>
                <c:formatCode>General</c:formatCode>
                <c:ptCount val="361"/>
                <c:pt idx="0">
                  <c:v>-5.5</c:v>
                </c:pt>
                <c:pt idx="1">
                  <c:v>-5.536</c:v>
                </c:pt>
                <c:pt idx="2">
                  <c:v>-5.572</c:v>
                </c:pt>
                <c:pt idx="3">
                  <c:v>-5.608</c:v>
                </c:pt>
                <c:pt idx="4">
                  <c:v>-5.64400000000001</c:v>
                </c:pt>
                <c:pt idx="5">
                  <c:v>-5.68</c:v>
                </c:pt>
                <c:pt idx="6">
                  <c:v>-5.76</c:v>
                </c:pt>
                <c:pt idx="7">
                  <c:v>-5.84000000000001</c:v>
                </c:pt>
                <c:pt idx="8">
                  <c:v>-5.92</c:v>
                </c:pt>
                <c:pt idx="9">
                  <c:v>-6</c:v>
                </c:pt>
                <c:pt idx="10">
                  <c:v>-6.08000000000001</c:v>
                </c:pt>
                <c:pt idx="11">
                  <c:v>-6.194</c:v>
                </c:pt>
                <c:pt idx="12">
                  <c:v>-6.308</c:v>
                </c:pt>
                <c:pt idx="13">
                  <c:v>-6.422</c:v>
                </c:pt>
                <c:pt idx="14">
                  <c:v>-6.53600000000001</c:v>
                </c:pt>
                <c:pt idx="15">
                  <c:v>-6.65000000000001</c:v>
                </c:pt>
                <c:pt idx="16">
                  <c:v>-6.77800000000001</c:v>
                </c:pt>
                <c:pt idx="17">
                  <c:v>-6.90600000000001</c:v>
                </c:pt>
                <c:pt idx="18">
                  <c:v>-7.034</c:v>
                </c:pt>
                <c:pt idx="19">
                  <c:v>-7.16200000000001</c:v>
                </c:pt>
                <c:pt idx="20">
                  <c:v>-7.29000000000001</c:v>
                </c:pt>
                <c:pt idx="21">
                  <c:v>-7.31800000000001</c:v>
                </c:pt>
                <c:pt idx="22">
                  <c:v>-7.346</c:v>
                </c:pt>
                <c:pt idx="23">
                  <c:v>-7.374</c:v>
                </c:pt>
                <c:pt idx="24">
                  <c:v>-7.40199999999999</c:v>
                </c:pt>
                <c:pt idx="25">
                  <c:v>-7.43</c:v>
                </c:pt>
                <c:pt idx="26">
                  <c:v>-7.332</c:v>
                </c:pt>
                <c:pt idx="27">
                  <c:v>-7.234</c:v>
                </c:pt>
                <c:pt idx="28">
                  <c:v>-7.136</c:v>
                </c:pt>
                <c:pt idx="29">
                  <c:v>-7.03800000000001</c:v>
                </c:pt>
                <c:pt idx="30">
                  <c:v>-6.94000000000001</c:v>
                </c:pt>
                <c:pt idx="31">
                  <c:v>-6.79000000000001</c:v>
                </c:pt>
                <c:pt idx="32">
                  <c:v>-6.64000000000001</c:v>
                </c:pt>
                <c:pt idx="33">
                  <c:v>-6.49000000000001</c:v>
                </c:pt>
                <c:pt idx="34">
                  <c:v>-6.34000000000001</c:v>
                </c:pt>
                <c:pt idx="35">
                  <c:v>-6.19000000000001</c:v>
                </c:pt>
                <c:pt idx="36">
                  <c:v>-5.956</c:v>
                </c:pt>
                <c:pt idx="37">
                  <c:v>-5.722</c:v>
                </c:pt>
                <c:pt idx="38">
                  <c:v>-5.48800000000001</c:v>
                </c:pt>
                <c:pt idx="39">
                  <c:v>-5.25400000000001</c:v>
                </c:pt>
                <c:pt idx="40">
                  <c:v>-5.02</c:v>
                </c:pt>
                <c:pt idx="41">
                  <c:v>-4.82</c:v>
                </c:pt>
                <c:pt idx="42">
                  <c:v>-4.62</c:v>
                </c:pt>
                <c:pt idx="43">
                  <c:v>-4.42</c:v>
                </c:pt>
                <c:pt idx="44">
                  <c:v>-4.22000000000001</c:v>
                </c:pt>
                <c:pt idx="45">
                  <c:v>-4.02</c:v>
                </c:pt>
                <c:pt idx="46">
                  <c:v>-3.814</c:v>
                </c:pt>
                <c:pt idx="47">
                  <c:v>-3.608</c:v>
                </c:pt>
                <c:pt idx="48">
                  <c:v>-3.402</c:v>
                </c:pt>
                <c:pt idx="49">
                  <c:v>-3.196</c:v>
                </c:pt>
                <c:pt idx="50">
                  <c:v>-2.99</c:v>
                </c:pt>
                <c:pt idx="51">
                  <c:v>-2.852</c:v>
                </c:pt>
                <c:pt idx="52">
                  <c:v>-2.71400000000001</c:v>
                </c:pt>
                <c:pt idx="53">
                  <c:v>-2.576</c:v>
                </c:pt>
                <c:pt idx="54">
                  <c:v>-2.438</c:v>
                </c:pt>
                <c:pt idx="55">
                  <c:v>-2.3</c:v>
                </c:pt>
                <c:pt idx="56">
                  <c:v>-2.284</c:v>
                </c:pt>
                <c:pt idx="57">
                  <c:v>-2.26800000000001</c:v>
                </c:pt>
                <c:pt idx="58">
                  <c:v>-2.25200000000001</c:v>
                </c:pt>
                <c:pt idx="59">
                  <c:v>-2.236</c:v>
                </c:pt>
                <c:pt idx="60">
                  <c:v>-2.22000000000001</c:v>
                </c:pt>
                <c:pt idx="61">
                  <c:v>-2.23200000000001</c:v>
                </c:pt>
                <c:pt idx="62">
                  <c:v>-2.24400000000001</c:v>
                </c:pt>
                <c:pt idx="63">
                  <c:v>-2.25600000000001</c:v>
                </c:pt>
                <c:pt idx="64">
                  <c:v>-2.26800000000001</c:v>
                </c:pt>
                <c:pt idx="65">
                  <c:v>-2.28</c:v>
                </c:pt>
                <c:pt idx="66">
                  <c:v>-2.38</c:v>
                </c:pt>
                <c:pt idx="67">
                  <c:v>-2.48</c:v>
                </c:pt>
                <c:pt idx="68">
                  <c:v>-2.58000000000001</c:v>
                </c:pt>
                <c:pt idx="69">
                  <c:v>-2.68</c:v>
                </c:pt>
                <c:pt idx="70">
                  <c:v>-2.78</c:v>
                </c:pt>
                <c:pt idx="71">
                  <c:v>-2.856</c:v>
                </c:pt>
                <c:pt idx="72">
                  <c:v>-2.932</c:v>
                </c:pt>
                <c:pt idx="73">
                  <c:v>-3.008</c:v>
                </c:pt>
                <c:pt idx="74">
                  <c:v>-3.084</c:v>
                </c:pt>
                <c:pt idx="75">
                  <c:v>-3.16</c:v>
                </c:pt>
                <c:pt idx="76">
                  <c:v>-3.09200000000001</c:v>
                </c:pt>
                <c:pt idx="77">
                  <c:v>-3.02400000000001</c:v>
                </c:pt>
                <c:pt idx="78">
                  <c:v>-2.956</c:v>
                </c:pt>
                <c:pt idx="79">
                  <c:v>-2.888</c:v>
                </c:pt>
                <c:pt idx="80">
                  <c:v>-2.82</c:v>
                </c:pt>
                <c:pt idx="81">
                  <c:v>-2.642</c:v>
                </c:pt>
                <c:pt idx="82">
                  <c:v>-2.464</c:v>
                </c:pt>
                <c:pt idx="83">
                  <c:v>-2.286</c:v>
                </c:pt>
                <c:pt idx="84">
                  <c:v>-2.108</c:v>
                </c:pt>
                <c:pt idx="85">
                  <c:v>-1.93</c:v>
                </c:pt>
                <c:pt idx="86">
                  <c:v>-1.792</c:v>
                </c:pt>
                <c:pt idx="87">
                  <c:v>-1.654</c:v>
                </c:pt>
                <c:pt idx="88">
                  <c:v>-1.516</c:v>
                </c:pt>
                <c:pt idx="89">
                  <c:v>-1.378</c:v>
                </c:pt>
                <c:pt idx="90">
                  <c:v>-1.24</c:v>
                </c:pt>
                <c:pt idx="91">
                  <c:v>-1.26</c:v>
                </c:pt>
                <c:pt idx="92">
                  <c:v>-1.28000000000001</c:v>
                </c:pt>
                <c:pt idx="93">
                  <c:v>-1.3</c:v>
                </c:pt>
                <c:pt idx="94">
                  <c:v>-1.32</c:v>
                </c:pt>
                <c:pt idx="95">
                  <c:v>-1.34</c:v>
                </c:pt>
                <c:pt idx="96">
                  <c:v>-1.44600000000001</c:v>
                </c:pt>
                <c:pt idx="97">
                  <c:v>-1.55200000000001</c:v>
                </c:pt>
                <c:pt idx="98">
                  <c:v>-1.658</c:v>
                </c:pt>
                <c:pt idx="99">
                  <c:v>-1.764</c:v>
                </c:pt>
                <c:pt idx="100">
                  <c:v>-1.87</c:v>
                </c:pt>
                <c:pt idx="101">
                  <c:v>-2.18000000000001</c:v>
                </c:pt>
                <c:pt idx="102">
                  <c:v>-2.49000000000001</c:v>
                </c:pt>
                <c:pt idx="103">
                  <c:v>-2.8</c:v>
                </c:pt>
                <c:pt idx="104">
                  <c:v>-3.11</c:v>
                </c:pt>
                <c:pt idx="105">
                  <c:v>-3.42</c:v>
                </c:pt>
                <c:pt idx="106">
                  <c:v>-3.874</c:v>
                </c:pt>
                <c:pt idx="107">
                  <c:v>-4.328</c:v>
                </c:pt>
                <c:pt idx="108">
                  <c:v>-4.782</c:v>
                </c:pt>
                <c:pt idx="109">
                  <c:v>-5.236</c:v>
                </c:pt>
                <c:pt idx="110">
                  <c:v>-5.69000000000001</c:v>
                </c:pt>
                <c:pt idx="111">
                  <c:v>-6.20200000000001</c:v>
                </c:pt>
                <c:pt idx="112">
                  <c:v>-6.714</c:v>
                </c:pt>
                <c:pt idx="113">
                  <c:v>-7.226</c:v>
                </c:pt>
                <c:pt idx="114">
                  <c:v>-7.738</c:v>
                </c:pt>
                <c:pt idx="115">
                  <c:v>-8.25</c:v>
                </c:pt>
                <c:pt idx="116">
                  <c:v>-8.79200000000001</c:v>
                </c:pt>
                <c:pt idx="117">
                  <c:v>-9.334</c:v>
                </c:pt>
                <c:pt idx="118">
                  <c:v>-9.876</c:v>
                </c:pt>
                <c:pt idx="119">
                  <c:v>-10.418</c:v>
                </c:pt>
                <c:pt idx="120">
                  <c:v>-10.96</c:v>
                </c:pt>
                <c:pt idx="121">
                  <c:v>-11.416</c:v>
                </c:pt>
                <c:pt idx="122">
                  <c:v>-11.872</c:v>
                </c:pt>
                <c:pt idx="123">
                  <c:v>-12.328</c:v>
                </c:pt>
                <c:pt idx="124">
                  <c:v>-12.784</c:v>
                </c:pt>
                <c:pt idx="125">
                  <c:v>-13.24</c:v>
                </c:pt>
                <c:pt idx="126">
                  <c:v>-13.262</c:v>
                </c:pt>
                <c:pt idx="127">
                  <c:v>-13.284</c:v>
                </c:pt>
                <c:pt idx="128">
                  <c:v>-13.306</c:v>
                </c:pt>
                <c:pt idx="129">
                  <c:v>-13.328</c:v>
                </c:pt>
                <c:pt idx="130">
                  <c:v>-13.35</c:v>
                </c:pt>
                <c:pt idx="131">
                  <c:v>-12.636</c:v>
                </c:pt>
                <c:pt idx="132">
                  <c:v>-11.922</c:v>
                </c:pt>
                <c:pt idx="133">
                  <c:v>-11.208</c:v>
                </c:pt>
                <c:pt idx="134">
                  <c:v>-10.494</c:v>
                </c:pt>
                <c:pt idx="135">
                  <c:v>-9.78</c:v>
                </c:pt>
                <c:pt idx="136">
                  <c:v>-9.202</c:v>
                </c:pt>
                <c:pt idx="137">
                  <c:v>-8.624</c:v>
                </c:pt>
                <c:pt idx="138">
                  <c:v>-8.046</c:v>
                </c:pt>
                <c:pt idx="139">
                  <c:v>-7.468</c:v>
                </c:pt>
                <c:pt idx="140">
                  <c:v>-6.89</c:v>
                </c:pt>
                <c:pt idx="141">
                  <c:v>-6.43000000000001</c:v>
                </c:pt>
                <c:pt idx="142">
                  <c:v>-5.97000000000001</c:v>
                </c:pt>
                <c:pt idx="143">
                  <c:v>-5.51</c:v>
                </c:pt>
                <c:pt idx="144">
                  <c:v>-5.05</c:v>
                </c:pt>
                <c:pt idx="145">
                  <c:v>-4.59</c:v>
                </c:pt>
                <c:pt idx="146">
                  <c:v>-4.23800000000001</c:v>
                </c:pt>
                <c:pt idx="147">
                  <c:v>-3.886</c:v>
                </c:pt>
                <c:pt idx="148">
                  <c:v>-3.534</c:v>
                </c:pt>
                <c:pt idx="149">
                  <c:v>-3.182</c:v>
                </c:pt>
                <c:pt idx="150">
                  <c:v>-2.83000000000001</c:v>
                </c:pt>
                <c:pt idx="151">
                  <c:v>-2.61000000000001</c:v>
                </c:pt>
                <c:pt idx="152">
                  <c:v>-2.39000000000001</c:v>
                </c:pt>
                <c:pt idx="153">
                  <c:v>-2.17</c:v>
                </c:pt>
                <c:pt idx="154">
                  <c:v>-1.95</c:v>
                </c:pt>
                <c:pt idx="155">
                  <c:v>-1.73</c:v>
                </c:pt>
                <c:pt idx="156">
                  <c:v>-1.59200000000001</c:v>
                </c:pt>
                <c:pt idx="157">
                  <c:v>-1.45400000000001</c:v>
                </c:pt>
                <c:pt idx="158">
                  <c:v>-1.31600000000001</c:v>
                </c:pt>
                <c:pt idx="159">
                  <c:v>-1.178</c:v>
                </c:pt>
                <c:pt idx="160">
                  <c:v>-1.04000000000001</c:v>
                </c:pt>
                <c:pt idx="161">
                  <c:v>-0.938000000000002</c:v>
                </c:pt>
                <c:pt idx="162">
                  <c:v>-0.835999999999999</c:v>
                </c:pt>
                <c:pt idx="163">
                  <c:v>-0.734000000000002</c:v>
                </c:pt>
                <c:pt idx="164">
                  <c:v>-0.632000000000005</c:v>
                </c:pt>
                <c:pt idx="165">
                  <c:v>-0.530000000000001</c:v>
                </c:pt>
                <c:pt idx="166">
                  <c:v>-0.536000000000001</c:v>
                </c:pt>
                <c:pt idx="167">
                  <c:v>-0.542000000000009</c:v>
                </c:pt>
                <c:pt idx="168">
                  <c:v>-0.548000000000002</c:v>
                </c:pt>
                <c:pt idx="169">
                  <c:v>-0.554000000000002</c:v>
                </c:pt>
                <c:pt idx="170">
                  <c:v>-0.560000000000002</c:v>
                </c:pt>
                <c:pt idx="171">
                  <c:v>-0.484000000000002</c:v>
                </c:pt>
                <c:pt idx="172">
                  <c:v>-0.408000000000001</c:v>
                </c:pt>
                <c:pt idx="173">
                  <c:v>-0.332000000000001</c:v>
                </c:pt>
                <c:pt idx="174">
                  <c:v>-0.256</c:v>
                </c:pt>
                <c:pt idx="175">
                  <c:v>-0.18</c:v>
                </c:pt>
                <c:pt idx="176">
                  <c:v>-0.143999999999998</c:v>
                </c:pt>
                <c:pt idx="177">
                  <c:v>-0.108000000000004</c:v>
                </c:pt>
                <c:pt idx="178">
                  <c:v>-0.0720000000000027</c:v>
                </c:pt>
                <c:pt idx="179">
                  <c:v>-0.0360000000000014</c:v>
                </c:pt>
                <c:pt idx="180">
                  <c:v>0</c:v>
                </c:pt>
                <c:pt idx="181">
                  <c:v>-0.0139999999999958</c:v>
                </c:pt>
                <c:pt idx="182">
                  <c:v>-0.0279999999999987</c:v>
                </c:pt>
                <c:pt idx="183">
                  <c:v>-0.0419999999999945</c:v>
                </c:pt>
                <c:pt idx="184">
                  <c:v>-0.0559999999999974</c:v>
                </c:pt>
                <c:pt idx="185">
                  <c:v>-0.0700000000000003</c:v>
                </c:pt>
                <c:pt idx="186">
                  <c:v>-0.0760000000000005</c:v>
                </c:pt>
                <c:pt idx="187">
                  <c:v>-0.0820000000000007</c:v>
                </c:pt>
                <c:pt idx="188">
                  <c:v>-0.088000000000001</c:v>
                </c:pt>
                <c:pt idx="189">
                  <c:v>-0.0940000000000012</c:v>
                </c:pt>
                <c:pt idx="190">
                  <c:v>-0.100000000000001</c:v>
                </c:pt>
                <c:pt idx="191">
                  <c:v>-0.126000000000005</c:v>
                </c:pt>
                <c:pt idx="192">
                  <c:v>-0.152000000000008</c:v>
                </c:pt>
                <c:pt idx="193">
                  <c:v>-0.178000000000004</c:v>
                </c:pt>
                <c:pt idx="194">
                  <c:v>-0.204000000000008</c:v>
                </c:pt>
                <c:pt idx="195">
                  <c:v>-0.230000000000004</c:v>
                </c:pt>
                <c:pt idx="196">
                  <c:v>-0.350000000000001</c:v>
                </c:pt>
                <c:pt idx="197">
                  <c:v>-0.470000000000006</c:v>
                </c:pt>
                <c:pt idx="198">
                  <c:v>-0.590000000000011</c:v>
                </c:pt>
                <c:pt idx="199">
                  <c:v>-0.710000000000008</c:v>
                </c:pt>
                <c:pt idx="200">
                  <c:v>-0.830000000000005</c:v>
                </c:pt>
                <c:pt idx="201">
                  <c:v>-0.940000000000005</c:v>
                </c:pt>
                <c:pt idx="202">
                  <c:v>-1.05</c:v>
                </c:pt>
                <c:pt idx="203">
                  <c:v>-1.16</c:v>
                </c:pt>
                <c:pt idx="204">
                  <c:v>-1.27</c:v>
                </c:pt>
                <c:pt idx="205">
                  <c:v>-1.38</c:v>
                </c:pt>
                <c:pt idx="206">
                  <c:v>-1.584</c:v>
                </c:pt>
                <c:pt idx="207">
                  <c:v>-1.788</c:v>
                </c:pt>
                <c:pt idx="208">
                  <c:v>-1.992</c:v>
                </c:pt>
                <c:pt idx="209">
                  <c:v>-2.196</c:v>
                </c:pt>
                <c:pt idx="210">
                  <c:v>-2.40000000000001</c:v>
                </c:pt>
                <c:pt idx="211">
                  <c:v>-2.60200000000001</c:v>
                </c:pt>
                <c:pt idx="212">
                  <c:v>-2.80400000000001</c:v>
                </c:pt>
                <c:pt idx="213">
                  <c:v>-3.00600000000001</c:v>
                </c:pt>
                <c:pt idx="214">
                  <c:v>-3.20800000000001</c:v>
                </c:pt>
                <c:pt idx="215">
                  <c:v>-3.41</c:v>
                </c:pt>
                <c:pt idx="216">
                  <c:v>-3.718</c:v>
                </c:pt>
                <c:pt idx="217">
                  <c:v>-4.02600000000001</c:v>
                </c:pt>
                <c:pt idx="218">
                  <c:v>-4.334</c:v>
                </c:pt>
                <c:pt idx="219">
                  <c:v>-4.642</c:v>
                </c:pt>
                <c:pt idx="220">
                  <c:v>-4.95</c:v>
                </c:pt>
                <c:pt idx="221">
                  <c:v>-5.47000000000001</c:v>
                </c:pt>
                <c:pt idx="222">
                  <c:v>-5.99000000000001</c:v>
                </c:pt>
                <c:pt idx="223">
                  <c:v>-6.51</c:v>
                </c:pt>
                <c:pt idx="224">
                  <c:v>-7.03000000000001</c:v>
                </c:pt>
                <c:pt idx="225">
                  <c:v>-7.55</c:v>
                </c:pt>
                <c:pt idx="226">
                  <c:v>-8.496</c:v>
                </c:pt>
                <c:pt idx="227">
                  <c:v>-9.44200000000001</c:v>
                </c:pt>
                <c:pt idx="228">
                  <c:v>-10.388</c:v>
                </c:pt>
                <c:pt idx="229">
                  <c:v>-11.334</c:v>
                </c:pt>
                <c:pt idx="230">
                  <c:v>-12.28</c:v>
                </c:pt>
                <c:pt idx="231">
                  <c:v>-13.134</c:v>
                </c:pt>
                <c:pt idx="232">
                  <c:v>-13.988</c:v>
                </c:pt>
                <c:pt idx="233">
                  <c:v>-14.842</c:v>
                </c:pt>
                <c:pt idx="234">
                  <c:v>-15.696</c:v>
                </c:pt>
                <c:pt idx="235">
                  <c:v>-16.55</c:v>
                </c:pt>
                <c:pt idx="236">
                  <c:v>-15.924</c:v>
                </c:pt>
                <c:pt idx="237">
                  <c:v>-15.298</c:v>
                </c:pt>
                <c:pt idx="238">
                  <c:v>-14.672</c:v>
                </c:pt>
                <c:pt idx="239">
                  <c:v>-14.046</c:v>
                </c:pt>
                <c:pt idx="240">
                  <c:v>-13.42</c:v>
                </c:pt>
                <c:pt idx="241">
                  <c:v>-12.6</c:v>
                </c:pt>
                <c:pt idx="242">
                  <c:v>-11.78</c:v>
                </c:pt>
                <c:pt idx="243">
                  <c:v>-10.96</c:v>
                </c:pt>
                <c:pt idx="244">
                  <c:v>-10.14</c:v>
                </c:pt>
                <c:pt idx="245">
                  <c:v>-9.32</c:v>
                </c:pt>
                <c:pt idx="246">
                  <c:v>-8.938</c:v>
                </c:pt>
                <c:pt idx="247">
                  <c:v>-8.55599999999999</c:v>
                </c:pt>
                <c:pt idx="248">
                  <c:v>-8.174</c:v>
                </c:pt>
                <c:pt idx="249">
                  <c:v>-7.79200000000001</c:v>
                </c:pt>
                <c:pt idx="250">
                  <c:v>-7.41</c:v>
                </c:pt>
                <c:pt idx="251">
                  <c:v>-7.358</c:v>
                </c:pt>
                <c:pt idx="252">
                  <c:v>-7.306</c:v>
                </c:pt>
                <c:pt idx="253">
                  <c:v>-7.25400000000001</c:v>
                </c:pt>
                <c:pt idx="254">
                  <c:v>-7.20200000000001</c:v>
                </c:pt>
                <c:pt idx="255">
                  <c:v>-7.15000000000001</c:v>
                </c:pt>
                <c:pt idx="256">
                  <c:v>-7.146</c:v>
                </c:pt>
                <c:pt idx="257">
                  <c:v>-7.142</c:v>
                </c:pt>
                <c:pt idx="258">
                  <c:v>-7.138</c:v>
                </c:pt>
                <c:pt idx="259">
                  <c:v>-7.134</c:v>
                </c:pt>
                <c:pt idx="260">
                  <c:v>-7.13</c:v>
                </c:pt>
                <c:pt idx="261">
                  <c:v>-6.85400000000001</c:v>
                </c:pt>
                <c:pt idx="262">
                  <c:v>-6.578</c:v>
                </c:pt>
                <c:pt idx="263">
                  <c:v>-6.302</c:v>
                </c:pt>
                <c:pt idx="264">
                  <c:v>-6.026</c:v>
                </c:pt>
                <c:pt idx="265">
                  <c:v>-5.75</c:v>
                </c:pt>
                <c:pt idx="266">
                  <c:v>-5.486</c:v>
                </c:pt>
                <c:pt idx="267">
                  <c:v>-5.222</c:v>
                </c:pt>
                <c:pt idx="268">
                  <c:v>-4.95800000000001</c:v>
                </c:pt>
                <c:pt idx="269">
                  <c:v>-4.694</c:v>
                </c:pt>
                <c:pt idx="270">
                  <c:v>-4.43</c:v>
                </c:pt>
                <c:pt idx="271">
                  <c:v>-4.088</c:v>
                </c:pt>
                <c:pt idx="272">
                  <c:v>-3.746</c:v>
                </c:pt>
                <c:pt idx="273">
                  <c:v>-3.404</c:v>
                </c:pt>
                <c:pt idx="274">
                  <c:v>-3.062</c:v>
                </c:pt>
                <c:pt idx="275">
                  <c:v>-2.72000000000001</c:v>
                </c:pt>
                <c:pt idx="276">
                  <c:v>-2.49400000000001</c:v>
                </c:pt>
                <c:pt idx="277">
                  <c:v>-2.26800000000001</c:v>
                </c:pt>
                <c:pt idx="278">
                  <c:v>-2.04200000000001</c:v>
                </c:pt>
                <c:pt idx="279">
                  <c:v>-1.81600000000001</c:v>
                </c:pt>
                <c:pt idx="280">
                  <c:v>-1.59</c:v>
                </c:pt>
                <c:pt idx="281">
                  <c:v>-1.594</c:v>
                </c:pt>
                <c:pt idx="282">
                  <c:v>-1.59800000000001</c:v>
                </c:pt>
                <c:pt idx="283">
                  <c:v>-1.60200000000001</c:v>
                </c:pt>
                <c:pt idx="284">
                  <c:v>-1.606</c:v>
                </c:pt>
                <c:pt idx="285">
                  <c:v>-1.61000000000001</c:v>
                </c:pt>
                <c:pt idx="286">
                  <c:v>-1.57400000000001</c:v>
                </c:pt>
                <c:pt idx="287">
                  <c:v>-1.538</c:v>
                </c:pt>
                <c:pt idx="288">
                  <c:v>-1.502</c:v>
                </c:pt>
                <c:pt idx="289">
                  <c:v>-1.466</c:v>
                </c:pt>
                <c:pt idx="290">
                  <c:v>-1.43</c:v>
                </c:pt>
                <c:pt idx="291">
                  <c:v>-1.41399999999999</c:v>
                </c:pt>
                <c:pt idx="292">
                  <c:v>-1.398</c:v>
                </c:pt>
                <c:pt idx="293">
                  <c:v>-1.38200000000001</c:v>
                </c:pt>
                <c:pt idx="294">
                  <c:v>-1.366</c:v>
                </c:pt>
                <c:pt idx="295">
                  <c:v>-1.35</c:v>
                </c:pt>
                <c:pt idx="296">
                  <c:v>-1.344</c:v>
                </c:pt>
                <c:pt idx="297">
                  <c:v>-1.338</c:v>
                </c:pt>
                <c:pt idx="298">
                  <c:v>-1.332</c:v>
                </c:pt>
                <c:pt idx="299">
                  <c:v>-1.326</c:v>
                </c:pt>
                <c:pt idx="300">
                  <c:v>-1.32</c:v>
                </c:pt>
                <c:pt idx="301">
                  <c:v>-1.252</c:v>
                </c:pt>
                <c:pt idx="302">
                  <c:v>-1.184</c:v>
                </c:pt>
                <c:pt idx="303">
                  <c:v>-1.116</c:v>
                </c:pt>
                <c:pt idx="304">
                  <c:v>-1.048</c:v>
                </c:pt>
                <c:pt idx="305">
                  <c:v>-0.980000000000004</c:v>
                </c:pt>
                <c:pt idx="306">
                  <c:v>-1.06</c:v>
                </c:pt>
                <c:pt idx="307">
                  <c:v>-1.14</c:v>
                </c:pt>
                <c:pt idx="308">
                  <c:v>-1.22000000000001</c:v>
                </c:pt>
                <c:pt idx="309">
                  <c:v>-1.3</c:v>
                </c:pt>
                <c:pt idx="310">
                  <c:v>-1.38</c:v>
                </c:pt>
                <c:pt idx="311">
                  <c:v>-1.574</c:v>
                </c:pt>
                <c:pt idx="312">
                  <c:v>-1.768</c:v>
                </c:pt>
                <c:pt idx="313">
                  <c:v>-1.962</c:v>
                </c:pt>
                <c:pt idx="314">
                  <c:v>-2.15600000000001</c:v>
                </c:pt>
                <c:pt idx="315">
                  <c:v>-2.35</c:v>
                </c:pt>
                <c:pt idx="316">
                  <c:v>-2.598</c:v>
                </c:pt>
                <c:pt idx="317">
                  <c:v>-2.846</c:v>
                </c:pt>
                <c:pt idx="318">
                  <c:v>-3.094</c:v>
                </c:pt>
                <c:pt idx="319">
                  <c:v>-3.34200000000001</c:v>
                </c:pt>
                <c:pt idx="320">
                  <c:v>-3.59</c:v>
                </c:pt>
                <c:pt idx="321">
                  <c:v>-3.848</c:v>
                </c:pt>
                <c:pt idx="322">
                  <c:v>-4.106</c:v>
                </c:pt>
                <c:pt idx="323">
                  <c:v>-4.364</c:v>
                </c:pt>
                <c:pt idx="324">
                  <c:v>-4.622</c:v>
                </c:pt>
                <c:pt idx="325">
                  <c:v>-4.88</c:v>
                </c:pt>
                <c:pt idx="326">
                  <c:v>-5.182</c:v>
                </c:pt>
                <c:pt idx="327">
                  <c:v>-5.484</c:v>
                </c:pt>
                <c:pt idx="328">
                  <c:v>-5.786</c:v>
                </c:pt>
                <c:pt idx="329">
                  <c:v>-6.088</c:v>
                </c:pt>
                <c:pt idx="330">
                  <c:v>-6.39</c:v>
                </c:pt>
                <c:pt idx="331">
                  <c:v>-6.43000000000001</c:v>
                </c:pt>
                <c:pt idx="332">
                  <c:v>-6.47000000000001</c:v>
                </c:pt>
                <c:pt idx="333">
                  <c:v>-6.51</c:v>
                </c:pt>
                <c:pt idx="334">
                  <c:v>-6.55</c:v>
                </c:pt>
                <c:pt idx="335">
                  <c:v>-6.59</c:v>
                </c:pt>
                <c:pt idx="336">
                  <c:v>-6.69000000000001</c:v>
                </c:pt>
                <c:pt idx="337">
                  <c:v>-6.79000000000001</c:v>
                </c:pt>
                <c:pt idx="338">
                  <c:v>-6.89000000000001</c:v>
                </c:pt>
                <c:pt idx="339">
                  <c:v>-6.99000000000001</c:v>
                </c:pt>
                <c:pt idx="340">
                  <c:v>-7.09</c:v>
                </c:pt>
                <c:pt idx="341">
                  <c:v>-7.024</c:v>
                </c:pt>
                <c:pt idx="342">
                  <c:v>-6.95800000000001</c:v>
                </c:pt>
                <c:pt idx="343">
                  <c:v>-6.892</c:v>
                </c:pt>
                <c:pt idx="344">
                  <c:v>-6.82600000000001</c:v>
                </c:pt>
                <c:pt idx="345">
                  <c:v>-6.76000000000001</c:v>
                </c:pt>
                <c:pt idx="346">
                  <c:v>-6.608</c:v>
                </c:pt>
                <c:pt idx="347">
                  <c:v>-6.456</c:v>
                </c:pt>
                <c:pt idx="348">
                  <c:v>-6.30400000000001</c:v>
                </c:pt>
                <c:pt idx="349">
                  <c:v>-6.15199999999999</c:v>
                </c:pt>
                <c:pt idx="350">
                  <c:v>-6</c:v>
                </c:pt>
                <c:pt idx="351">
                  <c:v>-5.90199999999999</c:v>
                </c:pt>
                <c:pt idx="352">
                  <c:v>-5.80400000000001</c:v>
                </c:pt>
                <c:pt idx="353">
                  <c:v>-5.706</c:v>
                </c:pt>
                <c:pt idx="354">
                  <c:v>-5.608</c:v>
                </c:pt>
                <c:pt idx="355">
                  <c:v>-5.51000000000001</c:v>
                </c:pt>
                <c:pt idx="356">
                  <c:v>-5.47800000000001</c:v>
                </c:pt>
                <c:pt idx="357">
                  <c:v>-5.44600000000001</c:v>
                </c:pt>
                <c:pt idx="358">
                  <c:v>-5.41400000000001</c:v>
                </c:pt>
                <c:pt idx="359">
                  <c:v>-5.38200000000001</c:v>
                </c:pt>
                <c:pt idx="360">
                  <c:v>-5.35</c:v>
                </c:pt>
              </c:numCache>
            </c:numRef>
          </c:val>
        </c:ser>
        <c:ser>
          <c:idx val="2"/>
          <c:order val="2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radiação-P'!$P$5:$P$365</c:f>
              <c:numCache>
                <c:formatCode>General</c:formatCode>
                <c:ptCount val="361"/>
                <c:pt idx="0">
                  <c:v>-16.7</c:v>
                </c:pt>
                <c:pt idx="1">
                  <c:v>-16.62</c:v>
                </c:pt>
                <c:pt idx="2">
                  <c:v>-16.54</c:v>
                </c:pt>
                <c:pt idx="3">
                  <c:v>-16.46</c:v>
                </c:pt>
                <c:pt idx="4">
                  <c:v>-16.38</c:v>
                </c:pt>
                <c:pt idx="5">
                  <c:v>-16.3</c:v>
                </c:pt>
                <c:pt idx="6">
                  <c:v>-15.908</c:v>
                </c:pt>
                <c:pt idx="7">
                  <c:v>-15.516</c:v>
                </c:pt>
                <c:pt idx="8">
                  <c:v>-15.124</c:v>
                </c:pt>
                <c:pt idx="9">
                  <c:v>-14.732</c:v>
                </c:pt>
                <c:pt idx="10">
                  <c:v>-14.34</c:v>
                </c:pt>
                <c:pt idx="11">
                  <c:v>-13.872</c:v>
                </c:pt>
                <c:pt idx="12">
                  <c:v>-13.404</c:v>
                </c:pt>
                <c:pt idx="13">
                  <c:v>-12.936</c:v>
                </c:pt>
                <c:pt idx="14">
                  <c:v>-12.468</c:v>
                </c:pt>
                <c:pt idx="15">
                  <c:v>-12</c:v>
                </c:pt>
                <c:pt idx="16">
                  <c:v>-11.608</c:v>
                </c:pt>
                <c:pt idx="17">
                  <c:v>-11.216</c:v>
                </c:pt>
                <c:pt idx="18">
                  <c:v>-10.824</c:v>
                </c:pt>
                <c:pt idx="19">
                  <c:v>-10.432</c:v>
                </c:pt>
                <c:pt idx="20">
                  <c:v>-10.04</c:v>
                </c:pt>
                <c:pt idx="21">
                  <c:v>-9.716</c:v>
                </c:pt>
                <c:pt idx="22">
                  <c:v>-9.392</c:v>
                </c:pt>
                <c:pt idx="23">
                  <c:v>-9.06800000000001</c:v>
                </c:pt>
                <c:pt idx="24">
                  <c:v>-8.744</c:v>
                </c:pt>
                <c:pt idx="25">
                  <c:v>-8.42</c:v>
                </c:pt>
                <c:pt idx="26">
                  <c:v>-8.16</c:v>
                </c:pt>
                <c:pt idx="27">
                  <c:v>-7.90000000000001</c:v>
                </c:pt>
                <c:pt idx="28">
                  <c:v>-7.64</c:v>
                </c:pt>
                <c:pt idx="29">
                  <c:v>-7.38</c:v>
                </c:pt>
                <c:pt idx="30">
                  <c:v>-7.12</c:v>
                </c:pt>
                <c:pt idx="31">
                  <c:v>-6.924</c:v>
                </c:pt>
                <c:pt idx="32">
                  <c:v>-6.728</c:v>
                </c:pt>
                <c:pt idx="33">
                  <c:v>-6.532</c:v>
                </c:pt>
                <c:pt idx="34">
                  <c:v>-6.33600000000001</c:v>
                </c:pt>
                <c:pt idx="35">
                  <c:v>-6.14</c:v>
                </c:pt>
                <c:pt idx="36">
                  <c:v>-6.014</c:v>
                </c:pt>
                <c:pt idx="37">
                  <c:v>-5.88800000000001</c:v>
                </c:pt>
                <c:pt idx="38">
                  <c:v>-5.762</c:v>
                </c:pt>
                <c:pt idx="39">
                  <c:v>-5.636</c:v>
                </c:pt>
                <c:pt idx="40">
                  <c:v>-5.51000000000001</c:v>
                </c:pt>
                <c:pt idx="41">
                  <c:v>-5.43</c:v>
                </c:pt>
                <c:pt idx="42">
                  <c:v>-5.35</c:v>
                </c:pt>
                <c:pt idx="43">
                  <c:v>-5.27</c:v>
                </c:pt>
                <c:pt idx="44">
                  <c:v>-5.19000000000001</c:v>
                </c:pt>
                <c:pt idx="45">
                  <c:v>-5.11</c:v>
                </c:pt>
                <c:pt idx="46">
                  <c:v>-5.08600000000001</c:v>
                </c:pt>
                <c:pt idx="47">
                  <c:v>-5.06200000000001</c:v>
                </c:pt>
                <c:pt idx="48">
                  <c:v>-5.038</c:v>
                </c:pt>
                <c:pt idx="49">
                  <c:v>-5.014</c:v>
                </c:pt>
                <c:pt idx="50">
                  <c:v>-4.99</c:v>
                </c:pt>
                <c:pt idx="51">
                  <c:v>-5.014</c:v>
                </c:pt>
                <c:pt idx="52">
                  <c:v>-5.038</c:v>
                </c:pt>
                <c:pt idx="53">
                  <c:v>-5.06200000000001</c:v>
                </c:pt>
                <c:pt idx="54">
                  <c:v>-5.08600000000001</c:v>
                </c:pt>
                <c:pt idx="55">
                  <c:v>-5.11</c:v>
                </c:pt>
                <c:pt idx="56">
                  <c:v>-5.046</c:v>
                </c:pt>
                <c:pt idx="57">
                  <c:v>-4.982</c:v>
                </c:pt>
                <c:pt idx="58">
                  <c:v>-4.918</c:v>
                </c:pt>
                <c:pt idx="59">
                  <c:v>-4.854</c:v>
                </c:pt>
                <c:pt idx="60">
                  <c:v>-4.79</c:v>
                </c:pt>
                <c:pt idx="61">
                  <c:v>-4.676</c:v>
                </c:pt>
                <c:pt idx="62">
                  <c:v>-4.56200000000001</c:v>
                </c:pt>
                <c:pt idx="63">
                  <c:v>-4.448</c:v>
                </c:pt>
                <c:pt idx="64">
                  <c:v>-4.334</c:v>
                </c:pt>
                <c:pt idx="65">
                  <c:v>-4.22000000000001</c:v>
                </c:pt>
                <c:pt idx="66">
                  <c:v>-4.044</c:v>
                </c:pt>
                <c:pt idx="67">
                  <c:v>-3.868</c:v>
                </c:pt>
                <c:pt idx="68">
                  <c:v>-3.692</c:v>
                </c:pt>
                <c:pt idx="69">
                  <c:v>-3.51600000000001</c:v>
                </c:pt>
                <c:pt idx="70">
                  <c:v>-3.34</c:v>
                </c:pt>
                <c:pt idx="71">
                  <c:v>-3.15600000000001</c:v>
                </c:pt>
                <c:pt idx="72">
                  <c:v>-2.972</c:v>
                </c:pt>
                <c:pt idx="73">
                  <c:v>-2.788</c:v>
                </c:pt>
                <c:pt idx="74">
                  <c:v>-2.604</c:v>
                </c:pt>
                <c:pt idx="75">
                  <c:v>-2.42</c:v>
                </c:pt>
                <c:pt idx="76">
                  <c:v>-2.226</c:v>
                </c:pt>
                <c:pt idx="77">
                  <c:v>-2.032</c:v>
                </c:pt>
                <c:pt idx="78">
                  <c:v>-1.838</c:v>
                </c:pt>
                <c:pt idx="79">
                  <c:v>-1.64400000000001</c:v>
                </c:pt>
                <c:pt idx="80">
                  <c:v>-1.45</c:v>
                </c:pt>
                <c:pt idx="81">
                  <c:v>-1.32400000000001</c:v>
                </c:pt>
                <c:pt idx="82">
                  <c:v>-1.198</c:v>
                </c:pt>
                <c:pt idx="83">
                  <c:v>-1.072</c:v>
                </c:pt>
                <c:pt idx="84">
                  <c:v>-0.946000000000005</c:v>
                </c:pt>
                <c:pt idx="85">
                  <c:v>-0.82</c:v>
                </c:pt>
                <c:pt idx="86">
                  <c:v>-0.75</c:v>
                </c:pt>
                <c:pt idx="87">
                  <c:v>-0.68</c:v>
                </c:pt>
                <c:pt idx="88">
                  <c:v>-0.609999999999999</c:v>
                </c:pt>
                <c:pt idx="89">
                  <c:v>-0.539999999999999</c:v>
                </c:pt>
                <c:pt idx="90">
                  <c:v>-0.470000000000006</c:v>
                </c:pt>
                <c:pt idx="91">
                  <c:v>-0.444000000000003</c:v>
                </c:pt>
                <c:pt idx="92">
                  <c:v>-0.417999999999999</c:v>
                </c:pt>
                <c:pt idx="93">
                  <c:v>-0.392000000000003</c:v>
                </c:pt>
                <c:pt idx="94">
                  <c:v>-0.366</c:v>
                </c:pt>
                <c:pt idx="95">
                  <c:v>-0.340000000000003</c:v>
                </c:pt>
                <c:pt idx="96">
                  <c:v>-0.342000000000006</c:v>
                </c:pt>
                <c:pt idx="97">
                  <c:v>-0.344000000000001</c:v>
                </c:pt>
                <c:pt idx="98">
                  <c:v>-0.346000000000004</c:v>
                </c:pt>
                <c:pt idx="99">
                  <c:v>-0.348000000000006</c:v>
                </c:pt>
                <c:pt idx="100">
                  <c:v>-0.350000000000001</c:v>
                </c:pt>
                <c:pt idx="101">
                  <c:v>-0.359999999999999</c:v>
                </c:pt>
                <c:pt idx="102">
                  <c:v>-0.370000000000005</c:v>
                </c:pt>
                <c:pt idx="103">
                  <c:v>-0.380000000000003</c:v>
                </c:pt>
                <c:pt idx="104">
                  <c:v>-0.390000000000001</c:v>
                </c:pt>
                <c:pt idx="105">
                  <c:v>-0.400000000000006</c:v>
                </c:pt>
                <c:pt idx="106">
                  <c:v>-0.472000000000001</c:v>
                </c:pt>
                <c:pt idx="107">
                  <c:v>-0.544000000000004</c:v>
                </c:pt>
                <c:pt idx="108">
                  <c:v>-0.616</c:v>
                </c:pt>
                <c:pt idx="109">
                  <c:v>-0.688000000000002</c:v>
                </c:pt>
                <c:pt idx="110">
                  <c:v>-0.760000000000005</c:v>
                </c:pt>
                <c:pt idx="111">
                  <c:v>-0.866</c:v>
                </c:pt>
                <c:pt idx="112">
                  <c:v>-0.972000000000001</c:v>
                </c:pt>
                <c:pt idx="113">
                  <c:v>-1.078</c:v>
                </c:pt>
                <c:pt idx="114">
                  <c:v>-1.184</c:v>
                </c:pt>
                <c:pt idx="115">
                  <c:v>-1.29</c:v>
                </c:pt>
                <c:pt idx="116">
                  <c:v>-1.44</c:v>
                </c:pt>
                <c:pt idx="117">
                  <c:v>-1.59</c:v>
                </c:pt>
                <c:pt idx="118">
                  <c:v>-1.74</c:v>
                </c:pt>
                <c:pt idx="119">
                  <c:v>-1.89</c:v>
                </c:pt>
                <c:pt idx="120">
                  <c:v>-2.04</c:v>
                </c:pt>
                <c:pt idx="121">
                  <c:v>-2.252</c:v>
                </c:pt>
                <c:pt idx="122">
                  <c:v>-2.46400000000001</c:v>
                </c:pt>
                <c:pt idx="123">
                  <c:v>-2.676</c:v>
                </c:pt>
                <c:pt idx="124">
                  <c:v>-2.88800000000001</c:v>
                </c:pt>
                <c:pt idx="125">
                  <c:v>-3.1</c:v>
                </c:pt>
                <c:pt idx="126">
                  <c:v>-3.37</c:v>
                </c:pt>
                <c:pt idx="127">
                  <c:v>-3.64</c:v>
                </c:pt>
                <c:pt idx="128">
                  <c:v>-3.91</c:v>
                </c:pt>
                <c:pt idx="129">
                  <c:v>-4.18</c:v>
                </c:pt>
                <c:pt idx="130">
                  <c:v>-4.45</c:v>
                </c:pt>
                <c:pt idx="131">
                  <c:v>-4.81</c:v>
                </c:pt>
                <c:pt idx="132">
                  <c:v>-5.17</c:v>
                </c:pt>
                <c:pt idx="133">
                  <c:v>-5.53</c:v>
                </c:pt>
                <c:pt idx="134">
                  <c:v>-5.89</c:v>
                </c:pt>
                <c:pt idx="135">
                  <c:v>-6.25</c:v>
                </c:pt>
                <c:pt idx="136">
                  <c:v>-6.726</c:v>
                </c:pt>
                <c:pt idx="137">
                  <c:v>-7.20200000000001</c:v>
                </c:pt>
                <c:pt idx="138">
                  <c:v>-7.678</c:v>
                </c:pt>
                <c:pt idx="139">
                  <c:v>-8.154</c:v>
                </c:pt>
                <c:pt idx="140">
                  <c:v>-8.63</c:v>
                </c:pt>
                <c:pt idx="141">
                  <c:v>-9.18</c:v>
                </c:pt>
                <c:pt idx="142">
                  <c:v>-9.73</c:v>
                </c:pt>
                <c:pt idx="143">
                  <c:v>-10.28</c:v>
                </c:pt>
                <c:pt idx="144">
                  <c:v>-10.83</c:v>
                </c:pt>
                <c:pt idx="145">
                  <c:v>-11.38</c:v>
                </c:pt>
                <c:pt idx="146">
                  <c:v>-11.786</c:v>
                </c:pt>
                <c:pt idx="147">
                  <c:v>-12.192</c:v>
                </c:pt>
                <c:pt idx="148">
                  <c:v>-12.598</c:v>
                </c:pt>
                <c:pt idx="149">
                  <c:v>-13.004</c:v>
                </c:pt>
                <c:pt idx="150">
                  <c:v>-13.41</c:v>
                </c:pt>
                <c:pt idx="151">
                  <c:v>-13.268</c:v>
                </c:pt>
                <c:pt idx="152">
                  <c:v>-13.126</c:v>
                </c:pt>
                <c:pt idx="153">
                  <c:v>-12.984</c:v>
                </c:pt>
                <c:pt idx="154">
                  <c:v>-12.842</c:v>
                </c:pt>
                <c:pt idx="155">
                  <c:v>-12.7</c:v>
                </c:pt>
                <c:pt idx="156">
                  <c:v>-12.372</c:v>
                </c:pt>
                <c:pt idx="157">
                  <c:v>-12.044</c:v>
                </c:pt>
                <c:pt idx="158">
                  <c:v>-11.716</c:v>
                </c:pt>
                <c:pt idx="159">
                  <c:v>-11.388</c:v>
                </c:pt>
                <c:pt idx="160">
                  <c:v>-11.06</c:v>
                </c:pt>
                <c:pt idx="161">
                  <c:v>-10.58</c:v>
                </c:pt>
                <c:pt idx="162">
                  <c:v>-10.1</c:v>
                </c:pt>
                <c:pt idx="163">
                  <c:v>-9.62</c:v>
                </c:pt>
                <c:pt idx="164">
                  <c:v>-9.14</c:v>
                </c:pt>
                <c:pt idx="165">
                  <c:v>-8.66</c:v>
                </c:pt>
                <c:pt idx="166">
                  <c:v>-8.372</c:v>
                </c:pt>
                <c:pt idx="167">
                  <c:v>-8.084</c:v>
                </c:pt>
                <c:pt idx="168">
                  <c:v>-7.796</c:v>
                </c:pt>
                <c:pt idx="169">
                  <c:v>-7.508</c:v>
                </c:pt>
                <c:pt idx="170">
                  <c:v>-7.22000000000001</c:v>
                </c:pt>
                <c:pt idx="171">
                  <c:v>-7.03</c:v>
                </c:pt>
                <c:pt idx="172">
                  <c:v>-6.84</c:v>
                </c:pt>
                <c:pt idx="173">
                  <c:v>-6.65000000000001</c:v>
                </c:pt>
                <c:pt idx="174">
                  <c:v>-6.46</c:v>
                </c:pt>
                <c:pt idx="175">
                  <c:v>-6.27</c:v>
                </c:pt>
                <c:pt idx="176">
                  <c:v>-6.082</c:v>
                </c:pt>
                <c:pt idx="177">
                  <c:v>-5.89400000000001</c:v>
                </c:pt>
                <c:pt idx="178">
                  <c:v>-5.706</c:v>
                </c:pt>
                <c:pt idx="179">
                  <c:v>-5.518</c:v>
                </c:pt>
                <c:pt idx="180">
                  <c:v>-5.33000000000001</c:v>
                </c:pt>
                <c:pt idx="181">
                  <c:v>-5.244</c:v>
                </c:pt>
                <c:pt idx="182">
                  <c:v>-5.158</c:v>
                </c:pt>
                <c:pt idx="183">
                  <c:v>-5.072</c:v>
                </c:pt>
                <c:pt idx="184">
                  <c:v>-4.986</c:v>
                </c:pt>
                <c:pt idx="185">
                  <c:v>-4.90000000000001</c:v>
                </c:pt>
                <c:pt idx="186">
                  <c:v>-4.948</c:v>
                </c:pt>
                <c:pt idx="187">
                  <c:v>-4.996</c:v>
                </c:pt>
                <c:pt idx="188">
                  <c:v>-5.044</c:v>
                </c:pt>
                <c:pt idx="189">
                  <c:v>-5.09200000000001</c:v>
                </c:pt>
                <c:pt idx="190">
                  <c:v>-5.14</c:v>
                </c:pt>
                <c:pt idx="191">
                  <c:v>-5.296</c:v>
                </c:pt>
                <c:pt idx="192">
                  <c:v>-5.45200000000001</c:v>
                </c:pt>
                <c:pt idx="193">
                  <c:v>-5.608</c:v>
                </c:pt>
                <c:pt idx="194">
                  <c:v>-5.764</c:v>
                </c:pt>
                <c:pt idx="195">
                  <c:v>-5.92</c:v>
                </c:pt>
                <c:pt idx="196">
                  <c:v>-6.222</c:v>
                </c:pt>
                <c:pt idx="197">
                  <c:v>-6.524</c:v>
                </c:pt>
                <c:pt idx="198">
                  <c:v>-6.826</c:v>
                </c:pt>
                <c:pt idx="199">
                  <c:v>-7.128</c:v>
                </c:pt>
                <c:pt idx="200">
                  <c:v>-7.43</c:v>
                </c:pt>
                <c:pt idx="201">
                  <c:v>-7.85</c:v>
                </c:pt>
                <c:pt idx="202">
                  <c:v>-8.27</c:v>
                </c:pt>
                <c:pt idx="203">
                  <c:v>-8.69000000000001</c:v>
                </c:pt>
                <c:pt idx="204">
                  <c:v>-9.11</c:v>
                </c:pt>
                <c:pt idx="205">
                  <c:v>-9.53</c:v>
                </c:pt>
                <c:pt idx="206">
                  <c:v>-9.722</c:v>
                </c:pt>
                <c:pt idx="207">
                  <c:v>-9.914</c:v>
                </c:pt>
                <c:pt idx="208">
                  <c:v>-10.106</c:v>
                </c:pt>
                <c:pt idx="209">
                  <c:v>-10.298</c:v>
                </c:pt>
                <c:pt idx="210">
                  <c:v>-10.49</c:v>
                </c:pt>
                <c:pt idx="211">
                  <c:v>-10.134</c:v>
                </c:pt>
                <c:pt idx="212">
                  <c:v>-9.77800000000001</c:v>
                </c:pt>
                <c:pt idx="213">
                  <c:v>-9.422</c:v>
                </c:pt>
                <c:pt idx="214">
                  <c:v>-9.066</c:v>
                </c:pt>
                <c:pt idx="215">
                  <c:v>-8.71</c:v>
                </c:pt>
                <c:pt idx="216">
                  <c:v>-8.24</c:v>
                </c:pt>
                <c:pt idx="217">
                  <c:v>-7.77</c:v>
                </c:pt>
                <c:pt idx="218">
                  <c:v>-7.3</c:v>
                </c:pt>
                <c:pt idx="219">
                  <c:v>-6.83000000000001</c:v>
                </c:pt>
                <c:pt idx="220">
                  <c:v>-6.36</c:v>
                </c:pt>
                <c:pt idx="221">
                  <c:v>-5.948</c:v>
                </c:pt>
                <c:pt idx="222">
                  <c:v>-5.536</c:v>
                </c:pt>
                <c:pt idx="223">
                  <c:v>-5.124</c:v>
                </c:pt>
                <c:pt idx="224">
                  <c:v>-4.712</c:v>
                </c:pt>
                <c:pt idx="225">
                  <c:v>-4.3</c:v>
                </c:pt>
                <c:pt idx="226">
                  <c:v>-4.058</c:v>
                </c:pt>
                <c:pt idx="227">
                  <c:v>-3.816</c:v>
                </c:pt>
                <c:pt idx="228">
                  <c:v>-3.57400000000001</c:v>
                </c:pt>
                <c:pt idx="229">
                  <c:v>-3.332</c:v>
                </c:pt>
                <c:pt idx="230">
                  <c:v>-3.09</c:v>
                </c:pt>
                <c:pt idx="231">
                  <c:v>-2.97000000000001</c:v>
                </c:pt>
                <c:pt idx="232">
                  <c:v>-2.85</c:v>
                </c:pt>
                <c:pt idx="233">
                  <c:v>-2.73</c:v>
                </c:pt>
                <c:pt idx="234">
                  <c:v>-2.61</c:v>
                </c:pt>
                <c:pt idx="235">
                  <c:v>-2.49</c:v>
                </c:pt>
                <c:pt idx="236">
                  <c:v>-2.448</c:v>
                </c:pt>
                <c:pt idx="237">
                  <c:v>-2.40600000000001</c:v>
                </c:pt>
                <c:pt idx="238">
                  <c:v>-2.364</c:v>
                </c:pt>
                <c:pt idx="239">
                  <c:v>-2.322</c:v>
                </c:pt>
                <c:pt idx="240">
                  <c:v>-2.28</c:v>
                </c:pt>
                <c:pt idx="241">
                  <c:v>-2.286</c:v>
                </c:pt>
                <c:pt idx="242">
                  <c:v>-2.292</c:v>
                </c:pt>
                <c:pt idx="243">
                  <c:v>-2.298</c:v>
                </c:pt>
                <c:pt idx="244">
                  <c:v>-2.304</c:v>
                </c:pt>
                <c:pt idx="245">
                  <c:v>-2.31</c:v>
                </c:pt>
                <c:pt idx="246">
                  <c:v>-2.376</c:v>
                </c:pt>
                <c:pt idx="247">
                  <c:v>-2.442</c:v>
                </c:pt>
                <c:pt idx="248">
                  <c:v>-2.508</c:v>
                </c:pt>
                <c:pt idx="249">
                  <c:v>-2.57400000000001</c:v>
                </c:pt>
                <c:pt idx="250">
                  <c:v>-2.64</c:v>
                </c:pt>
                <c:pt idx="251">
                  <c:v>-2.738</c:v>
                </c:pt>
                <c:pt idx="252">
                  <c:v>-2.83600000000001</c:v>
                </c:pt>
                <c:pt idx="253">
                  <c:v>-2.934</c:v>
                </c:pt>
                <c:pt idx="254">
                  <c:v>-3.032</c:v>
                </c:pt>
                <c:pt idx="255">
                  <c:v>-3.13</c:v>
                </c:pt>
                <c:pt idx="256">
                  <c:v>-3.264</c:v>
                </c:pt>
                <c:pt idx="257">
                  <c:v>-3.398</c:v>
                </c:pt>
                <c:pt idx="258">
                  <c:v>-3.532</c:v>
                </c:pt>
                <c:pt idx="259">
                  <c:v>-3.666</c:v>
                </c:pt>
                <c:pt idx="260">
                  <c:v>-3.8</c:v>
                </c:pt>
                <c:pt idx="261">
                  <c:v>-3.916</c:v>
                </c:pt>
                <c:pt idx="262">
                  <c:v>-4.032</c:v>
                </c:pt>
                <c:pt idx="263">
                  <c:v>-4.148</c:v>
                </c:pt>
                <c:pt idx="264">
                  <c:v>-4.264</c:v>
                </c:pt>
                <c:pt idx="265">
                  <c:v>-4.38</c:v>
                </c:pt>
                <c:pt idx="266">
                  <c:v>-4.498</c:v>
                </c:pt>
                <c:pt idx="267">
                  <c:v>-4.616</c:v>
                </c:pt>
                <c:pt idx="268">
                  <c:v>-4.734</c:v>
                </c:pt>
                <c:pt idx="269">
                  <c:v>-4.852</c:v>
                </c:pt>
                <c:pt idx="270">
                  <c:v>-4.97000000000001</c:v>
                </c:pt>
                <c:pt idx="271">
                  <c:v>-4.99</c:v>
                </c:pt>
                <c:pt idx="272">
                  <c:v>-5.01000000000001</c:v>
                </c:pt>
                <c:pt idx="273">
                  <c:v>-5.03</c:v>
                </c:pt>
                <c:pt idx="274">
                  <c:v>-5.05</c:v>
                </c:pt>
                <c:pt idx="275">
                  <c:v>-5.07</c:v>
                </c:pt>
                <c:pt idx="276">
                  <c:v>-5.06800000000001</c:v>
                </c:pt>
                <c:pt idx="277">
                  <c:v>-5.066</c:v>
                </c:pt>
                <c:pt idx="278">
                  <c:v>-5.064</c:v>
                </c:pt>
                <c:pt idx="279">
                  <c:v>-5.06200000000001</c:v>
                </c:pt>
                <c:pt idx="280">
                  <c:v>-5.06</c:v>
                </c:pt>
                <c:pt idx="281">
                  <c:v>-5.078</c:v>
                </c:pt>
                <c:pt idx="282">
                  <c:v>-5.096</c:v>
                </c:pt>
                <c:pt idx="283">
                  <c:v>-5.114</c:v>
                </c:pt>
                <c:pt idx="284">
                  <c:v>-5.13200000000001</c:v>
                </c:pt>
                <c:pt idx="285">
                  <c:v>-5.15000000000001</c:v>
                </c:pt>
                <c:pt idx="286">
                  <c:v>-5.174</c:v>
                </c:pt>
                <c:pt idx="287">
                  <c:v>-5.198</c:v>
                </c:pt>
                <c:pt idx="288">
                  <c:v>-5.222</c:v>
                </c:pt>
                <c:pt idx="289">
                  <c:v>-5.246</c:v>
                </c:pt>
                <c:pt idx="290">
                  <c:v>-5.27</c:v>
                </c:pt>
                <c:pt idx="291">
                  <c:v>-5.326</c:v>
                </c:pt>
                <c:pt idx="292">
                  <c:v>-5.38200000000001</c:v>
                </c:pt>
                <c:pt idx="293">
                  <c:v>-5.438</c:v>
                </c:pt>
                <c:pt idx="294">
                  <c:v>-5.494</c:v>
                </c:pt>
                <c:pt idx="295">
                  <c:v>-5.55</c:v>
                </c:pt>
                <c:pt idx="296">
                  <c:v>-5.776</c:v>
                </c:pt>
                <c:pt idx="297">
                  <c:v>-6.002</c:v>
                </c:pt>
                <c:pt idx="298">
                  <c:v>-6.228</c:v>
                </c:pt>
                <c:pt idx="299">
                  <c:v>-6.454</c:v>
                </c:pt>
                <c:pt idx="300">
                  <c:v>-6.68</c:v>
                </c:pt>
                <c:pt idx="301">
                  <c:v>-7.044</c:v>
                </c:pt>
                <c:pt idx="302">
                  <c:v>-7.408</c:v>
                </c:pt>
                <c:pt idx="303">
                  <c:v>-7.77200000000001</c:v>
                </c:pt>
                <c:pt idx="304">
                  <c:v>-8.136</c:v>
                </c:pt>
                <c:pt idx="305">
                  <c:v>-8.5</c:v>
                </c:pt>
                <c:pt idx="306">
                  <c:v>-8.914</c:v>
                </c:pt>
                <c:pt idx="307">
                  <c:v>-9.328</c:v>
                </c:pt>
                <c:pt idx="308">
                  <c:v>-9.742</c:v>
                </c:pt>
                <c:pt idx="309">
                  <c:v>-10.156</c:v>
                </c:pt>
                <c:pt idx="310">
                  <c:v>-10.57</c:v>
                </c:pt>
                <c:pt idx="311">
                  <c:v>-11.046</c:v>
                </c:pt>
                <c:pt idx="312">
                  <c:v>-11.522</c:v>
                </c:pt>
                <c:pt idx="313">
                  <c:v>-11.998</c:v>
                </c:pt>
                <c:pt idx="314">
                  <c:v>-12.474</c:v>
                </c:pt>
                <c:pt idx="315">
                  <c:v>-12.95</c:v>
                </c:pt>
                <c:pt idx="316">
                  <c:v>-13.382</c:v>
                </c:pt>
                <c:pt idx="317">
                  <c:v>-13.814</c:v>
                </c:pt>
                <c:pt idx="318">
                  <c:v>-14.246</c:v>
                </c:pt>
                <c:pt idx="319">
                  <c:v>-14.678</c:v>
                </c:pt>
                <c:pt idx="320">
                  <c:v>-15.11</c:v>
                </c:pt>
                <c:pt idx="321">
                  <c:v>-15.37</c:v>
                </c:pt>
                <c:pt idx="322">
                  <c:v>-15.63</c:v>
                </c:pt>
                <c:pt idx="323">
                  <c:v>-15.89</c:v>
                </c:pt>
                <c:pt idx="324">
                  <c:v>-16.15</c:v>
                </c:pt>
                <c:pt idx="325">
                  <c:v>-16.41</c:v>
                </c:pt>
                <c:pt idx="326">
                  <c:v>-16.454</c:v>
                </c:pt>
                <c:pt idx="327">
                  <c:v>-16.498</c:v>
                </c:pt>
                <c:pt idx="328">
                  <c:v>-16.542</c:v>
                </c:pt>
                <c:pt idx="329">
                  <c:v>-16.586</c:v>
                </c:pt>
                <c:pt idx="330">
                  <c:v>-16.63</c:v>
                </c:pt>
                <c:pt idx="331">
                  <c:v>-16.426</c:v>
                </c:pt>
                <c:pt idx="332">
                  <c:v>-16.222</c:v>
                </c:pt>
                <c:pt idx="333">
                  <c:v>-16.018</c:v>
                </c:pt>
                <c:pt idx="334">
                  <c:v>-15.814</c:v>
                </c:pt>
                <c:pt idx="335">
                  <c:v>-15.61</c:v>
                </c:pt>
                <c:pt idx="336">
                  <c:v>-15.468</c:v>
                </c:pt>
                <c:pt idx="337">
                  <c:v>-15.326</c:v>
                </c:pt>
                <c:pt idx="338">
                  <c:v>-15.184</c:v>
                </c:pt>
                <c:pt idx="339">
                  <c:v>-15.042</c:v>
                </c:pt>
                <c:pt idx="340">
                  <c:v>-14.9</c:v>
                </c:pt>
                <c:pt idx="341">
                  <c:v>-14.884</c:v>
                </c:pt>
                <c:pt idx="342">
                  <c:v>-14.868</c:v>
                </c:pt>
                <c:pt idx="343">
                  <c:v>-14.852</c:v>
                </c:pt>
                <c:pt idx="344">
                  <c:v>-14.836</c:v>
                </c:pt>
                <c:pt idx="345">
                  <c:v>-14.82</c:v>
                </c:pt>
                <c:pt idx="346">
                  <c:v>-14.918</c:v>
                </c:pt>
                <c:pt idx="347">
                  <c:v>-15.016</c:v>
                </c:pt>
                <c:pt idx="348">
                  <c:v>-15.114</c:v>
                </c:pt>
                <c:pt idx="349">
                  <c:v>-15.212</c:v>
                </c:pt>
                <c:pt idx="350">
                  <c:v>-15.31</c:v>
                </c:pt>
                <c:pt idx="351">
                  <c:v>-15.53</c:v>
                </c:pt>
                <c:pt idx="352">
                  <c:v>-15.75</c:v>
                </c:pt>
                <c:pt idx="353">
                  <c:v>-15.97</c:v>
                </c:pt>
                <c:pt idx="354">
                  <c:v>-16.19</c:v>
                </c:pt>
                <c:pt idx="355">
                  <c:v>-16.41</c:v>
                </c:pt>
                <c:pt idx="356">
                  <c:v>-16.44</c:v>
                </c:pt>
                <c:pt idx="357">
                  <c:v>-16.47</c:v>
                </c:pt>
                <c:pt idx="358">
                  <c:v>-16.5</c:v>
                </c:pt>
                <c:pt idx="359">
                  <c:v>-16.53</c:v>
                </c:pt>
                <c:pt idx="360">
                  <c:v>-16.56</c:v>
                </c:pt>
              </c:numCache>
            </c:numRef>
          </c:val>
        </c:ser>
        <c:axId val="66148263"/>
        <c:axId val="48073939"/>
      </c:radarChart>
      <c:catAx>
        <c:axId val="6614826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48073939"/>
        <c:crosses val="autoZero"/>
        <c:auto val="1"/>
        <c:lblAlgn val="ctr"/>
        <c:lblOffset val="100"/>
        <c:noMultiLvlLbl val="0"/>
      </c:catAx>
      <c:valAx>
        <c:axId val="48073939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148263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Polarização Horizontal</a:t>
            </a:r>
          </a:p>
        </c:rich>
      </c:tx>
      <c:layout>
        <c:manualLayout>
          <c:xMode val="edge"/>
          <c:yMode val="edge"/>
          <c:x val="0.360405821735897"/>
          <c:y val="0.028024911032028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radiação-P'!$D$2</c:f>
              <c:strCache>
                <c:ptCount val="1"/>
                <c:pt idx="0">
                  <c:v>Monopolo - 2,4 GHz</c:v>
                </c:pt>
              </c:strCache>
            </c:strRef>
          </c:tx>
          <c:spPr>
            <a:solidFill>
              <a:srgbClr val="3465a4"/>
            </a:solidFill>
            <a:ln w="18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radiação-P'!$F$5:$F$365</c:f>
              <c:numCache>
                <c:formatCode>General</c:formatCode>
                <c:ptCount val="361"/>
                <c:pt idx="0">
                  <c:v>-27.1</c:v>
                </c:pt>
                <c:pt idx="1">
                  <c:v>-28.7</c:v>
                </c:pt>
                <c:pt idx="2">
                  <c:v>-31.6</c:v>
                </c:pt>
                <c:pt idx="3">
                  <c:v>-32.2</c:v>
                </c:pt>
                <c:pt idx="4">
                  <c:v>-30.7</c:v>
                </c:pt>
                <c:pt idx="5">
                  <c:v>-27.8</c:v>
                </c:pt>
                <c:pt idx="6">
                  <c:v>-25.9</c:v>
                </c:pt>
                <c:pt idx="7">
                  <c:v>-23.5</c:v>
                </c:pt>
                <c:pt idx="8">
                  <c:v>-22.3</c:v>
                </c:pt>
                <c:pt idx="9">
                  <c:v>-20.7</c:v>
                </c:pt>
                <c:pt idx="10">
                  <c:v>-19.7</c:v>
                </c:pt>
                <c:pt idx="11">
                  <c:v>-18.7</c:v>
                </c:pt>
                <c:pt idx="12">
                  <c:v>-17.8</c:v>
                </c:pt>
                <c:pt idx="13">
                  <c:v>-16.8</c:v>
                </c:pt>
                <c:pt idx="14">
                  <c:v>-15.8</c:v>
                </c:pt>
                <c:pt idx="15">
                  <c:v>-15.2</c:v>
                </c:pt>
                <c:pt idx="16">
                  <c:v>-14.7</c:v>
                </c:pt>
                <c:pt idx="17">
                  <c:v>-14.3</c:v>
                </c:pt>
                <c:pt idx="18">
                  <c:v>-13.7</c:v>
                </c:pt>
                <c:pt idx="19">
                  <c:v>-13.4</c:v>
                </c:pt>
                <c:pt idx="20">
                  <c:v>-12.9</c:v>
                </c:pt>
                <c:pt idx="21">
                  <c:v>-12.6</c:v>
                </c:pt>
                <c:pt idx="22">
                  <c:v>-12.2</c:v>
                </c:pt>
                <c:pt idx="23">
                  <c:v>-11.8</c:v>
                </c:pt>
                <c:pt idx="24">
                  <c:v>-7.9</c:v>
                </c:pt>
                <c:pt idx="25">
                  <c:v>-7.6</c:v>
                </c:pt>
                <c:pt idx="26">
                  <c:v>-7.4</c:v>
                </c:pt>
                <c:pt idx="27">
                  <c:v>-7.2</c:v>
                </c:pt>
                <c:pt idx="28">
                  <c:v>-7</c:v>
                </c:pt>
                <c:pt idx="29">
                  <c:v>-6.8</c:v>
                </c:pt>
                <c:pt idx="30">
                  <c:v>-6.6</c:v>
                </c:pt>
                <c:pt idx="31">
                  <c:v>-6.3</c:v>
                </c:pt>
                <c:pt idx="32">
                  <c:v>-6.1</c:v>
                </c:pt>
                <c:pt idx="33">
                  <c:v>-5.8</c:v>
                </c:pt>
                <c:pt idx="34">
                  <c:v>-5.4</c:v>
                </c:pt>
                <c:pt idx="35">
                  <c:v>-5.2</c:v>
                </c:pt>
                <c:pt idx="36">
                  <c:v>-4.9</c:v>
                </c:pt>
                <c:pt idx="37">
                  <c:v>-4.6</c:v>
                </c:pt>
                <c:pt idx="38">
                  <c:v>-4.3</c:v>
                </c:pt>
                <c:pt idx="39">
                  <c:v>-4</c:v>
                </c:pt>
                <c:pt idx="40">
                  <c:v>-3.7</c:v>
                </c:pt>
                <c:pt idx="41">
                  <c:v>-3.5</c:v>
                </c:pt>
                <c:pt idx="42">
                  <c:v>-3.2</c:v>
                </c:pt>
                <c:pt idx="43">
                  <c:v>-3</c:v>
                </c:pt>
                <c:pt idx="44">
                  <c:v>-2.8</c:v>
                </c:pt>
                <c:pt idx="45">
                  <c:v>-2.6</c:v>
                </c:pt>
                <c:pt idx="46">
                  <c:v>-2.4</c:v>
                </c:pt>
                <c:pt idx="47">
                  <c:v>-2.1</c:v>
                </c:pt>
                <c:pt idx="48">
                  <c:v>-2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-1.3</c:v>
                </c:pt>
                <c:pt idx="53">
                  <c:v>-1.2</c:v>
                </c:pt>
                <c:pt idx="54">
                  <c:v>-1.1</c:v>
                </c:pt>
                <c:pt idx="55">
                  <c:v>-1</c:v>
                </c:pt>
                <c:pt idx="56">
                  <c:v>-0.799999999999997</c:v>
                </c:pt>
                <c:pt idx="57">
                  <c:v>-0.700000000000003</c:v>
                </c:pt>
                <c:pt idx="58">
                  <c:v>-0.600000000000001</c:v>
                </c:pt>
                <c:pt idx="59">
                  <c:v>-0.5</c:v>
                </c:pt>
                <c:pt idx="60">
                  <c:v>-0.399999999999999</c:v>
                </c:pt>
                <c:pt idx="61">
                  <c:v>-0.299999999999997</c:v>
                </c:pt>
                <c:pt idx="62">
                  <c:v>-0.399999999999999</c:v>
                </c:pt>
                <c:pt idx="63">
                  <c:v>-0.299999999999997</c:v>
                </c:pt>
                <c:pt idx="64">
                  <c:v>-0.299999999999997</c:v>
                </c:pt>
                <c:pt idx="65">
                  <c:v>-0.200000000000003</c:v>
                </c:pt>
                <c:pt idx="66">
                  <c:v>-0.200000000000003</c:v>
                </c:pt>
                <c:pt idx="67">
                  <c:v>-0.200000000000003</c:v>
                </c:pt>
                <c:pt idx="68">
                  <c:v>-0.200000000000003</c:v>
                </c:pt>
                <c:pt idx="69">
                  <c:v>-0.200000000000003</c:v>
                </c:pt>
                <c:pt idx="70">
                  <c:v>-0.200000000000003</c:v>
                </c:pt>
                <c:pt idx="71">
                  <c:v>-0.299999999999997</c:v>
                </c:pt>
                <c:pt idx="72">
                  <c:v>-0.299999999999997</c:v>
                </c:pt>
                <c:pt idx="73">
                  <c:v>-0.299999999999997</c:v>
                </c:pt>
                <c:pt idx="74">
                  <c:v>-0.299999999999997</c:v>
                </c:pt>
                <c:pt idx="75">
                  <c:v>-0.399999999999999</c:v>
                </c:pt>
                <c:pt idx="76">
                  <c:v>-0.399999999999999</c:v>
                </c:pt>
                <c:pt idx="77">
                  <c:v>-0.5</c:v>
                </c:pt>
                <c:pt idx="78">
                  <c:v>-0.5</c:v>
                </c:pt>
                <c:pt idx="79">
                  <c:v>-0.600000000000001</c:v>
                </c:pt>
                <c:pt idx="80">
                  <c:v>-0.700000000000003</c:v>
                </c:pt>
                <c:pt idx="81">
                  <c:v>-0.799999999999997</c:v>
                </c:pt>
                <c:pt idx="82">
                  <c:v>-0.899999999999999</c:v>
                </c:pt>
                <c:pt idx="83">
                  <c:v>-1</c:v>
                </c:pt>
                <c:pt idx="84">
                  <c:v>-1.3</c:v>
                </c:pt>
                <c:pt idx="85">
                  <c:v>-1.4</c:v>
                </c:pt>
                <c:pt idx="86">
                  <c:v>-1.6</c:v>
                </c:pt>
                <c:pt idx="87">
                  <c:v>-1.7</c:v>
                </c:pt>
                <c:pt idx="88">
                  <c:v>-1.9</c:v>
                </c:pt>
                <c:pt idx="89">
                  <c:v>-2</c:v>
                </c:pt>
                <c:pt idx="90">
                  <c:v>-2.3</c:v>
                </c:pt>
                <c:pt idx="91">
                  <c:v>-2.5</c:v>
                </c:pt>
                <c:pt idx="92">
                  <c:v>-2.8</c:v>
                </c:pt>
                <c:pt idx="93">
                  <c:v>-3</c:v>
                </c:pt>
                <c:pt idx="94">
                  <c:v>-3.2</c:v>
                </c:pt>
                <c:pt idx="95">
                  <c:v>-3.6</c:v>
                </c:pt>
                <c:pt idx="96">
                  <c:v>-3.9</c:v>
                </c:pt>
                <c:pt idx="97">
                  <c:v>-4.2</c:v>
                </c:pt>
                <c:pt idx="98">
                  <c:v>-4.7</c:v>
                </c:pt>
                <c:pt idx="99">
                  <c:v>-4.9</c:v>
                </c:pt>
                <c:pt idx="100">
                  <c:v>-5.1</c:v>
                </c:pt>
                <c:pt idx="101">
                  <c:v>-5.2</c:v>
                </c:pt>
                <c:pt idx="102">
                  <c:v>-5.3</c:v>
                </c:pt>
                <c:pt idx="103">
                  <c:v>-5.3</c:v>
                </c:pt>
                <c:pt idx="104">
                  <c:v>-5.3</c:v>
                </c:pt>
                <c:pt idx="105">
                  <c:v>-5.3</c:v>
                </c:pt>
                <c:pt idx="106">
                  <c:v>-5.3</c:v>
                </c:pt>
                <c:pt idx="107">
                  <c:v>-5.3</c:v>
                </c:pt>
                <c:pt idx="108">
                  <c:v>-5.3</c:v>
                </c:pt>
                <c:pt idx="109">
                  <c:v>-5.3</c:v>
                </c:pt>
                <c:pt idx="110">
                  <c:v>-5.4</c:v>
                </c:pt>
                <c:pt idx="111">
                  <c:v>-5.5</c:v>
                </c:pt>
                <c:pt idx="112">
                  <c:v>-5.6</c:v>
                </c:pt>
                <c:pt idx="113">
                  <c:v>-5.7</c:v>
                </c:pt>
                <c:pt idx="114">
                  <c:v>-5.8</c:v>
                </c:pt>
                <c:pt idx="115">
                  <c:v>-5.8</c:v>
                </c:pt>
                <c:pt idx="116">
                  <c:v>-5.9</c:v>
                </c:pt>
                <c:pt idx="117">
                  <c:v>-6.1</c:v>
                </c:pt>
                <c:pt idx="118">
                  <c:v>-6.3</c:v>
                </c:pt>
                <c:pt idx="119">
                  <c:v>-6.5</c:v>
                </c:pt>
                <c:pt idx="120">
                  <c:v>-6.7</c:v>
                </c:pt>
                <c:pt idx="121">
                  <c:v>-6.9</c:v>
                </c:pt>
                <c:pt idx="122">
                  <c:v>-7.1</c:v>
                </c:pt>
                <c:pt idx="123">
                  <c:v>-7.3</c:v>
                </c:pt>
                <c:pt idx="124">
                  <c:v>-7.6</c:v>
                </c:pt>
                <c:pt idx="125">
                  <c:v>-7.8</c:v>
                </c:pt>
                <c:pt idx="126">
                  <c:v>-8.1</c:v>
                </c:pt>
                <c:pt idx="127">
                  <c:v>-8.4</c:v>
                </c:pt>
                <c:pt idx="128">
                  <c:v>-8.7</c:v>
                </c:pt>
                <c:pt idx="129">
                  <c:v>-8.9</c:v>
                </c:pt>
                <c:pt idx="130">
                  <c:v>-9.4</c:v>
                </c:pt>
                <c:pt idx="131">
                  <c:v>-9.6</c:v>
                </c:pt>
                <c:pt idx="132">
                  <c:v>-9.9</c:v>
                </c:pt>
                <c:pt idx="133">
                  <c:v>-10</c:v>
                </c:pt>
                <c:pt idx="134">
                  <c:v>-10.3</c:v>
                </c:pt>
                <c:pt idx="135">
                  <c:v>-10.4</c:v>
                </c:pt>
                <c:pt idx="136">
                  <c:v>-10.5</c:v>
                </c:pt>
                <c:pt idx="137">
                  <c:v>-10.5</c:v>
                </c:pt>
                <c:pt idx="138">
                  <c:v>-10.4</c:v>
                </c:pt>
                <c:pt idx="139">
                  <c:v>-10.2</c:v>
                </c:pt>
                <c:pt idx="140">
                  <c:v>-10</c:v>
                </c:pt>
                <c:pt idx="141">
                  <c:v>-9.8</c:v>
                </c:pt>
                <c:pt idx="142">
                  <c:v>-9.6</c:v>
                </c:pt>
                <c:pt idx="143">
                  <c:v>-9.5</c:v>
                </c:pt>
                <c:pt idx="144">
                  <c:v>-9.4</c:v>
                </c:pt>
                <c:pt idx="145">
                  <c:v>-9.2</c:v>
                </c:pt>
                <c:pt idx="146">
                  <c:v>-9.1</c:v>
                </c:pt>
                <c:pt idx="147">
                  <c:v>-9.1</c:v>
                </c:pt>
                <c:pt idx="148">
                  <c:v>-9</c:v>
                </c:pt>
                <c:pt idx="149">
                  <c:v>-8.9</c:v>
                </c:pt>
                <c:pt idx="150">
                  <c:v>-8.7</c:v>
                </c:pt>
                <c:pt idx="151">
                  <c:v>-8.7</c:v>
                </c:pt>
                <c:pt idx="152">
                  <c:v>-8.6</c:v>
                </c:pt>
                <c:pt idx="153">
                  <c:v>-8.6</c:v>
                </c:pt>
                <c:pt idx="154">
                  <c:v>-8.6</c:v>
                </c:pt>
                <c:pt idx="155">
                  <c:v>-8.7</c:v>
                </c:pt>
                <c:pt idx="156">
                  <c:v>-9</c:v>
                </c:pt>
                <c:pt idx="157">
                  <c:v>-9.3</c:v>
                </c:pt>
                <c:pt idx="158">
                  <c:v>-9.5</c:v>
                </c:pt>
                <c:pt idx="159">
                  <c:v>-9.8</c:v>
                </c:pt>
                <c:pt idx="160">
                  <c:v>-10</c:v>
                </c:pt>
                <c:pt idx="161">
                  <c:v>-10.5</c:v>
                </c:pt>
                <c:pt idx="162">
                  <c:v>-10.9</c:v>
                </c:pt>
                <c:pt idx="163">
                  <c:v>-11.8</c:v>
                </c:pt>
                <c:pt idx="164">
                  <c:v>-12.1</c:v>
                </c:pt>
                <c:pt idx="165">
                  <c:v>-13</c:v>
                </c:pt>
                <c:pt idx="166">
                  <c:v>-13.8</c:v>
                </c:pt>
                <c:pt idx="167">
                  <c:v>-14.6</c:v>
                </c:pt>
                <c:pt idx="168">
                  <c:v>-15.5</c:v>
                </c:pt>
                <c:pt idx="169">
                  <c:v>-16.5</c:v>
                </c:pt>
                <c:pt idx="170">
                  <c:v>-17.6</c:v>
                </c:pt>
                <c:pt idx="171">
                  <c:v>-18.8</c:v>
                </c:pt>
                <c:pt idx="172">
                  <c:v>-20</c:v>
                </c:pt>
                <c:pt idx="173">
                  <c:v>-20.8</c:v>
                </c:pt>
                <c:pt idx="174">
                  <c:v>-21.9</c:v>
                </c:pt>
                <c:pt idx="175">
                  <c:v>-23.3</c:v>
                </c:pt>
                <c:pt idx="176">
                  <c:v>-24.1</c:v>
                </c:pt>
                <c:pt idx="177">
                  <c:v>-23.7</c:v>
                </c:pt>
                <c:pt idx="178">
                  <c:v>-22.7</c:v>
                </c:pt>
                <c:pt idx="179">
                  <c:v>-21.2</c:v>
                </c:pt>
                <c:pt idx="180">
                  <c:v>-19.6</c:v>
                </c:pt>
                <c:pt idx="181">
                  <c:v>-18.2</c:v>
                </c:pt>
                <c:pt idx="182">
                  <c:v>-16.7</c:v>
                </c:pt>
                <c:pt idx="183">
                  <c:v>-15.8</c:v>
                </c:pt>
                <c:pt idx="184">
                  <c:v>-15.8</c:v>
                </c:pt>
                <c:pt idx="185">
                  <c:v>-14.9</c:v>
                </c:pt>
                <c:pt idx="186">
                  <c:v>-14.2</c:v>
                </c:pt>
                <c:pt idx="187">
                  <c:v>-13.2</c:v>
                </c:pt>
                <c:pt idx="188">
                  <c:v>-12.8</c:v>
                </c:pt>
                <c:pt idx="189">
                  <c:v>-12.4</c:v>
                </c:pt>
                <c:pt idx="190">
                  <c:v>-12</c:v>
                </c:pt>
                <c:pt idx="191">
                  <c:v>-11.8</c:v>
                </c:pt>
                <c:pt idx="192">
                  <c:v>-11.5</c:v>
                </c:pt>
                <c:pt idx="193">
                  <c:v>-11.4</c:v>
                </c:pt>
                <c:pt idx="194">
                  <c:v>-11.3</c:v>
                </c:pt>
                <c:pt idx="195">
                  <c:v>-11.3</c:v>
                </c:pt>
                <c:pt idx="196">
                  <c:v>-11.3</c:v>
                </c:pt>
                <c:pt idx="197">
                  <c:v>-11.4</c:v>
                </c:pt>
                <c:pt idx="198">
                  <c:v>-11.4</c:v>
                </c:pt>
                <c:pt idx="199">
                  <c:v>-11.5</c:v>
                </c:pt>
                <c:pt idx="200">
                  <c:v>-11.8</c:v>
                </c:pt>
                <c:pt idx="201">
                  <c:v>-12</c:v>
                </c:pt>
                <c:pt idx="202">
                  <c:v>-12.2</c:v>
                </c:pt>
                <c:pt idx="203">
                  <c:v>-12.4</c:v>
                </c:pt>
                <c:pt idx="204">
                  <c:v>-12.5</c:v>
                </c:pt>
                <c:pt idx="205">
                  <c:v>-12.6</c:v>
                </c:pt>
                <c:pt idx="206">
                  <c:v>-12.7</c:v>
                </c:pt>
                <c:pt idx="207">
                  <c:v>-12.6</c:v>
                </c:pt>
                <c:pt idx="208">
                  <c:v>-12.5</c:v>
                </c:pt>
                <c:pt idx="209">
                  <c:v>-12.4</c:v>
                </c:pt>
                <c:pt idx="210">
                  <c:v>-12.3</c:v>
                </c:pt>
                <c:pt idx="211">
                  <c:v>-12</c:v>
                </c:pt>
                <c:pt idx="212">
                  <c:v>-11.8</c:v>
                </c:pt>
                <c:pt idx="213">
                  <c:v>-11.5</c:v>
                </c:pt>
                <c:pt idx="214">
                  <c:v>-11.3</c:v>
                </c:pt>
                <c:pt idx="215">
                  <c:v>-11</c:v>
                </c:pt>
                <c:pt idx="216">
                  <c:v>-10.6</c:v>
                </c:pt>
                <c:pt idx="217">
                  <c:v>-10.3</c:v>
                </c:pt>
                <c:pt idx="218">
                  <c:v>-9.8</c:v>
                </c:pt>
                <c:pt idx="219">
                  <c:v>-9.5</c:v>
                </c:pt>
                <c:pt idx="220">
                  <c:v>-9.2</c:v>
                </c:pt>
                <c:pt idx="221">
                  <c:v>-8.7</c:v>
                </c:pt>
                <c:pt idx="222">
                  <c:v>-8.3</c:v>
                </c:pt>
                <c:pt idx="223">
                  <c:v>-7.8</c:v>
                </c:pt>
                <c:pt idx="224">
                  <c:v>-7.5</c:v>
                </c:pt>
                <c:pt idx="225">
                  <c:v>-7.2</c:v>
                </c:pt>
                <c:pt idx="226">
                  <c:v>-6.9</c:v>
                </c:pt>
                <c:pt idx="227">
                  <c:v>-6.8</c:v>
                </c:pt>
                <c:pt idx="228">
                  <c:v>-6.6</c:v>
                </c:pt>
                <c:pt idx="229">
                  <c:v>-6.4</c:v>
                </c:pt>
                <c:pt idx="230">
                  <c:v>-6.2</c:v>
                </c:pt>
                <c:pt idx="231">
                  <c:v>-6.1</c:v>
                </c:pt>
                <c:pt idx="232">
                  <c:v>-6</c:v>
                </c:pt>
                <c:pt idx="233">
                  <c:v>-5.9</c:v>
                </c:pt>
                <c:pt idx="234">
                  <c:v>-5.8</c:v>
                </c:pt>
                <c:pt idx="235">
                  <c:v>-5.8</c:v>
                </c:pt>
                <c:pt idx="236">
                  <c:v>-5.7</c:v>
                </c:pt>
                <c:pt idx="237">
                  <c:v>-5.6</c:v>
                </c:pt>
                <c:pt idx="238">
                  <c:v>-5.4</c:v>
                </c:pt>
                <c:pt idx="239">
                  <c:v>-5.2</c:v>
                </c:pt>
                <c:pt idx="240">
                  <c:v>-5</c:v>
                </c:pt>
                <c:pt idx="241">
                  <c:v>-4.8</c:v>
                </c:pt>
                <c:pt idx="242">
                  <c:v>-4.6</c:v>
                </c:pt>
                <c:pt idx="243">
                  <c:v>-4.2</c:v>
                </c:pt>
                <c:pt idx="244">
                  <c:v>-4</c:v>
                </c:pt>
                <c:pt idx="245">
                  <c:v>-3.7</c:v>
                </c:pt>
                <c:pt idx="246">
                  <c:v>-3.5</c:v>
                </c:pt>
                <c:pt idx="247">
                  <c:v>-3.2</c:v>
                </c:pt>
                <c:pt idx="248">
                  <c:v>-3</c:v>
                </c:pt>
                <c:pt idx="249">
                  <c:v>-2.8</c:v>
                </c:pt>
                <c:pt idx="250">
                  <c:v>-2.6</c:v>
                </c:pt>
                <c:pt idx="251">
                  <c:v>-2.5</c:v>
                </c:pt>
                <c:pt idx="252">
                  <c:v>-2.3</c:v>
                </c:pt>
                <c:pt idx="253">
                  <c:v>-2.3</c:v>
                </c:pt>
                <c:pt idx="254">
                  <c:v>-2.2</c:v>
                </c:pt>
                <c:pt idx="255">
                  <c:v>-2</c:v>
                </c:pt>
                <c:pt idx="256">
                  <c:v>-2</c:v>
                </c:pt>
                <c:pt idx="257">
                  <c:v>-1.8</c:v>
                </c:pt>
                <c:pt idx="258">
                  <c:v>-1.6</c:v>
                </c:pt>
                <c:pt idx="259">
                  <c:v>-1.4</c:v>
                </c:pt>
                <c:pt idx="260">
                  <c:v>-1.1</c:v>
                </c:pt>
                <c:pt idx="261">
                  <c:v>-1</c:v>
                </c:pt>
                <c:pt idx="262">
                  <c:v>-0.899999999999999</c:v>
                </c:pt>
                <c:pt idx="263">
                  <c:v>-0.700000000000003</c:v>
                </c:pt>
                <c:pt idx="264">
                  <c:v>-0.600000000000001</c:v>
                </c:pt>
                <c:pt idx="265">
                  <c:v>-0.600000000000001</c:v>
                </c:pt>
                <c:pt idx="266">
                  <c:v>-0.5</c:v>
                </c:pt>
                <c:pt idx="267">
                  <c:v>-0.5</c:v>
                </c:pt>
                <c:pt idx="268">
                  <c:v>-0.399999999999999</c:v>
                </c:pt>
                <c:pt idx="269">
                  <c:v>-0.399999999999999</c:v>
                </c:pt>
                <c:pt idx="270">
                  <c:v>-0.399999999999999</c:v>
                </c:pt>
                <c:pt idx="271">
                  <c:v>-0.399999999999999</c:v>
                </c:pt>
                <c:pt idx="272">
                  <c:v>-0.399999999999999</c:v>
                </c:pt>
                <c:pt idx="273">
                  <c:v>-0.399999999999999</c:v>
                </c:pt>
                <c:pt idx="274">
                  <c:v>-0.399999999999999</c:v>
                </c:pt>
                <c:pt idx="275">
                  <c:v>-0.399999999999999</c:v>
                </c:pt>
                <c:pt idx="276">
                  <c:v>-0.399999999999999</c:v>
                </c:pt>
                <c:pt idx="277">
                  <c:v>-0.399999999999999</c:v>
                </c:pt>
                <c:pt idx="278">
                  <c:v>-0.399999999999999</c:v>
                </c:pt>
                <c:pt idx="279">
                  <c:v>-0.399999999999999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-0.100000000000001</c:v>
                </c:pt>
                <c:pt idx="284">
                  <c:v>-0.100000000000001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-0.100000000000001</c:v>
                </c:pt>
                <c:pt idx="291">
                  <c:v>-0.100000000000001</c:v>
                </c:pt>
                <c:pt idx="292">
                  <c:v>-0.100000000000001</c:v>
                </c:pt>
                <c:pt idx="293">
                  <c:v>-0.200000000000003</c:v>
                </c:pt>
                <c:pt idx="294">
                  <c:v>-0.200000000000003</c:v>
                </c:pt>
                <c:pt idx="295">
                  <c:v>-0.299999999999997</c:v>
                </c:pt>
                <c:pt idx="296">
                  <c:v>-0.299999999999997</c:v>
                </c:pt>
                <c:pt idx="297">
                  <c:v>-0.399999999999999</c:v>
                </c:pt>
                <c:pt idx="298">
                  <c:v>-0.5</c:v>
                </c:pt>
                <c:pt idx="299">
                  <c:v>-0.600000000000001</c:v>
                </c:pt>
                <c:pt idx="300">
                  <c:v>-0.799999999999997</c:v>
                </c:pt>
                <c:pt idx="301">
                  <c:v>-0.899999999999999</c:v>
                </c:pt>
                <c:pt idx="302">
                  <c:v>-1</c:v>
                </c:pt>
                <c:pt idx="303">
                  <c:v>-1.2</c:v>
                </c:pt>
                <c:pt idx="304">
                  <c:v>-1.4</c:v>
                </c:pt>
                <c:pt idx="305">
                  <c:v>-1.5</c:v>
                </c:pt>
                <c:pt idx="306">
                  <c:v>-1.6</c:v>
                </c:pt>
                <c:pt idx="307">
                  <c:v>-1.7</c:v>
                </c:pt>
                <c:pt idx="308">
                  <c:v>-1.9</c:v>
                </c:pt>
                <c:pt idx="309">
                  <c:v>-2</c:v>
                </c:pt>
                <c:pt idx="310">
                  <c:v>-2</c:v>
                </c:pt>
                <c:pt idx="311">
                  <c:v>-2.1</c:v>
                </c:pt>
                <c:pt idx="312">
                  <c:v>-2.2</c:v>
                </c:pt>
                <c:pt idx="313">
                  <c:v>-2.3</c:v>
                </c:pt>
                <c:pt idx="314">
                  <c:v>-2.4</c:v>
                </c:pt>
                <c:pt idx="315">
                  <c:v>-2.5</c:v>
                </c:pt>
                <c:pt idx="316">
                  <c:v>-2.7</c:v>
                </c:pt>
                <c:pt idx="317">
                  <c:v>-2.8</c:v>
                </c:pt>
                <c:pt idx="318">
                  <c:v>-3.1</c:v>
                </c:pt>
                <c:pt idx="319">
                  <c:v>-3.4</c:v>
                </c:pt>
                <c:pt idx="320">
                  <c:v>-3.9</c:v>
                </c:pt>
                <c:pt idx="321">
                  <c:v>-4.3</c:v>
                </c:pt>
                <c:pt idx="322">
                  <c:v>-4.7</c:v>
                </c:pt>
                <c:pt idx="323">
                  <c:v>-5.1</c:v>
                </c:pt>
                <c:pt idx="324">
                  <c:v>-5.6</c:v>
                </c:pt>
                <c:pt idx="325">
                  <c:v>-6</c:v>
                </c:pt>
                <c:pt idx="326">
                  <c:v>-6.4</c:v>
                </c:pt>
                <c:pt idx="327">
                  <c:v>-6.7</c:v>
                </c:pt>
                <c:pt idx="328">
                  <c:v>-7</c:v>
                </c:pt>
                <c:pt idx="329">
                  <c:v>-7.3</c:v>
                </c:pt>
                <c:pt idx="330">
                  <c:v>-7.8</c:v>
                </c:pt>
                <c:pt idx="331">
                  <c:v>-8.3</c:v>
                </c:pt>
                <c:pt idx="332">
                  <c:v>-8.8</c:v>
                </c:pt>
                <c:pt idx="333">
                  <c:v>-9.3</c:v>
                </c:pt>
                <c:pt idx="334">
                  <c:v>-9.5</c:v>
                </c:pt>
                <c:pt idx="335">
                  <c:v>-9.7</c:v>
                </c:pt>
                <c:pt idx="336">
                  <c:v>-10.1</c:v>
                </c:pt>
                <c:pt idx="337">
                  <c:v>-10.4</c:v>
                </c:pt>
                <c:pt idx="338">
                  <c:v>-10.7</c:v>
                </c:pt>
                <c:pt idx="339">
                  <c:v>-11</c:v>
                </c:pt>
                <c:pt idx="340">
                  <c:v>-11.5</c:v>
                </c:pt>
                <c:pt idx="341">
                  <c:v>-11.9</c:v>
                </c:pt>
                <c:pt idx="342">
                  <c:v>-12.3</c:v>
                </c:pt>
                <c:pt idx="343">
                  <c:v>-12.6</c:v>
                </c:pt>
                <c:pt idx="344">
                  <c:v>-13</c:v>
                </c:pt>
                <c:pt idx="345">
                  <c:v>-13.5</c:v>
                </c:pt>
                <c:pt idx="346">
                  <c:v>-14.3</c:v>
                </c:pt>
                <c:pt idx="347">
                  <c:v>-14.7</c:v>
                </c:pt>
                <c:pt idx="348">
                  <c:v>-15.4</c:v>
                </c:pt>
                <c:pt idx="349">
                  <c:v>-15.9</c:v>
                </c:pt>
                <c:pt idx="350">
                  <c:v>-16.8</c:v>
                </c:pt>
                <c:pt idx="351">
                  <c:v>-17.5</c:v>
                </c:pt>
                <c:pt idx="352">
                  <c:v>-18.2</c:v>
                </c:pt>
                <c:pt idx="353">
                  <c:v>-18.9</c:v>
                </c:pt>
                <c:pt idx="354">
                  <c:v>-19.7</c:v>
                </c:pt>
                <c:pt idx="355">
                  <c:v>-20.2</c:v>
                </c:pt>
                <c:pt idx="356">
                  <c:v>-20.6</c:v>
                </c:pt>
                <c:pt idx="357">
                  <c:v>-21.8</c:v>
                </c:pt>
                <c:pt idx="358">
                  <c:v>-23.6</c:v>
                </c:pt>
                <c:pt idx="359">
                  <c:v>-24.5</c:v>
                </c:pt>
                <c:pt idx="360">
                  <c:v>-25.9</c:v>
                </c:pt>
              </c:numCache>
            </c:numRef>
          </c:val>
        </c:ser>
        <c:ser>
          <c:idx val="1"/>
          <c:order val="1"/>
          <c:tx>
            <c:strRef>
              <c:f>'Cálculos-Diagrama de radiação-P'!$J$2</c:f>
              <c:strCache>
                <c:ptCount val="1"/>
                <c:pt idx="0">
                  <c:v>Helicoidal - 2,4 GHz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radiação-P'!$K$5:$K$365</c:f>
              <c:numCache>
                <c:formatCode>General</c:formatCode>
                <c:ptCount val="361"/>
                <c:pt idx="0">
                  <c:v>-0.340000000000003</c:v>
                </c:pt>
                <c:pt idx="1">
                  <c:v>-0.399999999999999</c:v>
                </c:pt>
                <c:pt idx="2">
                  <c:v>-0.460000000000001</c:v>
                </c:pt>
                <c:pt idx="3">
                  <c:v>-0.520000000000003</c:v>
                </c:pt>
                <c:pt idx="4">
                  <c:v>-0.579999999999998</c:v>
                </c:pt>
                <c:pt idx="5">
                  <c:v>-0.640000000000001</c:v>
                </c:pt>
                <c:pt idx="6">
                  <c:v>-0.695999999999998</c:v>
                </c:pt>
                <c:pt idx="7">
                  <c:v>-0.752000000000002</c:v>
                </c:pt>
                <c:pt idx="8">
                  <c:v>-0.808</c:v>
                </c:pt>
                <c:pt idx="9">
                  <c:v>-0.863999999999997</c:v>
                </c:pt>
                <c:pt idx="10">
                  <c:v>-0.920000000000002</c:v>
                </c:pt>
                <c:pt idx="11">
                  <c:v>-0.921999999999997</c:v>
                </c:pt>
                <c:pt idx="12">
                  <c:v>-0.924</c:v>
                </c:pt>
                <c:pt idx="13">
                  <c:v>-0.926000000000002</c:v>
                </c:pt>
                <c:pt idx="14">
                  <c:v>-0.927999999999997</c:v>
                </c:pt>
                <c:pt idx="15">
                  <c:v>-0.93</c:v>
                </c:pt>
                <c:pt idx="16">
                  <c:v>-0.896000000000001</c:v>
                </c:pt>
                <c:pt idx="17">
                  <c:v>-0.862000000000002</c:v>
                </c:pt>
                <c:pt idx="18">
                  <c:v>-0.828000000000003</c:v>
                </c:pt>
                <c:pt idx="19">
                  <c:v>-0.793999999999997</c:v>
                </c:pt>
                <c:pt idx="20">
                  <c:v>-0.759999999999998</c:v>
                </c:pt>
                <c:pt idx="21">
                  <c:v>-0.792000000000002</c:v>
                </c:pt>
                <c:pt idx="22">
                  <c:v>-0.823999999999998</c:v>
                </c:pt>
                <c:pt idx="23">
                  <c:v>-0.856000000000002</c:v>
                </c:pt>
                <c:pt idx="24">
                  <c:v>-0.887999999999998</c:v>
                </c:pt>
                <c:pt idx="25">
                  <c:v>-0.920000000000002</c:v>
                </c:pt>
                <c:pt idx="26">
                  <c:v>-1.036</c:v>
                </c:pt>
                <c:pt idx="27">
                  <c:v>-1.152</c:v>
                </c:pt>
                <c:pt idx="28">
                  <c:v>-1.268</c:v>
                </c:pt>
                <c:pt idx="29">
                  <c:v>-1.384</c:v>
                </c:pt>
                <c:pt idx="30">
                  <c:v>-1.5</c:v>
                </c:pt>
                <c:pt idx="31">
                  <c:v>-1.594</c:v>
                </c:pt>
                <c:pt idx="32">
                  <c:v>-1.688</c:v>
                </c:pt>
                <c:pt idx="33">
                  <c:v>-1.782</c:v>
                </c:pt>
                <c:pt idx="34">
                  <c:v>-1.876</c:v>
                </c:pt>
                <c:pt idx="35">
                  <c:v>-1.97</c:v>
                </c:pt>
                <c:pt idx="36">
                  <c:v>-2.044</c:v>
                </c:pt>
                <c:pt idx="37">
                  <c:v>-2.118</c:v>
                </c:pt>
                <c:pt idx="38">
                  <c:v>-2.192</c:v>
                </c:pt>
                <c:pt idx="39">
                  <c:v>-2.266</c:v>
                </c:pt>
                <c:pt idx="40">
                  <c:v>-2.34</c:v>
                </c:pt>
                <c:pt idx="41">
                  <c:v>-2.418</c:v>
                </c:pt>
                <c:pt idx="42">
                  <c:v>-2.496</c:v>
                </c:pt>
                <c:pt idx="43">
                  <c:v>-2.574</c:v>
                </c:pt>
                <c:pt idx="44">
                  <c:v>-2.652</c:v>
                </c:pt>
                <c:pt idx="45">
                  <c:v>-2.73</c:v>
                </c:pt>
                <c:pt idx="46">
                  <c:v>-2.784</c:v>
                </c:pt>
                <c:pt idx="47">
                  <c:v>-2.838</c:v>
                </c:pt>
                <c:pt idx="48">
                  <c:v>-2.892</c:v>
                </c:pt>
                <c:pt idx="49">
                  <c:v>-2.946</c:v>
                </c:pt>
                <c:pt idx="50">
                  <c:v>-3</c:v>
                </c:pt>
                <c:pt idx="51">
                  <c:v>-3.104</c:v>
                </c:pt>
                <c:pt idx="52">
                  <c:v>-3.208</c:v>
                </c:pt>
                <c:pt idx="53">
                  <c:v>-3.312</c:v>
                </c:pt>
                <c:pt idx="54">
                  <c:v>-3.416</c:v>
                </c:pt>
                <c:pt idx="55">
                  <c:v>-3.52</c:v>
                </c:pt>
                <c:pt idx="56">
                  <c:v>-3.598</c:v>
                </c:pt>
                <c:pt idx="57">
                  <c:v>-3.676</c:v>
                </c:pt>
                <c:pt idx="58">
                  <c:v>-3.754</c:v>
                </c:pt>
                <c:pt idx="59">
                  <c:v>-3.832</c:v>
                </c:pt>
                <c:pt idx="60">
                  <c:v>-3.91</c:v>
                </c:pt>
                <c:pt idx="61">
                  <c:v>-3.986</c:v>
                </c:pt>
                <c:pt idx="62">
                  <c:v>-4.062</c:v>
                </c:pt>
                <c:pt idx="63">
                  <c:v>-4.138</c:v>
                </c:pt>
                <c:pt idx="64">
                  <c:v>-4.214</c:v>
                </c:pt>
                <c:pt idx="65">
                  <c:v>-4.29</c:v>
                </c:pt>
                <c:pt idx="66">
                  <c:v>-4.378</c:v>
                </c:pt>
                <c:pt idx="67">
                  <c:v>-4.466</c:v>
                </c:pt>
                <c:pt idx="68">
                  <c:v>-4.554</c:v>
                </c:pt>
                <c:pt idx="69">
                  <c:v>-4.642</c:v>
                </c:pt>
                <c:pt idx="70">
                  <c:v>-4.73</c:v>
                </c:pt>
                <c:pt idx="71">
                  <c:v>-4.944</c:v>
                </c:pt>
                <c:pt idx="72">
                  <c:v>-5.158</c:v>
                </c:pt>
                <c:pt idx="73">
                  <c:v>-5.372</c:v>
                </c:pt>
                <c:pt idx="74">
                  <c:v>-5.586</c:v>
                </c:pt>
                <c:pt idx="75">
                  <c:v>-5.8</c:v>
                </c:pt>
                <c:pt idx="76">
                  <c:v>-6.07</c:v>
                </c:pt>
                <c:pt idx="77">
                  <c:v>-6.34</c:v>
                </c:pt>
                <c:pt idx="78">
                  <c:v>-6.61</c:v>
                </c:pt>
                <c:pt idx="79">
                  <c:v>-6.88</c:v>
                </c:pt>
                <c:pt idx="80">
                  <c:v>-7.15</c:v>
                </c:pt>
                <c:pt idx="81">
                  <c:v>-7.474</c:v>
                </c:pt>
                <c:pt idx="82">
                  <c:v>-7.798</c:v>
                </c:pt>
                <c:pt idx="83">
                  <c:v>-8.122</c:v>
                </c:pt>
                <c:pt idx="84">
                  <c:v>-8.446</c:v>
                </c:pt>
                <c:pt idx="85">
                  <c:v>-8.77</c:v>
                </c:pt>
                <c:pt idx="86">
                  <c:v>-9.182</c:v>
                </c:pt>
                <c:pt idx="87">
                  <c:v>-9.594</c:v>
                </c:pt>
                <c:pt idx="88">
                  <c:v>-10.006</c:v>
                </c:pt>
                <c:pt idx="89">
                  <c:v>-10.418</c:v>
                </c:pt>
                <c:pt idx="90">
                  <c:v>-10.83</c:v>
                </c:pt>
                <c:pt idx="91">
                  <c:v>-11.01</c:v>
                </c:pt>
                <c:pt idx="92">
                  <c:v>-11.19</c:v>
                </c:pt>
                <c:pt idx="93">
                  <c:v>-11.37</c:v>
                </c:pt>
                <c:pt idx="94">
                  <c:v>-11.55</c:v>
                </c:pt>
                <c:pt idx="95">
                  <c:v>-11.73</c:v>
                </c:pt>
                <c:pt idx="96">
                  <c:v>-12.164</c:v>
                </c:pt>
                <c:pt idx="97">
                  <c:v>-12.598</c:v>
                </c:pt>
                <c:pt idx="98">
                  <c:v>-13.032</c:v>
                </c:pt>
                <c:pt idx="99">
                  <c:v>-13.466</c:v>
                </c:pt>
                <c:pt idx="100">
                  <c:v>-13.9</c:v>
                </c:pt>
                <c:pt idx="101">
                  <c:v>-14.068</c:v>
                </c:pt>
                <c:pt idx="102">
                  <c:v>-14.236</c:v>
                </c:pt>
                <c:pt idx="103">
                  <c:v>-14.404</c:v>
                </c:pt>
                <c:pt idx="104">
                  <c:v>-14.572</c:v>
                </c:pt>
                <c:pt idx="105">
                  <c:v>-14.74</c:v>
                </c:pt>
                <c:pt idx="106">
                  <c:v>-14.618</c:v>
                </c:pt>
                <c:pt idx="107">
                  <c:v>-14.496</c:v>
                </c:pt>
                <c:pt idx="108">
                  <c:v>-14.374</c:v>
                </c:pt>
                <c:pt idx="109">
                  <c:v>-14.252</c:v>
                </c:pt>
                <c:pt idx="110">
                  <c:v>-14.13</c:v>
                </c:pt>
                <c:pt idx="111">
                  <c:v>-13.934</c:v>
                </c:pt>
                <c:pt idx="112">
                  <c:v>-13.738</c:v>
                </c:pt>
                <c:pt idx="113">
                  <c:v>-13.542</c:v>
                </c:pt>
                <c:pt idx="114">
                  <c:v>-13.346</c:v>
                </c:pt>
                <c:pt idx="115">
                  <c:v>-13.15</c:v>
                </c:pt>
                <c:pt idx="116">
                  <c:v>-13.516</c:v>
                </c:pt>
                <c:pt idx="117">
                  <c:v>-13.882</c:v>
                </c:pt>
                <c:pt idx="118">
                  <c:v>-14.248</c:v>
                </c:pt>
                <c:pt idx="119">
                  <c:v>-14.614</c:v>
                </c:pt>
                <c:pt idx="120">
                  <c:v>-14.98</c:v>
                </c:pt>
                <c:pt idx="121">
                  <c:v>-15.196</c:v>
                </c:pt>
                <c:pt idx="122">
                  <c:v>-15.412</c:v>
                </c:pt>
                <c:pt idx="123">
                  <c:v>-15.628</c:v>
                </c:pt>
                <c:pt idx="124">
                  <c:v>-15.844</c:v>
                </c:pt>
                <c:pt idx="125">
                  <c:v>-16.06</c:v>
                </c:pt>
                <c:pt idx="126">
                  <c:v>-15.732</c:v>
                </c:pt>
                <c:pt idx="127">
                  <c:v>-15.404</c:v>
                </c:pt>
                <c:pt idx="128">
                  <c:v>-15.076</c:v>
                </c:pt>
                <c:pt idx="129">
                  <c:v>-14.748</c:v>
                </c:pt>
                <c:pt idx="130">
                  <c:v>-14.42</c:v>
                </c:pt>
                <c:pt idx="131">
                  <c:v>-14.43</c:v>
                </c:pt>
                <c:pt idx="132">
                  <c:v>-14.44</c:v>
                </c:pt>
                <c:pt idx="133">
                  <c:v>-14.45</c:v>
                </c:pt>
                <c:pt idx="134">
                  <c:v>-14.46</c:v>
                </c:pt>
                <c:pt idx="135">
                  <c:v>-14.47</c:v>
                </c:pt>
                <c:pt idx="136">
                  <c:v>-14.386</c:v>
                </c:pt>
                <c:pt idx="137">
                  <c:v>-14.302</c:v>
                </c:pt>
                <c:pt idx="138">
                  <c:v>-14.218</c:v>
                </c:pt>
                <c:pt idx="139">
                  <c:v>-14.134</c:v>
                </c:pt>
                <c:pt idx="140">
                  <c:v>-14.05</c:v>
                </c:pt>
                <c:pt idx="141">
                  <c:v>-13.854</c:v>
                </c:pt>
                <c:pt idx="142">
                  <c:v>-13.658</c:v>
                </c:pt>
                <c:pt idx="143">
                  <c:v>-13.462</c:v>
                </c:pt>
                <c:pt idx="144">
                  <c:v>-13.266</c:v>
                </c:pt>
                <c:pt idx="145">
                  <c:v>-13.07</c:v>
                </c:pt>
                <c:pt idx="146">
                  <c:v>-12.68</c:v>
                </c:pt>
                <c:pt idx="147">
                  <c:v>-12.29</c:v>
                </c:pt>
                <c:pt idx="148">
                  <c:v>-11.9</c:v>
                </c:pt>
                <c:pt idx="149">
                  <c:v>-11.51</c:v>
                </c:pt>
                <c:pt idx="150">
                  <c:v>-11.12</c:v>
                </c:pt>
                <c:pt idx="151">
                  <c:v>-10.708</c:v>
                </c:pt>
                <c:pt idx="152">
                  <c:v>-10.296</c:v>
                </c:pt>
                <c:pt idx="153">
                  <c:v>-9.884</c:v>
                </c:pt>
                <c:pt idx="154">
                  <c:v>-9.472</c:v>
                </c:pt>
                <c:pt idx="155">
                  <c:v>-9.06</c:v>
                </c:pt>
                <c:pt idx="156">
                  <c:v>-8.734</c:v>
                </c:pt>
                <c:pt idx="157">
                  <c:v>-8.408</c:v>
                </c:pt>
                <c:pt idx="158">
                  <c:v>-8.082</c:v>
                </c:pt>
                <c:pt idx="159">
                  <c:v>-7.756</c:v>
                </c:pt>
                <c:pt idx="160">
                  <c:v>-7.43</c:v>
                </c:pt>
                <c:pt idx="161">
                  <c:v>-7.174</c:v>
                </c:pt>
                <c:pt idx="162">
                  <c:v>-6.918</c:v>
                </c:pt>
                <c:pt idx="163">
                  <c:v>-6.662</c:v>
                </c:pt>
                <c:pt idx="164">
                  <c:v>-6.406</c:v>
                </c:pt>
                <c:pt idx="165">
                  <c:v>-6.15</c:v>
                </c:pt>
                <c:pt idx="166">
                  <c:v>-5.988</c:v>
                </c:pt>
                <c:pt idx="167">
                  <c:v>-5.826</c:v>
                </c:pt>
                <c:pt idx="168">
                  <c:v>-5.664</c:v>
                </c:pt>
                <c:pt idx="169">
                  <c:v>-5.502</c:v>
                </c:pt>
                <c:pt idx="170">
                  <c:v>-5.34</c:v>
                </c:pt>
                <c:pt idx="171">
                  <c:v>-5.296</c:v>
                </c:pt>
                <c:pt idx="172">
                  <c:v>-5.252</c:v>
                </c:pt>
                <c:pt idx="173">
                  <c:v>-5.208</c:v>
                </c:pt>
                <c:pt idx="174">
                  <c:v>-5.164</c:v>
                </c:pt>
                <c:pt idx="175">
                  <c:v>-5.12</c:v>
                </c:pt>
                <c:pt idx="176">
                  <c:v>-5.05</c:v>
                </c:pt>
                <c:pt idx="177">
                  <c:v>-4.98</c:v>
                </c:pt>
                <c:pt idx="178">
                  <c:v>-4.91</c:v>
                </c:pt>
                <c:pt idx="179">
                  <c:v>-4.84</c:v>
                </c:pt>
                <c:pt idx="180">
                  <c:v>-4.77</c:v>
                </c:pt>
                <c:pt idx="181">
                  <c:v>-4.596</c:v>
                </c:pt>
                <c:pt idx="182">
                  <c:v>-4.422</c:v>
                </c:pt>
                <c:pt idx="183">
                  <c:v>-4.248</c:v>
                </c:pt>
                <c:pt idx="184">
                  <c:v>-4.074</c:v>
                </c:pt>
                <c:pt idx="185">
                  <c:v>-3.9</c:v>
                </c:pt>
                <c:pt idx="186">
                  <c:v>-3.91</c:v>
                </c:pt>
                <c:pt idx="187">
                  <c:v>-3.92</c:v>
                </c:pt>
                <c:pt idx="188">
                  <c:v>-3.93</c:v>
                </c:pt>
                <c:pt idx="189">
                  <c:v>-3.94</c:v>
                </c:pt>
                <c:pt idx="190">
                  <c:v>-3.95</c:v>
                </c:pt>
                <c:pt idx="191">
                  <c:v>-4</c:v>
                </c:pt>
                <c:pt idx="192">
                  <c:v>-4.05</c:v>
                </c:pt>
                <c:pt idx="193">
                  <c:v>-4.1</c:v>
                </c:pt>
                <c:pt idx="194">
                  <c:v>-4.15</c:v>
                </c:pt>
                <c:pt idx="195">
                  <c:v>-4.2</c:v>
                </c:pt>
                <c:pt idx="196">
                  <c:v>-4.262</c:v>
                </c:pt>
                <c:pt idx="197">
                  <c:v>-4.324</c:v>
                </c:pt>
                <c:pt idx="198">
                  <c:v>-4.386</c:v>
                </c:pt>
                <c:pt idx="199">
                  <c:v>-4.448</c:v>
                </c:pt>
                <c:pt idx="200">
                  <c:v>-4.51</c:v>
                </c:pt>
                <c:pt idx="201">
                  <c:v>-4.676</c:v>
                </c:pt>
                <c:pt idx="202">
                  <c:v>-4.842</c:v>
                </c:pt>
                <c:pt idx="203">
                  <c:v>-5.008</c:v>
                </c:pt>
                <c:pt idx="204">
                  <c:v>-5.174</c:v>
                </c:pt>
                <c:pt idx="205">
                  <c:v>-5.34</c:v>
                </c:pt>
                <c:pt idx="206">
                  <c:v>-5.506</c:v>
                </c:pt>
                <c:pt idx="207">
                  <c:v>-5.672</c:v>
                </c:pt>
                <c:pt idx="208">
                  <c:v>-5.838</c:v>
                </c:pt>
                <c:pt idx="209">
                  <c:v>-6.004</c:v>
                </c:pt>
                <c:pt idx="210">
                  <c:v>-6.17</c:v>
                </c:pt>
                <c:pt idx="211">
                  <c:v>-6.364</c:v>
                </c:pt>
                <c:pt idx="212">
                  <c:v>-6.558</c:v>
                </c:pt>
                <c:pt idx="213">
                  <c:v>-6.752</c:v>
                </c:pt>
                <c:pt idx="214">
                  <c:v>-6.946</c:v>
                </c:pt>
                <c:pt idx="215">
                  <c:v>-7.14</c:v>
                </c:pt>
                <c:pt idx="216">
                  <c:v>-7.38</c:v>
                </c:pt>
                <c:pt idx="217">
                  <c:v>-7.62</c:v>
                </c:pt>
                <c:pt idx="218">
                  <c:v>-7.86</c:v>
                </c:pt>
                <c:pt idx="219">
                  <c:v>-8.1</c:v>
                </c:pt>
                <c:pt idx="220">
                  <c:v>-8.34</c:v>
                </c:pt>
                <c:pt idx="221">
                  <c:v>-8.728</c:v>
                </c:pt>
                <c:pt idx="222">
                  <c:v>-9.116</c:v>
                </c:pt>
                <c:pt idx="223">
                  <c:v>-9.504</c:v>
                </c:pt>
                <c:pt idx="224">
                  <c:v>-9.892</c:v>
                </c:pt>
                <c:pt idx="225">
                  <c:v>-10.28</c:v>
                </c:pt>
                <c:pt idx="226">
                  <c:v>-10.584</c:v>
                </c:pt>
                <c:pt idx="227">
                  <c:v>-10.888</c:v>
                </c:pt>
                <c:pt idx="228">
                  <c:v>-11.192</c:v>
                </c:pt>
                <c:pt idx="229">
                  <c:v>-11.496</c:v>
                </c:pt>
                <c:pt idx="230">
                  <c:v>-11.8</c:v>
                </c:pt>
                <c:pt idx="231">
                  <c:v>-11.854</c:v>
                </c:pt>
                <c:pt idx="232">
                  <c:v>-11.908</c:v>
                </c:pt>
                <c:pt idx="233">
                  <c:v>-11.962</c:v>
                </c:pt>
                <c:pt idx="234">
                  <c:v>-12.016</c:v>
                </c:pt>
                <c:pt idx="235">
                  <c:v>-12.07</c:v>
                </c:pt>
                <c:pt idx="236">
                  <c:v>-11.712</c:v>
                </c:pt>
                <c:pt idx="237">
                  <c:v>-11.354</c:v>
                </c:pt>
                <c:pt idx="238">
                  <c:v>-10.996</c:v>
                </c:pt>
                <c:pt idx="239">
                  <c:v>-10.638</c:v>
                </c:pt>
                <c:pt idx="240">
                  <c:v>-10.28</c:v>
                </c:pt>
                <c:pt idx="241">
                  <c:v>-9.888</c:v>
                </c:pt>
                <c:pt idx="242">
                  <c:v>-9.496</c:v>
                </c:pt>
                <c:pt idx="243">
                  <c:v>-9.104</c:v>
                </c:pt>
                <c:pt idx="244">
                  <c:v>-8.712</c:v>
                </c:pt>
                <c:pt idx="245">
                  <c:v>-8.32</c:v>
                </c:pt>
                <c:pt idx="246">
                  <c:v>-8.002</c:v>
                </c:pt>
                <c:pt idx="247">
                  <c:v>-7.684</c:v>
                </c:pt>
                <c:pt idx="248">
                  <c:v>-7.366</c:v>
                </c:pt>
                <c:pt idx="249">
                  <c:v>-7.048</c:v>
                </c:pt>
                <c:pt idx="250">
                  <c:v>-6.73</c:v>
                </c:pt>
                <c:pt idx="251">
                  <c:v>-6.752</c:v>
                </c:pt>
                <c:pt idx="252">
                  <c:v>-6.774</c:v>
                </c:pt>
                <c:pt idx="253">
                  <c:v>-6.796</c:v>
                </c:pt>
                <c:pt idx="254">
                  <c:v>-6.818</c:v>
                </c:pt>
                <c:pt idx="255">
                  <c:v>-6.84</c:v>
                </c:pt>
                <c:pt idx="256">
                  <c:v>-7.142</c:v>
                </c:pt>
                <c:pt idx="257">
                  <c:v>-7.444</c:v>
                </c:pt>
                <c:pt idx="258">
                  <c:v>-7.746</c:v>
                </c:pt>
                <c:pt idx="259">
                  <c:v>-8.048</c:v>
                </c:pt>
                <c:pt idx="260">
                  <c:v>-8.35</c:v>
                </c:pt>
                <c:pt idx="261">
                  <c:v>-8.564</c:v>
                </c:pt>
                <c:pt idx="262">
                  <c:v>-8.778</c:v>
                </c:pt>
                <c:pt idx="263">
                  <c:v>-8.992</c:v>
                </c:pt>
                <c:pt idx="264">
                  <c:v>-9.206</c:v>
                </c:pt>
                <c:pt idx="265">
                  <c:v>-9.42</c:v>
                </c:pt>
                <c:pt idx="266">
                  <c:v>-9.774</c:v>
                </c:pt>
                <c:pt idx="267">
                  <c:v>-10.128</c:v>
                </c:pt>
                <c:pt idx="268">
                  <c:v>-10.482</c:v>
                </c:pt>
                <c:pt idx="269">
                  <c:v>-10.836</c:v>
                </c:pt>
                <c:pt idx="270">
                  <c:v>-11.19</c:v>
                </c:pt>
                <c:pt idx="271">
                  <c:v>-10.912</c:v>
                </c:pt>
                <c:pt idx="272">
                  <c:v>-10.634</c:v>
                </c:pt>
                <c:pt idx="273">
                  <c:v>-10.356</c:v>
                </c:pt>
                <c:pt idx="274">
                  <c:v>-10.078</c:v>
                </c:pt>
                <c:pt idx="275">
                  <c:v>-9.8</c:v>
                </c:pt>
                <c:pt idx="276">
                  <c:v>-9.096</c:v>
                </c:pt>
                <c:pt idx="277">
                  <c:v>-8.392</c:v>
                </c:pt>
                <c:pt idx="278">
                  <c:v>-7.688</c:v>
                </c:pt>
                <c:pt idx="279">
                  <c:v>-6.984</c:v>
                </c:pt>
                <c:pt idx="280">
                  <c:v>-6.28</c:v>
                </c:pt>
                <c:pt idx="281">
                  <c:v>-6.092</c:v>
                </c:pt>
                <c:pt idx="282">
                  <c:v>-5.904</c:v>
                </c:pt>
                <c:pt idx="283">
                  <c:v>-5.716</c:v>
                </c:pt>
                <c:pt idx="284">
                  <c:v>-5.528</c:v>
                </c:pt>
                <c:pt idx="285">
                  <c:v>-5.34</c:v>
                </c:pt>
                <c:pt idx="286">
                  <c:v>-5.126</c:v>
                </c:pt>
                <c:pt idx="287">
                  <c:v>-4.912</c:v>
                </c:pt>
                <c:pt idx="288">
                  <c:v>-4.698</c:v>
                </c:pt>
                <c:pt idx="289">
                  <c:v>-4.484</c:v>
                </c:pt>
                <c:pt idx="290">
                  <c:v>-4.27</c:v>
                </c:pt>
                <c:pt idx="291">
                  <c:v>-4.166</c:v>
                </c:pt>
                <c:pt idx="292">
                  <c:v>-4.062</c:v>
                </c:pt>
                <c:pt idx="293">
                  <c:v>-3.958</c:v>
                </c:pt>
                <c:pt idx="294">
                  <c:v>-3.854</c:v>
                </c:pt>
                <c:pt idx="295">
                  <c:v>-3.75</c:v>
                </c:pt>
                <c:pt idx="296">
                  <c:v>-3.8</c:v>
                </c:pt>
                <c:pt idx="297">
                  <c:v>-3.85</c:v>
                </c:pt>
                <c:pt idx="298">
                  <c:v>-3.9</c:v>
                </c:pt>
                <c:pt idx="299">
                  <c:v>-3.95</c:v>
                </c:pt>
                <c:pt idx="300">
                  <c:v>-4</c:v>
                </c:pt>
                <c:pt idx="301">
                  <c:v>-3.796</c:v>
                </c:pt>
                <c:pt idx="302">
                  <c:v>-3.592</c:v>
                </c:pt>
                <c:pt idx="303">
                  <c:v>-3.388</c:v>
                </c:pt>
                <c:pt idx="304">
                  <c:v>-3.184</c:v>
                </c:pt>
                <c:pt idx="305">
                  <c:v>-2.98</c:v>
                </c:pt>
                <c:pt idx="306">
                  <c:v>-2.798</c:v>
                </c:pt>
                <c:pt idx="307">
                  <c:v>-2.616</c:v>
                </c:pt>
                <c:pt idx="308">
                  <c:v>-2.434</c:v>
                </c:pt>
                <c:pt idx="309">
                  <c:v>-2.252</c:v>
                </c:pt>
                <c:pt idx="310">
                  <c:v>-2.07</c:v>
                </c:pt>
                <c:pt idx="311">
                  <c:v>-1.956</c:v>
                </c:pt>
                <c:pt idx="312">
                  <c:v>-1.842</c:v>
                </c:pt>
                <c:pt idx="313">
                  <c:v>-1.728</c:v>
                </c:pt>
                <c:pt idx="314">
                  <c:v>-1.614</c:v>
                </c:pt>
                <c:pt idx="315">
                  <c:v>-1.5</c:v>
                </c:pt>
                <c:pt idx="316">
                  <c:v>-1.356</c:v>
                </c:pt>
                <c:pt idx="317">
                  <c:v>-1.212</c:v>
                </c:pt>
                <c:pt idx="318">
                  <c:v>-1.068</c:v>
                </c:pt>
                <c:pt idx="319">
                  <c:v>-0.924</c:v>
                </c:pt>
                <c:pt idx="320">
                  <c:v>-0.780000000000001</c:v>
                </c:pt>
                <c:pt idx="321">
                  <c:v>-0.707999999999998</c:v>
                </c:pt>
                <c:pt idx="322">
                  <c:v>-0.636000000000003</c:v>
                </c:pt>
                <c:pt idx="323">
                  <c:v>-0.564</c:v>
                </c:pt>
                <c:pt idx="324">
                  <c:v>-0.491999999999997</c:v>
                </c:pt>
                <c:pt idx="325">
                  <c:v>-0.420000000000002</c:v>
                </c:pt>
                <c:pt idx="326">
                  <c:v>-0.344000000000001</c:v>
                </c:pt>
                <c:pt idx="327">
                  <c:v>-0.268000000000001</c:v>
                </c:pt>
                <c:pt idx="328">
                  <c:v>-0.192</c:v>
                </c:pt>
                <c:pt idx="329">
                  <c:v>-0.116</c:v>
                </c:pt>
                <c:pt idx="330">
                  <c:v>-0.0399999999999991</c:v>
                </c:pt>
                <c:pt idx="331">
                  <c:v>-0.0320000000000036</c:v>
                </c:pt>
                <c:pt idx="332">
                  <c:v>-0.0240000000000009</c:v>
                </c:pt>
                <c:pt idx="333">
                  <c:v>-0.0159999999999982</c:v>
                </c:pt>
                <c:pt idx="334">
                  <c:v>-0.00800000000000267</c:v>
                </c:pt>
                <c:pt idx="335">
                  <c:v>0</c:v>
                </c:pt>
                <c:pt idx="336">
                  <c:v>-0.0200000000000031</c:v>
                </c:pt>
                <c:pt idx="337">
                  <c:v>-0.0399999999999991</c:v>
                </c:pt>
                <c:pt idx="338">
                  <c:v>-0.0600000000000023</c:v>
                </c:pt>
                <c:pt idx="339">
                  <c:v>-0.0799999999999983</c:v>
                </c:pt>
                <c:pt idx="340">
                  <c:v>-0.100000000000001</c:v>
                </c:pt>
                <c:pt idx="341">
                  <c:v>-0.128</c:v>
                </c:pt>
                <c:pt idx="342">
                  <c:v>-0.155999999999999</c:v>
                </c:pt>
                <c:pt idx="343">
                  <c:v>-0.183999999999998</c:v>
                </c:pt>
                <c:pt idx="344">
                  <c:v>-0.212000000000003</c:v>
                </c:pt>
                <c:pt idx="345">
                  <c:v>-0.240000000000002</c:v>
                </c:pt>
                <c:pt idx="346">
                  <c:v>-0.219999999999999</c:v>
                </c:pt>
                <c:pt idx="347">
                  <c:v>-0.200000000000003</c:v>
                </c:pt>
                <c:pt idx="348">
                  <c:v>-0.18</c:v>
                </c:pt>
                <c:pt idx="349">
                  <c:v>-0.160000000000004</c:v>
                </c:pt>
                <c:pt idx="350">
                  <c:v>-0.140000000000001</c:v>
                </c:pt>
                <c:pt idx="351">
                  <c:v>-0.171999999999997</c:v>
                </c:pt>
                <c:pt idx="352">
                  <c:v>-0.204000000000001</c:v>
                </c:pt>
                <c:pt idx="353">
                  <c:v>-0.235999999999997</c:v>
                </c:pt>
                <c:pt idx="354">
                  <c:v>-0.268000000000001</c:v>
                </c:pt>
                <c:pt idx="355">
                  <c:v>-0.299999999999997</c:v>
                </c:pt>
                <c:pt idx="356">
                  <c:v>-0.340000000000003</c:v>
                </c:pt>
                <c:pt idx="357">
                  <c:v>-0.380000000000003</c:v>
                </c:pt>
                <c:pt idx="358">
                  <c:v>-0.420000000000002</c:v>
                </c:pt>
                <c:pt idx="359">
                  <c:v>-0.460000000000001</c:v>
                </c:pt>
                <c:pt idx="360">
                  <c:v>-0.5</c:v>
                </c:pt>
              </c:numCache>
            </c:numRef>
          </c:val>
        </c:ser>
        <c:ser>
          <c:idx val="2"/>
          <c:order val="2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radiação-P'!$Q$5:$Q$365</c:f>
              <c:numCache>
                <c:formatCode>General</c:formatCode>
                <c:ptCount val="361"/>
                <c:pt idx="0">
                  <c:v>-6.16</c:v>
                </c:pt>
                <c:pt idx="1">
                  <c:v>-6.34800000000001</c:v>
                </c:pt>
                <c:pt idx="2">
                  <c:v>-6.536</c:v>
                </c:pt>
                <c:pt idx="3">
                  <c:v>-6.724</c:v>
                </c:pt>
                <c:pt idx="4">
                  <c:v>-6.912</c:v>
                </c:pt>
                <c:pt idx="5">
                  <c:v>-7.1</c:v>
                </c:pt>
                <c:pt idx="6">
                  <c:v>-7.21400000000001</c:v>
                </c:pt>
                <c:pt idx="7">
                  <c:v>-7.328</c:v>
                </c:pt>
                <c:pt idx="8">
                  <c:v>-7.442</c:v>
                </c:pt>
                <c:pt idx="9">
                  <c:v>-7.556</c:v>
                </c:pt>
                <c:pt idx="10">
                  <c:v>-7.67</c:v>
                </c:pt>
                <c:pt idx="11">
                  <c:v>-7.926</c:v>
                </c:pt>
                <c:pt idx="12">
                  <c:v>-8.182</c:v>
                </c:pt>
                <c:pt idx="13">
                  <c:v>-8.438</c:v>
                </c:pt>
                <c:pt idx="14">
                  <c:v>-8.694</c:v>
                </c:pt>
                <c:pt idx="15">
                  <c:v>-8.95</c:v>
                </c:pt>
                <c:pt idx="16">
                  <c:v>-9.112</c:v>
                </c:pt>
                <c:pt idx="17">
                  <c:v>-9.274</c:v>
                </c:pt>
                <c:pt idx="18">
                  <c:v>-9.436</c:v>
                </c:pt>
                <c:pt idx="19">
                  <c:v>-9.59800000000001</c:v>
                </c:pt>
                <c:pt idx="20">
                  <c:v>-9.76000000000001</c:v>
                </c:pt>
                <c:pt idx="21">
                  <c:v>-10.132</c:v>
                </c:pt>
                <c:pt idx="22">
                  <c:v>-10.504</c:v>
                </c:pt>
                <c:pt idx="23">
                  <c:v>-10.876</c:v>
                </c:pt>
                <c:pt idx="24">
                  <c:v>-11.248</c:v>
                </c:pt>
                <c:pt idx="25">
                  <c:v>-11.62</c:v>
                </c:pt>
                <c:pt idx="26">
                  <c:v>-12.252</c:v>
                </c:pt>
                <c:pt idx="27">
                  <c:v>-12.884</c:v>
                </c:pt>
                <c:pt idx="28">
                  <c:v>-13.516</c:v>
                </c:pt>
                <c:pt idx="29">
                  <c:v>-14.148</c:v>
                </c:pt>
                <c:pt idx="30">
                  <c:v>-14.78</c:v>
                </c:pt>
                <c:pt idx="31">
                  <c:v>-16.186</c:v>
                </c:pt>
                <c:pt idx="32">
                  <c:v>-17.592</c:v>
                </c:pt>
                <c:pt idx="33">
                  <c:v>-18.998</c:v>
                </c:pt>
                <c:pt idx="34">
                  <c:v>-20.404</c:v>
                </c:pt>
                <c:pt idx="35">
                  <c:v>-21.81</c:v>
                </c:pt>
                <c:pt idx="36">
                  <c:v>-22.758</c:v>
                </c:pt>
                <c:pt idx="37">
                  <c:v>-23.706</c:v>
                </c:pt>
                <c:pt idx="38">
                  <c:v>-24.654</c:v>
                </c:pt>
                <c:pt idx="39">
                  <c:v>-25.602</c:v>
                </c:pt>
                <c:pt idx="40">
                  <c:v>-26.55</c:v>
                </c:pt>
                <c:pt idx="41">
                  <c:v>-24.592</c:v>
                </c:pt>
                <c:pt idx="42">
                  <c:v>-22.634</c:v>
                </c:pt>
                <c:pt idx="43">
                  <c:v>-20.676</c:v>
                </c:pt>
                <c:pt idx="44">
                  <c:v>-18.718</c:v>
                </c:pt>
                <c:pt idx="45">
                  <c:v>-16.76</c:v>
                </c:pt>
                <c:pt idx="46">
                  <c:v>-15.964</c:v>
                </c:pt>
                <c:pt idx="47">
                  <c:v>-15.168</c:v>
                </c:pt>
                <c:pt idx="48">
                  <c:v>-14.372</c:v>
                </c:pt>
                <c:pt idx="49">
                  <c:v>-13.576</c:v>
                </c:pt>
                <c:pt idx="50">
                  <c:v>-12.78</c:v>
                </c:pt>
                <c:pt idx="51">
                  <c:v>-12.31</c:v>
                </c:pt>
                <c:pt idx="52">
                  <c:v>-11.84</c:v>
                </c:pt>
                <c:pt idx="53">
                  <c:v>-11.37</c:v>
                </c:pt>
                <c:pt idx="54">
                  <c:v>-10.9</c:v>
                </c:pt>
                <c:pt idx="55">
                  <c:v>-10.43</c:v>
                </c:pt>
                <c:pt idx="56">
                  <c:v>-10.094</c:v>
                </c:pt>
                <c:pt idx="57">
                  <c:v>-9.758</c:v>
                </c:pt>
                <c:pt idx="58">
                  <c:v>-9.422</c:v>
                </c:pt>
                <c:pt idx="59">
                  <c:v>-9.08600000000001</c:v>
                </c:pt>
                <c:pt idx="60">
                  <c:v>-8.75</c:v>
                </c:pt>
                <c:pt idx="61">
                  <c:v>-8.32400000000001</c:v>
                </c:pt>
                <c:pt idx="62">
                  <c:v>-7.898</c:v>
                </c:pt>
                <c:pt idx="63">
                  <c:v>-7.472</c:v>
                </c:pt>
                <c:pt idx="64">
                  <c:v>-7.046</c:v>
                </c:pt>
                <c:pt idx="65">
                  <c:v>-6.62</c:v>
                </c:pt>
                <c:pt idx="66">
                  <c:v>-6.212</c:v>
                </c:pt>
                <c:pt idx="67">
                  <c:v>-5.804</c:v>
                </c:pt>
                <c:pt idx="68">
                  <c:v>-5.396</c:v>
                </c:pt>
                <c:pt idx="69">
                  <c:v>-4.988</c:v>
                </c:pt>
                <c:pt idx="70">
                  <c:v>-4.58000000000001</c:v>
                </c:pt>
                <c:pt idx="71">
                  <c:v>-4.25400000000001</c:v>
                </c:pt>
                <c:pt idx="72">
                  <c:v>-3.928</c:v>
                </c:pt>
                <c:pt idx="73">
                  <c:v>-3.602</c:v>
                </c:pt>
                <c:pt idx="74">
                  <c:v>-3.276</c:v>
                </c:pt>
                <c:pt idx="75">
                  <c:v>-2.95</c:v>
                </c:pt>
                <c:pt idx="76">
                  <c:v>-2.694</c:v>
                </c:pt>
                <c:pt idx="77">
                  <c:v>-2.438</c:v>
                </c:pt>
                <c:pt idx="78">
                  <c:v>-2.182</c:v>
                </c:pt>
                <c:pt idx="79">
                  <c:v>-1.926</c:v>
                </c:pt>
                <c:pt idx="80">
                  <c:v>-1.67</c:v>
                </c:pt>
                <c:pt idx="81">
                  <c:v>-1.498</c:v>
                </c:pt>
                <c:pt idx="82">
                  <c:v>-1.326</c:v>
                </c:pt>
                <c:pt idx="83">
                  <c:v>-1.154</c:v>
                </c:pt>
                <c:pt idx="84">
                  <c:v>-0.981999999999999</c:v>
                </c:pt>
                <c:pt idx="85">
                  <c:v>-0.810000000000002</c:v>
                </c:pt>
                <c:pt idx="86">
                  <c:v>-0.722000000000001</c:v>
                </c:pt>
                <c:pt idx="87">
                  <c:v>-0.634</c:v>
                </c:pt>
                <c:pt idx="88">
                  <c:v>-0.545999999999999</c:v>
                </c:pt>
                <c:pt idx="89">
                  <c:v>-0.458000000000006</c:v>
                </c:pt>
                <c:pt idx="90">
                  <c:v>-0.370000000000005</c:v>
                </c:pt>
                <c:pt idx="91">
                  <c:v>-0.386000000000003</c:v>
                </c:pt>
                <c:pt idx="92">
                  <c:v>-0.402000000000001</c:v>
                </c:pt>
                <c:pt idx="93">
                  <c:v>-0.417999999999999</c:v>
                </c:pt>
                <c:pt idx="94">
                  <c:v>-0.434000000000005</c:v>
                </c:pt>
                <c:pt idx="95">
                  <c:v>-0.450000000000003</c:v>
                </c:pt>
                <c:pt idx="96">
                  <c:v>-0.556000000000005</c:v>
                </c:pt>
                <c:pt idx="97">
                  <c:v>-0.661999999999999</c:v>
                </c:pt>
                <c:pt idx="98">
                  <c:v>-0.768000000000001</c:v>
                </c:pt>
                <c:pt idx="99">
                  <c:v>-0.874000000000002</c:v>
                </c:pt>
                <c:pt idx="100">
                  <c:v>-0.980000000000004</c:v>
                </c:pt>
                <c:pt idx="101">
                  <c:v>-1.294</c:v>
                </c:pt>
                <c:pt idx="102">
                  <c:v>-1.608</c:v>
                </c:pt>
                <c:pt idx="103">
                  <c:v>-1.922</c:v>
                </c:pt>
                <c:pt idx="104">
                  <c:v>-2.236</c:v>
                </c:pt>
                <c:pt idx="105">
                  <c:v>-2.55</c:v>
                </c:pt>
                <c:pt idx="106">
                  <c:v>-2.552</c:v>
                </c:pt>
                <c:pt idx="107">
                  <c:v>-2.554</c:v>
                </c:pt>
                <c:pt idx="108">
                  <c:v>-2.556</c:v>
                </c:pt>
                <c:pt idx="109">
                  <c:v>-2.558</c:v>
                </c:pt>
                <c:pt idx="110">
                  <c:v>-2.56</c:v>
                </c:pt>
                <c:pt idx="111">
                  <c:v>-3.554</c:v>
                </c:pt>
                <c:pt idx="112">
                  <c:v>-4.548</c:v>
                </c:pt>
                <c:pt idx="113">
                  <c:v>-5.542</c:v>
                </c:pt>
                <c:pt idx="114">
                  <c:v>-6.536</c:v>
                </c:pt>
                <c:pt idx="115">
                  <c:v>-7.53</c:v>
                </c:pt>
                <c:pt idx="116">
                  <c:v>-8.012</c:v>
                </c:pt>
                <c:pt idx="117">
                  <c:v>-8.494</c:v>
                </c:pt>
                <c:pt idx="118">
                  <c:v>-8.976</c:v>
                </c:pt>
                <c:pt idx="119">
                  <c:v>-9.45800000000001</c:v>
                </c:pt>
                <c:pt idx="120">
                  <c:v>-9.94000000000001</c:v>
                </c:pt>
                <c:pt idx="121">
                  <c:v>-9.94600000000001</c:v>
                </c:pt>
                <c:pt idx="122">
                  <c:v>-9.95200000000001</c:v>
                </c:pt>
                <c:pt idx="123">
                  <c:v>-9.95800000000001</c:v>
                </c:pt>
                <c:pt idx="124">
                  <c:v>-9.96400000000001</c:v>
                </c:pt>
                <c:pt idx="125">
                  <c:v>-9.97000000000001</c:v>
                </c:pt>
                <c:pt idx="126">
                  <c:v>-9.59200000000001</c:v>
                </c:pt>
                <c:pt idx="127">
                  <c:v>-9.21400000000001</c:v>
                </c:pt>
                <c:pt idx="128">
                  <c:v>-8.83600000000001</c:v>
                </c:pt>
                <c:pt idx="129">
                  <c:v>-8.45800000000001</c:v>
                </c:pt>
                <c:pt idx="130">
                  <c:v>-8.08000000000001</c:v>
                </c:pt>
                <c:pt idx="131">
                  <c:v>-7.81</c:v>
                </c:pt>
                <c:pt idx="132">
                  <c:v>-7.54</c:v>
                </c:pt>
                <c:pt idx="133">
                  <c:v>-7.27</c:v>
                </c:pt>
                <c:pt idx="134">
                  <c:v>-7</c:v>
                </c:pt>
                <c:pt idx="135">
                  <c:v>-6.73</c:v>
                </c:pt>
                <c:pt idx="136">
                  <c:v>-6.66</c:v>
                </c:pt>
                <c:pt idx="137">
                  <c:v>-6.59</c:v>
                </c:pt>
                <c:pt idx="138">
                  <c:v>-6.52</c:v>
                </c:pt>
                <c:pt idx="139">
                  <c:v>-6.45</c:v>
                </c:pt>
                <c:pt idx="140">
                  <c:v>-6.38</c:v>
                </c:pt>
                <c:pt idx="141">
                  <c:v>-6.368</c:v>
                </c:pt>
                <c:pt idx="142">
                  <c:v>-6.356</c:v>
                </c:pt>
                <c:pt idx="143">
                  <c:v>-6.344</c:v>
                </c:pt>
                <c:pt idx="144">
                  <c:v>-6.332</c:v>
                </c:pt>
                <c:pt idx="145">
                  <c:v>-6.32</c:v>
                </c:pt>
                <c:pt idx="146">
                  <c:v>-6.438</c:v>
                </c:pt>
                <c:pt idx="147">
                  <c:v>-6.556</c:v>
                </c:pt>
                <c:pt idx="148">
                  <c:v>-6.674</c:v>
                </c:pt>
                <c:pt idx="149">
                  <c:v>-6.792</c:v>
                </c:pt>
                <c:pt idx="150">
                  <c:v>-6.91</c:v>
                </c:pt>
                <c:pt idx="151">
                  <c:v>-7.122</c:v>
                </c:pt>
                <c:pt idx="152">
                  <c:v>-7.334</c:v>
                </c:pt>
                <c:pt idx="153">
                  <c:v>-7.546</c:v>
                </c:pt>
                <c:pt idx="154">
                  <c:v>-7.758</c:v>
                </c:pt>
                <c:pt idx="155">
                  <c:v>-7.97000000000001</c:v>
                </c:pt>
                <c:pt idx="156">
                  <c:v>-8.258</c:v>
                </c:pt>
                <c:pt idx="157">
                  <c:v>-8.546</c:v>
                </c:pt>
                <c:pt idx="158">
                  <c:v>-8.834</c:v>
                </c:pt>
                <c:pt idx="159">
                  <c:v>-9.122</c:v>
                </c:pt>
                <c:pt idx="160">
                  <c:v>-9.41</c:v>
                </c:pt>
                <c:pt idx="161">
                  <c:v>-9.93</c:v>
                </c:pt>
                <c:pt idx="162">
                  <c:v>-10.45</c:v>
                </c:pt>
                <c:pt idx="163">
                  <c:v>-10.97</c:v>
                </c:pt>
                <c:pt idx="164">
                  <c:v>-11.49</c:v>
                </c:pt>
                <c:pt idx="165">
                  <c:v>-12.01</c:v>
                </c:pt>
                <c:pt idx="166">
                  <c:v>-12.424</c:v>
                </c:pt>
                <c:pt idx="167">
                  <c:v>-12.838</c:v>
                </c:pt>
                <c:pt idx="168">
                  <c:v>-13.252</c:v>
                </c:pt>
                <c:pt idx="169">
                  <c:v>-13.666</c:v>
                </c:pt>
                <c:pt idx="170">
                  <c:v>-14.08</c:v>
                </c:pt>
                <c:pt idx="171">
                  <c:v>-14.408</c:v>
                </c:pt>
                <c:pt idx="172">
                  <c:v>-14.736</c:v>
                </c:pt>
                <c:pt idx="173">
                  <c:v>-15.064</c:v>
                </c:pt>
                <c:pt idx="174">
                  <c:v>-15.392</c:v>
                </c:pt>
                <c:pt idx="175">
                  <c:v>-15.72</c:v>
                </c:pt>
                <c:pt idx="176">
                  <c:v>-16.124</c:v>
                </c:pt>
                <c:pt idx="177">
                  <c:v>-16.528</c:v>
                </c:pt>
                <c:pt idx="178">
                  <c:v>-16.932</c:v>
                </c:pt>
                <c:pt idx="179">
                  <c:v>-17.336</c:v>
                </c:pt>
                <c:pt idx="180">
                  <c:v>-17.74</c:v>
                </c:pt>
                <c:pt idx="181">
                  <c:v>-17.7</c:v>
                </c:pt>
                <c:pt idx="182">
                  <c:v>-17.66</c:v>
                </c:pt>
                <c:pt idx="183">
                  <c:v>-17.62</c:v>
                </c:pt>
                <c:pt idx="184">
                  <c:v>-17.58</c:v>
                </c:pt>
                <c:pt idx="185">
                  <c:v>-17.54</c:v>
                </c:pt>
                <c:pt idx="186">
                  <c:v>-17.208</c:v>
                </c:pt>
                <c:pt idx="187">
                  <c:v>-16.876</c:v>
                </c:pt>
                <c:pt idx="188">
                  <c:v>-16.544</c:v>
                </c:pt>
                <c:pt idx="189">
                  <c:v>-16.212</c:v>
                </c:pt>
                <c:pt idx="190">
                  <c:v>-15.88</c:v>
                </c:pt>
                <c:pt idx="191">
                  <c:v>-15.796</c:v>
                </c:pt>
                <c:pt idx="192">
                  <c:v>-15.712</c:v>
                </c:pt>
                <c:pt idx="193">
                  <c:v>-15.628</c:v>
                </c:pt>
                <c:pt idx="194">
                  <c:v>-15.544</c:v>
                </c:pt>
                <c:pt idx="195">
                  <c:v>-15.46</c:v>
                </c:pt>
                <c:pt idx="196">
                  <c:v>-15.234</c:v>
                </c:pt>
                <c:pt idx="197">
                  <c:v>-15.008</c:v>
                </c:pt>
                <c:pt idx="198">
                  <c:v>-14.782</c:v>
                </c:pt>
                <c:pt idx="199">
                  <c:v>-14.556</c:v>
                </c:pt>
                <c:pt idx="200">
                  <c:v>-14.33</c:v>
                </c:pt>
                <c:pt idx="201">
                  <c:v>-13.992</c:v>
                </c:pt>
                <c:pt idx="202">
                  <c:v>-13.654</c:v>
                </c:pt>
                <c:pt idx="203">
                  <c:v>-13.316</c:v>
                </c:pt>
                <c:pt idx="204">
                  <c:v>-12.978</c:v>
                </c:pt>
                <c:pt idx="205">
                  <c:v>-12.64</c:v>
                </c:pt>
                <c:pt idx="206">
                  <c:v>-12.474</c:v>
                </c:pt>
                <c:pt idx="207">
                  <c:v>-12.308</c:v>
                </c:pt>
                <c:pt idx="208">
                  <c:v>-12.142</c:v>
                </c:pt>
                <c:pt idx="209">
                  <c:v>-11.976</c:v>
                </c:pt>
                <c:pt idx="210">
                  <c:v>-11.81</c:v>
                </c:pt>
                <c:pt idx="211">
                  <c:v>-11.488</c:v>
                </c:pt>
                <c:pt idx="212">
                  <c:v>-11.166</c:v>
                </c:pt>
                <c:pt idx="213">
                  <c:v>-10.844</c:v>
                </c:pt>
                <c:pt idx="214">
                  <c:v>-10.522</c:v>
                </c:pt>
                <c:pt idx="215">
                  <c:v>-10.2</c:v>
                </c:pt>
                <c:pt idx="216">
                  <c:v>-10</c:v>
                </c:pt>
                <c:pt idx="217">
                  <c:v>-9.8</c:v>
                </c:pt>
                <c:pt idx="218">
                  <c:v>-9.6</c:v>
                </c:pt>
                <c:pt idx="219">
                  <c:v>-9.40000000000001</c:v>
                </c:pt>
                <c:pt idx="220">
                  <c:v>-9.2</c:v>
                </c:pt>
                <c:pt idx="221">
                  <c:v>-9.02</c:v>
                </c:pt>
                <c:pt idx="222">
                  <c:v>-8.84</c:v>
                </c:pt>
                <c:pt idx="223">
                  <c:v>-8.66</c:v>
                </c:pt>
                <c:pt idx="224">
                  <c:v>-8.48</c:v>
                </c:pt>
                <c:pt idx="225">
                  <c:v>-8.3</c:v>
                </c:pt>
                <c:pt idx="226">
                  <c:v>-8.124</c:v>
                </c:pt>
                <c:pt idx="227">
                  <c:v>-7.948</c:v>
                </c:pt>
                <c:pt idx="228">
                  <c:v>-7.77200000000001</c:v>
                </c:pt>
                <c:pt idx="229">
                  <c:v>-7.596</c:v>
                </c:pt>
                <c:pt idx="230">
                  <c:v>-7.42</c:v>
                </c:pt>
                <c:pt idx="231">
                  <c:v>-7.14400000000001</c:v>
                </c:pt>
                <c:pt idx="232">
                  <c:v>-6.868</c:v>
                </c:pt>
                <c:pt idx="233">
                  <c:v>-6.59200000000001</c:v>
                </c:pt>
                <c:pt idx="234">
                  <c:v>-6.316</c:v>
                </c:pt>
                <c:pt idx="235">
                  <c:v>-6.04</c:v>
                </c:pt>
                <c:pt idx="236">
                  <c:v>-5.746</c:v>
                </c:pt>
                <c:pt idx="237">
                  <c:v>-5.45200000000001</c:v>
                </c:pt>
                <c:pt idx="238">
                  <c:v>-5.158</c:v>
                </c:pt>
                <c:pt idx="239">
                  <c:v>-4.864</c:v>
                </c:pt>
                <c:pt idx="240">
                  <c:v>-4.57</c:v>
                </c:pt>
                <c:pt idx="241">
                  <c:v>-4.286</c:v>
                </c:pt>
                <c:pt idx="242">
                  <c:v>-4.002</c:v>
                </c:pt>
                <c:pt idx="243">
                  <c:v>-3.718</c:v>
                </c:pt>
                <c:pt idx="244">
                  <c:v>-3.434</c:v>
                </c:pt>
                <c:pt idx="245">
                  <c:v>-3.15000000000001</c:v>
                </c:pt>
                <c:pt idx="246">
                  <c:v>-2.928</c:v>
                </c:pt>
                <c:pt idx="247">
                  <c:v>-2.706</c:v>
                </c:pt>
                <c:pt idx="248">
                  <c:v>-2.484</c:v>
                </c:pt>
                <c:pt idx="249">
                  <c:v>-2.262</c:v>
                </c:pt>
                <c:pt idx="250">
                  <c:v>-2.04</c:v>
                </c:pt>
                <c:pt idx="251">
                  <c:v>-1.876</c:v>
                </c:pt>
                <c:pt idx="252">
                  <c:v>-1.712</c:v>
                </c:pt>
                <c:pt idx="253">
                  <c:v>-1.548</c:v>
                </c:pt>
                <c:pt idx="254">
                  <c:v>-1.384</c:v>
                </c:pt>
                <c:pt idx="255">
                  <c:v>-1.22000000000001</c:v>
                </c:pt>
                <c:pt idx="256">
                  <c:v>-1.09</c:v>
                </c:pt>
                <c:pt idx="257">
                  <c:v>-0.960000000000001</c:v>
                </c:pt>
                <c:pt idx="258">
                  <c:v>-0.830000000000005</c:v>
                </c:pt>
                <c:pt idx="259">
                  <c:v>-0.700000000000003</c:v>
                </c:pt>
                <c:pt idx="260">
                  <c:v>-0.57</c:v>
                </c:pt>
                <c:pt idx="261">
                  <c:v>-0.5</c:v>
                </c:pt>
                <c:pt idx="262">
                  <c:v>-0.43</c:v>
                </c:pt>
                <c:pt idx="263">
                  <c:v>-0.359999999999999</c:v>
                </c:pt>
                <c:pt idx="264">
                  <c:v>-0.289999999999999</c:v>
                </c:pt>
                <c:pt idx="265">
                  <c:v>-0.220000000000006</c:v>
                </c:pt>
                <c:pt idx="266">
                  <c:v>-0.182000000000002</c:v>
                </c:pt>
                <c:pt idx="267">
                  <c:v>-0.144000000000005</c:v>
                </c:pt>
                <c:pt idx="268">
                  <c:v>-0.106000000000002</c:v>
                </c:pt>
                <c:pt idx="269">
                  <c:v>-0.0680000000000049</c:v>
                </c:pt>
                <c:pt idx="270">
                  <c:v>-0.0300000000000011</c:v>
                </c:pt>
                <c:pt idx="271">
                  <c:v>-0.0240000000000009</c:v>
                </c:pt>
                <c:pt idx="272">
                  <c:v>-0.0180000000000007</c:v>
                </c:pt>
                <c:pt idx="273">
                  <c:v>-0.0120000000000005</c:v>
                </c:pt>
                <c:pt idx="274">
                  <c:v>-0.00600000000000023</c:v>
                </c:pt>
                <c:pt idx="275">
                  <c:v>0</c:v>
                </c:pt>
                <c:pt idx="276">
                  <c:v>-0.0640000000000001</c:v>
                </c:pt>
                <c:pt idx="277">
                  <c:v>-0.128</c:v>
                </c:pt>
                <c:pt idx="278">
                  <c:v>-0.192</c:v>
                </c:pt>
                <c:pt idx="279">
                  <c:v>-0.256</c:v>
                </c:pt>
                <c:pt idx="280">
                  <c:v>-0.32</c:v>
                </c:pt>
                <c:pt idx="281">
                  <c:v>-0.404000000000004</c:v>
                </c:pt>
                <c:pt idx="282">
                  <c:v>-0.488</c:v>
                </c:pt>
                <c:pt idx="283">
                  <c:v>-0.572000000000003</c:v>
                </c:pt>
                <c:pt idx="284">
                  <c:v>-0.656000000000006</c:v>
                </c:pt>
                <c:pt idx="285">
                  <c:v>-0.740000000000002</c:v>
                </c:pt>
                <c:pt idx="286">
                  <c:v>-0.856000000000002</c:v>
                </c:pt>
                <c:pt idx="287">
                  <c:v>-0.972000000000001</c:v>
                </c:pt>
                <c:pt idx="288">
                  <c:v>-1.088</c:v>
                </c:pt>
                <c:pt idx="289">
                  <c:v>-1.204</c:v>
                </c:pt>
                <c:pt idx="290">
                  <c:v>-1.32</c:v>
                </c:pt>
                <c:pt idx="291">
                  <c:v>-1.40000000000001</c:v>
                </c:pt>
                <c:pt idx="292">
                  <c:v>-1.48</c:v>
                </c:pt>
                <c:pt idx="293">
                  <c:v>-1.56</c:v>
                </c:pt>
                <c:pt idx="294">
                  <c:v>-1.64</c:v>
                </c:pt>
                <c:pt idx="295">
                  <c:v>-1.72000000000001</c:v>
                </c:pt>
                <c:pt idx="296">
                  <c:v>-1.73</c:v>
                </c:pt>
                <c:pt idx="297">
                  <c:v>-1.74</c:v>
                </c:pt>
                <c:pt idx="298">
                  <c:v>-1.75</c:v>
                </c:pt>
                <c:pt idx="299">
                  <c:v>-1.76000000000001</c:v>
                </c:pt>
                <c:pt idx="300">
                  <c:v>-1.77</c:v>
                </c:pt>
                <c:pt idx="301">
                  <c:v>-1.762</c:v>
                </c:pt>
                <c:pt idx="302">
                  <c:v>-1.75400000000001</c:v>
                </c:pt>
                <c:pt idx="303">
                  <c:v>-1.746</c:v>
                </c:pt>
                <c:pt idx="304">
                  <c:v>-1.738</c:v>
                </c:pt>
                <c:pt idx="305">
                  <c:v>-1.73</c:v>
                </c:pt>
                <c:pt idx="306">
                  <c:v>-1.694</c:v>
                </c:pt>
                <c:pt idx="307">
                  <c:v>-1.658</c:v>
                </c:pt>
                <c:pt idx="308">
                  <c:v>-1.622</c:v>
                </c:pt>
                <c:pt idx="309">
                  <c:v>-1.58600000000001</c:v>
                </c:pt>
                <c:pt idx="310">
                  <c:v>-1.55</c:v>
                </c:pt>
                <c:pt idx="311">
                  <c:v>-1.544</c:v>
                </c:pt>
                <c:pt idx="312">
                  <c:v>-1.538</c:v>
                </c:pt>
                <c:pt idx="313">
                  <c:v>-1.532</c:v>
                </c:pt>
                <c:pt idx="314">
                  <c:v>-1.526</c:v>
                </c:pt>
                <c:pt idx="315">
                  <c:v>-1.52</c:v>
                </c:pt>
                <c:pt idx="316">
                  <c:v>-1.548</c:v>
                </c:pt>
                <c:pt idx="317">
                  <c:v>-1.576</c:v>
                </c:pt>
                <c:pt idx="318">
                  <c:v>-1.604</c:v>
                </c:pt>
                <c:pt idx="319">
                  <c:v>-1.63200000000001</c:v>
                </c:pt>
                <c:pt idx="320">
                  <c:v>-1.66</c:v>
                </c:pt>
                <c:pt idx="321">
                  <c:v>-1.706</c:v>
                </c:pt>
                <c:pt idx="322">
                  <c:v>-1.752</c:v>
                </c:pt>
                <c:pt idx="323">
                  <c:v>-1.798</c:v>
                </c:pt>
                <c:pt idx="324">
                  <c:v>-1.844</c:v>
                </c:pt>
                <c:pt idx="325">
                  <c:v>-1.89</c:v>
                </c:pt>
                <c:pt idx="326">
                  <c:v>-1.986</c:v>
                </c:pt>
                <c:pt idx="327">
                  <c:v>-2.082</c:v>
                </c:pt>
                <c:pt idx="328">
                  <c:v>-2.178</c:v>
                </c:pt>
                <c:pt idx="329">
                  <c:v>-2.274</c:v>
                </c:pt>
                <c:pt idx="330">
                  <c:v>-2.37</c:v>
                </c:pt>
                <c:pt idx="331">
                  <c:v>-2.476</c:v>
                </c:pt>
                <c:pt idx="332">
                  <c:v>-2.582</c:v>
                </c:pt>
                <c:pt idx="333">
                  <c:v>-2.688</c:v>
                </c:pt>
                <c:pt idx="334">
                  <c:v>-2.794</c:v>
                </c:pt>
                <c:pt idx="335">
                  <c:v>-2.90000000000001</c:v>
                </c:pt>
                <c:pt idx="336">
                  <c:v>-3.008</c:v>
                </c:pt>
                <c:pt idx="337">
                  <c:v>-3.116</c:v>
                </c:pt>
                <c:pt idx="338">
                  <c:v>-3.224</c:v>
                </c:pt>
                <c:pt idx="339">
                  <c:v>-3.332</c:v>
                </c:pt>
                <c:pt idx="340">
                  <c:v>-3.44</c:v>
                </c:pt>
                <c:pt idx="341">
                  <c:v>-3.58600000000001</c:v>
                </c:pt>
                <c:pt idx="342">
                  <c:v>-3.732</c:v>
                </c:pt>
                <c:pt idx="343">
                  <c:v>-3.878</c:v>
                </c:pt>
                <c:pt idx="344">
                  <c:v>-4.024</c:v>
                </c:pt>
                <c:pt idx="345">
                  <c:v>-4.17</c:v>
                </c:pt>
                <c:pt idx="346">
                  <c:v>-4.34200000000001</c:v>
                </c:pt>
                <c:pt idx="347">
                  <c:v>-4.514</c:v>
                </c:pt>
                <c:pt idx="348">
                  <c:v>-4.686</c:v>
                </c:pt>
                <c:pt idx="349">
                  <c:v>-4.858</c:v>
                </c:pt>
                <c:pt idx="350">
                  <c:v>-5.03</c:v>
                </c:pt>
                <c:pt idx="351">
                  <c:v>-5.13800000000001</c:v>
                </c:pt>
                <c:pt idx="352">
                  <c:v>-5.246</c:v>
                </c:pt>
                <c:pt idx="353">
                  <c:v>-5.354</c:v>
                </c:pt>
                <c:pt idx="354">
                  <c:v>-5.462</c:v>
                </c:pt>
                <c:pt idx="355">
                  <c:v>-5.57</c:v>
                </c:pt>
                <c:pt idx="356">
                  <c:v>-5.676</c:v>
                </c:pt>
                <c:pt idx="357">
                  <c:v>-5.782</c:v>
                </c:pt>
                <c:pt idx="358">
                  <c:v>-5.88800000000001</c:v>
                </c:pt>
                <c:pt idx="359">
                  <c:v>-5.994</c:v>
                </c:pt>
                <c:pt idx="360">
                  <c:v>-6.1</c:v>
                </c:pt>
              </c:numCache>
            </c:numRef>
          </c:val>
        </c:ser>
        <c:ser>
          <c:idx val="3"/>
          <c:order val="3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radiação-P'!$R$5:$R$365</c:f>
              <c:numCache>
                <c:formatCode>General</c:formatCode>
                <c:ptCount val="361"/>
                <c:pt idx="0">
                  <c:v>-3.62</c:v>
                </c:pt>
                <c:pt idx="1">
                  <c:v>-3.566</c:v>
                </c:pt>
                <c:pt idx="2">
                  <c:v>-3.512</c:v>
                </c:pt>
                <c:pt idx="3">
                  <c:v>-3.45800000000001</c:v>
                </c:pt>
                <c:pt idx="4">
                  <c:v>-3.404</c:v>
                </c:pt>
                <c:pt idx="5">
                  <c:v>-3.35</c:v>
                </c:pt>
                <c:pt idx="6">
                  <c:v>-3.3</c:v>
                </c:pt>
                <c:pt idx="7">
                  <c:v>-3.25</c:v>
                </c:pt>
                <c:pt idx="8">
                  <c:v>-3.2</c:v>
                </c:pt>
                <c:pt idx="9">
                  <c:v>-3.15000000000001</c:v>
                </c:pt>
                <c:pt idx="10">
                  <c:v>-3.1</c:v>
                </c:pt>
                <c:pt idx="11">
                  <c:v>-3.116</c:v>
                </c:pt>
                <c:pt idx="12">
                  <c:v>-3.132</c:v>
                </c:pt>
                <c:pt idx="13">
                  <c:v>-3.148</c:v>
                </c:pt>
                <c:pt idx="14">
                  <c:v>-3.164</c:v>
                </c:pt>
                <c:pt idx="15">
                  <c:v>-3.18</c:v>
                </c:pt>
                <c:pt idx="16">
                  <c:v>-3.194</c:v>
                </c:pt>
                <c:pt idx="17">
                  <c:v>-3.20800000000001</c:v>
                </c:pt>
                <c:pt idx="18">
                  <c:v>-3.222</c:v>
                </c:pt>
                <c:pt idx="19">
                  <c:v>-3.236</c:v>
                </c:pt>
                <c:pt idx="20">
                  <c:v>-3.25</c:v>
                </c:pt>
                <c:pt idx="21">
                  <c:v>-3.20200000000001</c:v>
                </c:pt>
                <c:pt idx="22">
                  <c:v>-3.154</c:v>
                </c:pt>
                <c:pt idx="23">
                  <c:v>-3.106</c:v>
                </c:pt>
                <c:pt idx="24">
                  <c:v>-3.058</c:v>
                </c:pt>
                <c:pt idx="25">
                  <c:v>-3.01000000000001</c:v>
                </c:pt>
                <c:pt idx="26">
                  <c:v>-2.986</c:v>
                </c:pt>
                <c:pt idx="27">
                  <c:v>-2.962</c:v>
                </c:pt>
                <c:pt idx="28">
                  <c:v>-2.938</c:v>
                </c:pt>
                <c:pt idx="29">
                  <c:v>-2.914</c:v>
                </c:pt>
                <c:pt idx="30">
                  <c:v>-2.89</c:v>
                </c:pt>
                <c:pt idx="31">
                  <c:v>-2.868</c:v>
                </c:pt>
                <c:pt idx="32">
                  <c:v>-2.846</c:v>
                </c:pt>
                <c:pt idx="33">
                  <c:v>-2.82400000000001</c:v>
                </c:pt>
                <c:pt idx="34">
                  <c:v>-2.802</c:v>
                </c:pt>
                <c:pt idx="35">
                  <c:v>-2.78</c:v>
                </c:pt>
                <c:pt idx="36">
                  <c:v>-2.752</c:v>
                </c:pt>
                <c:pt idx="37">
                  <c:v>-2.724</c:v>
                </c:pt>
                <c:pt idx="38">
                  <c:v>-2.696</c:v>
                </c:pt>
                <c:pt idx="39">
                  <c:v>-2.668</c:v>
                </c:pt>
                <c:pt idx="40">
                  <c:v>-2.64</c:v>
                </c:pt>
                <c:pt idx="41">
                  <c:v>-2.632</c:v>
                </c:pt>
                <c:pt idx="42">
                  <c:v>-2.624</c:v>
                </c:pt>
                <c:pt idx="43">
                  <c:v>-2.616</c:v>
                </c:pt>
                <c:pt idx="44">
                  <c:v>-2.608</c:v>
                </c:pt>
                <c:pt idx="45">
                  <c:v>-2.6</c:v>
                </c:pt>
                <c:pt idx="46">
                  <c:v>-2.554</c:v>
                </c:pt>
                <c:pt idx="47">
                  <c:v>-2.508</c:v>
                </c:pt>
                <c:pt idx="48">
                  <c:v>-2.462</c:v>
                </c:pt>
                <c:pt idx="49">
                  <c:v>-2.416</c:v>
                </c:pt>
                <c:pt idx="50">
                  <c:v>-2.37</c:v>
                </c:pt>
                <c:pt idx="51">
                  <c:v>-2.26000000000001</c:v>
                </c:pt>
                <c:pt idx="52">
                  <c:v>-2.15000000000001</c:v>
                </c:pt>
                <c:pt idx="53">
                  <c:v>-2.04</c:v>
                </c:pt>
                <c:pt idx="54">
                  <c:v>-1.93</c:v>
                </c:pt>
                <c:pt idx="55">
                  <c:v>-1.82</c:v>
                </c:pt>
                <c:pt idx="56">
                  <c:v>-1.75</c:v>
                </c:pt>
                <c:pt idx="57">
                  <c:v>-1.68</c:v>
                </c:pt>
                <c:pt idx="58">
                  <c:v>-1.61</c:v>
                </c:pt>
                <c:pt idx="59">
                  <c:v>-1.54</c:v>
                </c:pt>
                <c:pt idx="60">
                  <c:v>-1.47000000000001</c:v>
                </c:pt>
                <c:pt idx="61">
                  <c:v>-1.46</c:v>
                </c:pt>
                <c:pt idx="62">
                  <c:v>-1.45</c:v>
                </c:pt>
                <c:pt idx="63">
                  <c:v>-1.44</c:v>
                </c:pt>
                <c:pt idx="64">
                  <c:v>-1.43</c:v>
                </c:pt>
                <c:pt idx="65">
                  <c:v>-1.42</c:v>
                </c:pt>
                <c:pt idx="66">
                  <c:v>-1.36</c:v>
                </c:pt>
                <c:pt idx="67">
                  <c:v>-1.3</c:v>
                </c:pt>
                <c:pt idx="68">
                  <c:v>-1.24</c:v>
                </c:pt>
                <c:pt idx="69">
                  <c:v>-1.18</c:v>
                </c:pt>
                <c:pt idx="70">
                  <c:v>-1.12</c:v>
                </c:pt>
                <c:pt idx="71">
                  <c:v>-1.116</c:v>
                </c:pt>
                <c:pt idx="72">
                  <c:v>-1.112</c:v>
                </c:pt>
                <c:pt idx="73">
                  <c:v>-1.108</c:v>
                </c:pt>
                <c:pt idx="74">
                  <c:v>-1.104</c:v>
                </c:pt>
                <c:pt idx="75">
                  <c:v>-1.1</c:v>
                </c:pt>
                <c:pt idx="76">
                  <c:v>-1.146</c:v>
                </c:pt>
                <c:pt idx="77">
                  <c:v>-1.192</c:v>
                </c:pt>
                <c:pt idx="78">
                  <c:v>-1.238</c:v>
                </c:pt>
                <c:pt idx="79">
                  <c:v>-1.28400000000001</c:v>
                </c:pt>
                <c:pt idx="80">
                  <c:v>-1.33000000000001</c:v>
                </c:pt>
                <c:pt idx="81">
                  <c:v>-1.372</c:v>
                </c:pt>
                <c:pt idx="82">
                  <c:v>-1.414</c:v>
                </c:pt>
                <c:pt idx="83">
                  <c:v>-1.456</c:v>
                </c:pt>
                <c:pt idx="84">
                  <c:v>-1.498</c:v>
                </c:pt>
                <c:pt idx="85">
                  <c:v>-1.54</c:v>
                </c:pt>
                <c:pt idx="86">
                  <c:v>-1.624</c:v>
                </c:pt>
                <c:pt idx="87">
                  <c:v>-1.70800000000001</c:v>
                </c:pt>
                <c:pt idx="88">
                  <c:v>-1.792</c:v>
                </c:pt>
                <c:pt idx="89">
                  <c:v>-1.876</c:v>
                </c:pt>
                <c:pt idx="90">
                  <c:v>-1.96</c:v>
                </c:pt>
                <c:pt idx="91">
                  <c:v>-2.006</c:v>
                </c:pt>
                <c:pt idx="92">
                  <c:v>-2.052</c:v>
                </c:pt>
                <c:pt idx="93">
                  <c:v>-2.09800000000001</c:v>
                </c:pt>
                <c:pt idx="94">
                  <c:v>-2.14400000000001</c:v>
                </c:pt>
                <c:pt idx="95">
                  <c:v>-2.19</c:v>
                </c:pt>
                <c:pt idx="96">
                  <c:v>-2.21400000000001</c:v>
                </c:pt>
                <c:pt idx="97">
                  <c:v>-2.238</c:v>
                </c:pt>
                <c:pt idx="98">
                  <c:v>-2.262</c:v>
                </c:pt>
                <c:pt idx="99">
                  <c:v>-2.286</c:v>
                </c:pt>
                <c:pt idx="100">
                  <c:v>-2.31</c:v>
                </c:pt>
                <c:pt idx="101">
                  <c:v>-2.364</c:v>
                </c:pt>
                <c:pt idx="102">
                  <c:v>-2.418</c:v>
                </c:pt>
                <c:pt idx="103">
                  <c:v>-2.472</c:v>
                </c:pt>
                <c:pt idx="104">
                  <c:v>-2.526</c:v>
                </c:pt>
                <c:pt idx="105">
                  <c:v>-2.58000000000001</c:v>
                </c:pt>
                <c:pt idx="106">
                  <c:v>-2.674</c:v>
                </c:pt>
                <c:pt idx="107">
                  <c:v>-2.768</c:v>
                </c:pt>
                <c:pt idx="108">
                  <c:v>-2.862</c:v>
                </c:pt>
                <c:pt idx="109">
                  <c:v>-2.956</c:v>
                </c:pt>
                <c:pt idx="110">
                  <c:v>-3.05</c:v>
                </c:pt>
                <c:pt idx="111">
                  <c:v>-3.13800000000001</c:v>
                </c:pt>
                <c:pt idx="112">
                  <c:v>-3.226</c:v>
                </c:pt>
                <c:pt idx="113">
                  <c:v>-3.314</c:v>
                </c:pt>
                <c:pt idx="114">
                  <c:v>-3.402</c:v>
                </c:pt>
                <c:pt idx="115">
                  <c:v>-3.49</c:v>
                </c:pt>
                <c:pt idx="116">
                  <c:v>-3.498</c:v>
                </c:pt>
                <c:pt idx="117">
                  <c:v>-3.506</c:v>
                </c:pt>
                <c:pt idx="118">
                  <c:v>-3.514</c:v>
                </c:pt>
                <c:pt idx="119">
                  <c:v>-3.52200000000001</c:v>
                </c:pt>
                <c:pt idx="120">
                  <c:v>-3.53</c:v>
                </c:pt>
                <c:pt idx="121">
                  <c:v>-3.45</c:v>
                </c:pt>
                <c:pt idx="122">
                  <c:v>-3.37</c:v>
                </c:pt>
                <c:pt idx="123">
                  <c:v>-3.29</c:v>
                </c:pt>
                <c:pt idx="124">
                  <c:v>-3.21</c:v>
                </c:pt>
                <c:pt idx="125">
                  <c:v>-3.13</c:v>
                </c:pt>
                <c:pt idx="126">
                  <c:v>-2.922</c:v>
                </c:pt>
                <c:pt idx="127">
                  <c:v>-2.71400000000001</c:v>
                </c:pt>
                <c:pt idx="128">
                  <c:v>-2.506</c:v>
                </c:pt>
                <c:pt idx="129">
                  <c:v>-2.298</c:v>
                </c:pt>
                <c:pt idx="130">
                  <c:v>-2.09</c:v>
                </c:pt>
                <c:pt idx="131">
                  <c:v>-1.974</c:v>
                </c:pt>
                <c:pt idx="132">
                  <c:v>-1.858</c:v>
                </c:pt>
                <c:pt idx="133">
                  <c:v>-1.742</c:v>
                </c:pt>
                <c:pt idx="134">
                  <c:v>-1.626</c:v>
                </c:pt>
                <c:pt idx="135">
                  <c:v>-1.51000000000001</c:v>
                </c:pt>
                <c:pt idx="136">
                  <c:v>-1.408</c:v>
                </c:pt>
                <c:pt idx="137">
                  <c:v>-1.306</c:v>
                </c:pt>
                <c:pt idx="138">
                  <c:v>-1.204</c:v>
                </c:pt>
                <c:pt idx="139">
                  <c:v>-1.102</c:v>
                </c:pt>
                <c:pt idx="140">
                  <c:v>-1</c:v>
                </c:pt>
                <c:pt idx="141">
                  <c:v>-0.940000000000005</c:v>
                </c:pt>
                <c:pt idx="142">
                  <c:v>-0.880000000000003</c:v>
                </c:pt>
                <c:pt idx="143">
                  <c:v>-0.82</c:v>
                </c:pt>
                <c:pt idx="144">
                  <c:v>-0.760000000000005</c:v>
                </c:pt>
                <c:pt idx="145">
                  <c:v>-0.700000000000003</c:v>
                </c:pt>
                <c:pt idx="146">
                  <c:v>-0.764000000000003</c:v>
                </c:pt>
                <c:pt idx="147">
                  <c:v>-0.828000000000003</c:v>
                </c:pt>
                <c:pt idx="148">
                  <c:v>-0.892000000000003</c:v>
                </c:pt>
                <c:pt idx="149">
                  <c:v>-0.956000000000003</c:v>
                </c:pt>
                <c:pt idx="150">
                  <c:v>-1.02</c:v>
                </c:pt>
                <c:pt idx="151">
                  <c:v>-1.186</c:v>
                </c:pt>
                <c:pt idx="152">
                  <c:v>-1.352</c:v>
                </c:pt>
                <c:pt idx="153">
                  <c:v>-1.518</c:v>
                </c:pt>
                <c:pt idx="154">
                  <c:v>-1.684</c:v>
                </c:pt>
                <c:pt idx="155">
                  <c:v>-1.85</c:v>
                </c:pt>
                <c:pt idx="156">
                  <c:v>-2.104</c:v>
                </c:pt>
                <c:pt idx="157">
                  <c:v>-2.358</c:v>
                </c:pt>
                <c:pt idx="158">
                  <c:v>-2.612</c:v>
                </c:pt>
                <c:pt idx="159">
                  <c:v>-2.866</c:v>
                </c:pt>
                <c:pt idx="160">
                  <c:v>-3.12</c:v>
                </c:pt>
                <c:pt idx="161">
                  <c:v>-3.476</c:v>
                </c:pt>
                <c:pt idx="162">
                  <c:v>-3.832</c:v>
                </c:pt>
                <c:pt idx="163">
                  <c:v>-4.188</c:v>
                </c:pt>
                <c:pt idx="164">
                  <c:v>-4.544</c:v>
                </c:pt>
                <c:pt idx="165">
                  <c:v>-4.90000000000001</c:v>
                </c:pt>
                <c:pt idx="166">
                  <c:v>-5.328</c:v>
                </c:pt>
                <c:pt idx="167">
                  <c:v>-5.756</c:v>
                </c:pt>
                <c:pt idx="168">
                  <c:v>-6.184</c:v>
                </c:pt>
                <c:pt idx="169">
                  <c:v>-6.612</c:v>
                </c:pt>
                <c:pt idx="170">
                  <c:v>-7.04</c:v>
                </c:pt>
                <c:pt idx="171">
                  <c:v>-7.426</c:v>
                </c:pt>
                <c:pt idx="172">
                  <c:v>-7.81200000000001</c:v>
                </c:pt>
                <c:pt idx="173">
                  <c:v>-8.198</c:v>
                </c:pt>
                <c:pt idx="174">
                  <c:v>-8.584</c:v>
                </c:pt>
                <c:pt idx="175">
                  <c:v>-8.97000000000001</c:v>
                </c:pt>
                <c:pt idx="176">
                  <c:v>-9.34</c:v>
                </c:pt>
                <c:pt idx="177">
                  <c:v>-9.71</c:v>
                </c:pt>
                <c:pt idx="178">
                  <c:v>-10.08</c:v>
                </c:pt>
                <c:pt idx="179">
                  <c:v>-10.45</c:v>
                </c:pt>
                <c:pt idx="180">
                  <c:v>-10.82</c:v>
                </c:pt>
                <c:pt idx="181">
                  <c:v>-10.786</c:v>
                </c:pt>
                <c:pt idx="182">
                  <c:v>-10.752</c:v>
                </c:pt>
                <c:pt idx="183">
                  <c:v>-10.718</c:v>
                </c:pt>
                <c:pt idx="184">
                  <c:v>-10.684</c:v>
                </c:pt>
                <c:pt idx="185">
                  <c:v>-10.65</c:v>
                </c:pt>
                <c:pt idx="186">
                  <c:v>-10.338</c:v>
                </c:pt>
                <c:pt idx="187">
                  <c:v>-10.026</c:v>
                </c:pt>
                <c:pt idx="188">
                  <c:v>-9.71400000000001</c:v>
                </c:pt>
                <c:pt idx="189">
                  <c:v>-9.402</c:v>
                </c:pt>
                <c:pt idx="190">
                  <c:v>-9.09</c:v>
                </c:pt>
                <c:pt idx="191">
                  <c:v>-8.794</c:v>
                </c:pt>
                <c:pt idx="192">
                  <c:v>-8.498</c:v>
                </c:pt>
                <c:pt idx="193">
                  <c:v>-8.20200000000001</c:v>
                </c:pt>
                <c:pt idx="194">
                  <c:v>-7.90600000000001</c:v>
                </c:pt>
                <c:pt idx="195">
                  <c:v>-7.61</c:v>
                </c:pt>
                <c:pt idx="196">
                  <c:v>-7.338</c:v>
                </c:pt>
                <c:pt idx="197">
                  <c:v>-7.066</c:v>
                </c:pt>
                <c:pt idx="198">
                  <c:v>-6.794</c:v>
                </c:pt>
                <c:pt idx="199">
                  <c:v>-6.52200000000001</c:v>
                </c:pt>
                <c:pt idx="200">
                  <c:v>-6.25</c:v>
                </c:pt>
                <c:pt idx="201">
                  <c:v>-6.066</c:v>
                </c:pt>
                <c:pt idx="202">
                  <c:v>-5.88200000000001</c:v>
                </c:pt>
                <c:pt idx="203">
                  <c:v>-5.698</c:v>
                </c:pt>
                <c:pt idx="204">
                  <c:v>-5.514</c:v>
                </c:pt>
                <c:pt idx="205">
                  <c:v>-5.33000000000001</c:v>
                </c:pt>
                <c:pt idx="206">
                  <c:v>-5.29</c:v>
                </c:pt>
                <c:pt idx="207">
                  <c:v>-5.25</c:v>
                </c:pt>
                <c:pt idx="208">
                  <c:v>-5.21</c:v>
                </c:pt>
                <c:pt idx="209">
                  <c:v>-5.17</c:v>
                </c:pt>
                <c:pt idx="210">
                  <c:v>-5.13</c:v>
                </c:pt>
                <c:pt idx="211">
                  <c:v>-5.15000000000001</c:v>
                </c:pt>
                <c:pt idx="212">
                  <c:v>-5.17</c:v>
                </c:pt>
                <c:pt idx="213">
                  <c:v>-5.19000000000001</c:v>
                </c:pt>
                <c:pt idx="214">
                  <c:v>-5.21</c:v>
                </c:pt>
                <c:pt idx="215">
                  <c:v>-5.23</c:v>
                </c:pt>
                <c:pt idx="216">
                  <c:v>-5.294</c:v>
                </c:pt>
                <c:pt idx="217">
                  <c:v>-5.358</c:v>
                </c:pt>
                <c:pt idx="218">
                  <c:v>-5.422</c:v>
                </c:pt>
                <c:pt idx="219">
                  <c:v>-5.486</c:v>
                </c:pt>
                <c:pt idx="220">
                  <c:v>-5.55</c:v>
                </c:pt>
                <c:pt idx="221">
                  <c:v>-5.57400000000001</c:v>
                </c:pt>
                <c:pt idx="222">
                  <c:v>-5.59800000000001</c:v>
                </c:pt>
                <c:pt idx="223">
                  <c:v>-5.622</c:v>
                </c:pt>
                <c:pt idx="224">
                  <c:v>-5.646</c:v>
                </c:pt>
                <c:pt idx="225">
                  <c:v>-5.67</c:v>
                </c:pt>
                <c:pt idx="226">
                  <c:v>-5.77800000000001</c:v>
                </c:pt>
                <c:pt idx="227">
                  <c:v>-5.886</c:v>
                </c:pt>
                <c:pt idx="228">
                  <c:v>-5.994</c:v>
                </c:pt>
                <c:pt idx="229">
                  <c:v>-6.102</c:v>
                </c:pt>
                <c:pt idx="230">
                  <c:v>-6.21</c:v>
                </c:pt>
                <c:pt idx="231">
                  <c:v>-6.26000000000001</c:v>
                </c:pt>
                <c:pt idx="232">
                  <c:v>-6.31</c:v>
                </c:pt>
                <c:pt idx="233">
                  <c:v>-6.36</c:v>
                </c:pt>
                <c:pt idx="234">
                  <c:v>-6.41</c:v>
                </c:pt>
                <c:pt idx="235">
                  <c:v>-6.46</c:v>
                </c:pt>
                <c:pt idx="236">
                  <c:v>-6.42</c:v>
                </c:pt>
                <c:pt idx="237">
                  <c:v>-6.38</c:v>
                </c:pt>
                <c:pt idx="238">
                  <c:v>-6.34</c:v>
                </c:pt>
                <c:pt idx="239">
                  <c:v>-6.3</c:v>
                </c:pt>
                <c:pt idx="240">
                  <c:v>-6.26000000000001</c:v>
                </c:pt>
                <c:pt idx="241">
                  <c:v>-6.238</c:v>
                </c:pt>
                <c:pt idx="242">
                  <c:v>-6.216</c:v>
                </c:pt>
                <c:pt idx="243">
                  <c:v>-6.194</c:v>
                </c:pt>
                <c:pt idx="244">
                  <c:v>-6.172</c:v>
                </c:pt>
                <c:pt idx="245">
                  <c:v>-6.15000000000001</c:v>
                </c:pt>
                <c:pt idx="246">
                  <c:v>-6.186</c:v>
                </c:pt>
                <c:pt idx="247">
                  <c:v>-6.222</c:v>
                </c:pt>
                <c:pt idx="248">
                  <c:v>-6.258</c:v>
                </c:pt>
                <c:pt idx="249">
                  <c:v>-6.294</c:v>
                </c:pt>
                <c:pt idx="250">
                  <c:v>-6.33000000000001</c:v>
                </c:pt>
                <c:pt idx="251">
                  <c:v>-6.352</c:v>
                </c:pt>
                <c:pt idx="252">
                  <c:v>-6.374</c:v>
                </c:pt>
                <c:pt idx="253">
                  <c:v>-6.396</c:v>
                </c:pt>
                <c:pt idx="254">
                  <c:v>-6.418</c:v>
                </c:pt>
                <c:pt idx="255">
                  <c:v>-6.44000000000001</c:v>
                </c:pt>
                <c:pt idx="256">
                  <c:v>-6.544</c:v>
                </c:pt>
                <c:pt idx="257">
                  <c:v>-6.648</c:v>
                </c:pt>
                <c:pt idx="258">
                  <c:v>-6.752</c:v>
                </c:pt>
                <c:pt idx="259">
                  <c:v>-6.856</c:v>
                </c:pt>
                <c:pt idx="260">
                  <c:v>-6.96</c:v>
                </c:pt>
                <c:pt idx="261">
                  <c:v>-7.186</c:v>
                </c:pt>
                <c:pt idx="262">
                  <c:v>-7.412</c:v>
                </c:pt>
                <c:pt idx="263">
                  <c:v>-7.63800000000001</c:v>
                </c:pt>
                <c:pt idx="264">
                  <c:v>-7.864</c:v>
                </c:pt>
                <c:pt idx="265">
                  <c:v>-8.09</c:v>
                </c:pt>
                <c:pt idx="266">
                  <c:v>-8.27200000000001</c:v>
                </c:pt>
                <c:pt idx="267">
                  <c:v>-8.454</c:v>
                </c:pt>
                <c:pt idx="268">
                  <c:v>-8.636</c:v>
                </c:pt>
                <c:pt idx="269">
                  <c:v>-8.81800000000001</c:v>
                </c:pt>
                <c:pt idx="270">
                  <c:v>-9</c:v>
                </c:pt>
                <c:pt idx="271">
                  <c:v>-8.976</c:v>
                </c:pt>
                <c:pt idx="272">
                  <c:v>-8.95200000000001</c:v>
                </c:pt>
                <c:pt idx="273">
                  <c:v>-8.928</c:v>
                </c:pt>
                <c:pt idx="274">
                  <c:v>-8.904</c:v>
                </c:pt>
                <c:pt idx="275">
                  <c:v>-8.88</c:v>
                </c:pt>
                <c:pt idx="276">
                  <c:v>-8.872</c:v>
                </c:pt>
                <c:pt idx="277">
                  <c:v>-8.864</c:v>
                </c:pt>
                <c:pt idx="278">
                  <c:v>-8.856</c:v>
                </c:pt>
                <c:pt idx="279">
                  <c:v>-8.84800000000001</c:v>
                </c:pt>
                <c:pt idx="280">
                  <c:v>-8.84</c:v>
                </c:pt>
                <c:pt idx="281">
                  <c:v>-8.758</c:v>
                </c:pt>
                <c:pt idx="282">
                  <c:v>-8.676</c:v>
                </c:pt>
                <c:pt idx="283">
                  <c:v>-8.594</c:v>
                </c:pt>
                <c:pt idx="284">
                  <c:v>-8.512</c:v>
                </c:pt>
                <c:pt idx="285">
                  <c:v>-8.43</c:v>
                </c:pt>
                <c:pt idx="286">
                  <c:v>-8.256</c:v>
                </c:pt>
                <c:pt idx="287">
                  <c:v>-8.082</c:v>
                </c:pt>
                <c:pt idx="288">
                  <c:v>-7.908</c:v>
                </c:pt>
                <c:pt idx="289">
                  <c:v>-7.734</c:v>
                </c:pt>
                <c:pt idx="290">
                  <c:v>-7.56</c:v>
                </c:pt>
                <c:pt idx="291">
                  <c:v>-7.612</c:v>
                </c:pt>
                <c:pt idx="292">
                  <c:v>-7.664</c:v>
                </c:pt>
                <c:pt idx="293">
                  <c:v>-7.716</c:v>
                </c:pt>
                <c:pt idx="294">
                  <c:v>-7.768</c:v>
                </c:pt>
                <c:pt idx="295">
                  <c:v>-7.82</c:v>
                </c:pt>
                <c:pt idx="296">
                  <c:v>-7.85</c:v>
                </c:pt>
                <c:pt idx="297">
                  <c:v>-7.88</c:v>
                </c:pt>
                <c:pt idx="298">
                  <c:v>-7.91</c:v>
                </c:pt>
                <c:pt idx="299">
                  <c:v>-7.94000000000001</c:v>
                </c:pt>
                <c:pt idx="300">
                  <c:v>-7.97000000000001</c:v>
                </c:pt>
                <c:pt idx="301">
                  <c:v>-7.838</c:v>
                </c:pt>
                <c:pt idx="302">
                  <c:v>-7.706</c:v>
                </c:pt>
                <c:pt idx="303">
                  <c:v>-7.57400000000001</c:v>
                </c:pt>
                <c:pt idx="304">
                  <c:v>-7.442</c:v>
                </c:pt>
                <c:pt idx="305">
                  <c:v>-7.31</c:v>
                </c:pt>
                <c:pt idx="306">
                  <c:v>-7.178</c:v>
                </c:pt>
                <c:pt idx="307">
                  <c:v>-7.046</c:v>
                </c:pt>
                <c:pt idx="308">
                  <c:v>-6.914</c:v>
                </c:pt>
                <c:pt idx="309">
                  <c:v>-6.782</c:v>
                </c:pt>
                <c:pt idx="310">
                  <c:v>-6.65000000000001</c:v>
                </c:pt>
                <c:pt idx="311">
                  <c:v>-6.402</c:v>
                </c:pt>
                <c:pt idx="312">
                  <c:v>-6.154</c:v>
                </c:pt>
                <c:pt idx="313">
                  <c:v>-5.90600000000001</c:v>
                </c:pt>
                <c:pt idx="314">
                  <c:v>-5.658</c:v>
                </c:pt>
                <c:pt idx="315">
                  <c:v>-5.41</c:v>
                </c:pt>
                <c:pt idx="316">
                  <c:v>-5.15600000000001</c:v>
                </c:pt>
                <c:pt idx="317">
                  <c:v>-4.902</c:v>
                </c:pt>
                <c:pt idx="318">
                  <c:v>-4.648</c:v>
                </c:pt>
                <c:pt idx="319">
                  <c:v>-4.39400000000001</c:v>
                </c:pt>
                <c:pt idx="320">
                  <c:v>-4.14</c:v>
                </c:pt>
                <c:pt idx="321">
                  <c:v>-3.884</c:v>
                </c:pt>
                <c:pt idx="322">
                  <c:v>-3.628</c:v>
                </c:pt>
                <c:pt idx="323">
                  <c:v>-3.372</c:v>
                </c:pt>
                <c:pt idx="324">
                  <c:v>-3.116</c:v>
                </c:pt>
                <c:pt idx="325">
                  <c:v>-2.86</c:v>
                </c:pt>
                <c:pt idx="326">
                  <c:v>-2.738</c:v>
                </c:pt>
                <c:pt idx="327">
                  <c:v>-2.616</c:v>
                </c:pt>
                <c:pt idx="328">
                  <c:v>-2.494</c:v>
                </c:pt>
                <c:pt idx="329">
                  <c:v>-2.372</c:v>
                </c:pt>
                <c:pt idx="330">
                  <c:v>-2.25</c:v>
                </c:pt>
                <c:pt idx="331">
                  <c:v>-2.264</c:v>
                </c:pt>
                <c:pt idx="332">
                  <c:v>-2.27800000000001</c:v>
                </c:pt>
                <c:pt idx="333">
                  <c:v>-2.292</c:v>
                </c:pt>
                <c:pt idx="334">
                  <c:v>-2.306</c:v>
                </c:pt>
                <c:pt idx="335">
                  <c:v>-2.32</c:v>
                </c:pt>
                <c:pt idx="336">
                  <c:v>-2.398</c:v>
                </c:pt>
                <c:pt idx="337">
                  <c:v>-2.476</c:v>
                </c:pt>
                <c:pt idx="338">
                  <c:v>-2.554</c:v>
                </c:pt>
                <c:pt idx="339">
                  <c:v>-2.632</c:v>
                </c:pt>
                <c:pt idx="340">
                  <c:v>-2.71</c:v>
                </c:pt>
                <c:pt idx="341">
                  <c:v>-2.754</c:v>
                </c:pt>
                <c:pt idx="342">
                  <c:v>-2.798</c:v>
                </c:pt>
                <c:pt idx="343">
                  <c:v>-2.84200000000001</c:v>
                </c:pt>
                <c:pt idx="344">
                  <c:v>-2.886</c:v>
                </c:pt>
                <c:pt idx="345">
                  <c:v>-2.93</c:v>
                </c:pt>
                <c:pt idx="346">
                  <c:v>-2.962</c:v>
                </c:pt>
                <c:pt idx="347">
                  <c:v>-2.994</c:v>
                </c:pt>
                <c:pt idx="348">
                  <c:v>-3.026</c:v>
                </c:pt>
                <c:pt idx="349">
                  <c:v>-3.058</c:v>
                </c:pt>
                <c:pt idx="350">
                  <c:v>-3.09</c:v>
                </c:pt>
                <c:pt idx="351">
                  <c:v>-3.166</c:v>
                </c:pt>
                <c:pt idx="352">
                  <c:v>-3.242</c:v>
                </c:pt>
                <c:pt idx="353">
                  <c:v>-3.318</c:v>
                </c:pt>
                <c:pt idx="354">
                  <c:v>-3.39400000000001</c:v>
                </c:pt>
                <c:pt idx="355">
                  <c:v>-3.47000000000001</c:v>
                </c:pt>
                <c:pt idx="356">
                  <c:v>-3.524</c:v>
                </c:pt>
                <c:pt idx="357">
                  <c:v>-3.578</c:v>
                </c:pt>
                <c:pt idx="358">
                  <c:v>-3.632</c:v>
                </c:pt>
                <c:pt idx="359">
                  <c:v>-3.686</c:v>
                </c:pt>
                <c:pt idx="360">
                  <c:v>-3.74</c:v>
                </c:pt>
              </c:numCache>
            </c:numRef>
          </c:val>
        </c:ser>
        <c:axId val="26503895"/>
        <c:axId val="84955283"/>
      </c:radarChart>
      <c:catAx>
        <c:axId val="2650389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84955283"/>
        <c:crosses val="autoZero"/>
        <c:auto val="1"/>
        <c:lblAlgn val="ctr"/>
        <c:lblOffset val="100"/>
        <c:noMultiLvlLbl val="0"/>
      </c:catAx>
      <c:valAx>
        <c:axId val="84955283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03895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Cartesiano - Polarização Horizontal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49275362319"/>
          <c:y val="0.146497753553804"/>
          <c:w val="0.824248323599394"/>
          <c:h val="0.728364145245636"/>
        </c:manualLayout>
      </c:layout>
      <c:scatterChart>
        <c:scatterStyle val="line"/>
        <c:varyColors val="0"/>
        <c:ser>
          <c:idx val="0"/>
          <c:order val="0"/>
          <c:tx>
            <c:strRef>
              <c:f>'Cálculos-Diagrama de radiação-C'!$C$2</c:f>
              <c:strCache>
                <c:ptCount val="1"/>
                <c:pt idx="0">
                  <c:v>Monopolo – 2,4 GHz</c:v>
                </c:pt>
              </c:strCache>
            </c:strRef>
          </c:tx>
          <c:spPr>
            <a:solidFill>
              <a:srgbClr val="3465a4"/>
            </a:solidFill>
            <a:ln w="18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radiação-C'!$B$5:$B$365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radiação-C'!$E$5:$E$365</c:f>
              <c:numCache>
                <c:formatCode>General</c:formatCode>
                <c:ptCount val="361"/>
                <c:pt idx="0">
                  <c:v>-19.6</c:v>
                </c:pt>
                <c:pt idx="1">
                  <c:v>-18.2</c:v>
                </c:pt>
                <c:pt idx="2">
                  <c:v>-16.7</c:v>
                </c:pt>
                <c:pt idx="3">
                  <c:v>-15.8</c:v>
                </c:pt>
                <c:pt idx="4">
                  <c:v>-15.8</c:v>
                </c:pt>
                <c:pt idx="5">
                  <c:v>-14.9</c:v>
                </c:pt>
                <c:pt idx="6">
                  <c:v>-14.2</c:v>
                </c:pt>
                <c:pt idx="7">
                  <c:v>-13.2</c:v>
                </c:pt>
                <c:pt idx="8">
                  <c:v>-12.8</c:v>
                </c:pt>
                <c:pt idx="9">
                  <c:v>-12.4</c:v>
                </c:pt>
                <c:pt idx="10">
                  <c:v>-12</c:v>
                </c:pt>
                <c:pt idx="11">
                  <c:v>-11.8</c:v>
                </c:pt>
                <c:pt idx="12">
                  <c:v>-11.5</c:v>
                </c:pt>
                <c:pt idx="13">
                  <c:v>-11.4</c:v>
                </c:pt>
                <c:pt idx="14">
                  <c:v>-11.3</c:v>
                </c:pt>
                <c:pt idx="15">
                  <c:v>-11.3</c:v>
                </c:pt>
                <c:pt idx="16">
                  <c:v>-11.3</c:v>
                </c:pt>
                <c:pt idx="17">
                  <c:v>-11.4</c:v>
                </c:pt>
                <c:pt idx="18">
                  <c:v>-11.4</c:v>
                </c:pt>
                <c:pt idx="19">
                  <c:v>-11.5</c:v>
                </c:pt>
                <c:pt idx="20">
                  <c:v>-11.8</c:v>
                </c:pt>
                <c:pt idx="21">
                  <c:v>-12</c:v>
                </c:pt>
                <c:pt idx="22">
                  <c:v>-12.2</c:v>
                </c:pt>
                <c:pt idx="23">
                  <c:v>-12.4</c:v>
                </c:pt>
                <c:pt idx="24">
                  <c:v>-12.5</c:v>
                </c:pt>
                <c:pt idx="25">
                  <c:v>-12.6</c:v>
                </c:pt>
                <c:pt idx="26">
                  <c:v>-12.7</c:v>
                </c:pt>
                <c:pt idx="27">
                  <c:v>-12.6</c:v>
                </c:pt>
                <c:pt idx="28">
                  <c:v>-12.5</c:v>
                </c:pt>
                <c:pt idx="29">
                  <c:v>-12.4</c:v>
                </c:pt>
                <c:pt idx="30">
                  <c:v>-12.3</c:v>
                </c:pt>
                <c:pt idx="31">
                  <c:v>-12</c:v>
                </c:pt>
                <c:pt idx="32">
                  <c:v>-11.8</c:v>
                </c:pt>
                <c:pt idx="33">
                  <c:v>-11.5</c:v>
                </c:pt>
                <c:pt idx="34">
                  <c:v>-11.3</c:v>
                </c:pt>
                <c:pt idx="35">
                  <c:v>-11</c:v>
                </c:pt>
                <c:pt idx="36">
                  <c:v>-10.6</c:v>
                </c:pt>
                <c:pt idx="37">
                  <c:v>-10.3</c:v>
                </c:pt>
                <c:pt idx="38">
                  <c:v>-9.8</c:v>
                </c:pt>
                <c:pt idx="39">
                  <c:v>-9.5</c:v>
                </c:pt>
                <c:pt idx="40">
                  <c:v>-9.2</c:v>
                </c:pt>
                <c:pt idx="41">
                  <c:v>-8.7</c:v>
                </c:pt>
                <c:pt idx="42">
                  <c:v>-8.3</c:v>
                </c:pt>
                <c:pt idx="43">
                  <c:v>-7.8</c:v>
                </c:pt>
                <c:pt idx="44">
                  <c:v>-7.5</c:v>
                </c:pt>
                <c:pt idx="45">
                  <c:v>-7.2</c:v>
                </c:pt>
                <c:pt idx="46">
                  <c:v>-6.9</c:v>
                </c:pt>
                <c:pt idx="47">
                  <c:v>-6.8</c:v>
                </c:pt>
                <c:pt idx="48">
                  <c:v>-6.6</c:v>
                </c:pt>
                <c:pt idx="49">
                  <c:v>-6.4</c:v>
                </c:pt>
                <c:pt idx="50">
                  <c:v>-6.2</c:v>
                </c:pt>
                <c:pt idx="51">
                  <c:v>-6.1</c:v>
                </c:pt>
                <c:pt idx="52">
                  <c:v>-6</c:v>
                </c:pt>
                <c:pt idx="53">
                  <c:v>-5.9</c:v>
                </c:pt>
                <c:pt idx="54">
                  <c:v>-5.8</c:v>
                </c:pt>
                <c:pt idx="55">
                  <c:v>-5.8</c:v>
                </c:pt>
                <c:pt idx="56">
                  <c:v>-5.7</c:v>
                </c:pt>
                <c:pt idx="57">
                  <c:v>-5.6</c:v>
                </c:pt>
                <c:pt idx="58">
                  <c:v>-5.4</c:v>
                </c:pt>
                <c:pt idx="59">
                  <c:v>-5.2</c:v>
                </c:pt>
                <c:pt idx="60">
                  <c:v>-5</c:v>
                </c:pt>
                <c:pt idx="61">
                  <c:v>-4.8</c:v>
                </c:pt>
                <c:pt idx="62">
                  <c:v>-4.6</c:v>
                </c:pt>
                <c:pt idx="63">
                  <c:v>-4.2</c:v>
                </c:pt>
                <c:pt idx="64">
                  <c:v>-4</c:v>
                </c:pt>
                <c:pt idx="65">
                  <c:v>-3.7</c:v>
                </c:pt>
                <c:pt idx="66">
                  <c:v>-3.5</c:v>
                </c:pt>
                <c:pt idx="67">
                  <c:v>-3.2</c:v>
                </c:pt>
                <c:pt idx="68">
                  <c:v>-3</c:v>
                </c:pt>
                <c:pt idx="69">
                  <c:v>-2.8</c:v>
                </c:pt>
                <c:pt idx="70">
                  <c:v>-2.6</c:v>
                </c:pt>
                <c:pt idx="71">
                  <c:v>-2.5</c:v>
                </c:pt>
                <c:pt idx="72">
                  <c:v>-2.3</c:v>
                </c:pt>
                <c:pt idx="73">
                  <c:v>-2.3</c:v>
                </c:pt>
                <c:pt idx="74">
                  <c:v>-2.2</c:v>
                </c:pt>
                <c:pt idx="75">
                  <c:v>-2</c:v>
                </c:pt>
                <c:pt idx="76">
                  <c:v>-2</c:v>
                </c:pt>
                <c:pt idx="77">
                  <c:v>-1.8</c:v>
                </c:pt>
                <c:pt idx="78">
                  <c:v>-1.6</c:v>
                </c:pt>
                <c:pt idx="79">
                  <c:v>-1.4</c:v>
                </c:pt>
                <c:pt idx="80">
                  <c:v>-1.1</c:v>
                </c:pt>
                <c:pt idx="81">
                  <c:v>-1</c:v>
                </c:pt>
                <c:pt idx="82">
                  <c:v>-0.899999999999999</c:v>
                </c:pt>
                <c:pt idx="83">
                  <c:v>-0.700000000000003</c:v>
                </c:pt>
                <c:pt idx="84">
                  <c:v>-0.600000000000001</c:v>
                </c:pt>
                <c:pt idx="85">
                  <c:v>-0.600000000000001</c:v>
                </c:pt>
                <c:pt idx="86">
                  <c:v>-0.5</c:v>
                </c:pt>
                <c:pt idx="87">
                  <c:v>-0.5</c:v>
                </c:pt>
                <c:pt idx="88">
                  <c:v>-0.399999999999999</c:v>
                </c:pt>
                <c:pt idx="89">
                  <c:v>-0.399999999999999</c:v>
                </c:pt>
                <c:pt idx="90">
                  <c:v>-0.399999999999999</c:v>
                </c:pt>
                <c:pt idx="91">
                  <c:v>-0.399999999999999</c:v>
                </c:pt>
                <c:pt idx="92">
                  <c:v>-0.399999999999999</c:v>
                </c:pt>
                <c:pt idx="93">
                  <c:v>-0.399999999999999</c:v>
                </c:pt>
                <c:pt idx="94">
                  <c:v>-0.399999999999999</c:v>
                </c:pt>
                <c:pt idx="95">
                  <c:v>-0.399999999999999</c:v>
                </c:pt>
                <c:pt idx="96">
                  <c:v>-0.399999999999999</c:v>
                </c:pt>
                <c:pt idx="97">
                  <c:v>-0.399999999999999</c:v>
                </c:pt>
                <c:pt idx="98">
                  <c:v>-0.399999999999999</c:v>
                </c:pt>
                <c:pt idx="99">
                  <c:v>-0.399999999999999</c:v>
                </c:pt>
                <c:pt idx="100">
                  <c:v>-0.5</c:v>
                </c:pt>
                <c:pt idx="101">
                  <c:v>-0.5</c:v>
                </c:pt>
                <c:pt idx="102">
                  <c:v>-0.5</c:v>
                </c:pt>
                <c:pt idx="103">
                  <c:v>-0.100000000000001</c:v>
                </c:pt>
                <c:pt idx="104">
                  <c:v>-0.100000000000001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-0.100000000000001</c:v>
                </c:pt>
                <c:pt idx="111">
                  <c:v>-0.100000000000001</c:v>
                </c:pt>
                <c:pt idx="112">
                  <c:v>-0.100000000000001</c:v>
                </c:pt>
                <c:pt idx="113">
                  <c:v>-0.200000000000003</c:v>
                </c:pt>
                <c:pt idx="114">
                  <c:v>-0.200000000000003</c:v>
                </c:pt>
                <c:pt idx="115">
                  <c:v>-0.299999999999997</c:v>
                </c:pt>
                <c:pt idx="116">
                  <c:v>-0.299999999999997</c:v>
                </c:pt>
                <c:pt idx="117">
                  <c:v>-0.399999999999999</c:v>
                </c:pt>
                <c:pt idx="118">
                  <c:v>-0.5</c:v>
                </c:pt>
                <c:pt idx="119">
                  <c:v>-0.600000000000001</c:v>
                </c:pt>
                <c:pt idx="120">
                  <c:v>-0.799999999999997</c:v>
                </c:pt>
                <c:pt idx="121">
                  <c:v>-0.899999999999999</c:v>
                </c:pt>
                <c:pt idx="122">
                  <c:v>-1</c:v>
                </c:pt>
                <c:pt idx="123">
                  <c:v>-1.2</c:v>
                </c:pt>
                <c:pt idx="124">
                  <c:v>-1.4</c:v>
                </c:pt>
                <c:pt idx="125">
                  <c:v>-1.5</c:v>
                </c:pt>
                <c:pt idx="126">
                  <c:v>-1.6</c:v>
                </c:pt>
                <c:pt idx="127">
                  <c:v>-1.7</c:v>
                </c:pt>
                <c:pt idx="128">
                  <c:v>-1.9</c:v>
                </c:pt>
                <c:pt idx="129">
                  <c:v>-2</c:v>
                </c:pt>
                <c:pt idx="130">
                  <c:v>-2</c:v>
                </c:pt>
                <c:pt idx="131">
                  <c:v>-2.1</c:v>
                </c:pt>
                <c:pt idx="132">
                  <c:v>-2.2</c:v>
                </c:pt>
                <c:pt idx="133">
                  <c:v>-2.3</c:v>
                </c:pt>
                <c:pt idx="134">
                  <c:v>-2.4</c:v>
                </c:pt>
                <c:pt idx="135">
                  <c:v>-2.5</c:v>
                </c:pt>
                <c:pt idx="136">
                  <c:v>-2.7</c:v>
                </c:pt>
                <c:pt idx="137">
                  <c:v>-2.8</c:v>
                </c:pt>
                <c:pt idx="138">
                  <c:v>-3.1</c:v>
                </c:pt>
                <c:pt idx="139">
                  <c:v>-3.4</c:v>
                </c:pt>
                <c:pt idx="140">
                  <c:v>-3.9</c:v>
                </c:pt>
                <c:pt idx="141">
                  <c:v>-4.3</c:v>
                </c:pt>
                <c:pt idx="142">
                  <c:v>-4.7</c:v>
                </c:pt>
                <c:pt idx="143">
                  <c:v>-5.1</c:v>
                </c:pt>
                <c:pt idx="144">
                  <c:v>-5.6</c:v>
                </c:pt>
                <c:pt idx="145">
                  <c:v>-6</c:v>
                </c:pt>
                <c:pt idx="146">
                  <c:v>-6.4</c:v>
                </c:pt>
                <c:pt idx="147">
                  <c:v>-6.7</c:v>
                </c:pt>
                <c:pt idx="148">
                  <c:v>-7</c:v>
                </c:pt>
                <c:pt idx="149">
                  <c:v>-7.3</c:v>
                </c:pt>
                <c:pt idx="150">
                  <c:v>-7.8</c:v>
                </c:pt>
                <c:pt idx="151">
                  <c:v>-8.3</c:v>
                </c:pt>
                <c:pt idx="152">
                  <c:v>-8.8</c:v>
                </c:pt>
                <c:pt idx="153">
                  <c:v>-9.3</c:v>
                </c:pt>
                <c:pt idx="154">
                  <c:v>-9.5</c:v>
                </c:pt>
                <c:pt idx="155">
                  <c:v>-9.7</c:v>
                </c:pt>
                <c:pt idx="156">
                  <c:v>-10.1</c:v>
                </c:pt>
                <c:pt idx="157">
                  <c:v>-10.4</c:v>
                </c:pt>
                <c:pt idx="158">
                  <c:v>-10.7</c:v>
                </c:pt>
                <c:pt idx="159">
                  <c:v>-11</c:v>
                </c:pt>
                <c:pt idx="160">
                  <c:v>-11.5</c:v>
                </c:pt>
                <c:pt idx="161">
                  <c:v>-11.9</c:v>
                </c:pt>
                <c:pt idx="162">
                  <c:v>-12.3</c:v>
                </c:pt>
                <c:pt idx="163">
                  <c:v>-12.6</c:v>
                </c:pt>
                <c:pt idx="164">
                  <c:v>-13</c:v>
                </c:pt>
                <c:pt idx="165">
                  <c:v>-13.5</c:v>
                </c:pt>
                <c:pt idx="166">
                  <c:v>-14.3</c:v>
                </c:pt>
                <c:pt idx="167">
                  <c:v>-14.7</c:v>
                </c:pt>
                <c:pt idx="168">
                  <c:v>-15.4</c:v>
                </c:pt>
                <c:pt idx="169">
                  <c:v>-15.9</c:v>
                </c:pt>
                <c:pt idx="170">
                  <c:v>-16.8</c:v>
                </c:pt>
                <c:pt idx="171">
                  <c:v>-17.5</c:v>
                </c:pt>
                <c:pt idx="172">
                  <c:v>-18.2</c:v>
                </c:pt>
                <c:pt idx="173">
                  <c:v>-18.9</c:v>
                </c:pt>
                <c:pt idx="174">
                  <c:v>-19.7</c:v>
                </c:pt>
                <c:pt idx="175">
                  <c:v>-20.2</c:v>
                </c:pt>
                <c:pt idx="176">
                  <c:v>-20.6</c:v>
                </c:pt>
                <c:pt idx="177">
                  <c:v>-21.8</c:v>
                </c:pt>
                <c:pt idx="178">
                  <c:v>-23.6</c:v>
                </c:pt>
                <c:pt idx="179">
                  <c:v>-24.5</c:v>
                </c:pt>
                <c:pt idx="180">
                  <c:v>-25.9</c:v>
                </c:pt>
                <c:pt idx="181">
                  <c:v>-27.1</c:v>
                </c:pt>
                <c:pt idx="182">
                  <c:v>-28.7</c:v>
                </c:pt>
                <c:pt idx="183">
                  <c:v>-31.6</c:v>
                </c:pt>
                <c:pt idx="184">
                  <c:v>-32.2</c:v>
                </c:pt>
                <c:pt idx="185">
                  <c:v>-30.7</c:v>
                </c:pt>
                <c:pt idx="186">
                  <c:v>-27.8</c:v>
                </c:pt>
                <c:pt idx="187">
                  <c:v>-25.9</c:v>
                </c:pt>
                <c:pt idx="188">
                  <c:v>-23.5</c:v>
                </c:pt>
                <c:pt idx="189">
                  <c:v>-22.3</c:v>
                </c:pt>
                <c:pt idx="190">
                  <c:v>-20.7</c:v>
                </c:pt>
                <c:pt idx="191">
                  <c:v>-19.7</c:v>
                </c:pt>
                <c:pt idx="192">
                  <c:v>-18.7</c:v>
                </c:pt>
                <c:pt idx="193">
                  <c:v>-17.8</c:v>
                </c:pt>
                <c:pt idx="194">
                  <c:v>-16.8</c:v>
                </c:pt>
                <c:pt idx="195">
                  <c:v>-15.8</c:v>
                </c:pt>
                <c:pt idx="196">
                  <c:v>-15.2</c:v>
                </c:pt>
                <c:pt idx="197">
                  <c:v>-14.7</c:v>
                </c:pt>
                <c:pt idx="198">
                  <c:v>-14.3</c:v>
                </c:pt>
                <c:pt idx="199">
                  <c:v>-13.7</c:v>
                </c:pt>
                <c:pt idx="200">
                  <c:v>-13.4</c:v>
                </c:pt>
                <c:pt idx="201">
                  <c:v>-12.9</c:v>
                </c:pt>
                <c:pt idx="202">
                  <c:v>-12.6</c:v>
                </c:pt>
                <c:pt idx="203">
                  <c:v>-12.2</c:v>
                </c:pt>
                <c:pt idx="204">
                  <c:v>-11.8</c:v>
                </c:pt>
                <c:pt idx="205">
                  <c:v>-7.9</c:v>
                </c:pt>
                <c:pt idx="206">
                  <c:v>-7.6</c:v>
                </c:pt>
                <c:pt idx="207">
                  <c:v>-7.4</c:v>
                </c:pt>
                <c:pt idx="208">
                  <c:v>-7.2</c:v>
                </c:pt>
                <c:pt idx="209">
                  <c:v>-7</c:v>
                </c:pt>
                <c:pt idx="210">
                  <c:v>-6.8</c:v>
                </c:pt>
                <c:pt idx="211">
                  <c:v>-6.6</c:v>
                </c:pt>
                <c:pt idx="212">
                  <c:v>-6.3</c:v>
                </c:pt>
                <c:pt idx="213">
                  <c:v>-6.1</c:v>
                </c:pt>
                <c:pt idx="214">
                  <c:v>-5.8</c:v>
                </c:pt>
                <c:pt idx="215">
                  <c:v>-5.4</c:v>
                </c:pt>
                <c:pt idx="216">
                  <c:v>-5.2</c:v>
                </c:pt>
                <c:pt idx="217">
                  <c:v>-4.9</c:v>
                </c:pt>
                <c:pt idx="218">
                  <c:v>-4.6</c:v>
                </c:pt>
                <c:pt idx="219">
                  <c:v>-4.3</c:v>
                </c:pt>
                <c:pt idx="220">
                  <c:v>-4</c:v>
                </c:pt>
                <c:pt idx="221">
                  <c:v>-3.7</c:v>
                </c:pt>
                <c:pt idx="222">
                  <c:v>-3.5</c:v>
                </c:pt>
                <c:pt idx="223">
                  <c:v>-3.2</c:v>
                </c:pt>
                <c:pt idx="224">
                  <c:v>-3</c:v>
                </c:pt>
                <c:pt idx="225">
                  <c:v>-2.8</c:v>
                </c:pt>
                <c:pt idx="226">
                  <c:v>-2.6</c:v>
                </c:pt>
                <c:pt idx="227">
                  <c:v>-2.4</c:v>
                </c:pt>
                <c:pt idx="228">
                  <c:v>-2.1</c:v>
                </c:pt>
                <c:pt idx="229">
                  <c:v>-2</c:v>
                </c:pt>
                <c:pt idx="230">
                  <c:v>-1.7</c:v>
                </c:pt>
                <c:pt idx="231">
                  <c:v>-1.6</c:v>
                </c:pt>
                <c:pt idx="232">
                  <c:v>-1.5</c:v>
                </c:pt>
                <c:pt idx="233">
                  <c:v>-1.3</c:v>
                </c:pt>
                <c:pt idx="234">
                  <c:v>-1.2</c:v>
                </c:pt>
                <c:pt idx="235">
                  <c:v>-1.1</c:v>
                </c:pt>
                <c:pt idx="236">
                  <c:v>-1</c:v>
                </c:pt>
                <c:pt idx="237">
                  <c:v>-0.799999999999997</c:v>
                </c:pt>
                <c:pt idx="238">
                  <c:v>-0.700000000000003</c:v>
                </c:pt>
                <c:pt idx="239">
                  <c:v>-0.600000000000001</c:v>
                </c:pt>
                <c:pt idx="240">
                  <c:v>-0.5</c:v>
                </c:pt>
                <c:pt idx="241">
                  <c:v>-0.399999999999999</c:v>
                </c:pt>
                <c:pt idx="242">
                  <c:v>-0.299999999999997</c:v>
                </c:pt>
                <c:pt idx="243">
                  <c:v>-0.399999999999999</c:v>
                </c:pt>
                <c:pt idx="244">
                  <c:v>-0.299999999999997</c:v>
                </c:pt>
                <c:pt idx="245">
                  <c:v>-0.299999999999997</c:v>
                </c:pt>
                <c:pt idx="246">
                  <c:v>-0.200000000000003</c:v>
                </c:pt>
                <c:pt idx="247">
                  <c:v>-0.200000000000003</c:v>
                </c:pt>
                <c:pt idx="248">
                  <c:v>-0.200000000000003</c:v>
                </c:pt>
                <c:pt idx="249">
                  <c:v>-0.200000000000003</c:v>
                </c:pt>
                <c:pt idx="250">
                  <c:v>-0.200000000000003</c:v>
                </c:pt>
                <c:pt idx="251">
                  <c:v>-0.200000000000003</c:v>
                </c:pt>
                <c:pt idx="252">
                  <c:v>-0.299999999999997</c:v>
                </c:pt>
                <c:pt idx="253">
                  <c:v>-0.299999999999997</c:v>
                </c:pt>
                <c:pt idx="254">
                  <c:v>-0.299999999999997</c:v>
                </c:pt>
                <c:pt idx="255">
                  <c:v>-0.299999999999997</c:v>
                </c:pt>
                <c:pt idx="256">
                  <c:v>-0.399999999999999</c:v>
                </c:pt>
                <c:pt idx="257">
                  <c:v>-0.399999999999999</c:v>
                </c:pt>
                <c:pt idx="258">
                  <c:v>-0.5</c:v>
                </c:pt>
                <c:pt idx="259">
                  <c:v>-0.5</c:v>
                </c:pt>
                <c:pt idx="260">
                  <c:v>-0.600000000000001</c:v>
                </c:pt>
                <c:pt idx="261">
                  <c:v>-0.700000000000003</c:v>
                </c:pt>
                <c:pt idx="262">
                  <c:v>-0.799999999999997</c:v>
                </c:pt>
                <c:pt idx="263">
                  <c:v>-0.899999999999999</c:v>
                </c:pt>
                <c:pt idx="264">
                  <c:v>-1</c:v>
                </c:pt>
                <c:pt idx="265">
                  <c:v>-1.3</c:v>
                </c:pt>
                <c:pt idx="266">
                  <c:v>-1.4</c:v>
                </c:pt>
                <c:pt idx="267">
                  <c:v>-1.6</c:v>
                </c:pt>
                <c:pt idx="268">
                  <c:v>-1.7</c:v>
                </c:pt>
                <c:pt idx="269">
                  <c:v>-1.9</c:v>
                </c:pt>
                <c:pt idx="270">
                  <c:v>-2</c:v>
                </c:pt>
                <c:pt idx="271">
                  <c:v>-2.3</c:v>
                </c:pt>
                <c:pt idx="272">
                  <c:v>-2.5</c:v>
                </c:pt>
                <c:pt idx="273">
                  <c:v>-2.8</c:v>
                </c:pt>
                <c:pt idx="274">
                  <c:v>-3</c:v>
                </c:pt>
                <c:pt idx="275">
                  <c:v>-3.2</c:v>
                </c:pt>
                <c:pt idx="276">
                  <c:v>-3.6</c:v>
                </c:pt>
                <c:pt idx="277">
                  <c:v>-3.9</c:v>
                </c:pt>
                <c:pt idx="278">
                  <c:v>-4.2</c:v>
                </c:pt>
                <c:pt idx="279">
                  <c:v>-4.7</c:v>
                </c:pt>
                <c:pt idx="280">
                  <c:v>-4.9</c:v>
                </c:pt>
                <c:pt idx="281">
                  <c:v>-5.1</c:v>
                </c:pt>
                <c:pt idx="282">
                  <c:v>-5.2</c:v>
                </c:pt>
                <c:pt idx="283">
                  <c:v>-5.3</c:v>
                </c:pt>
                <c:pt idx="284">
                  <c:v>-5.3</c:v>
                </c:pt>
                <c:pt idx="285">
                  <c:v>-5.3</c:v>
                </c:pt>
                <c:pt idx="286">
                  <c:v>-5.3</c:v>
                </c:pt>
                <c:pt idx="287">
                  <c:v>-5.3</c:v>
                </c:pt>
                <c:pt idx="288">
                  <c:v>-5.3</c:v>
                </c:pt>
                <c:pt idx="289">
                  <c:v>-5.3</c:v>
                </c:pt>
                <c:pt idx="290">
                  <c:v>-5.3</c:v>
                </c:pt>
                <c:pt idx="291">
                  <c:v>-5.4</c:v>
                </c:pt>
                <c:pt idx="292">
                  <c:v>-5.5</c:v>
                </c:pt>
                <c:pt idx="293">
                  <c:v>-5.6</c:v>
                </c:pt>
                <c:pt idx="294">
                  <c:v>-5.7</c:v>
                </c:pt>
                <c:pt idx="295">
                  <c:v>-5.8</c:v>
                </c:pt>
                <c:pt idx="296">
                  <c:v>-5.8</c:v>
                </c:pt>
                <c:pt idx="297">
                  <c:v>-5.9</c:v>
                </c:pt>
                <c:pt idx="298">
                  <c:v>-6.1</c:v>
                </c:pt>
                <c:pt idx="299">
                  <c:v>-6.3</c:v>
                </c:pt>
                <c:pt idx="300">
                  <c:v>-6.5</c:v>
                </c:pt>
                <c:pt idx="301">
                  <c:v>-6.7</c:v>
                </c:pt>
                <c:pt idx="302">
                  <c:v>-6.9</c:v>
                </c:pt>
                <c:pt idx="303">
                  <c:v>-7.1</c:v>
                </c:pt>
                <c:pt idx="304">
                  <c:v>-7.3</c:v>
                </c:pt>
                <c:pt idx="305">
                  <c:v>-7.6</c:v>
                </c:pt>
                <c:pt idx="306">
                  <c:v>-7.8</c:v>
                </c:pt>
                <c:pt idx="307">
                  <c:v>-8.1</c:v>
                </c:pt>
                <c:pt idx="308">
                  <c:v>-8.4</c:v>
                </c:pt>
                <c:pt idx="309">
                  <c:v>-8.7</c:v>
                </c:pt>
                <c:pt idx="310">
                  <c:v>-8.9</c:v>
                </c:pt>
                <c:pt idx="311">
                  <c:v>-9.4</c:v>
                </c:pt>
                <c:pt idx="312">
                  <c:v>-9.6</c:v>
                </c:pt>
                <c:pt idx="313">
                  <c:v>-9.9</c:v>
                </c:pt>
                <c:pt idx="314">
                  <c:v>-10</c:v>
                </c:pt>
                <c:pt idx="315">
                  <c:v>-10.3</c:v>
                </c:pt>
                <c:pt idx="316">
                  <c:v>-10.4</c:v>
                </c:pt>
                <c:pt idx="317">
                  <c:v>-10.5</c:v>
                </c:pt>
                <c:pt idx="318">
                  <c:v>-10.5</c:v>
                </c:pt>
                <c:pt idx="319">
                  <c:v>-10.4</c:v>
                </c:pt>
                <c:pt idx="320">
                  <c:v>-10.2</c:v>
                </c:pt>
                <c:pt idx="321">
                  <c:v>-10</c:v>
                </c:pt>
                <c:pt idx="322">
                  <c:v>-9.8</c:v>
                </c:pt>
                <c:pt idx="323">
                  <c:v>-9.6</c:v>
                </c:pt>
                <c:pt idx="324">
                  <c:v>-9.5</c:v>
                </c:pt>
                <c:pt idx="325">
                  <c:v>-9.4</c:v>
                </c:pt>
                <c:pt idx="326">
                  <c:v>-9.2</c:v>
                </c:pt>
                <c:pt idx="327">
                  <c:v>-9.1</c:v>
                </c:pt>
                <c:pt idx="328">
                  <c:v>-9.1</c:v>
                </c:pt>
                <c:pt idx="329">
                  <c:v>-9</c:v>
                </c:pt>
                <c:pt idx="330">
                  <c:v>-8.9</c:v>
                </c:pt>
                <c:pt idx="331">
                  <c:v>-8.7</c:v>
                </c:pt>
                <c:pt idx="332">
                  <c:v>-8.7</c:v>
                </c:pt>
                <c:pt idx="333">
                  <c:v>-8.6</c:v>
                </c:pt>
                <c:pt idx="334">
                  <c:v>-8.6</c:v>
                </c:pt>
                <c:pt idx="335">
                  <c:v>-8.6</c:v>
                </c:pt>
                <c:pt idx="336">
                  <c:v>-8.7</c:v>
                </c:pt>
                <c:pt idx="337">
                  <c:v>-9</c:v>
                </c:pt>
                <c:pt idx="338">
                  <c:v>-9.3</c:v>
                </c:pt>
                <c:pt idx="339">
                  <c:v>-9.5</c:v>
                </c:pt>
                <c:pt idx="340">
                  <c:v>-9.8</c:v>
                </c:pt>
                <c:pt idx="341">
                  <c:v>-10</c:v>
                </c:pt>
                <c:pt idx="342">
                  <c:v>-10.5</c:v>
                </c:pt>
                <c:pt idx="343">
                  <c:v>-10.9</c:v>
                </c:pt>
                <c:pt idx="344">
                  <c:v>-11.8</c:v>
                </c:pt>
                <c:pt idx="345">
                  <c:v>-12.1</c:v>
                </c:pt>
                <c:pt idx="346">
                  <c:v>-13</c:v>
                </c:pt>
                <c:pt idx="347">
                  <c:v>-13.8</c:v>
                </c:pt>
                <c:pt idx="348">
                  <c:v>-14.6</c:v>
                </c:pt>
                <c:pt idx="349">
                  <c:v>-15.5</c:v>
                </c:pt>
                <c:pt idx="350">
                  <c:v>-16.5</c:v>
                </c:pt>
                <c:pt idx="351">
                  <c:v>-17.6</c:v>
                </c:pt>
                <c:pt idx="352">
                  <c:v>-18.8</c:v>
                </c:pt>
                <c:pt idx="353">
                  <c:v>-20</c:v>
                </c:pt>
                <c:pt idx="354">
                  <c:v>-20.8</c:v>
                </c:pt>
                <c:pt idx="355">
                  <c:v>-21.9</c:v>
                </c:pt>
                <c:pt idx="356">
                  <c:v>-23.3</c:v>
                </c:pt>
                <c:pt idx="357">
                  <c:v>-24.1</c:v>
                </c:pt>
                <c:pt idx="358">
                  <c:v>-23.7</c:v>
                </c:pt>
                <c:pt idx="359">
                  <c:v>-22.7</c:v>
                </c:pt>
                <c:pt idx="360">
                  <c:v>-21.2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'Cálculos-Diagrama de radiação-C'!$I$2</c:f>
              <c:strCache>
                <c:ptCount val="1"/>
                <c:pt idx="0">
                  <c:v>Helicoidal – 2,4 GHz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radiação-C'!$H$5:$H$365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radiação-C'!$J$5:$J$365</c:f>
              <c:numCache>
                <c:formatCode>General</c:formatCode>
                <c:ptCount val="361"/>
                <c:pt idx="0">
                  <c:v>-4.77</c:v>
                </c:pt>
                <c:pt idx="1">
                  <c:v>-4.596</c:v>
                </c:pt>
                <c:pt idx="2">
                  <c:v>-4.422</c:v>
                </c:pt>
                <c:pt idx="3">
                  <c:v>-4.248</c:v>
                </c:pt>
                <c:pt idx="4">
                  <c:v>-4.074</c:v>
                </c:pt>
                <c:pt idx="5">
                  <c:v>-3.9</c:v>
                </c:pt>
                <c:pt idx="6">
                  <c:v>-3.91</c:v>
                </c:pt>
                <c:pt idx="7">
                  <c:v>-3.92</c:v>
                </c:pt>
                <c:pt idx="8">
                  <c:v>-3.93</c:v>
                </c:pt>
                <c:pt idx="9">
                  <c:v>-3.94</c:v>
                </c:pt>
                <c:pt idx="10">
                  <c:v>-3.95</c:v>
                </c:pt>
                <c:pt idx="11">
                  <c:v>-4</c:v>
                </c:pt>
                <c:pt idx="12">
                  <c:v>-4.05</c:v>
                </c:pt>
                <c:pt idx="13">
                  <c:v>-4.1</c:v>
                </c:pt>
                <c:pt idx="14">
                  <c:v>-4.15</c:v>
                </c:pt>
                <c:pt idx="15">
                  <c:v>-4.2</c:v>
                </c:pt>
                <c:pt idx="16">
                  <c:v>-4.262</c:v>
                </c:pt>
                <c:pt idx="17">
                  <c:v>-4.324</c:v>
                </c:pt>
                <c:pt idx="18">
                  <c:v>-4.386</c:v>
                </c:pt>
                <c:pt idx="19">
                  <c:v>-4.448</c:v>
                </c:pt>
                <c:pt idx="20">
                  <c:v>-4.51</c:v>
                </c:pt>
                <c:pt idx="21">
                  <c:v>-4.676</c:v>
                </c:pt>
                <c:pt idx="22">
                  <c:v>-4.842</c:v>
                </c:pt>
                <c:pt idx="23">
                  <c:v>-5.008</c:v>
                </c:pt>
                <c:pt idx="24">
                  <c:v>-5.174</c:v>
                </c:pt>
                <c:pt idx="25">
                  <c:v>-5.34</c:v>
                </c:pt>
                <c:pt idx="26">
                  <c:v>-5.506</c:v>
                </c:pt>
                <c:pt idx="27">
                  <c:v>-5.672</c:v>
                </c:pt>
                <c:pt idx="28">
                  <c:v>-5.838</c:v>
                </c:pt>
                <c:pt idx="29">
                  <c:v>-6.004</c:v>
                </c:pt>
                <c:pt idx="30">
                  <c:v>-6.17</c:v>
                </c:pt>
                <c:pt idx="31">
                  <c:v>-6.364</c:v>
                </c:pt>
                <c:pt idx="32">
                  <c:v>-6.558</c:v>
                </c:pt>
                <c:pt idx="33">
                  <c:v>-6.752</c:v>
                </c:pt>
                <c:pt idx="34">
                  <c:v>-6.946</c:v>
                </c:pt>
                <c:pt idx="35">
                  <c:v>-7.14</c:v>
                </c:pt>
                <c:pt idx="36">
                  <c:v>-7.38</c:v>
                </c:pt>
                <c:pt idx="37">
                  <c:v>-7.62</c:v>
                </c:pt>
                <c:pt idx="38">
                  <c:v>-7.86</c:v>
                </c:pt>
                <c:pt idx="39">
                  <c:v>-8.1</c:v>
                </c:pt>
                <c:pt idx="40">
                  <c:v>-8.34</c:v>
                </c:pt>
                <c:pt idx="41">
                  <c:v>-8.728</c:v>
                </c:pt>
                <c:pt idx="42">
                  <c:v>-9.116</c:v>
                </c:pt>
                <c:pt idx="43">
                  <c:v>-9.504</c:v>
                </c:pt>
                <c:pt idx="44">
                  <c:v>-9.892</c:v>
                </c:pt>
                <c:pt idx="45">
                  <c:v>-10.28</c:v>
                </c:pt>
                <c:pt idx="46">
                  <c:v>-10.584</c:v>
                </c:pt>
                <c:pt idx="47">
                  <c:v>-10.888</c:v>
                </c:pt>
                <c:pt idx="48">
                  <c:v>-11.192</c:v>
                </c:pt>
                <c:pt idx="49">
                  <c:v>-11.496</c:v>
                </c:pt>
                <c:pt idx="50">
                  <c:v>-11.8</c:v>
                </c:pt>
                <c:pt idx="51">
                  <c:v>-11.854</c:v>
                </c:pt>
                <c:pt idx="52">
                  <c:v>-11.908</c:v>
                </c:pt>
                <c:pt idx="53">
                  <c:v>-11.962</c:v>
                </c:pt>
                <c:pt idx="54">
                  <c:v>-12.016</c:v>
                </c:pt>
                <c:pt idx="55">
                  <c:v>-12.07</c:v>
                </c:pt>
                <c:pt idx="56">
                  <c:v>-11.712</c:v>
                </c:pt>
                <c:pt idx="57">
                  <c:v>-11.354</c:v>
                </c:pt>
                <c:pt idx="58">
                  <c:v>-10.996</c:v>
                </c:pt>
                <c:pt idx="59">
                  <c:v>-10.638</c:v>
                </c:pt>
                <c:pt idx="60">
                  <c:v>-10.28</c:v>
                </c:pt>
                <c:pt idx="61">
                  <c:v>-9.888</c:v>
                </c:pt>
                <c:pt idx="62">
                  <c:v>-9.496</c:v>
                </c:pt>
                <c:pt idx="63">
                  <c:v>-9.104</c:v>
                </c:pt>
                <c:pt idx="64">
                  <c:v>-8.712</c:v>
                </c:pt>
                <c:pt idx="65">
                  <c:v>-8.32</c:v>
                </c:pt>
                <c:pt idx="66">
                  <c:v>-8.002</c:v>
                </c:pt>
                <c:pt idx="67">
                  <c:v>-7.684</c:v>
                </c:pt>
                <c:pt idx="68">
                  <c:v>-7.366</c:v>
                </c:pt>
                <c:pt idx="69">
                  <c:v>-7.048</c:v>
                </c:pt>
                <c:pt idx="70">
                  <c:v>-6.73</c:v>
                </c:pt>
                <c:pt idx="71">
                  <c:v>-6.752</c:v>
                </c:pt>
                <c:pt idx="72">
                  <c:v>-6.774</c:v>
                </c:pt>
                <c:pt idx="73">
                  <c:v>-6.796</c:v>
                </c:pt>
                <c:pt idx="74">
                  <c:v>-6.818</c:v>
                </c:pt>
                <c:pt idx="75">
                  <c:v>-6.84</c:v>
                </c:pt>
                <c:pt idx="76">
                  <c:v>-7.142</c:v>
                </c:pt>
                <c:pt idx="77">
                  <c:v>-7.444</c:v>
                </c:pt>
                <c:pt idx="78">
                  <c:v>-7.746</c:v>
                </c:pt>
                <c:pt idx="79">
                  <c:v>-8.048</c:v>
                </c:pt>
                <c:pt idx="80">
                  <c:v>-8.35</c:v>
                </c:pt>
                <c:pt idx="81">
                  <c:v>-8.564</c:v>
                </c:pt>
                <c:pt idx="82">
                  <c:v>-8.778</c:v>
                </c:pt>
                <c:pt idx="83">
                  <c:v>-8.992</c:v>
                </c:pt>
                <c:pt idx="84">
                  <c:v>-9.206</c:v>
                </c:pt>
                <c:pt idx="85">
                  <c:v>-9.42</c:v>
                </c:pt>
                <c:pt idx="86">
                  <c:v>-9.774</c:v>
                </c:pt>
                <c:pt idx="87">
                  <c:v>-10.128</c:v>
                </c:pt>
                <c:pt idx="88">
                  <c:v>-10.482</c:v>
                </c:pt>
                <c:pt idx="89">
                  <c:v>-10.836</c:v>
                </c:pt>
                <c:pt idx="90">
                  <c:v>-11.19</c:v>
                </c:pt>
                <c:pt idx="91">
                  <c:v>-10.912</c:v>
                </c:pt>
                <c:pt idx="92">
                  <c:v>-10.634</c:v>
                </c:pt>
                <c:pt idx="93">
                  <c:v>-10.356</c:v>
                </c:pt>
                <c:pt idx="94">
                  <c:v>-10.078</c:v>
                </c:pt>
                <c:pt idx="95">
                  <c:v>-9.8</c:v>
                </c:pt>
                <c:pt idx="96">
                  <c:v>-9.096</c:v>
                </c:pt>
                <c:pt idx="97">
                  <c:v>-8.392</c:v>
                </c:pt>
                <c:pt idx="98">
                  <c:v>-7.688</c:v>
                </c:pt>
                <c:pt idx="99">
                  <c:v>-6.984</c:v>
                </c:pt>
                <c:pt idx="100">
                  <c:v>-6.28</c:v>
                </c:pt>
                <c:pt idx="101">
                  <c:v>-6.092</c:v>
                </c:pt>
                <c:pt idx="102">
                  <c:v>-5.904</c:v>
                </c:pt>
                <c:pt idx="103">
                  <c:v>-5.716</c:v>
                </c:pt>
                <c:pt idx="104">
                  <c:v>-5.528</c:v>
                </c:pt>
                <c:pt idx="105">
                  <c:v>-5.34</c:v>
                </c:pt>
                <c:pt idx="106">
                  <c:v>-5.126</c:v>
                </c:pt>
                <c:pt idx="107">
                  <c:v>-4.912</c:v>
                </c:pt>
                <c:pt idx="108">
                  <c:v>-4.698</c:v>
                </c:pt>
                <c:pt idx="109">
                  <c:v>-4.484</c:v>
                </c:pt>
                <c:pt idx="110">
                  <c:v>-4.27</c:v>
                </c:pt>
                <c:pt idx="111">
                  <c:v>-4.166</c:v>
                </c:pt>
                <c:pt idx="112">
                  <c:v>-4.062</c:v>
                </c:pt>
                <c:pt idx="113">
                  <c:v>-3.958</c:v>
                </c:pt>
                <c:pt idx="114">
                  <c:v>-3.854</c:v>
                </c:pt>
                <c:pt idx="115">
                  <c:v>-3.75</c:v>
                </c:pt>
                <c:pt idx="116">
                  <c:v>-3.8</c:v>
                </c:pt>
                <c:pt idx="117">
                  <c:v>-3.85</c:v>
                </c:pt>
                <c:pt idx="118">
                  <c:v>-3.9</c:v>
                </c:pt>
                <c:pt idx="119">
                  <c:v>-3.95</c:v>
                </c:pt>
                <c:pt idx="120">
                  <c:v>-4</c:v>
                </c:pt>
                <c:pt idx="121">
                  <c:v>-3.796</c:v>
                </c:pt>
                <c:pt idx="122">
                  <c:v>-3.592</c:v>
                </c:pt>
                <c:pt idx="123">
                  <c:v>-3.388</c:v>
                </c:pt>
                <c:pt idx="124">
                  <c:v>-3.184</c:v>
                </c:pt>
                <c:pt idx="125">
                  <c:v>-2.98</c:v>
                </c:pt>
                <c:pt idx="126">
                  <c:v>-2.798</c:v>
                </c:pt>
                <c:pt idx="127">
                  <c:v>-2.616</c:v>
                </c:pt>
                <c:pt idx="128">
                  <c:v>-2.434</c:v>
                </c:pt>
                <c:pt idx="129">
                  <c:v>-2.252</c:v>
                </c:pt>
                <c:pt idx="130">
                  <c:v>-2.07</c:v>
                </c:pt>
                <c:pt idx="131">
                  <c:v>-1.956</c:v>
                </c:pt>
                <c:pt idx="132">
                  <c:v>-1.842</c:v>
                </c:pt>
                <c:pt idx="133">
                  <c:v>-1.728</c:v>
                </c:pt>
                <c:pt idx="134">
                  <c:v>-1.614</c:v>
                </c:pt>
                <c:pt idx="135">
                  <c:v>-1.5</c:v>
                </c:pt>
                <c:pt idx="136">
                  <c:v>-1.356</c:v>
                </c:pt>
                <c:pt idx="137">
                  <c:v>-1.212</c:v>
                </c:pt>
                <c:pt idx="138">
                  <c:v>-1.068</c:v>
                </c:pt>
                <c:pt idx="139">
                  <c:v>-0.924</c:v>
                </c:pt>
                <c:pt idx="140">
                  <c:v>-0.780000000000001</c:v>
                </c:pt>
                <c:pt idx="141">
                  <c:v>-0.707999999999998</c:v>
                </c:pt>
                <c:pt idx="142">
                  <c:v>-0.636000000000003</c:v>
                </c:pt>
                <c:pt idx="143">
                  <c:v>-0.564</c:v>
                </c:pt>
                <c:pt idx="144">
                  <c:v>-0.491999999999997</c:v>
                </c:pt>
                <c:pt idx="145">
                  <c:v>-0.420000000000002</c:v>
                </c:pt>
                <c:pt idx="146">
                  <c:v>-0.344000000000001</c:v>
                </c:pt>
                <c:pt idx="147">
                  <c:v>-0.268000000000001</c:v>
                </c:pt>
                <c:pt idx="148">
                  <c:v>-0.192</c:v>
                </c:pt>
                <c:pt idx="149">
                  <c:v>-0.116</c:v>
                </c:pt>
                <c:pt idx="150">
                  <c:v>-0.0399999999999991</c:v>
                </c:pt>
                <c:pt idx="151">
                  <c:v>-0.0320000000000036</c:v>
                </c:pt>
                <c:pt idx="152">
                  <c:v>-0.0240000000000009</c:v>
                </c:pt>
                <c:pt idx="153">
                  <c:v>-0.0159999999999982</c:v>
                </c:pt>
                <c:pt idx="154">
                  <c:v>-0.00800000000000267</c:v>
                </c:pt>
                <c:pt idx="155">
                  <c:v>0</c:v>
                </c:pt>
                <c:pt idx="156">
                  <c:v>-0.0200000000000031</c:v>
                </c:pt>
                <c:pt idx="157">
                  <c:v>-0.0399999999999991</c:v>
                </c:pt>
                <c:pt idx="158">
                  <c:v>-0.0600000000000023</c:v>
                </c:pt>
                <c:pt idx="159">
                  <c:v>-0.0799999999999983</c:v>
                </c:pt>
                <c:pt idx="160">
                  <c:v>-0.100000000000001</c:v>
                </c:pt>
                <c:pt idx="161">
                  <c:v>-0.128</c:v>
                </c:pt>
                <c:pt idx="162">
                  <c:v>-0.155999999999999</c:v>
                </c:pt>
                <c:pt idx="163">
                  <c:v>-0.183999999999998</c:v>
                </c:pt>
                <c:pt idx="164">
                  <c:v>-0.212000000000003</c:v>
                </c:pt>
                <c:pt idx="165">
                  <c:v>-0.240000000000002</c:v>
                </c:pt>
                <c:pt idx="166">
                  <c:v>-0.219999999999999</c:v>
                </c:pt>
                <c:pt idx="167">
                  <c:v>-0.200000000000003</c:v>
                </c:pt>
                <c:pt idx="168">
                  <c:v>-0.18</c:v>
                </c:pt>
                <c:pt idx="169">
                  <c:v>-0.160000000000004</c:v>
                </c:pt>
                <c:pt idx="170">
                  <c:v>-0.140000000000001</c:v>
                </c:pt>
                <c:pt idx="171">
                  <c:v>-0.171999999999997</c:v>
                </c:pt>
                <c:pt idx="172">
                  <c:v>-0.204000000000001</c:v>
                </c:pt>
                <c:pt idx="173">
                  <c:v>-0.235999999999997</c:v>
                </c:pt>
                <c:pt idx="174">
                  <c:v>-0.268000000000001</c:v>
                </c:pt>
                <c:pt idx="175">
                  <c:v>-0.299999999999997</c:v>
                </c:pt>
                <c:pt idx="176">
                  <c:v>-0.340000000000003</c:v>
                </c:pt>
                <c:pt idx="177">
                  <c:v>-0.380000000000003</c:v>
                </c:pt>
                <c:pt idx="178">
                  <c:v>-0.420000000000002</c:v>
                </c:pt>
                <c:pt idx="179">
                  <c:v>-0.460000000000001</c:v>
                </c:pt>
                <c:pt idx="180">
                  <c:v>-0.5</c:v>
                </c:pt>
                <c:pt idx="181">
                  <c:v>-0.340000000000003</c:v>
                </c:pt>
                <c:pt idx="182">
                  <c:v>-0.399999999999999</c:v>
                </c:pt>
                <c:pt idx="183">
                  <c:v>-0.460000000000001</c:v>
                </c:pt>
                <c:pt idx="184">
                  <c:v>-0.520000000000003</c:v>
                </c:pt>
                <c:pt idx="185">
                  <c:v>-0.579999999999998</c:v>
                </c:pt>
                <c:pt idx="186">
                  <c:v>-0.640000000000001</c:v>
                </c:pt>
                <c:pt idx="187">
                  <c:v>-0.695999999999998</c:v>
                </c:pt>
                <c:pt idx="188">
                  <c:v>-0.752000000000002</c:v>
                </c:pt>
                <c:pt idx="189">
                  <c:v>-0.808</c:v>
                </c:pt>
                <c:pt idx="190">
                  <c:v>-0.863999999999997</c:v>
                </c:pt>
                <c:pt idx="191">
                  <c:v>-0.920000000000002</c:v>
                </c:pt>
                <c:pt idx="192">
                  <c:v>-0.921999999999997</c:v>
                </c:pt>
                <c:pt idx="193">
                  <c:v>-0.924</c:v>
                </c:pt>
                <c:pt idx="194">
                  <c:v>-0.926000000000002</c:v>
                </c:pt>
                <c:pt idx="195">
                  <c:v>-0.927999999999997</c:v>
                </c:pt>
                <c:pt idx="196">
                  <c:v>-0.93</c:v>
                </c:pt>
                <c:pt idx="197">
                  <c:v>-0.896000000000001</c:v>
                </c:pt>
                <c:pt idx="198">
                  <c:v>-0.862000000000002</c:v>
                </c:pt>
                <c:pt idx="199">
                  <c:v>-0.828000000000003</c:v>
                </c:pt>
                <c:pt idx="200">
                  <c:v>-0.793999999999997</c:v>
                </c:pt>
                <c:pt idx="201">
                  <c:v>-0.759999999999998</c:v>
                </c:pt>
                <c:pt idx="202">
                  <c:v>-0.792000000000002</c:v>
                </c:pt>
                <c:pt idx="203">
                  <c:v>-0.823999999999998</c:v>
                </c:pt>
                <c:pt idx="204">
                  <c:v>-0.856000000000002</c:v>
                </c:pt>
                <c:pt idx="205">
                  <c:v>-0.887999999999998</c:v>
                </c:pt>
                <c:pt idx="206">
                  <c:v>-0.920000000000002</c:v>
                </c:pt>
                <c:pt idx="207">
                  <c:v>-1.036</c:v>
                </c:pt>
                <c:pt idx="208">
                  <c:v>-1.152</c:v>
                </c:pt>
                <c:pt idx="209">
                  <c:v>-1.268</c:v>
                </c:pt>
                <c:pt idx="210">
                  <c:v>-1.384</c:v>
                </c:pt>
                <c:pt idx="211">
                  <c:v>-1.5</c:v>
                </c:pt>
                <c:pt idx="212">
                  <c:v>-1.594</c:v>
                </c:pt>
                <c:pt idx="213">
                  <c:v>-1.688</c:v>
                </c:pt>
                <c:pt idx="214">
                  <c:v>-1.782</c:v>
                </c:pt>
                <c:pt idx="215">
                  <c:v>-1.876</c:v>
                </c:pt>
                <c:pt idx="216">
                  <c:v>-1.97</c:v>
                </c:pt>
                <c:pt idx="217">
                  <c:v>-2.044</c:v>
                </c:pt>
                <c:pt idx="218">
                  <c:v>-2.118</c:v>
                </c:pt>
                <c:pt idx="219">
                  <c:v>-2.192</c:v>
                </c:pt>
                <c:pt idx="220">
                  <c:v>-2.266</c:v>
                </c:pt>
                <c:pt idx="221">
                  <c:v>-2.34</c:v>
                </c:pt>
                <c:pt idx="222">
                  <c:v>-2.418</c:v>
                </c:pt>
                <c:pt idx="223">
                  <c:v>-2.496</c:v>
                </c:pt>
                <c:pt idx="224">
                  <c:v>-2.574</c:v>
                </c:pt>
                <c:pt idx="225">
                  <c:v>-2.652</c:v>
                </c:pt>
                <c:pt idx="226">
                  <c:v>-2.73</c:v>
                </c:pt>
                <c:pt idx="227">
                  <c:v>-2.784</c:v>
                </c:pt>
                <c:pt idx="228">
                  <c:v>-2.838</c:v>
                </c:pt>
                <c:pt idx="229">
                  <c:v>-2.892</c:v>
                </c:pt>
                <c:pt idx="230">
                  <c:v>-2.946</c:v>
                </c:pt>
                <c:pt idx="231">
                  <c:v>-3</c:v>
                </c:pt>
                <c:pt idx="232">
                  <c:v>-3.104</c:v>
                </c:pt>
                <c:pt idx="233">
                  <c:v>-3.208</c:v>
                </c:pt>
                <c:pt idx="234">
                  <c:v>-3.312</c:v>
                </c:pt>
                <c:pt idx="235">
                  <c:v>-3.416</c:v>
                </c:pt>
                <c:pt idx="236">
                  <c:v>-3.52</c:v>
                </c:pt>
                <c:pt idx="237">
                  <c:v>-3.598</c:v>
                </c:pt>
                <c:pt idx="238">
                  <c:v>-3.676</c:v>
                </c:pt>
                <c:pt idx="239">
                  <c:v>-3.754</c:v>
                </c:pt>
                <c:pt idx="240">
                  <c:v>-3.832</c:v>
                </c:pt>
                <c:pt idx="241">
                  <c:v>-3.91</c:v>
                </c:pt>
                <c:pt idx="242">
                  <c:v>-3.986</c:v>
                </c:pt>
                <c:pt idx="243">
                  <c:v>-4.062</c:v>
                </c:pt>
                <c:pt idx="244">
                  <c:v>-4.138</c:v>
                </c:pt>
                <c:pt idx="245">
                  <c:v>-4.214</c:v>
                </c:pt>
                <c:pt idx="246">
                  <c:v>-4.29</c:v>
                </c:pt>
                <c:pt idx="247">
                  <c:v>-4.378</c:v>
                </c:pt>
                <c:pt idx="248">
                  <c:v>-4.466</c:v>
                </c:pt>
                <c:pt idx="249">
                  <c:v>-4.554</c:v>
                </c:pt>
                <c:pt idx="250">
                  <c:v>-4.642</c:v>
                </c:pt>
                <c:pt idx="251">
                  <c:v>-4.73</c:v>
                </c:pt>
                <c:pt idx="252">
                  <c:v>-4.944</c:v>
                </c:pt>
                <c:pt idx="253">
                  <c:v>-5.158</c:v>
                </c:pt>
                <c:pt idx="254">
                  <c:v>-5.372</c:v>
                </c:pt>
                <c:pt idx="255">
                  <c:v>-5.586</c:v>
                </c:pt>
                <c:pt idx="256">
                  <c:v>-5.8</c:v>
                </c:pt>
                <c:pt idx="257">
                  <c:v>-6.07</c:v>
                </c:pt>
                <c:pt idx="258">
                  <c:v>-6.34</c:v>
                </c:pt>
                <c:pt idx="259">
                  <c:v>-6.61</c:v>
                </c:pt>
                <c:pt idx="260">
                  <c:v>-6.88</c:v>
                </c:pt>
                <c:pt idx="261">
                  <c:v>-7.15</c:v>
                </c:pt>
                <c:pt idx="262">
                  <c:v>-7.474</c:v>
                </c:pt>
                <c:pt idx="263">
                  <c:v>-7.798</c:v>
                </c:pt>
                <c:pt idx="264">
                  <c:v>-8.122</c:v>
                </c:pt>
                <c:pt idx="265">
                  <c:v>-8.446</c:v>
                </c:pt>
                <c:pt idx="266">
                  <c:v>-8.77</c:v>
                </c:pt>
                <c:pt idx="267">
                  <c:v>-9.182</c:v>
                </c:pt>
                <c:pt idx="268">
                  <c:v>-9.594</c:v>
                </c:pt>
                <c:pt idx="269">
                  <c:v>-10.006</c:v>
                </c:pt>
                <c:pt idx="270">
                  <c:v>-10.418</c:v>
                </c:pt>
                <c:pt idx="271">
                  <c:v>-10.83</c:v>
                </c:pt>
                <c:pt idx="272">
                  <c:v>-11.01</c:v>
                </c:pt>
                <c:pt idx="273">
                  <c:v>-11.19</c:v>
                </c:pt>
                <c:pt idx="274">
                  <c:v>-11.37</c:v>
                </c:pt>
                <c:pt idx="275">
                  <c:v>-11.55</c:v>
                </c:pt>
                <c:pt idx="276">
                  <c:v>-11.73</c:v>
                </c:pt>
                <c:pt idx="277">
                  <c:v>-12.164</c:v>
                </c:pt>
                <c:pt idx="278">
                  <c:v>-12.598</c:v>
                </c:pt>
                <c:pt idx="279">
                  <c:v>-13.032</c:v>
                </c:pt>
                <c:pt idx="280">
                  <c:v>-13.466</c:v>
                </c:pt>
                <c:pt idx="281">
                  <c:v>-13.9</c:v>
                </c:pt>
                <c:pt idx="282">
                  <c:v>-14.068</c:v>
                </c:pt>
                <c:pt idx="283">
                  <c:v>-14.236</c:v>
                </c:pt>
                <c:pt idx="284">
                  <c:v>-14.404</c:v>
                </c:pt>
                <c:pt idx="285">
                  <c:v>-14.572</c:v>
                </c:pt>
                <c:pt idx="286">
                  <c:v>-14.74</c:v>
                </c:pt>
                <c:pt idx="287">
                  <c:v>-14.618</c:v>
                </c:pt>
                <c:pt idx="288">
                  <c:v>-14.496</c:v>
                </c:pt>
                <c:pt idx="289">
                  <c:v>-14.374</c:v>
                </c:pt>
                <c:pt idx="290">
                  <c:v>-14.252</c:v>
                </c:pt>
                <c:pt idx="291">
                  <c:v>-14.13</c:v>
                </c:pt>
                <c:pt idx="292">
                  <c:v>-13.934</c:v>
                </c:pt>
                <c:pt idx="293">
                  <c:v>-13.738</c:v>
                </c:pt>
                <c:pt idx="294">
                  <c:v>-13.542</c:v>
                </c:pt>
                <c:pt idx="295">
                  <c:v>-13.346</c:v>
                </c:pt>
                <c:pt idx="296">
                  <c:v>-13.15</c:v>
                </c:pt>
                <c:pt idx="297">
                  <c:v>-13.516</c:v>
                </c:pt>
                <c:pt idx="298">
                  <c:v>-13.882</c:v>
                </c:pt>
                <c:pt idx="299">
                  <c:v>-14.248</c:v>
                </c:pt>
                <c:pt idx="300">
                  <c:v>-14.614</c:v>
                </c:pt>
                <c:pt idx="301">
                  <c:v>-14.98</c:v>
                </c:pt>
                <c:pt idx="302">
                  <c:v>-15.196</c:v>
                </c:pt>
                <c:pt idx="303">
                  <c:v>-15.412</c:v>
                </c:pt>
                <c:pt idx="304">
                  <c:v>-15.628</c:v>
                </c:pt>
                <c:pt idx="305">
                  <c:v>-15.844</c:v>
                </c:pt>
                <c:pt idx="306">
                  <c:v>-16.06</c:v>
                </c:pt>
                <c:pt idx="307">
                  <c:v>-15.732</c:v>
                </c:pt>
                <c:pt idx="308">
                  <c:v>-15.404</c:v>
                </c:pt>
                <c:pt idx="309">
                  <c:v>-15.076</c:v>
                </c:pt>
                <c:pt idx="310">
                  <c:v>-14.748</c:v>
                </c:pt>
                <c:pt idx="311">
                  <c:v>-14.42</c:v>
                </c:pt>
                <c:pt idx="312">
                  <c:v>-14.43</c:v>
                </c:pt>
                <c:pt idx="313">
                  <c:v>-14.44</c:v>
                </c:pt>
                <c:pt idx="314">
                  <c:v>-14.45</c:v>
                </c:pt>
                <c:pt idx="315">
                  <c:v>-14.46</c:v>
                </c:pt>
                <c:pt idx="316">
                  <c:v>-14.47</c:v>
                </c:pt>
                <c:pt idx="317">
                  <c:v>-14.386</c:v>
                </c:pt>
                <c:pt idx="318">
                  <c:v>-14.302</c:v>
                </c:pt>
                <c:pt idx="319">
                  <c:v>-14.218</c:v>
                </c:pt>
                <c:pt idx="320">
                  <c:v>-14.134</c:v>
                </c:pt>
                <c:pt idx="321">
                  <c:v>-14.05</c:v>
                </c:pt>
                <c:pt idx="322">
                  <c:v>-13.854</c:v>
                </c:pt>
                <c:pt idx="323">
                  <c:v>-13.658</c:v>
                </c:pt>
                <c:pt idx="324">
                  <c:v>-13.462</c:v>
                </c:pt>
                <c:pt idx="325">
                  <c:v>-13.266</c:v>
                </c:pt>
                <c:pt idx="326">
                  <c:v>-13.07</c:v>
                </c:pt>
                <c:pt idx="327">
                  <c:v>-12.68</c:v>
                </c:pt>
                <c:pt idx="328">
                  <c:v>-12.29</c:v>
                </c:pt>
                <c:pt idx="329">
                  <c:v>-11.9</c:v>
                </c:pt>
                <c:pt idx="330">
                  <c:v>-11.51</c:v>
                </c:pt>
                <c:pt idx="331">
                  <c:v>-11.12</c:v>
                </c:pt>
                <c:pt idx="332">
                  <c:v>-10.708</c:v>
                </c:pt>
                <c:pt idx="333">
                  <c:v>-10.296</c:v>
                </c:pt>
                <c:pt idx="334">
                  <c:v>-9.884</c:v>
                </c:pt>
                <c:pt idx="335">
                  <c:v>-9.472</c:v>
                </c:pt>
                <c:pt idx="336">
                  <c:v>-9.06</c:v>
                </c:pt>
                <c:pt idx="337">
                  <c:v>-8.734</c:v>
                </c:pt>
                <c:pt idx="338">
                  <c:v>-8.408</c:v>
                </c:pt>
                <c:pt idx="339">
                  <c:v>-8.082</c:v>
                </c:pt>
                <c:pt idx="340">
                  <c:v>-7.756</c:v>
                </c:pt>
                <c:pt idx="341">
                  <c:v>-7.43</c:v>
                </c:pt>
                <c:pt idx="342">
                  <c:v>-7.174</c:v>
                </c:pt>
                <c:pt idx="343">
                  <c:v>-6.918</c:v>
                </c:pt>
                <c:pt idx="344">
                  <c:v>-6.662</c:v>
                </c:pt>
                <c:pt idx="345">
                  <c:v>-6.406</c:v>
                </c:pt>
                <c:pt idx="346">
                  <c:v>-6.15</c:v>
                </c:pt>
                <c:pt idx="347">
                  <c:v>-5.988</c:v>
                </c:pt>
                <c:pt idx="348">
                  <c:v>-5.826</c:v>
                </c:pt>
                <c:pt idx="349">
                  <c:v>-5.664</c:v>
                </c:pt>
                <c:pt idx="350">
                  <c:v>-5.502</c:v>
                </c:pt>
                <c:pt idx="351">
                  <c:v>-5.34</c:v>
                </c:pt>
                <c:pt idx="352">
                  <c:v>-5.296</c:v>
                </c:pt>
                <c:pt idx="353">
                  <c:v>-5.252</c:v>
                </c:pt>
                <c:pt idx="354">
                  <c:v>-5.208</c:v>
                </c:pt>
                <c:pt idx="355">
                  <c:v>-5.164</c:v>
                </c:pt>
                <c:pt idx="356">
                  <c:v>-5.12</c:v>
                </c:pt>
                <c:pt idx="357">
                  <c:v>-5.05</c:v>
                </c:pt>
                <c:pt idx="358">
                  <c:v>-4.98</c:v>
                </c:pt>
                <c:pt idx="359">
                  <c:v>-4.91</c:v>
                </c:pt>
                <c:pt idx="360">
                  <c:v>-4.84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'Cálculos-Diagrama de radiação-C'!$O$2</c:f>
              <c:strCache>
                <c:ptCount val="1"/>
                <c:pt idx="0">
                  <c:v>Stripe line – 2,4 GHz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radiação-C'!$N$5:$N$365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radiação-C'!$P$5:$P$365</c:f>
              <c:numCache>
                <c:formatCode>General</c:formatCode>
                <c:ptCount val="361"/>
                <c:pt idx="0">
                  <c:v>-17.74</c:v>
                </c:pt>
                <c:pt idx="1">
                  <c:v>-17.7</c:v>
                </c:pt>
                <c:pt idx="2">
                  <c:v>-17.66</c:v>
                </c:pt>
                <c:pt idx="3">
                  <c:v>-17.62</c:v>
                </c:pt>
                <c:pt idx="4">
                  <c:v>-17.58</c:v>
                </c:pt>
                <c:pt idx="5">
                  <c:v>-17.54</c:v>
                </c:pt>
                <c:pt idx="6">
                  <c:v>-17.208</c:v>
                </c:pt>
                <c:pt idx="7">
                  <c:v>-16.876</c:v>
                </c:pt>
                <c:pt idx="8">
                  <c:v>-16.544</c:v>
                </c:pt>
                <c:pt idx="9">
                  <c:v>-16.212</c:v>
                </c:pt>
                <c:pt idx="10">
                  <c:v>-15.88</c:v>
                </c:pt>
                <c:pt idx="11">
                  <c:v>-15.796</c:v>
                </c:pt>
                <c:pt idx="12">
                  <c:v>-15.712</c:v>
                </c:pt>
                <c:pt idx="13">
                  <c:v>-15.628</c:v>
                </c:pt>
                <c:pt idx="14">
                  <c:v>-15.544</c:v>
                </c:pt>
                <c:pt idx="15">
                  <c:v>-15.46</c:v>
                </c:pt>
                <c:pt idx="16">
                  <c:v>-15.234</c:v>
                </c:pt>
                <c:pt idx="17">
                  <c:v>-15.008</c:v>
                </c:pt>
                <c:pt idx="18">
                  <c:v>-14.782</c:v>
                </c:pt>
                <c:pt idx="19">
                  <c:v>-14.556</c:v>
                </c:pt>
                <c:pt idx="20">
                  <c:v>-14.33</c:v>
                </c:pt>
                <c:pt idx="21">
                  <c:v>-13.992</c:v>
                </c:pt>
                <c:pt idx="22">
                  <c:v>-13.654</c:v>
                </c:pt>
                <c:pt idx="23">
                  <c:v>-13.316</c:v>
                </c:pt>
                <c:pt idx="24">
                  <c:v>-12.978</c:v>
                </c:pt>
                <c:pt idx="25">
                  <c:v>-12.64</c:v>
                </c:pt>
                <c:pt idx="26">
                  <c:v>-12.474</c:v>
                </c:pt>
                <c:pt idx="27">
                  <c:v>-12.308</c:v>
                </c:pt>
                <c:pt idx="28">
                  <c:v>-12.142</c:v>
                </c:pt>
                <c:pt idx="29">
                  <c:v>-11.976</c:v>
                </c:pt>
                <c:pt idx="30">
                  <c:v>-11.81</c:v>
                </c:pt>
                <c:pt idx="31">
                  <c:v>-11.488</c:v>
                </c:pt>
                <c:pt idx="32">
                  <c:v>-11.166</c:v>
                </c:pt>
                <c:pt idx="33">
                  <c:v>-10.844</c:v>
                </c:pt>
                <c:pt idx="34">
                  <c:v>-10.522</c:v>
                </c:pt>
                <c:pt idx="35">
                  <c:v>-10.2</c:v>
                </c:pt>
                <c:pt idx="36">
                  <c:v>-10</c:v>
                </c:pt>
                <c:pt idx="37">
                  <c:v>-9.8</c:v>
                </c:pt>
                <c:pt idx="38">
                  <c:v>-9.6</c:v>
                </c:pt>
                <c:pt idx="39">
                  <c:v>-9.40000000000001</c:v>
                </c:pt>
                <c:pt idx="40">
                  <c:v>-9.2</c:v>
                </c:pt>
                <c:pt idx="41">
                  <c:v>-9.02</c:v>
                </c:pt>
                <c:pt idx="42">
                  <c:v>-8.84</c:v>
                </c:pt>
                <c:pt idx="43">
                  <c:v>-8.66</c:v>
                </c:pt>
                <c:pt idx="44">
                  <c:v>-8.48</c:v>
                </c:pt>
                <c:pt idx="45">
                  <c:v>-8.3</c:v>
                </c:pt>
                <c:pt idx="46">
                  <c:v>-8.124</c:v>
                </c:pt>
                <c:pt idx="47">
                  <c:v>-7.948</c:v>
                </c:pt>
                <c:pt idx="48">
                  <c:v>-7.77200000000001</c:v>
                </c:pt>
                <c:pt idx="49">
                  <c:v>-7.596</c:v>
                </c:pt>
                <c:pt idx="50">
                  <c:v>-7.42</c:v>
                </c:pt>
                <c:pt idx="51">
                  <c:v>-7.14400000000001</c:v>
                </c:pt>
                <c:pt idx="52">
                  <c:v>-6.868</c:v>
                </c:pt>
                <c:pt idx="53">
                  <c:v>-6.59200000000001</c:v>
                </c:pt>
                <c:pt idx="54">
                  <c:v>-6.316</c:v>
                </c:pt>
                <c:pt idx="55">
                  <c:v>-6.04</c:v>
                </c:pt>
                <c:pt idx="56">
                  <c:v>-5.746</c:v>
                </c:pt>
                <c:pt idx="57">
                  <c:v>-5.45200000000001</c:v>
                </c:pt>
                <c:pt idx="58">
                  <c:v>-5.158</c:v>
                </c:pt>
                <c:pt idx="59">
                  <c:v>-4.864</c:v>
                </c:pt>
                <c:pt idx="60">
                  <c:v>-4.57</c:v>
                </c:pt>
                <c:pt idx="61">
                  <c:v>-4.286</c:v>
                </c:pt>
                <c:pt idx="62">
                  <c:v>-4.002</c:v>
                </c:pt>
                <c:pt idx="63">
                  <c:v>-3.718</c:v>
                </c:pt>
                <c:pt idx="64">
                  <c:v>-3.434</c:v>
                </c:pt>
                <c:pt idx="65">
                  <c:v>-3.15000000000001</c:v>
                </c:pt>
                <c:pt idx="66">
                  <c:v>-2.928</c:v>
                </c:pt>
                <c:pt idx="67">
                  <c:v>-2.706</c:v>
                </c:pt>
                <c:pt idx="68">
                  <c:v>-2.484</c:v>
                </c:pt>
                <c:pt idx="69">
                  <c:v>-2.262</c:v>
                </c:pt>
                <c:pt idx="70">
                  <c:v>-2.04</c:v>
                </c:pt>
                <c:pt idx="71">
                  <c:v>-1.876</c:v>
                </c:pt>
                <c:pt idx="72">
                  <c:v>-1.712</c:v>
                </c:pt>
                <c:pt idx="73">
                  <c:v>-1.548</c:v>
                </c:pt>
                <c:pt idx="74">
                  <c:v>-1.384</c:v>
                </c:pt>
                <c:pt idx="75">
                  <c:v>-1.22000000000001</c:v>
                </c:pt>
                <c:pt idx="76">
                  <c:v>-1.09</c:v>
                </c:pt>
                <c:pt idx="77">
                  <c:v>-0.960000000000001</c:v>
                </c:pt>
                <c:pt idx="78">
                  <c:v>-0.830000000000005</c:v>
                </c:pt>
                <c:pt idx="79">
                  <c:v>-0.700000000000003</c:v>
                </c:pt>
                <c:pt idx="80">
                  <c:v>-0.57</c:v>
                </c:pt>
                <c:pt idx="81">
                  <c:v>-0.5</c:v>
                </c:pt>
                <c:pt idx="82">
                  <c:v>-0.43</c:v>
                </c:pt>
                <c:pt idx="83">
                  <c:v>-0.359999999999999</c:v>
                </c:pt>
                <c:pt idx="84">
                  <c:v>-0.289999999999999</c:v>
                </c:pt>
                <c:pt idx="85">
                  <c:v>-0.220000000000006</c:v>
                </c:pt>
                <c:pt idx="86">
                  <c:v>-0.182000000000002</c:v>
                </c:pt>
                <c:pt idx="87">
                  <c:v>-0.144000000000005</c:v>
                </c:pt>
                <c:pt idx="88">
                  <c:v>-0.106000000000002</c:v>
                </c:pt>
                <c:pt idx="89">
                  <c:v>-0.0680000000000049</c:v>
                </c:pt>
                <c:pt idx="90">
                  <c:v>-0.0300000000000011</c:v>
                </c:pt>
                <c:pt idx="91">
                  <c:v>-0.0240000000000009</c:v>
                </c:pt>
                <c:pt idx="92">
                  <c:v>-0.0180000000000007</c:v>
                </c:pt>
                <c:pt idx="93">
                  <c:v>-0.0120000000000005</c:v>
                </c:pt>
                <c:pt idx="94">
                  <c:v>-0.00600000000000023</c:v>
                </c:pt>
                <c:pt idx="95">
                  <c:v>0</c:v>
                </c:pt>
                <c:pt idx="96">
                  <c:v>-0.0640000000000001</c:v>
                </c:pt>
                <c:pt idx="97">
                  <c:v>-0.128</c:v>
                </c:pt>
                <c:pt idx="98">
                  <c:v>-0.192</c:v>
                </c:pt>
                <c:pt idx="99">
                  <c:v>-0.256</c:v>
                </c:pt>
                <c:pt idx="100">
                  <c:v>-0.32</c:v>
                </c:pt>
                <c:pt idx="101">
                  <c:v>-0.404000000000004</c:v>
                </c:pt>
                <c:pt idx="102">
                  <c:v>-0.488</c:v>
                </c:pt>
                <c:pt idx="103">
                  <c:v>-0.572000000000003</c:v>
                </c:pt>
                <c:pt idx="104">
                  <c:v>-0.656000000000006</c:v>
                </c:pt>
                <c:pt idx="105">
                  <c:v>-0.740000000000002</c:v>
                </c:pt>
                <c:pt idx="106">
                  <c:v>-0.856000000000002</c:v>
                </c:pt>
                <c:pt idx="107">
                  <c:v>-0.972000000000001</c:v>
                </c:pt>
                <c:pt idx="108">
                  <c:v>-1.088</c:v>
                </c:pt>
                <c:pt idx="109">
                  <c:v>-1.204</c:v>
                </c:pt>
                <c:pt idx="110">
                  <c:v>-1.32</c:v>
                </c:pt>
                <c:pt idx="111">
                  <c:v>-1.40000000000001</c:v>
                </c:pt>
                <c:pt idx="112">
                  <c:v>-1.48</c:v>
                </c:pt>
                <c:pt idx="113">
                  <c:v>-1.56</c:v>
                </c:pt>
                <c:pt idx="114">
                  <c:v>-1.64</c:v>
                </c:pt>
                <c:pt idx="115">
                  <c:v>-1.72000000000001</c:v>
                </c:pt>
                <c:pt idx="116">
                  <c:v>-1.73</c:v>
                </c:pt>
                <c:pt idx="117">
                  <c:v>-1.74</c:v>
                </c:pt>
                <c:pt idx="118">
                  <c:v>-1.75</c:v>
                </c:pt>
                <c:pt idx="119">
                  <c:v>-1.76000000000001</c:v>
                </c:pt>
                <c:pt idx="120">
                  <c:v>-1.77</c:v>
                </c:pt>
                <c:pt idx="121">
                  <c:v>-1.762</c:v>
                </c:pt>
                <c:pt idx="122">
                  <c:v>-1.75400000000001</c:v>
                </c:pt>
                <c:pt idx="123">
                  <c:v>-1.746</c:v>
                </c:pt>
                <c:pt idx="124">
                  <c:v>-1.738</c:v>
                </c:pt>
                <c:pt idx="125">
                  <c:v>-1.73</c:v>
                </c:pt>
                <c:pt idx="126">
                  <c:v>-1.694</c:v>
                </c:pt>
                <c:pt idx="127">
                  <c:v>-1.658</c:v>
                </c:pt>
                <c:pt idx="128">
                  <c:v>-1.622</c:v>
                </c:pt>
                <c:pt idx="129">
                  <c:v>-1.58600000000001</c:v>
                </c:pt>
                <c:pt idx="130">
                  <c:v>-1.55</c:v>
                </c:pt>
                <c:pt idx="131">
                  <c:v>-1.544</c:v>
                </c:pt>
                <c:pt idx="132">
                  <c:v>-1.538</c:v>
                </c:pt>
                <c:pt idx="133">
                  <c:v>-1.532</c:v>
                </c:pt>
                <c:pt idx="134">
                  <c:v>-1.526</c:v>
                </c:pt>
                <c:pt idx="135">
                  <c:v>-1.52</c:v>
                </c:pt>
                <c:pt idx="136">
                  <c:v>-1.548</c:v>
                </c:pt>
                <c:pt idx="137">
                  <c:v>-1.576</c:v>
                </c:pt>
                <c:pt idx="138">
                  <c:v>-1.604</c:v>
                </c:pt>
                <c:pt idx="139">
                  <c:v>-1.63200000000001</c:v>
                </c:pt>
                <c:pt idx="140">
                  <c:v>-1.66</c:v>
                </c:pt>
                <c:pt idx="141">
                  <c:v>-1.706</c:v>
                </c:pt>
                <c:pt idx="142">
                  <c:v>-1.752</c:v>
                </c:pt>
                <c:pt idx="143">
                  <c:v>-1.798</c:v>
                </c:pt>
                <c:pt idx="144">
                  <c:v>-1.844</c:v>
                </c:pt>
                <c:pt idx="145">
                  <c:v>-1.89</c:v>
                </c:pt>
                <c:pt idx="146">
                  <c:v>-1.986</c:v>
                </c:pt>
                <c:pt idx="147">
                  <c:v>-2.082</c:v>
                </c:pt>
                <c:pt idx="148">
                  <c:v>-2.178</c:v>
                </c:pt>
                <c:pt idx="149">
                  <c:v>-2.274</c:v>
                </c:pt>
                <c:pt idx="150">
                  <c:v>-2.37</c:v>
                </c:pt>
                <c:pt idx="151">
                  <c:v>-2.476</c:v>
                </c:pt>
                <c:pt idx="152">
                  <c:v>-2.582</c:v>
                </c:pt>
                <c:pt idx="153">
                  <c:v>-2.688</c:v>
                </c:pt>
                <c:pt idx="154">
                  <c:v>-2.794</c:v>
                </c:pt>
                <c:pt idx="155">
                  <c:v>-2.90000000000001</c:v>
                </c:pt>
                <c:pt idx="156">
                  <c:v>-3.008</c:v>
                </c:pt>
                <c:pt idx="157">
                  <c:v>-3.116</c:v>
                </c:pt>
                <c:pt idx="158">
                  <c:v>-3.224</c:v>
                </c:pt>
                <c:pt idx="159">
                  <c:v>-3.332</c:v>
                </c:pt>
                <c:pt idx="160">
                  <c:v>-3.44</c:v>
                </c:pt>
                <c:pt idx="161">
                  <c:v>-3.58600000000001</c:v>
                </c:pt>
                <c:pt idx="162">
                  <c:v>-3.732</c:v>
                </c:pt>
                <c:pt idx="163">
                  <c:v>-3.878</c:v>
                </c:pt>
                <c:pt idx="164">
                  <c:v>-4.024</c:v>
                </c:pt>
                <c:pt idx="165">
                  <c:v>-4.17</c:v>
                </c:pt>
                <c:pt idx="166">
                  <c:v>-4.34200000000001</c:v>
                </c:pt>
                <c:pt idx="167">
                  <c:v>-4.514</c:v>
                </c:pt>
                <c:pt idx="168">
                  <c:v>-4.686</c:v>
                </c:pt>
                <c:pt idx="169">
                  <c:v>-4.858</c:v>
                </c:pt>
                <c:pt idx="170">
                  <c:v>-5.03</c:v>
                </c:pt>
                <c:pt idx="171">
                  <c:v>-5.13800000000001</c:v>
                </c:pt>
                <c:pt idx="172">
                  <c:v>-5.246</c:v>
                </c:pt>
                <c:pt idx="173">
                  <c:v>-5.354</c:v>
                </c:pt>
                <c:pt idx="174">
                  <c:v>-5.462</c:v>
                </c:pt>
                <c:pt idx="175">
                  <c:v>-5.57</c:v>
                </c:pt>
                <c:pt idx="176">
                  <c:v>-5.676</c:v>
                </c:pt>
                <c:pt idx="177">
                  <c:v>-5.782</c:v>
                </c:pt>
                <c:pt idx="178">
                  <c:v>-5.88800000000001</c:v>
                </c:pt>
                <c:pt idx="179">
                  <c:v>-5.994</c:v>
                </c:pt>
                <c:pt idx="180">
                  <c:v>-6.1</c:v>
                </c:pt>
                <c:pt idx="181">
                  <c:v>-6.16</c:v>
                </c:pt>
                <c:pt idx="182">
                  <c:v>-6.34800000000001</c:v>
                </c:pt>
                <c:pt idx="183">
                  <c:v>-6.536</c:v>
                </c:pt>
                <c:pt idx="184">
                  <c:v>-6.724</c:v>
                </c:pt>
                <c:pt idx="185">
                  <c:v>-6.912</c:v>
                </c:pt>
                <c:pt idx="186">
                  <c:v>-7.1</c:v>
                </c:pt>
                <c:pt idx="187">
                  <c:v>-7.21400000000001</c:v>
                </c:pt>
                <c:pt idx="188">
                  <c:v>-7.328</c:v>
                </c:pt>
                <c:pt idx="189">
                  <c:v>-7.442</c:v>
                </c:pt>
                <c:pt idx="190">
                  <c:v>-7.556</c:v>
                </c:pt>
                <c:pt idx="191">
                  <c:v>-7.67</c:v>
                </c:pt>
                <c:pt idx="192">
                  <c:v>-7.926</c:v>
                </c:pt>
                <c:pt idx="193">
                  <c:v>-8.182</c:v>
                </c:pt>
                <c:pt idx="194">
                  <c:v>-8.438</c:v>
                </c:pt>
                <c:pt idx="195">
                  <c:v>-8.694</c:v>
                </c:pt>
                <c:pt idx="196">
                  <c:v>-8.95</c:v>
                </c:pt>
                <c:pt idx="197">
                  <c:v>-9.112</c:v>
                </c:pt>
                <c:pt idx="198">
                  <c:v>-9.274</c:v>
                </c:pt>
                <c:pt idx="199">
                  <c:v>-9.436</c:v>
                </c:pt>
                <c:pt idx="200">
                  <c:v>-9.59800000000001</c:v>
                </c:pt>
                <c:pt idx="201">
                  <c:v>-9.76000000000001</c:v>
                </c:pt>
                <c:pt idx="202">
                  <c:v>-10.132</c:v>
                </c:pt>
                <c:pt idx="203">
                  <c:v>-10.504</c:v>
                </c:pt>
                <c:pt idx="204">
                  <c:v>-10.876</c:v>
                </c:pt>
                <c:pt idx="205">
                  <c:v>-11.248</c:v>
                </c:pt>
                <c:pt idx="206">
                  <c:v>-11.62</c:v>
                </c:pt>
                <c:pt idx="207">
                  <c:v>-12.252</c:v>
                </c:pt>
                <c:pt idx="208">
                  <c:v>-12.884</c:v>
                </c:pt>
                <c:pt idx="209">
                  <c:v>-13.516</c:v>
                </c:pt>
                <c:pt idx="210">
                  <c:v>-14.148</c:v>
                </c:pt>
                <c:pt idx="211">
                  <c:v>-14.78</c:v>
                </c:pt>
                <c:pt idx="212">
                  <c:v>-16.186</c:v>
                </c:pt>
                <c:pt idx="213">
                  <c:v>-17.592</c:v>
                </c:pt>
                <c:pt idx="214">
                  <c:v>-18.998</c:v>
                </c:pt>
                <c:pt idx="215">
                  <c:v>-20.404</c:v>
                </c:pt>
                <c:pt idx="216">
                  <c:v>-21.81</c:v>
                </c:pt>
                <c:pt idx="217">
                  <c:v>-22.758</c:v>
                </c:pt>
                <c:pt idx="218">
                  <c:v>-23.706</c:v>
                </c:pt>
                <c:pt idx="219">
                  <c:v>-24.654</c:v>
                </c:pt>
                <c:pt idx="220">
                  <c:v>-25.602</c:v>
                </c:pt>
                <c:pt idx="221">
                  <c:v>-26.55</c:v>
                </c:pt>
                <c:pt idx="222">
                  <c:v>-24.592</c:v>
                </c:pt>
                <c:pt idx="223">
                  <c:v>-22.634</c:v>
                </c:pt>
                <c:pt idx="224">
                  <c:v>-20.676</c:v>
                </c:pt>
                <c:pt idx="225">
                  <c:v>-18.718</c:v>
                </c:pt>
                <c:pt idx="226">
                  <c:v>-16.76</c:v>
                </c:pt>
                <c:pt idx="227">
                  <c:v>-15.964</c:v>
                </c:pt>
                <c:pt idx="228">
                  <c:v>-15.168</c:v>
                </c:pt>
                <c:pt idx="229">
                  <c:v>-14.372</c:v>
                </c:pt>
                <c:pt idx="230">
                  <c:v>-13.576</c:v>
                </c:pt>
                <c:pt idx="231">
                  <c:v>-12.78</c:v>
                </c:pt>
                <c:pt idx="232">
                  <c:v>-12.31</c:v>
                </c:pt>
                <c:pt idx="233">
                  <c:v>-11.84</c:v>
                </c:pt>
                <c:pt idx="234">
                  <c:v>-11.37</c:v>
                </c:pt>
                <c:pt idx="235">
                  <c:v>-10.9</c:v>
                </c:pt>
                <c:pt idx="236">
                  <c:v>-10.43</c:v>
                </c:pt>
                <c:pt idx="237">
                  <c:v>-10.094</c:v>
                </c:pt>
                <c:pt idx="238">
                  <c:v>-9.758</c:v>
                </c:pt>
                <c:pt idx="239">
                  <c:v>-9.422</c:v>
                </c:pt>
                <c:pt idx="240">
                  <c:v>-9.08600000000001</c:v>
                </c:pt>
                <c:pt idx="241">
                  <c:v>-8.75</c:v>
                </c:pt>
                <c:pt idx="242">
                  <c:v>-8.32400000000001</c:v>
                </c:pt>
                <c:pt idx="243">
                  <c:v>-7.898</c:v>
                </c:pt>
                <c:pt idx="244">
                  <c:v>-7.472</c:v>
                </c:pt>
                <c:pt idx="245">
                  <c:v>-7.046</c:v>
                </c:pt>
                <c:pt idx="246">
                  <c:v>-6.62</c:v>
                </c:pt>
                <c:pt idx="247">
                  <c:v>-6.212</c:v>
                </c:pt>
                <c:pt idx="248">
                  <c:v>-5.804</c:v>
                </c:pt>
                <c:pt idx="249">
                  <c:v>-5.396</c:v>
                </c:pt>
                <c:pt idx="250">
                  <c:v>-4.988</c:v>
                </c:pt>
                <c:pt idx="251">
                  <c:v>-4.58000000000001</c:v>
                </c:pt>
                <c:pt idx="252">
                  <c:v>-4.25400000000001</c:v>
                </c:pt>
                <c:pt idx="253">
                  <c:v>-3.928</c:v>
                </c:pt>
                <c:pt idx="254">
                  <c:v>-3.602</c:v>
                </c:pt>
                <c:pt idx="255">
                  <c:v>-3.276</c:v>
                </c:pt>
                <c:pt idx="256">
                  <c:v>-2.95</c:v>
                </c:pt>
                <c:pt idx="257">
                  <c:v>-2.694</c:v>
                </c:pt>
                <c:pt idx="258">
                  <c:v>-2.438</c:v>
                </c:pt>
                <c:pt idx="259">
                  <c:v>-2.182</c:v>
                </c:pt>
                <c:pt idx="260">
                  <c:v>-1.926</c:v>
                </c:pt>
                <c:pt idx="261">
                  <c:v>-1.67</c:v>
                </c:pt>
                <c:pt idx="262">
                  <c:v>-1.498</c:v>
                </c:pt>
                <c:pt idx="263">
                  <c:v>-1.326</c:v>
                </c:pt>
                <c:pt idx="264">
                  <c:v>-1.154</c:v>
                </c:pt>
                <c:pt idx="265">
                  <c:v>-0.981999999999999</c:v>
                </c:pt>
                <c:pt idx="266">
                  <c:v>-0.810000000000002</c:v>
                </c:pt>
                <c:pt idx="267">
                  <c:v>-0.722000000000001</c:v>
                </c:pt>
                <c:pt idx="268">
                  <c:v>-0.634</c:v>
                </c:pt>
                <c:pt idx="269">
                  <c:v>-0.545999999999999</c:v>
                </c:pt>
                <c:pt idx="270">
                  <c:v>-0.458000000000006</c:v>
                </c:pt>
                <c:pt idx="271">
                  <c:v>-0.370000000000005</c:v>
                </c:pt>
                <c:pt idx="272">
                  <c:v>-0.386000000000003</c:v>
                </c:pt>
                <c:pt idx="273">
                  <c:v>-0.402000000000001</c:v>
                </c:pt>
                <c:pt idx="274">
                  <c:v>-0.417999999999999</c:v>
                </c:pt>
                <c:pt idx="275">
                  <c:v>-0.434000000000005</c:v>
                </c:pt>
                <c:pt idx="276">
                  <c:v>-0.450000000000003</c:v>
                </c:pt>
                <c:pt idx="277">
                  <c:v>-0.556000000000005</c:v>
                </c:pt>
                <c:pt idx="278">
                  <c:v>-0.661999999999999</c:v>
                </c:pt>
                <c:pt idx="279">
                  <c:v>-0.768000000000001</c:v>
                </c:pt>
                <c:pt idx="280">
                  <c:v>-0.874000000000002</c:v>
                </c:pt>
                <c:pt idx="281">
                  <c:v>-0.980000000000004</c:v>
                </c:pt>
                <c:pt idx="282">
                  <c:v>-1.294</c:v>
                </c:pt>
                <c:pt idx="283">
                  <c:v>-1.608</c:v>
                </c:pt>
                <c:pt idx="284">
                  <c:v>-1.922</c:v>
                </c:pt>
                <c:pt idx="285">
                  <c:v>-2.236</c:v>
                </c:pt>
                <c:pt idx="286">
                  <c:v>-2.55</c:v>
                </c:pt>
                <c:pt idx="287">
                  <c:v>-2.552</c:v>
                </c:pt>
                <c:pt idx="288">
                  <c:v>-2.554</c:v>
                </c:pt>
                <c:pt idx="289">
                  <c:v>-2.556</c:v>
                </c:pt>
                <c:pt idx="290">
                  <c:v>-2.558</c:v>
                </c:pt>
                <c:pt idx="291">
                  <c:v>-2.56</c:v>
                </c:pt>
                <c:pt idx="292">
                  <c:v>-3.554</c:v>
                </c:pt>
                <c:pt idx="293">
                  <c:v>-4.548</c:v>
                </c:pt>
                <c:pt idx="294">
                  <c:v>-5.542</c:v>
                </c:pt>
                <c:pt idx="295">
                  <c:v>-6.536</c:v>
                </c:pt>
                <c:pt idx="296">
                  <c:v>-7.53</c:v>
                </c:pt>
                <c:pt idx="297">
                  <c:v>-8.012</c:v>
                </c:pt>
                <c:pt idx="298">
                  <c:v>-8.494</c:v>
                </c:pt>
                <c:pt idx="299">
                  <c:v>-8.976</c:v>
                </c:pt>
                <c:pt idx="300">
                  <c:v>-9.45800000000001</c:v>
                </c:pt>
                <c:pt idx="301">
                  <c:v>-9.94000000000001</c:v>
                </c:pt>
                <c:pt idx="302">
                  <c:v>-9.94600000000001</c:v>
                </c:pt>
                <c:pt idx="303">
                  <c:v>-9.95200000000001</c:v>
                </c:pt>
                <c:pt idx="304">
                  <c:v>-9.95800000000001</c:v>
                </c:pt>
                <c:pt idx="305">
                  <c:v>-9.96400000000001</c:v>
                </c:pt>
                <c:pt idx="306">
                  <c:v>-9.97000000000001</c:v>
                </c:pt>
                <c:pt idx="307">
                  <c:v>-9.59200000000001</c:v>
                </c:pt>
                <c:pt idx="308">
                  <c:v>-9.21400000000001</c:v>
                </c:pt>
                <c:pt idx="309">
                  <c:v>-8.83600000000001</c:v>
                </c:pt>
                <c:pt idx="310">
                  <c:v>-8.45800000000001</c:v>
                </c:pt>
                <c:pt idx="311">
                  <c:v>-8.08000000000001</c:v>
                </c:pt>
                <c:pt idx="312">
                  <c:v>-7.81</c:v>
                </c:pt>
                <c:pt idx="313">
                  <c:v>-7.54</c:v>
                </c:pt>
                <c:pt idx="314">
                  <c:v>-7.27</c:v>
                </c:pt>
                <c:pt idx="315">
                  <c:v>-7</c:v>
                </c:pt>
                <c:pt idx="316">
                  <c:v>-6.73</c:v>
                </c:pt>
                <c:pt idx="317">
                  <c:v>-6.66</c:v>
                </c:pt>
                <c:pt idx="318">
                  <c:v>-6.59</c:v>
                </c:pt>
                <c:pt idx="319">
                  <c:v>-6.52</c:v>
                </c:pt>
                <c:pt idx="320">
                  <c:v>-6.45</c:v>
                </c:pt>
                <c:pt idx="321">
                  <c:v>-6.38</c:v>
                </c:pt>
                <c:pt idx="322">
                  <c:v>-6.368</c:v>
                </c:pt>
                <c:pt idx="323">
                  <c:v>-6.356</c:v>
                </c:pt>
                <c:pt idx="324">
                  <c:v>-6.344</c:v>
                </c:pt>
                <c:pt idx="325">
                  <c:v>-6.332</c:v>
                </c:pt>
                <c:pt idx="326">
                  <c:v>-6.32</c:v>
                </c:pt>
                <c:pt idx="327">
                  <c:v>-6.438</c:v>
                </c:pt>
                <c:pt idx="328">
                  <c:v>-6.556</c:v>
                </c:pt>
                <c:pt idx="329">
                  <c:v>-6.674</c:v>
                </c:pt>
                <c:pt idx="330">
                  <c:v>-6.792</c:v>
                </c:pt>
                <c:pt idx="331">
                  <c:v>-6.91</c:v>
                </c:pt>
                <c:pt idx="332">
                  <c:v>-7.122</c:v>
                </c:pt>
                <c:pt idx="333">
                  <c:v>-7.334</c:v>
                </c:pt>
                <c:pt idx="334">
                  <c:v>-7.546</c:v>
                </c:pt>
                <c:pt idx="335">
                  <c:v>-7.758</c:v>
                </c:pt>
                <c:pt idx="336">
                  <c:v>-7.97000000000001</c:v>
                </c:pt>
                <c:pt idx="337">
                  <c:v>-8.258</c:v>
                </c:pt>
                <c:pt idx="338">
                  <c:v>-8.546</c:v>
                </c:pt>
                <c:pt idx="339">
                  <c:v>-8.834</c:v>
                </c:pt>
                <c:pt idx="340">
                  <c:v>-9.122</c:v>
                </c:pt>
                <c:pt idx="341">
                  <c:v>-9.41</c:v>
                </c:pt>
                <c:pt idx="342">
                  <c:v>-9.93</c:v>
                </c:pt>
                <c:pt idx="343">
                  <c:v>-10.45</c:v>
                </c:pt>
                <c:pt idx="344">
                  <c:v>-10.97</c:v>
                </c:pt>
                <c:pt idx="345">
                  <c:v>-11.49</c:v>
                </c:pt>
                <c:pt idx="346">
                  <c:v>-12.01</c:v>
                </c:pt>
                <c:pt idx="347">
                  <c:v>-12.424</c:v>
                </c:pt>
                <c:pt idx="348">
                  <c:v>-12.838</c:v>
                </c:pt>
                <c:pt idx="349">
                  <c:v>-13.252</c:v>
                </c:pt>
                <c:pt idx="350">
                  <c:v>-13.666</c:v>
                </c:pt>
                <c:pt idx="351">
                  <c:v>-14.08</c:v>
                </c:pt>
                <c:pt idx="352">
                  <c:v>-14.408</c:v>
                </c:pt>
                <c:pt idx="353">
                  <c:v>-14.736</c:v>
                </c:pt>
                <c:pt idx="354">
                  <c:v>-15.064</c:v>
                </c:pt>
                <c:pt idx="355">
                  <c:v>-15.392</c:v>
                </c:pt>
                <c:pt idx="356">
                  <c:v>-15.72</c:v>
                </c:pt>
                <c:pt idx="357">
                  <c:v>-16.124</c:v>
                </c:pt>
                <c:pt idx="358">
                  <c:v>-16.528</c:v>
                </c:pt>
                <c:pt idx="359">
                  <c:v>-16.932</c:v>
                </c:pt>
                <c:pt idx="360">
                  <c:v>-17.336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'Cálculos-Diagrama de radiação-C'!$O$2</c:f>
              <c:strCache>
                <c:ptCount val="1"/>
                <c:pt idx="0">
                  <c:v>Stripe line – 2,4 GHz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'Cálculos-Diagrama de radiação-C'!$N$5:$N$365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'Cálculos-Diagrama de radiação-C'!$Q$5:$Q$365</c:f>
              <c:numCache>
                <c:formatCode>General</c:formatCode>
                <c:ptCount val="361"/>
                <c:pt idx="0">
                  <c:v>-10.12</c:v>
                </c:pt>
                <c:pt idx="1">
                  <c:v>-10.086</c:v>
                </c:pt>
                <c:pt idx="2">
                  <c:v>-10.052</c:v>
                </c:pt>
                <c:pt idx="3">
                  <c:v>-10.018</c:v>
                </c:pt>
                <c:pt idx="4">
                  <c:v>-9.984</c:v>
                </c:pt>
                <c:pt idx="5">
                  <c:v>-9.95</c:v>
                </c:pt>
                <c:pt idx="6">
                  <c:v>-9.638</c:v>
                </c:pt>
                <c:pt idx="7">
                  <c:v>-9.326</c:v>
                </c:pt>
                <c:pt idx="8">
                  <c:v>-9.014</c:v>
                </c:pt>
                <c:pt idx="9">
                  <c:v>-8.702</c:v>
                </c:pt>
                <c:pt idx="10">
                  <c:v>-8.39</c:v>
                </c:pt>
                <c:pt idx="11">
                  <c:v>-8.094</c:v>
                </c:pt>
                <c:pt idx="12">
                  <c:v>-7.798</c:v>
                </c:pt>
                <c:pt idx="13">
                  <c:v>-7.502</c:v>
                </c:pt>
                <c:pt idx="14">
                  <c:v>-7.206</c:v>
                </c:pt>
                <c:pt idx="15">
                  <c:v>-6.91</c:v>
                </c:pt>
                <c:pt idx="16">
                  <c:v>-6.638</c:v>
                </c:pt>
                <c:pt idx="17">
                  <c:v>-6.366</c:v>
                </c:pt>
                <c:pt idx="18">
                  <c:v>-6.094</c:v>
                </c:pt>
                <c:pt idx="19">
                  <c:v>-5.822</c:v>
                </c:pt>
                <c:pt idx="20">
                  <c:v>-5.55</c:v>
                </c:pt>
                <c:pt idx="21">
                  <c:v>-5.366</c:v>
                </c:pt>
                <c:pt idx="22">
                  <c:v>-5.182</c:v>
                </c:pt>
                <c:pt idx="23">
                  <c:v>-4.998</c:v>
                </c:pt>
                <c:pt idx="24">
                  <c:v>-4.814</c:v>
                </c:pt>
                <c:pt idx="25">
                  <c:v>-4.63</c:v>
                </c:pt>
                <c:pt idx="26">
                  <c:v>-4.59</c:v>
                </c:pt>
                <c:pt idx="27">
                  <c:v>-4.55</c:v>
                </c:pt>
                <c:pt idx="28">
                  <c:v>-4.51</c:v>
                </c:pt>
                <c:pt idx="29">
                  <c:v>-4.47</c:v>
                </c:pt>
                <c:pt idx="30">
                  <c:v>-4.43</c:v>
                </c:pt>
                <c:pt idx="31">
                  <c:v>-4.45</c:v>
                </c:pt>
                <c:pt idx="32">
                  <c:v>-4.47</c:v>
                </c:pt>
                <c:pt idx="33">
                  <c:v>-4.49</c:v>
                </c:pt>
                <c:pt idx="34">
                  <c:v>-4.51</c:v>
                </c:pt>
                <c:pt idx="35">
                  <c:v>-4.53</c:v>
                </c:pt>
                <c:pt idx="36">
                  <c:v>-4.594</c:v>
                </c:pt>
                <c:pt idx="37">
                  <c:v>-4.658</c:v>
                </c:pt>
                <c:pt idx="38">
                  <c:v>-4.722</c:v>
                </c:pt>
                <c:pt idx="39">
                  <c:v>-4.786</c:v>
                </c:pt>
                <c:pt idx="40">
                  <c:v>-4.85</c:v>
                </c:pt>
                <c:pt idx="41">
                  <c:v>-4.874</c:v>
                </c:pt>
                <c:pt idx="42">
                  <c:v>-4.898</c:v>
                </c:pt>
                <c:pt idx="43">
                  <c:v>-4.922</c:v>
                </c:pt>
                <c:pt idx="44">
                  <c:v>-4.946</c:v>
                </c:pt>
                <c:pt idx="45">
                  <c:v>-4.97</c:v>
                </c:pt>
                <c:pt idx="46">
                  <c:v>-5.078</c:v>
                </c:pt>
                <c:pt idx="47">
                  <c:v>-5.186</c:v>
                </c:pt>
                <c:pt idx="48">
                  <c:v>-5.294</c:v>
                </c:pt>
                <c:pt idx="49">
                  <c:v>-5.402</c:v>
                </c:pt>
                <c:pt idx="50">
                  <c:v>-5.51</c:v>
                </c:pt>
                <c:pt idx="51">
                  <c:v>-5.56</c:v>
                </c:pt>
                <c:pt idx="52">
                  <c:v>-5.61</c:v>
                </c:pt>
                <c:pt idx="53">
                  <c:v>-5.66</c:v>
                </c:pt>
                <c:pt idx="54">
                  <c:v>-5.71</c:v>
                </c:pt>
                <c:pt idx="55">
                  <c:v>-5.76</c:v>
                </c:pt>
                <c:pt idx="56">
                  <c:v>-5.72</c:v>
                </c:pt>
                <c:pt idx="57">
                  <c:v>-5.68</c:v>
                </c:pt>
                <c:pt idx="58">
                  <c:v>-5.64</c:v>
                </c:pt>
                <c:pt idx="59">
                  <c:v>-5.6</c:v>
                </c:pt>
                <c:pt idx="60">
                  <c:v>-5.56</c:v>
                </c:pt>
                <c:pt idx="61">
                  <c:v>-5.538</c:v>
                </c:pt>
                <c:pt idx="62">
                  <c:v>-5.516</c:v>
                </c:pt>
                <c:pt idx="63">
                  <c:v>-5.494</c:v>
                </c:pt>
                <c:pt idx="64">
                  <c:v>-5.472</c:v>
                </c:pt>
                <c:pt idx="65">
                  <c:v>-5.45</c:v>
                </c:pt>
                <c:pt idx="66">
                  <c:v>-5.486</c:v>
                </c:pt>
                <c:pt idx="67">
                  <c:v>-5.522</c:v>
                </c:pt>
                <c:pt idx="68">
                  <c:v>-5.558</c:v>
                </c:pt>
                <c:pt idx="69">
                  <c:v>-5.594</c:v>
                </c:pt>
                <c:pt idx="70">
                  <c:v>-5.63</c:v>
                </c:pt>
                <c:pt idx="71">
                  <c:v>-5.652</c:v>
                </c:pt>
                <c:pt idx="72">
                  <c:v>-5.674</c:v>
                </c:pt>
                <c:pt idx="73">
                  <c:v>-5.696</c:v>
                </c:pt>
                <c:pt idx="74">
                  <c:v>-5.718</c:v>
                </c:pt>
                <c:pt idx="75">
                  <c:v>-5.74</c:v>
                </c:pt>
                <c:pt idx="76">
                  <c:v>-5.844</c:v>
                </c:pt>
                <c:pt idx="77">
                  <c:v>-5.948</c:v>
                </c:pt>
                <c:pt idx="78">
                  <c:v>-6.052</c:v>
                </c:pt>
                <c:pt idx="79">
                  <c:v>-6.156</c:v>
                </c:pt>
                <c:pt idx="80">
                  <c:v>-6.26</c:v>
                </c:pt>
                <c:pt idx="81">
                  <c:v>-6.486</c:v>
                </c:pt>
                <c:pt idx="82">
                  <c:v>-6.712</c:v>
                </c:pt>
                <c:pt idx="83">
                  <c:v>-6.938</c:v>
                </c:pt>
                <c:pt idx="84">
                  <c:v>-7.164</c:v>
                </c:pt>
                <c:pt idx="85">
                  <c:v>-7.39</c:v>
                </c:pt>
                <c:pt idx="86">
                  <c:v>-7.572</c:v>
                </c:pt>
                <c:pt idx="87">
                  <c:v>-7.754</c:v>
                </c:pt>
                <c:pt idx="88">
                  <c:v>-7.936</c:v>
                </c:pt>
                <c:pt idx="89">
                  <c:v>-8.118</c:v>
                </c:pt>
                <c:pt idx="90">
                  <c:v>-8.3</c:v>
                </c:pt>
                <c:pt idx="91">
                  <c:v>-8.276</c:v>
                </c:pt>
                <c:pt idx="92">
                  <c:v>-8.252</c:v>
                </c:pt>
                <c:pt idx="93">
                  <c:v>-8.228</c:v>
                </c:pt>
                <c:pt idx="94">
                  <c:v>-8.204</c:v>
                </c:pt>
                <c:pt idx="95">
                  <c:v>-8.18</c:v>
                </c:pt>
                <c:pt idx="96">
                  <c:v>-8.172</c:v>
                </c:pt>
                <c:pt idx="97">
                  <c:v>-8.164</c:v>
                </c:pt>
                <c:pt idx="98">
                  <c:v>-8.156</c:v>
                </c:pt>
                <c:pt idx="99">
                  <c:v>-8.148</c:v>
                </c:pt>
                <c:pt idx="100">
                  <c:v>-8.14</c:v>
                </c:pt>
                <c:pt idx="101">
                  <c:v>-8.058</c:v>
                </c:pt>
                <c:pt idx="102">
                  <c:v>-7.976</c:v>
                </c:pt>
                <c:pt idx="103">
                  <c:v>-7.894</c:v>
                </c:pt>
                <c:pt idx="104">
                  <c:v>-7.812</c:v>
                </c:pt>
                <c:pt idx="105">
                  <c:v>-7.73</c:v>
                </c:pt>
                <c:pt idx="106">
                  <c:v>-7.556</c:v>
                </c:pt>
                <c:pt idx="107">
                  <c:v>-7.382</c:v>
                </c:pt>
                <c:pt idx="108">
                  <c:v>-7.208</c:v>
                </c:pt>
                <c:pt idx="109">
                  <c:v>-7.034</c:v>
                </c:pt>
                <c:pt idx="110">
                  <c:v>-6.86</c:v>
                </c:pt>
                <c:pt idx="111">
                  <c:v>-6.912</c:v>
                </c:pt>
                <c:pt idx="112">
                  <c:v>-6.964</c:v>
                </c:pt>
                <c:pt idx="113">
                  <c:v>-7.016</c:v>
                </c:pt>
                <c:pt idx="114">
                  <c:v>-7.068</c:v>
                </c:pt>
                <c:pt idx="115">
                  <c:v>-7.12</c:v>
                </c:pt>
                <c:pt idx="116">
                  <c:v>-7.15</c:v>
                </c:pt>
                <c:pt idx="117">
                  <c:v>-7.18</c:v>
                </c:pt>
                <c:pt idx="118">
                  <c:v>-7.21</c:v>
                </c:pt>
                <c:pt idx="119">
                  <c:v>-7.24</c:v>
                </c:pt>
                <c:pt idx="120">
                  <c:v>-7.27</c:v>
                </c:pt>
                <c:pt idx="121">
                  <c:v>-7.138</c:v>
                </c:pt>
                <c:pt idx="122">
                  <c:v>-7.006</c:v>
                </c:pt>
                <c:pt idx="123">
                  <c:v>-6.874</c:v>
                </c:pt>
                <c:pt idx="124">
                  <c:v>-6.742</c:v>
                </c:pt>
                <c:pt idx="125">
                  <c:v>-6.61</c:v>
                </c:pt>
                <c:pt idx="126">
                  <c:v>-6.478</c:v>
                </c:pt>
                <c:pt idx="127">
                  <c:v>-6.346</c:v>
                </c:pt>
                <c:pt idx="128">
                  <c:v>-6.214</c:v>
                </c:pt>
                <c:pt idx="129">
                  <c:v>-6.082</c:v>
                </c:pt>
                <c:pt idx="130">
                  <c:v>-5.95</c:v>
                </c:pt>
                <c:pt idx="131">
                  <c:v>-5.702</c:v>
                </c:pt>
                <c:pt idx="132">
                  <c:v>-5.454</c:v>
                </c:pt>
                <c:pt idx="133">
                  <c:v>-5.206</c:v>
                </c:pt>
                <c:pt idx="134">
                  <c:v>-4.958</c:v>
                </c:pt>
                <c:pt idx="135">
                  <c:v>-4.71</c:v>
                </c:pt>
                <c:pt idx="136">
                  <c:v>-4.456</c:v>
                </c:pt>
                <c:pt idx="137">
                  <c:v>-4.202</c:v>
                </c:pt>
                <c:pt idx="138">
                  <c:v>-3.948</c:v>
                </c:pt>
                <c:pt idx="139">
                  <c:v>-3.694</c:v>
                </c:pt>
                <c:pt idx="140">
                  <c:v>-3.44</c:v>
                </c:pt>
                <c:pt idx="141">
                  <c:v>-3.184</c:v>
                </c:pt>
                <c:pt idx="142">
                  <c:v>-2.928</c:v>
                </c:pt>
                <c:pt idx="143">
                  <c:v>-2.672</c:v>
                </c:pt>
                <c:pt idx="144">
                  <c:v>-2.416</c:v>
                </c:pt>
                <c:pt idx="145">
                  <c:v>-2.16</c:v>
                </c:pt>
                <c:pt idx="146">
                  <c:v>-2.038</c:v>
                </c:pt>
                <c:pt idx="147">
                  <c:v>-1.916</c:v>
                </c:pt>
                <c:pt idx="148">
                  <c:v>-1.794</c:v>
                </c:pt>
                <c:pt idx="149">
                  <c:v>-1.672</c:v>
                </c:pt>
                <c:pt idx="150">
                  <c:v>-1.55</c:v>
                </c:pt>
                <c:pt idx="151">
                  <c:v>-1.564</c:v>
                </c:pt>
                <c:pt idx="152">
                  <c:v>-1.578</c:v>
                </c:pt>
                <c:pt idx="153">
                  <c:v>-1.592</c:v>
                </c:pt>
                <c:pt idx="154">
                  <c:v>-1.606</c:v>
                </c:pt>
                <c:pt idx="155">
                  <c:v>-1.62</c:v>
                </c:pt>
                <c:pt idx="156">
                  <c:v>-1.698</c:v>
                </c:pt>
                <c:pt idx="157">
                  <c:v>-1.776</c:v>
                </c:pt>
                <c:pt idx="158">
                  <c:v>-1.854</c:v>
                </c:pt>
                <c:pt idx="159">
                  <c:v>-1.932</c:v>
                </c:pt>
                <c:pt idx="160">
                  <c:v>-2.01</c:v>
                </c:pt>
                <c:pt idx="161">
                  <c:v>-2.054</c:v>
                </c:pt>
                <c:pt idx="162">
                  <c:v>-2.098</c:v>
                </c:pt>
                <c:pt idx="163">
                  <c:v>-2.142</c:v>
                </c:pt>
                <c:pt idx="164">
                  <c:v>-2.186</c:v>
                </c:pt>
                <c:pt idx="165">
                  <c:v>-2.23</c:v>
                </c:pt>
                <c:pt idx="166">
                  <c:v>-2.262</c:v>
                </c:pt>
                <c:pt idx="167">
                  <c:v>-2.294</c:v>
                </c:pt>
                <c:pt idx="168">
                  <c:v>-2.326</c:v>
                </c:pt>
                <c:pt idx="169">
                  <c:v>-2.358</c:v>
                </c:pt>
                <c:pt idx="170">
                  <c:v>-2.39</c:v>
                </c:pt>
                <c:pt idx="171">
                  <c:v>-2.466</c:v>
                </c:pt>
                <c:pt idx="172">
                  <c:v>-2.542</c:v>
                </c:pt>
                <c:pt idx="173">
                  <c:v>-2.618</c:v>
                </c:pt>
                <c:pt idx="174">
                  <c:v>-2.694</c:v>
                </c:pt>
                <c:pt idx="175">
                  <c:v>-2.77</c:v>
                </c:pt>
                <c:pt idx="176">
                  <c:v>-2.824</c:v>
                </c:pt>
                <c:pt idx="177">
                  <c:v>-2.878</c:v>
                </c:pt>
                <c:pt idx="178">
                  <c:v>-2.932</c:v>
                </c:pt>
                <c:pt idx="179">
                  <c:v>-2.986</c:v>
                </c:pt>
                <c:pt idx="180">
                  <c:v>-3.04</c:v>
                </c:pt>
                <c:pt idx="181">
                  <c:v>-2.92</c:v>
                </c:pt>
                <c:pt idx="182">
                  <c:v>-2.866</c:v>
                </c:pt>
                <c:pt idx="183">
                  <c:v>-2.812</c:v>
                </c:pt>
                <c:pt idx="184">
                  <c:v>-2.758</c:v>
                </c:pt>
                <c:pt idx="185">
                  <c:v>-2.704</c:v>
                </c:pt>
                <c:pt idx="186">
                  <c:v>-2.65</c:v>
                </c:pt>
                <c:pt idx="187">
                  <c:v>-2.6</c:v>
                </c:pt>
                <c:pt idx="188">
                  <c:v>-2.55</c:v>
                </c:pt>
                <c:pt idx="189">
                  <c:v>-2.5</c:v>
                </c:pt>
                <c:pt idx="190">
                  <c:v>-2.45</c:v>
                </c:pt>
                <c:pt idx="191">
                  <c:v>-2.4</c:v>
                </c:pt>
                <c:pt idx="192">
                  <c:v>-2.416</c:v>
                </c:pt>
                <c:pt idx="193">
                  <c:v>-2.432</c:v>
                </c:pt>
                <c:pt idx="194">
                  <c:v>-2.448</c:v>
                </c:pt>
                <c:pt idx="195">
                  <c:v>-2.464</c:v>
                </c:pt>
                <c:pt idx="196">
                  <c:v>-2.48</c:v>
                </c:pt>
                <c:pt idx="197">
                  <c:v>-2.494</c:v>
                </c:pt>
                <c:pt idx="198">
                  <c:v>-2.508</c:v>
                </c:pt>
                <c:pt idx="199">
                  <c:v>-2.522</c:v>
                </c:pt>
                <c:pt idx="200">
                  <c:v>-2.536</c:v>
                </c:pt>
                <c:pt idx="201">
                  <c:v>-2.55</c:v>
                </c:pt>
                <c:pt idx="202">
                  <c:v>-2.502</c:v>
                </c:pt>
                <c:pt idx="203">
                  <c:v>-2.454</c:v>
                </c:pt>
                <c:pt idx="204">
                  <c:v>-2.406</c:v>
                </c:pt>
                <c:pt idx="205">
                  <c:v>-2.358</c:v>
                </c:pt>
                <c:pt idx="206">
                  <c:v>-2.31</c:v>
                </c:pt>
                <c:pt idx="207">
                  <c:v>-2.286</c:v>
                </c:pt>
                <c:pt idx="208">
                  <c:v>-2.262</c:v>
                </c:pt>
                <c:pt idx="209">
                  <c:v>-2.238</c:v>
                </c:pt>
                <c:pt idx="210">
                  <c:v>-2.214</c:v>
                </c:pt>
                <c:pt idx="211">
                  <c:v>-2.19</c:v>
                </c:pt>
                <c:pt idx="212">
                  <c:v>-2.168</c:v>
                </c:pt>
                <c:pt idx="213">
                  <c:v>-2.146</c:v>
                </c:pt>
                <c:pt idx="214">
                  <c:v>-2.124</c:v>
                </c:pt>
                <c:pt idx="215">
                  <c:v>-2.102</c:v>
                </c:pt>
                <c:pt idx="216">
                  <c:v>-2.08</c:v>
                </c:pt>
                <c:pt idx="217">
                  <c:v>-2.052</c:v>
                </c:pt>
                <c:pt idx="218">
                  <c:v>-2.024</c:v>
                </c:pt>
                <c:pt idx="219">
                  <c:v>-1.996</c:v>
                </c:pt>
                <c:pt idx="220">
                  <c:v>-1.968</c:v>
                </c:pt>
                <c:pt idx="221">
                  <c:v>-1.94</c:v>
                </c:pt>
                <c:pt idx="222">
                  <c:v>-1.932</c:v>
                </c:pt>
                <c:pt idx="223">
                  <c:v>-1.924</c:v>
                </c:pt>
                <c:pt idx="224">
                  <c:v>-1.916</c:v>
                </c:pt>
                <c:pt idx="225">
                  <c:v>-1.908</c:v>
                </c:pt>
                <c:pt idx="226">
                  <c:v>-1.9</c:v>
                </c:pt>
                <c:pt idx="227">
                  <c:v>-1.854</c:v>
                </c:pt>
                <c:pt idx="228">
                  <c:v>-1.808</c:v>
                </c:pt>
                <c:pt idx="229">
                  <c:v>-1.762</c:v>
                </c:pt>
                <c:pt idx="230">
                  <c:v>-1.716</c:v>
                </c:pt>
                <c:pt idx="231">
                  <c:v>-1.67</c:v>
                </c:pt>
                <c:pt idx="232">
                  <c:v>-1.56</c:v>
                </c:pt>
                <c:pt idx="233">
                  <c:v>-1.45</c:v>
                </c:pt>
                <c:pt idx="234">
                  <c:v>-1.34</c:v>
                </c:pt>
                <c:pt idx="235">
                  <c:v>-1.23</c:v>
                </c:pt>
                <c:pt idx="236">
                  <c:v>-1.12</c:v>
                </c:pt>
                <c:pt idx="237">
                  <c:v>-1.05</c:v>
                </c:pt>
                <c:pt idx="238">
                  <c:v>-0.979999999999997</c:v>
                </c:pt>
                <c:pt idx="239">
                  <c:v>-0.909999999999997</c:v>
                </c:pt>
                <c:pt idx="240">
                  <c:v>-0.839999999999996</c:v>
                </c:pt>
                <c:pt idx="241">
                  <c:v>-0.770000000000003</c:v>
                </c:pt>
                <c:pt idx="242">
                  <c:v>-0.759999999999998</c:v>
                </c:pt>
                <c:pt idx="243">
                  <c:v>-0.75</c:v>
                </c:pt>
                <c:pt idx="244">
                  <c:v>-0.740000000000002</c:v>
                </c:pt>
                <c:pt idx="245">
                  <c:v>-0.729999999999997</c:v>
                </c:pt>
                <c:pt idx="246">
                  <c:v>-0.719999999999999</c:v>
                </c:pt>
                <c:pt idx="247">
                  <c:v>-0.659999999999997</c:v>
                </c:pt>
                <c:pt idx="248">
                  <c:v>-0.600000000000001</c:v>
                </c:pt>
                <c:pt idx="249">
                  <c:v>-0.539999999999999</c:v>
                </c:pt>
                <c:pt idx="250">
                  <c:v>-0.479999999999997</c:v>
                </c:pt>
                <c:pt idx="251">
                  <c:v>-0.420000000000002</c:v>
                </c:pt>
                <c:pt idx="252">
                  <c:v>-0.415999999999997</c:v>
                </c:pt>
                <c:pt idx="253">
                  <c:v>-0.411999999999999</c:v>
                </c:pt>
                <c:pt idx="254">
                  <c:v>-0.408000000000001</c:v>
                </c:pt>
                <c:pt idx="255">
                  <c:v>-0.403999999999996</c:v>
                </c:pt>
                <c:pt idx="256">
                  <c:v>-0.399999999999999</c:v>
                </c:pt>
                <c:pt idx="257">
                  <c:v>-0.445999999999998</c:v>
                </c:pt>
                <c:pt idx="258">
                  <c:v>-0.491999999999997</c:v>
                </c:pt>
                <c:pt idx="259">
                  <c:v>-0.537999999999997</c:v>
                </c:pt>
                <c:pt idx="260">
                  <c:v>-0.584000000000003</c:v>
                </c:pt>
                <c:pt idx="261">
                  <c:v>-0.630000000000003</c:v>
                </c:pt>
                <c:pt idx="262">
                  <c:v>-0.671999999999997</c:v>
                </c:pt>
                <c:pt idx="263">
                  <c:v>-0.713999999999999</c:v>
                </c:pt>
                <c:pt idx="264">
                  <c:v>-0.756</c:v>
                </c:pt>
                <c:pt idx="265">
                  <c:v>-0.798000000000002</c:v>
                </c:pt>
                <c:pt idx="266">
                  <c:v>-0.839999999999996</c:v>
                </c:pt>
                <c:pt idx="267">
                  <c:v>-0.924</c:v>
                </c:pt>
                <c:pt idx="268">
                  <c:v>-1.008</c:v>
                </c:pt>
                <c:pt idx="269">
                  <c:v>-1.092</c:v>
                </c:pt>
                <c:pt idx="270">
                  <c:v>-1.176</c:v>
                </c:pt>
                <c:pt idx="271">
                  <c:v>-1.26</c:v>
                </c:pt>
                <c:pt idx="272">
                  <c:v>-1.306</c:v>
                </c:pt>
                <c:pt idx="273">
                  <c:v>-1.352</c:v>
                </c:pt>
                <c:pt idx="274">
                  <c:v>-1.398</c:v>
                </c:pt>
                <c:pt idx="275">
                  <c:v>-1.444</c:v>
                </c:pt>
                <c:pt idx="276">
                  <c:v>-1.49</c:v>
                </c:pt>
                <c:pt idx="277">
                  <c:v>-1.514</c:v>
                </c:pt>
                <c:pt idx="278">
                  <c:v>-1.538</c:v>
                </c:pt>
                <c:pt idx="279">
                  <c:v>-1.562</c:v>
                </c:pt>
                <c:pt idx="280">
                  <c:v>-1.586</c:v>
                </c:pt>
                <c:pt idx="281">
                  <c:v>-1.61</c:v>
                </c:pt>
                <c:pt idx="282">
                  <c:v>-1.664</c:v>
                </c:pt>
                <c:pt idx="283">
                  <c:v>-1.718</c:v>
                </c:pt>
                <c:pt idx="284">
                  <c:v>-1.772</c:v>
                </c:pt>
                <c:pt idx="285">
                  <c:v>-1.826</c:v>
                </c:pt>
                <c:pt idx="286">
                  <c:v>-1.88</c:v>
                </c:pt>
                <c:pt idx="287">
                  <c:v>-1.974</c:v>
                </c:pt>
                <c:pt idx="288">
                  <c:v>-2.068</c:v>
                </c:pt>
                <c:pt idx="289">
                  <c:v>-2.162</c:v>
                </c:pt>
                <c:pt idx="290">
                  <c:v>-2.256</c:v>
                </c:pt>
                <c:pt idx="291">
                  <c:v>-2.35</c:v>
                </c:pt>
                <c:pt idx="292">
                  <c:v>-2.438</c:v>
                </c:pt>
                <c:pt idx="293">
                  <c:v>-2.526</c:v>
                </c:pt>
                <c:pt idx="294">
                  <c:v>-2.614</c:v>
                </c:pt>
                <c:pt idx="295">
                  <c:v>-2.702</c:v>
                </c:pt>
                <c:pt idx="296">
                  <c:v>-2.79</c:v>
                </c:pt>
                <c:pt idx="297">
                  <c:v>-2.798</c:v>
                </c:pt>
                <c:pt idx="298">
                  <c:v>-2.806</c:v>
                </c:pt>
                <c:pt idx="299">
                  <c:v>-2.814</c:v>
                </c:pt>
                <c:pt idx="300">
                  <c:v>-2.822</c:v>
                </c:pt>
                <c:pt idx="301">
                  <c:v>-2.83</c:v>
                </c:pt>
                <c:pt idx="302">
                  <c:v>-2.75</c:v>
                </c:pt>
                <c:pt idx="303">
                  <c:v>-2.67</c:v>
                </c:pt>
                <c:pt idx="304">
                  <c:v>-2.59</c:v>
                </c:pt>
                <c:pt idx="305">
                  <c:v>-2.51</c:v>
                </c:pt>
                <c:pt idx="306">
                  <c:v>-2.43</c:v>
                </c:pt>
                <c:pt idx="307">
                  <c:v>-2.222</c:v>
                </c:pt>
                <c:pt idx="308">
                  <c:v>-2.014</c:v>
                </c:pt>
                <c:pt idx="309">
                  <c:v>-1.806</c:v>
                </c:pt>
                <c:pt idx="310">
                  <c:v>-1.598</c:v>
                </c:pt>
                <c:pt idx="311">
                  <c:v>-1.39</c:v>
                </c:pt>
                <c:pt idx="312">
                  <c:v>-1.274</c:v>
                </c:pt>
                <c:pt idx="313">
                  <c:v>-1.158</c:v>
                </c:pt>
                <c:pt idx="314">
                  <c:v>-1.042</c:v>
                </c:pt>
                <c:pt idx="315">
                  <c:v>-0.926000000000002</c:v>
                </c:pt>
                <c:pt idx="316">
                  <c:v>-0.810000000000002</c:v>
                </c:pt>
                <c:pt idx="317">
                  <c:v>-0.707999999999998</c:v>
                </c:pt>
                <c:pt idx="318">
                  <c:v>-0.606000000000002</c:v>
                </c:pt>
                <c:pt idx="319">
                  <c:v>-0.503999999999998</c:v>
                </c:pt>
                <c:pt idx="320">
                  <c:v>-0.402000000000001</c:v>
                </c:pt>
                <c:pt idx="321">
                  <c:v>-0.299999999999997</c:v>
                </c:pt>
                <c:pt idx="322">
                  <c:v>-0.240000000000002</c:v>
                </c:pt>
                <c:pt idx="323">
                  <c:v>-0.18</c:v>
                </c:pt>
                <c:pt idx="324">
                  <c:v>-0.119999999999997</c:v>
                </c:pt>
                <c:pt idx="325">
                  <c:v>-0.0600000000000023</c:v>
                </c:pt>
                <c:pt idx="326">
                  <c:v>0</c:v>
                </c:pt>
                <c:pt idx="327">
                  <c:v>-0.0640000000000001</c:v>
                </c:pt>
                <c:pt idx="328">
                  <c:v>-0.128</c:v>
                </c:pt>
                <c:pt idx="329">
                  <c:v>-0.192</c:v>
                </c:pt>
                <c:pt idx="330">
                  <c:v>-0.256</c:v>
                </c:pt>
                <c:pt idx="331">
                  <c:v>-0.32</c:v>
                </c:pt>
                <c:pt idx="332">
                  <c:v>-0.485999999999997</c:v>
                </c:pt>
                <c:pt idx="333">
                  <c:v>-0.652000000000001</c:v>
                </c:pt>
                <c:pt idx="334">
                  <c:v>-0.817999999999998</c:v>
                </c:pt>
                <c:pt idx="335">
                  <c:v>-0.984000000000002</c:v>
                </c:pt>
                <c:pt idx="336">
                  <c:v>-1.15</c:v>
                </c:pt>
                <c:pt idx="337">
                  <c:v>-1.404</c:v>
                </c:pt>
                <c:pt idx="338">
                  <c:v>-1.658</c:v>
                </c:pt>
                <c:pt idx="339">
                  <c:v>-1.912</c:v>
                </c:pt>
                <c:pt idx="340">
                  <c:v>-2.166</c:v>
                </c:pt>
                <c:pt idx="341">
                  <c:v>-2.42</c:v>
                </c:pt>
                <c:pt idx="342">
                  <c:v>-2.776</c:v>
                </c:pt>
                <c:pt idx="343">
                  <c:v>-3.132</c:v>
                </c:pt>
                <c:pt idx="344">
                  <c:v>-3.488</c:v>
                </c:pt>
                <c:pt idx="345">
                  <c:v>-3.844</c:v>
                </c:pt>
                <c:pt idx="346">
                  <c:v>-4.2</c:v>
                </c:pt>
                <c:pt idx="347">
                  <c:v>-4.628</c:v>
                </c:pt>
                <c:pt idx="348">
                  <c:v>-5.056</c:v>
                </c:pt>
                <c:pt idx="349">
                  <c:v>-5.484</c:v>
                </c:pt>
                <c:pt idx="350">
                  <c:v>-5.912</c:v>
                </c:pt>
                <c:pt idx="351">
                  <c:v>-6.34</c:v>
                </c:pt>
                <c:pt idx="352">
                  <c:v>-6.726</c:v>
                </c:pt>
                <c:pt idx="353">
                  <c:v>-7.112</c:v>
                </c:pt>
                <c:pt idx="354">
                  <c:v>-7.498</c:v>
                </c:pt>
                <c:pt idx="355">
                  <c:v>-7.884</c:v>
                </c:pt>
                <c:pt idx="356">
                  <c:v>-8.27</c:v>
                </c:pt>
                <c:pt idx="357">
                  <c:v>-8.64</c:v>
                </c:pt>
                <c:pt idx="358">
                  <c:v>-9.01</c:v>
                </c:pt>
                <c:pt idx="359">
                  <c:v>-9.38</c:v>
                </c:pt>
                <c:pt idx="360">
                  <c:v>-9.75</c:v>
                </c:pt>
              </c:numCache>
            </c:numRef>
          </c:yVal>
          <c:smooth val="1"/>
        </c:ser>
        <c:axId val="66722168"/>
        <c:axId val="31466813"/>
      </c:scatterChart>
      <c:valAx>
        <c:axId val="66722168"/>
        <c:scaling>
          <c:orientation val="minMax"/>
          <c:max val="180"/>
          <c:min val="-18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000" spc="-1" strike="noStrike">
                    <a:latin typeface="Arial"/>
                  </a:defRPr>
                </a:pPr>
                <a:r>
                  <a:rPr b="1" sz="1000" spc="-1" strike="noStrike">
                    <a:latin typeface="Arial"/>
                  </a:rPr>
                  <a:t>Graus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31466813"/>
        <c:crossesAt val="-30"/>
        <c:crossBetween val="midCat"/>
        <c:majorUnit val="30"/>
        <c:minorUnit val="15"/>
      </c:valAx>
      <c:valAx>
        <c:axId val="31466813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6722168"/>
        <c:crossesAt val="-18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3629677698464"/>
          <c:y val="0.725491640273993"/>
          <c:w val="0.274187442539614"/>
          <c:h val="0.070271066588096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solidFill>
        <a:srgbClr val="00000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Plano YZ</a:t>
            </a:r>
          </a:p>
        </c:rich>
      </c:tx>
      <c:layout>
        <c:manualLayout>
          <c:xMode val="edge"/>
          <c:yMode val="edge"/>
          <c:x val="0.429459258472326"/>
          <c:y val="0.028099051008303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radiação-P'!$T$5:$T$365</c:f>
              <c:numCache>
                <c:formatCode>General</c:formatCode>
                <c:ptCount val="361"/>
                <c:pt idx="0">
                  <c:v>-11.62</c:v>
                </c:pt>
                <c:pt idx="1">
                  <c:v>-11.248</c:v>
                </c:pt>
                <c:pt idx="2">
                  <c:v>-10.876</c:v>
                </c:pt>
                <c:pt idx="3">
                  <c:v>-10.504</c:v>
                </c:pt>
                <c:pt idx="4">
                  <c:v>-10.132</c:v>
                </c:pt>
                <c:pt idx="5">
                  <c:v>-9.76000000000001</c:v>
                </c:pt>
                <c:pt idx="6">
                  <c:v>-9.59800000000001</c:v>
                </c:pt>
                <c:pt idx="7">
                  <c:v>-9.43600000000001</c:v>
                </c:pt>
                <c:pt idx="8">
                  <c:v>-9.27400000000001</c:v>
                </c:pt>
                <c:pt idx="9">
                  <c:v>-9.112</c:v>
                </c:pt>
                <c:pt idx="10">
                  <c:v>-8.95</c:v>
                </c:pt>
                <c:pt idx="11">
                  <c:v>-8.694</c:v>
                </c:pt>
                <c:pt idx="12">
                  <c:v>-8.43800000000001</c:v>
                </c:pt>
                <c:pt idx="13">
                  <c:v>-8.182</c:v>
                </c:pt>
                <c:pt idx="14">
                  <c:v>-7.926</c:v>
                </c:pt>
                <c:pt idx="15">
                  <c:v>-7.67</c:v>
                </c:pt>
                <c:pt idx="16">
                  <c:v>-7.556</c:v>
                </c:pt>
                <c:pt idx="17">
                  <c:v>-7.442</c:v>
                </c:pt>
                <c:pt idx="18">
                  <c:v>-7.328</c:v>
                </c:pt>
                <c:pt idx="19">
                  <c:v>-7.214</c:v>
                </c:pt>
                <c:pt idx="20">
                  <c:v>-7.1</c:v>
                </c:pt>
                <c:pt idx="21">
                  <c:v>-6.912</c:v>
                </c:pt>
                <c:pt idx="22">
                  <c:v>-6.724</c:v>
                </c:pt>
                <c:pt idx="23">
                  <c:v>-6.536</c:v>
                </c:pt>
                <c:pt idx="24">
                  <c:v>-6.34800000000001</c:v>
                </c:pt>
                <c:pt idx="25">
                  <c:v>-6.16</c:v>
                </c:pt>
                <c:pt idx="26">
                  <c:v>-6.1</c:v>
                </c:pt>
                <c:pt idx="27">
                  <c:v>-5.994</c:v>
                </c:pt>
                <c:pt idx="28">
                  <c:v>-5.888</c:v>
                </c:pt>
                <c:pt idx="29">
                  <c:v>-5.782</c:v>
                </c:pt>
                <c:pt idx="30">
                  <c:v>-5.676</c:v>
                </c:pt>
                <c:pt idx="31">
                  <c:v>-5.57</c:v>
                </c:pt>
                <c:pt idx="32">
                  <c:v>-5.462</c:v>
                </c:pt>
                <c:pt idx="33">
                  <c:v>-5.35400000000001</c:v>
                </c:pt>
                <c:pt idx="34">
                  <c:v>-5.246</c:v>
                </c:pt>
                <c:pt idx="35">
                  <c:v>-5.138</c:v>
                </c:pt>
                <c:pt idx="36">
                  <c:v>-5.03</c:v>
                </c:pt>
                <c:pt idx="37">
                  <c:v>-4.858</c:v>
                </c:pt>
                <c:pt idx="38">
                  <c:v>-4.686</c:v>
                </c:pt>
                <c:pt idx="39">
                  <c:v>-4.514</c:v>
                </c:pt>
                <c:pt idx="40">
                  <c:v>-4.34200000000001</c:v>
                </c:pt>
                <c:pt idx="41">
                  <c:v>-4.17</c:v>
                </c:pt>
                <c:pt idx="42">
                  <c:v>-4.024</c:v>
                </c:pt>
                <c:pt idx="43">
                  <c:v>-3.87800000000001</c:v>
                </c:pt>
                <c:pt idx="44">
                  <c:v>-3.732</c:v>
                </c:pt>
                <c:pt idx="45">
                  <c:v>-3.58600000000001</c:v>
                </c:pt>
                <c:pt idx="46">
                  <c:v>-3.44</c:v>
                </c:pt>
                <c:pt idx="47">
                  <c:v>-3.33200000000001</c:v>
                </c:pt>
                <c:pt idx="48">
                  <c:v>-3.22400000000001</c:v>
                </c:pt>
                <c:pt idx="49">
                  <c:v>-3.11600000000001</c:v>
                </c:pt>
                <c:pt idx="50">
                  <c:v>-3.008</c:v>
                </c:pt>
                <c:pt idx="51">
                  <c:v>-2.90000000000001</c:v>
                </c:pt>
                <c:pt idx="52">
                  <c:v>-2.794</c:v>
                </c:pt>
                <c:pt idx="53">
                  <c:v>-2.68800000000001</c:v>
                </c:pt>
                <c:pt idx="54">
                  <c:v>-2.582</c:v>
                </c:pt>
                <c:pt idx="55">
                  <c:v>-2.47600000000001</c:v>
                </c:pt>
                <c:pt idx="56">
                  <c:v>-2.37</c:v>
                </c:pt>
                <c:pt idx="57">
                  <c:v>-2.274</c:v>
                </c:pt>
                <c:pt idx="58">
                  <c:v>-2.178</c:v>
                </c:pt>
                <c:pt idx="59">
                  <c:v>-2.082</c:v>
                </c:pt>
                <c:pt idx="60">
                  <c:v>-1.986</c:v>
                </c:pt>
                <c:pt idx="61">
                  <c:v>-1.89</c:v>
                </c:pt>
                <c:pt idx="62">
                  <c:v>-1.844</c:v>
                </c:pt>
                <c:pt idx="63">
                  <c:v>-1.798</c:v>
                </c:pt>
                <c:pt idx="64">
                  <c:v>-1.752</c:v>
                </c:pt>
                <c:pt idx="65">
                  <c:v>-1.706</c:v>
                </c:pt>
                <c:pt idx="66">
                  <c:v>-1.66</c:v>
                </c:pt>
                <c:pt idx="67">
                  <c:v>-1.632</c:v>
                </c:pt>
                <c:pt idx="68">
                  <c:v>-1.60400000000001</c:v>
                </c:pt>
                <c:pt idx="69">
                  <c:v>-1.57600000000001</c:v>
                </c:pt>
                <c:pt idx="70">
                  <c:v>-1.548</c:v>
                </c:pt>
                <c:pt idx="71">
                  <c:v>-1.52</c:v>
                </c:pt>
                <c:pt idx="72">
                  <c:v>-1.526</c:v>
                </c:pt>
                <c:pt idx="73">
                  <c:v>-1.532</c:v>
                </c:pt>
                <c:pt idx="74">
                  <c:v>-1.538</c:v>
                </c:pt>
                <c:pt idx="75">
                  <c:v>-1.544</c:v>
                </c:pt>
                <c:pt idx="76">
                  <c:v>-1.55</c:v>
                </c:pt>
                <c:pt idx="77">
                  <c:v>-1.58600000000001</c:v>
                </c:pt>
                <c:pt idx="78">
                  <c:v>-1.62200000000001</c:v>
                </c:pt>
                <c:pt idx="79">
                  <c:v>-1.65800000000001</c:v>
                </c:pt>
                <c:pt idx="80">
                  <c:v>-1.694</c:v>
                </c:pt>
                <c:pt idx="81">
                  <c:v>-1.73</c:v>
                </c:pt>
                <c:pt idx="82">
                  <c:v>-1.73800000000001</c:v>
                </c:pt>
                <c:pt idx="83">
                  <c:v>-1.746</c:v>
                </c:pt>
                <c:pt idx="84">
                  <c:v>-1.75400000000001</c:v>
                </c:pt>
                <c:pt idx="85">
                  <c:v>-1.762</c:v>
                </c:pt>
                <c:pt idx="86">
                  <c:v>-1.77</c:v>
                </c:pt>
                <c:pt idx="87">
                  <c:v>-1.76000000000001</c:v>
                </c:pt>
                <c:pt idx="88">
                  <c:v>-1.75000000000001</c:v>
                </c:pt>
                <c:pt idx="89">
                  <c:v>-1.74</c:v>
                </c:pt>
                <c:pt idx="90">
                  <c:v>-1.73</c:v>
                </c:pt>
                <c:pt idx="91">
                  <c:v>-1.72000000000001</c:v>
                </c:pt>
                <c:pt idx="92">
                  <c:v>-1.64000000000001</c:v>
                </c:pt>
                <c:pt idx="93">
                  <c:v>-1.56</c:v>
                </c:pt>
                <c:pt idx="94">
                  <c:v>-1.48</c:v>
                </c:pt>
                <c:pt idx="95">
                  <c:v>-1.4</c:v>
                </c:pt>
                <c:pt idx="96">
                  <c:v>-1.32</c:v>
                </c:pt>
                <c:pt idx="97">
                  <c:v>-1.204</c:v>
                </c:pt>
                <c:pt idx="98">
                  <c:v>-1.088</c:v>
                </c:pt>
                <c:pt idx="99">
                  <c:v>-0.972000000000001</c:v>
                </c:pt>
                <c:pt idx="100">
                  <c:v>-0.856000000000002</c:v>
                </c:pt>
                <c:pt idx="101">
                  <c:v>-0.740000000000002</c:v>
                </c:pt>
                <c:pt idx="102">
                  <c:v>-0.655999999999999</c:v>
                </c:pt>
                <c:pt idx="103">
                  <c:v>-0.571999999999996</c:v>
                </c:pt>
                <c:pt idx="104">
                  <c:v>-0.488</c:v>
                </c:pt>
                <c:pt idx="105">
                  <c:v>-0.404000000000004</c:v>
                </c:pt>
                <c:pt idx="106">
                  <c:v>-0.32</c:v>
                </c:pt>
                <c:pt idx="107">
                  <c:v>-0.256</c:v>
                </c:pt>
                <c:pt idx="108">
                  <c:v>-0.192</c:v>
                </c:pt>
                <c:pt idx="109">
                  <c:v>-0.128</c:v>
                </c:pt>
                <c:pt idx="110">
                  <c:v>-0.0640000000000001</c:v>
                </c:pt>
                <c:pt idx="111">
                  <c:v>0</c:v>
                </c:pt>
                <c:pt idx="112">
                  <c:v>-0.00600000000000023</c:v>
                </c:pt>
                <c:pt idx="113">
                  <c:v>-0.0119999999999934</c:v>
                </c:pt>
                <c:pt idx="114">
                  <c:v>-0.0180000000000007</c:v>
                </c:pt>
                <c:pt idx="115">
                  <c:v>-0.0240000000000009</c:v>
                </c:pt>
                <c:pt idx="116">
                  <c:v>-0.0300000000000011</c:v>
                </c:pt>
                <c:pt idx="117">
                  <c:v>-0.0680000000000049</c:v>
                </c:pt>
                <c:pt idx="118">
                  <c:v>-0.106000000000002</c:v>
                </c:pt>
                <c:pt idx="119">
                  <c:v>-0.143999999999998</c:v>
                </c:pt>
                <c:pt idx="120">
                  <c:v>-0.182000000000009</c:v>
                </c:pt>
                <c:pt idx="121">
                  <c:v>-0.220000000000006</c:v>
                </c:pt>
                <c:pt idx="122">
                  <c:v>-0.290000000000006</c:v>
                </c:pt>
                <c:pt idx="123">
                  <c:v>-0.360000000000007</c:v>
                </c:pt>
                <c:pt idx="124">
                  <c:v>-0.43</c:v>
                </c:pt>
                <c:pt idx="125">
                  <c:v>-0.5</c:v>
                </c:pt>
                <c:pt idx="126">
                  <c:v>-0.57</c:v>
                </c:pt>
                <c:pt idx="127">
                  <c:v>-0.700000000000003</c:v>
                </c:pt>
                <c:pt idx="128">
                  <c:v>-0.830000000000005</c:v>
                </c:pt>
                <c:pt idx="129">
                  <c:v>-0.960000000000001</c:v>
                </c:pt>
                <c:pt idx="130">
                  <c:v>-1.09</c:v>
                </c:pt>
                <c:pt idx="131">
                  <c:v>-1.22000000000001</c:v>
                </c:pt>
                <c:pt idx="132">
                  <c:v>-1.38400000000001</c:v>
                </c:pt>
                <c:pt idx="133">
                  <c:v>-1.548</c:v>
                </c:pt>
                <c:pt idx="134">
                  <c:v>-1.712</c:v>
                </c:pt>
                <c:pt idx="135">
                  <c:v>-1.876</c:v>
                </c:pt>
                <c:pt idx="136">
                  <c:v>-2.04</c:v>
                </c:pt>
                <c:pt idx="137">
                  <c:v>-2.262</c:v>
                </c:pt>
                <c:pt idx="138">
                  <c:v>-2.484</c:v>
                </c:pt>
                <c:pt idx="139">
                  <c:v>-2.706</c:v>
                </c:pt>
                <c:pt idx="140">
                  <c:v>-2.928</c:v>
                </c:pt>
                <c:pt idx="141">
                  <c:v>-3.15000000000001</c:v>
                </c:pt>
                <c:pt idx="142">
                  <c:v>-3.434</c:v>
                </c:pt>
                <c:pt idx="143">
                  <c:v>-3.718</c:v>
                </c:pt>
                <c:pt idx="144">
                  <c:v>-4.002</c:v>
                </c:pt>
                <c:pt idx="145">
                  <c:v>-4.286</c:v>
                </c:pt>
                <c:pt idx="146">
                  <c:v>-4.57</c:v>
                </c:pt>
                <c:pt idx="147">
                  <c:v>-4.864</c:v>
                </c:pt>
                <c:pt idx="148">
                  <c:v>-5.158</c:v>
                </c:pt>
                <c:pt idx="149">
                  <c:v>-5.452</c:v>
                </c:pt>
                <c:pt idx="150">
                  <c:v>-5.746</c:v>
                </c:pt>
                <c:pt idx="151">
                  <c:v>-6.04</c:v>
                </c:pt>
                <c:pt idx="152">
                  <c:v>-6.316</c:v>
                </c:pt>
                <c:pt idx="153">
                  <c:v>-6.59200000000001</c:v>
                </c:pt>
                <c:pt idx="154">
                  <c:v>-6.868</c:v>
                </c:pt>
                <c:pt idx="155">
                  <c:v>-7.144</c:v>
                </c:pt>
                <c:pt idx="156">
                  <c:v>-7.42</c:v>
                </c:pt>
                <c:pt idx="157">
                  <c:v>-7.596</c:v>
                </c:pt>
                <c:pt idx="158">
                  <c:v>-7.77200000000001</c:v>
                </c:pt>
                <c:pt idx="159">
                  <c:v>-7.948</c:v>
                </c:pt>
                <c:pt idx="160">
                  <c:v>-8.124</c:v>
                </c:pt>
                <c:pt idx="161">
                  <c:v>-8.3</c:v>
                </c:pt>
                <c:pt idx="162">
                  <c:v>-8.48</c:v>
                </c:pt>
                <c:pt idx="163">
                  <c:v>-8.66</c:v>
                </c:pt>
                <c:pt idx="164">
                  <c:v>-8.84</c:v>
                </c:pt>
                <c:pt idx="165">
                  <c:v>-9.02</c:v>
                </c:pt>
                <c:pt idx="166">
                  <c:v>-9.2</c:v>
                </c:pt>
                <c:pt idx="167">
                  <c:v>-9.4</c:v>
                </c:pt>
                <c:pt idx="168">
                  <c:v>-9.60000000000001</c:v>
                </c:pt>
                <c:pt idx="169">
                  <c:v>-9.8</c:v>
                </c:pt>
                <c:pt idx="170">
                  <c:v>-10</c:v>
                </c:pt>
                <c:pt idx="171">
                  <c:v>-10.2</c:v>
                </c:pt>
                <c:pt idx="172">
                  <c:v>-10.522</c:v>
                </c:pt>
                <c:pt idx="173">
                  <c:v>-10.844</c:v>
                </c:pt>
                <c:pt idx="174">
                  <c:v>-11.166</c:v>
                </c:pt>
                <c:pt idx="175">
                  <c:v>-11.488</c:v>
                </c:pt>
                <c:pt idx="176">
                  <c:v>-11.81</c:v>
                </c:pt>
                <c:pt idx="177">
                  <c:v>-11.976</c:v>
                </c:pt>
                <c:pt idx="178">
                  <c:v>-12.142</c:v>
                </c:pt>
                <c:pt idx="179">
                  <c:v>-12.308</c:v>
                </c:pt>
                <c:pt idx="180">
                  <c:v>-12.474</c:v>
                </c:pt>
                <c:pt idx="181">
                  <c:v>-12.64</c:v>
                </c:pt>
                <c:pt idx="182">
                  <c:v>-12.978</c:v>
                </c:pt>
                <c:pt idx="183">
                  <c:v>-13.316</c:v>
                </c:pt>
                <c:pt idx="184">
                  <c:v>-13.654</c:v>
                </c:pt>
                <c:pt idx="185">
                  <c:v>-13.992</c:v>
                </c:pt>
                <c:pt idx="186">
                  <c:v>-14.33</c:v>
                </c:pt>
                <c:pt idx="187">
                  <c:v>-14.556</c:v>
                </c:pt>
                <c:pt idx="188">
                  <c:v>-14.782</c:v>
                </c:pt>
                <c:pt idx="189">
                  <c:v>-15.008</c:v>
                </c:pt>
                <c:pt idx="190">
                  <c:v>-15.234</c:v>
                </c:pt>
                <c:pt idx="191">
                  <c:v>-15.46</c:v>
                </c:pt>
                <c:pt idx="192">
                  <c:v>-15.544</c:v>
                </c:pt>
                <c:pt idx="193">
                  <c:v>-15.628</c:v>
                </c:pt>
                <c:pt idx="194">
                  <c:v>-15.712</c:v>
                </c:pt>
                <c:pt idx="195">
                  <c:v>-15.796</c:v>
                </c:pt>
                <c:pt idx="196">
                  <c:v>-15.88</c:v>
                </c:pt>
                <c:pt idx="197">
                  <c:v>-16.212</c:v>
                </c:pt>
                <c:pt idx="198">
                  <c:v>-16.544</c:v>
                </c:pt>
                <c:pt idx="199">
                  <c:v>-16.876</c:v>
                </c:pt>
                <c:pt idx="200">
                  <c:v>-17.208</c:v>
                </c:pt>
                <c:pt idx="201">
                  <c:v>-17.54</c:v>
                </c:pt>
                <c:pt idx="202">
                  <c:v>-17.58</c:v>
                </c:pt>
                <c:pt idx="203">
                  <c:v>-17.62</c:v>
                </c:pt>
                <c:pt idx="204">
                  <c:v>-17.66</c:v>
                </c:pt>
                <c:pt idx="205">
                  <c:v>-17.7</c:v>
                </c:pt>
                <c:pt idx="206">
                  <c:v>-17.74</c:v>
                </c:pt>
                <c:pt idx="207">
                  <c:v>-17.336</c:v>
                </c:pt>
                <c:pt idx="208">
                  <c:v>-16.932</c:v>
                </c:pt>
                <c:pt idx="209">
                  <c:v>-16.528</c:v>
                </c:pt>
                <c:pt idx="210">
                  <c:v>-16.124</c:v>
                </c:pt>
                <c:pt idx="211">
                  <c:v>-15.72</c:v>
                </c:pt>
                <c:pt idx="212">
                  <c:v>-15.392</c:v>
                </c:pt>
                <c:pt idx="213">
                  <c:v>-15.064</c:v>
                </c:pt>
                <c:pt idx="214">
                  <c:v>-14.736</c:v>
                </c:pt>
                <c:pt idx="215">
                  <c:v>-14.408</c:v>
                </c:pt>
                <c:pt idx="216">
                  <c:v>-14.08</c:v>
                </c:pt>
                <c:pt idx="217">
                  <c:v>-13.666</c:v>
                </c:pt>
                <c:pt idx="218">
                  <c:v>-13.252</c:v>
                </c:pt>
                <c:pt idx="219">
                  <c:v>-12.838</c:v>
                </c:pt>
                <c:pt idx="220">
                  <c:v>-12.424</c:v>
                </c:pt>
                <c:pt idx="221">
                  <c:v>-12.01</c:v>
                </c:pt>
                <c:pt idx="222">
                  <c:v>-11.49</c:v>
                </c:pt>
                <c:pt idx="223">
                  <c:v>-10.97</c:v>
                </c:pt>
                <c:pt idx="224">
                  <c:v>-10.45</c:v>
                </c:pt>
                <c:pt idx="225">
                  <c:v>-9.93</c:v>
                </c:pt>
                <c:pt idx="226">
                  <c:v>-9.41</c:v>
                </c:pt>
                <c:pt idx="227">
                  <c:v>-9.12200000000001</c:v>
                </c:pt>
                <c:pt idx="228">
                  <c:v>-8.834</c:v>
                </c:pt>
                <c:pt idx="229">
                  <c:v>-8.54600000000001</c:v>
                </c:pt>
                <c:pt idx="230">
                  <c:v>-8.258</c:v>
                </c:pt>
                <c:pt idx="231">
                  <c:v>-7.97000000000001</c:v>
                </c:pt>
                <c:pt idx="232">
                  <c:v>-7.758</c:v>
                </c:pt>
                <c:pt idx="233">
                  <c:v>-7.54600000000001</c:v>
                </c:pt>
                <c:pt idx="234">
                  <c:v>-7.334</c:v>
                </c:pt>
                <c:pt idx="235">
                  <c:v>-7.12200000000001</c:v>
                </c:pt>
                <c:pt idx="236">
                  <c:v>-6.91</c:v>
                </c:pt>
                <c:pt idx="237">
                  <c:v>-6.792</c:v>
                </c:pt>
                <c:pt idx="238">
                  <c:v>-6.674</c:v>
                </c:pt>
                <c:pt idx="239">
                  <c:v>-6.556</c:v>
                </c:pt>
                <c:pt idx="240">
                  <c:v>-6.438</c:v>
                </c:pt>
                <c:pt idx="241">
                  <c:v>-6.32</c:v>
                </c:pt>
                <c:pt idx="242">
                  <c:v>-6.332</c:v>
                </c:pt>
                <c:pt idx="243">
                  <c:v>-6.344</c:v>
                </c:pt>
                <c:pt idx="244">
                  <c:v>-6.356</c:v>
                </c:pt>
                <c:pt idx="245">
                  <c:v>-6.368</c:v>
                </c:pt>
                <c:pt idx="246">
                  <c:v>-6.38</c:v>
                </c:pt>
                <c:pt idx="247">
                  <c:v>-6.45</c:v>
                </c:pt>
                <c:pt idx="248">
                  <c:v>-6.52</c:v>
                </c:pt>
                <c:pt idx="249">
                  <c:v>-6.59</c:v>
                </c:pt>
                <c:pt idx="250">
                  <c:v>-6.66</c:v>
                </c:pt>
                <c:pt idx="251">
                  <c:v>-6.73</c:v>
                </c:pt>
                <c:pt idx="252">
                  <c:v>-7.00000000000001</c:v>
                </c:pt>
                <c:pt idx="253">
                  <c:v>-7.27</c:v>
                </c:pt>
                <c:pt idx="254">
                  <c:v>-7.54000000000001</c:v>
                </c:pt>
                <c:pt idx="255">
                  <c:v>-7.81</c:v>
                </c:pt>
                <c:pt idx="256">
                  <c:v>-8.08000000000001</c:v>
                </c:pt>
                <c:pt idx="257">
                  <c:v>-8.45800000000001</c:v>
                </c:pt>
                <c:pt idx="258">
                  <c:v>-8.83600000000001</c:v>
                </c:pt>
                <c:pt idx="259">
                  <c:v>-9.21400000000001</c:v>
                </c:pt>
                <c:pt idx="260">
                  <c:v>-9.59200000000001</c:v>
                </c:pt>
                <c:pt idx="261">
                  <c:v>-9.97000000000001</c:v>
                </c:pt>
                <c:pt idx="262">
                  <c:v>-9.96400000000001</c:v>
                </c:pt>
                <c:pt idx="263">
                  <c:v>-9.95800000000001</c:v>
                </c:pt>
                <c:pt idx="264">
                  <c:v>-9.95200000000001</c:v>
                </c:pt>
                <c:pt idx="265">
                  <c:v>-9.94600000000001</c:v>
                </c:pt>
                <c:pt idx="266">
                  <c:v>-9.94000000000001</c:v>
                </c:pt>
                <c:pt idx="267">
                  <c:v>-9.45800000000001</c:v>
                </c:pt>
                <c:pt idx="268">
                  <c:v>-8.97600000000001</c:v>
                </c:pt>
                <c:pt idx="269">
                  <c:v>-8.494</c:v>
                </c:pt>
                <c:pt idx="270">
                  <c:v>-8.012</c:v>
                </c:pt>
                <c:pt idx="271">
                  <c:v>-7.53</c:v>
                </c:pt>
                <c:pt idx="272">
                  <c:v>-6.536</c:v>
                </c:pt>
                <c:pt idx="273">
                  <c:v>-5.542</c:v>
                </c:pt>
                <c:pt idx="274">
                  <c:v>-4.548</c:v>
                </c:pt>
                <c:pt idx="275">
                  <c:v>-3.554</c:v>
                </c:pt>
                <c:pt idx="276">
                  <c:v>-2.56</c:v>
                </c:pt>
                <c:pt idx="277">
                  <c:v>-2.558</c:v>
                </c:pt>
                <c:pt idx="278">
                  <c:v>-2.556</c:v>
                </c:pt>
                <c:pt idx="279">
                  <c:v>-2.554</c:v>
                </c:pt>
                <c:pt idx="280">
                  <c:v>-2.55200000000001</c:v>
                </c:pt>
                <c:pt idx="281">
                  <c:v>-2.55</c:v>
                </c:pt>
                <c:pt idx="282">
                  <c:v>-2.236</c:v>
                </c:pt>
                <c:pt idx="283">
                  <c:v>-1.922</c:v>
                </c:pt>
                <c:pt idx="284">
                  <c:v>-1.608</c:v>
                </c:pt>
                <c:pt idx="285">
                  <c:v>-1.294</c:v>
                </c:pt>
                <c:pt idx="286">
                  <c:v>-0.980000000000004</c:v>
                </c:pt>
                <c:pt idx="287">
                  <c:v>-0.874000000000002</c:v>
                </c:pt>
                <c:pt idx="288">
                  <c:v>-0.768000000000001</c:v>
                </c:pt>
                <c:pt idx="289">
                  <c:v>-0.662000000000006</c:v>
                </c:pt>
                <c:pt idx="290">
                  <c:v>-0.556000000000005</c:v>
                </c:pt>
                <c:pt idx="291">
                  <c:v>-0.450000000000003</c:v>
                </c:pt>
                <c:pt idx="292">
                  <c:v>-0.434000000000005</c:v>
                </c:pt>
                <c:pt idx="293">
                  <c:v>-0.417999999999999</c:v>
                </c:pt>
                <c:pt idx="294">
                  <c:v>-0.402000000000008</c:v>
                </c:pt>
                <c:pt idx="295">
                  <c:v>-0.386000000000003</c:v>
                </c:pt>
                <c:pt idx="296">
                  <c:v>-0.370000000000005</c:v>
                </c:pt>
                <c:pt idx="297">
                  <c:v>-0.458000000000006</c:v>
                </c:pt>
                <c:pt idx="298">
                  <c:v>-0.545999999999999</c:v>
                </c:pt>
                <c:pt idx="299">
                  <c:v>-0.634</c:v>
                </c:pt>
                <c:pt idx="300">
                  <c:v>-0.722000000000001</c:v>
                </c:pt>
                <c:pt idx="301">
                  <c:v>-0.810000000000002</c:v>
                </c:pt>
                <c:pt idx="302">
                  <c:v>-0.981999999999999</c:v>
                </c:pt>
                <c:pt idx="303">
                  <c:v>-1.154</c:v>
                </c:pt>
                <c:pt idx="304">
                  <c:v>-1.32600000000001</c:v>
                </c:pt>
                <c:pt idx="305">
                  <c:v>-1.498</c:v>
                </c:pt>
                <c:pt idx="306">
                  <c:v>-1.67</c:v>
                </c:pt>
                <c:pt idx="307">
                  <c:v>-1.926</c:v>
                </c:pt>
                <c:pt idx="308">
                  <c:v>-2.182</c:v>
                </c:pt>
                <c:pt idx="309">
                  <c:v>-2.43800000000001</c:v>
                </c:pt>
                <c:pt idx="310">
                  <c:v>-2.694</c:v>
                </c:pt>
                <c:pt idx="311">
                  <c:v>-2.95</c:v>
                </c:pt>
                <c:pt idx="312">
                  <c:v>-3.276</c:v>
                </c:pt>
                <c:pt idx="313">
                  <c:v>-3.602</c:v>
                </c:pt>
                <c:pt idx="314">
                  <c:v>-3.928</c:v>
                </c:pt>
                <c:pt idx="315">
                  <c:v>-4.25400000000001</c:v>
                </c:pt>
                <c:pt idx="316">
                  <c:v>-4.58000000000001</c:v>
                </c:pt>
                <c:pt idx="317">
                  <c:v>-4.98800000000001</c:v>
                </c:pt>
                <c:pt idx="318">
                  <c:v>-5.39600000000001</c:v>
                </c:pt>
                <c:pt idx="319">
                  <c:v>-5.804</c:v>
                </c:pt>
                <c:pt idx="320">
                  <c:v>-6.21200000000001</c:v>
                </c:pt>
                <c:pt idx="321">
                  <c:v>-6.62</c:v>
                </c:pt>
                <c:pt idx="322">
                  <c:v>-7.04600000000001</c:v>
                </c:pt>
                <c:pt idx="323">
                  <c:v>-7.472</c:v>
                </c:pt>
                <c:pt idx="324">
                  <c:v>-7.898</c:v>
                </c:pt>
                <c:pt idx="325">
                  <c:v>-8.32400000000001</c:v>
                </c:pt>
                <c:pt idx="326">
                  <c:v>-8.75</c:v>
                </c:pt>
                <c:pt idx="327">
                  <c:v>-9.086</c:v>
                </c:pt>
                <c:pt idx="328">
                  <c:v>-9.422</c:v>
                </c:pt>
                <c:pt idx="329">
                  <c:v>-9.758</c:v>
                </c:pt>
                <c:pt idx="330">
                  <c:v>-10.094</c:v>
                </c:pt>
                <c:pt idx="331">
                  <c:v>-10.43</c:v>
                </c:pt>
                <c:pt idx="332">
                  <c:v>-10.9</c:v>
                </c:pt>
                <c:pt idx="333">
                  <c:v>-11.37</c:v>
                </c:pt>
                <c:pt idx="334">
                  <c:v>-11.84</c:v>
                </c:pt>
                <c:pt idx="335">
                  <c:v>-12.31</c:v>
                </c:pt>
                <c:pt idx="336">
                  <c:v>-12.78</c:v>
                </c:pt>
                <c:pt idx="337">
                  <c:v>-13.576</c:v>
                </c:pt>
                <c:pt idx="338">
                  <c:v>-14.372</c:v>
                </c:pt>
                <c:pt idx="339">
                  <c:v>-15.168</c:v>
                </c:pt>
                <c:pt idx="340">
                  <c:v>-15.964</c:v>
                </c:pt>
                <c:pt idx="341">
                  <c:v>-16.76</c:v>
                </c:pt>
                <c:pt idx="342">
                  <c:v>-18.718</c:v>
                </c:pt>
                <c:pt idx="343">
                  <c:v>-20.676</c:v>
                </c:pt>
                <c:pt idx="344">
                  <c:v>-22.634</c:v>
                </c:pt>
                <c:pt idx="345">
                  <c:v>-24.592</c:v>
                </c:pt>
                <c:pt idx="346">
                  <c:v>-26.55</c:v>
                </c:pt>
                <c:pt idx="347">
                  <c:v>-25.602</c:v>
                </c:pt>
                <c:pt idx="348">
                  <c:v>-24.654</c:v>
                </c:pt>
                <c:pt idx="349">
                  <c:v>-23.706</c:v>
                </c:pt>
                <c:pt idx="350">
                  <c:v>-22.758</c:v>
                </c:pt>
                <c:pt idx="351">
                  <c:v>-21.81</c:v>
                </c:pt>
                <c:pt idx="352">
                  <c:v>-20.404</c:v>
                </c:pt>
                <c:pt idx="353">
                  <c:v>-18.998</c:v>
                </c:pt>
                <c:pt idx="354">
                  <c:v>-17.592</c:v>
                </c:pt>
                <c:pt idx="355">
                  <c:v>-16.186</c:v>
                </c:pt>
                <c:pt idx="356">
                  <c:v>-14.78</c:v>
                </c:pt>
                <c:pt idx="357">
                  <c:v>-14.148</c:v>
                </c:pt>
                <c:pt idx="358">
                  <c:v>-13.516</c:v>
                </c:pt>
                <c:pt idx="359">
                  <c:v>-12.884</c:v>
                </c:pt>
                <c:pt idx="360">
                  <c:v>-12.252</c:v>
                </c:pt>
              </c:numCache>
            </c:numRef>
          </c:val>
        </c:ser>
        <c:axId val="85762736"/>
        <c:axId val="72596303"/>
      </c:radarChart>
      <c:catAx>
        <c:axId val="8576273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72596303"/>
        <c:crosses val="autoZero"/>
        <c:auto val="1"/>
        <c:lblAlgn val="ctr"/>
        <c:lblOffset val="100"/>
        <c:noMultiLvlLbl val="0"/>
      </c:catAx>
      <c:valAx>
        <c:axId val="72596303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62736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Plano XY</a:t>
            </a:r>
          </a:p>
        </c:rich>
      </c:tx>
      <c:layout>
        <c:manualLayout>
          <c:xMode val="edge"/>
          <c:yMode val="edge"/>
          <c:x val="0.429459258472326"/>
          <c:y val="0.02824733096085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radiação-P'!$R$5:$R$365</c:f>
              <c:numCache>
                <c:formatCode>General</c:formatCode>
                <c:ptCount val="361"/>
                <c:pt idx="0">
                  <c:v>-3.62</c:v>
                </c:pt>
                <c:pt idx="1">
                  <c:v>-3.566</c:v>
                </c:pt>
                <c:pt idx="2">
                  <c:v>-3.512</c:v>
                </c:pt>
                <c:pt idx="3">
                  <c:v>-3.45800000000001</c:v>
                </c:pt>
                <c:pt idx="4">
                  <c:v>-3.404</c:v>
                </c:pt>
                <c:pt idx="5">
                  <c:v>-3.35</c:v>
                </c:pt>
                <c:pt idx="6">
                  <c:v>-3.3</c:v>
                </c:pt>
                <c:pt idx="7">
                  <c:v>-3.25</c:v>
                </c:pt>
                <c:pt idx="8">
                  <c:v>-3.2</c:v>
                </c:pt>
                <c:pt idx="9">
                  <c:v>-3.15000000000001</c:v>
                </c:pt>
                <c:pt idx="10">
                  <c:v>-3.1</c:v>
                </c:pt>
                <c:pt idx="11">
                  <c:v>-3.116</c:v>
                </c:pt>
                <c:pt idx="12">
                  <c:v>-3.132</c:v>
                </c:pt>
                <c:pt idx="13">
                  <c:v>-3.148</c:v>
                </c:pt>
                <c:pt idx="14">
                  <c:v>-3.164</c:v>
                </c:pt>
                <c:pt idx="15">
                  <c:v>-3.18</c:v>
                </c:pt>
                <c:pt idx="16">
                  <c:v>-3.194</c:v>
                </c:pt>
                <c:pt idx="17">
                  <c:v>-3.20800000000001</c:v>
                </c:pt>
                <c:pt idx="18">
                  <c:v>-3.222</c:v>
                </c:pt>
                <c:pt idx="19">
                  <c:v>-3.236</c:v>
                </c:pt>
                <c:pt idx="20">
                  <c:v>-3.25</c:v>
                </c:pt>
                <c:pt idx="21">
                  <c:v>-3.20200000000001</c:v>
                </c:pt>
                <c:pt idx="22">
                  <c:v>-3.154</c:v>
                </c:pt>
                <c:pt idx="23">
                  <c:v>-3.106</c:v>
                </c:pt>
                <c:pt idx="24">
                  <c:v>-3.058</c:v>
                </c:pt>
                <c:pt idx="25">
                  <c:v>-3.01000000000001</c:v>
                </c:pt>
                <c:pt idx="26">
                  <c:v>-2.986</c:v>
                </c:pt>
                <c:pt idx="27">
                  <c:v>-2.962</c:v>
                </c:pt>
                <c:pt idx="28">
                  <c:v>-2.938</c:v>
                </c:pt>
                <c:pt idx="29">
                  <c:v>-2.914</c:v>
                </c:pt>
                <c:pt idx="30">
                  <c:v>-2.89</c:v>
                </c:pt>
                <c:pt idx="31">
                  <c:v>-2.868</c:v>
                </c:pt>
                <c:pt idx="32">
                  <c:v>-2.846</c:v>
                </c:pt>
                <c:pt idx="33">
                  <c:v>-2.82400000000001</c:v>
                </c:pt>
                <c:pt idx="34">
                  <c:v>-2.802</c:v>
                </c:pt>
                <c:pt idx="35">
                  <c:v>-2.78</c:v>
                </c:pt>
                <c:pt idx="36">
                  <c:v>-2.752</c:v>
                </c:pt>
                <c:pt idx="37">
                  <c:v>-2.724</c:v>
                </c:pt>
                <c:pt idx="38">
                  <c:v>-2.696</c:v>
                </c:pt>
                <c:pt idx="39">
                  <c:v>-2.668</c:v>
                </c:pt>
                <c:pt idx="40">
                  <c:v>-2.64</c:v>
                </c:pt>
                <c:pt idx="41">
                  <c:v>-2.632</c:v>
                </c:pt>
                <c:pt idx="42">
                  <c:v>-2.624</c:v>
                </c:pt>
                <c:pt idx="43">
                  <c:v>-2.616</c:v>
                </c:pt>
                <c:pt idx="44">
                  <c:v>-2.608</c:v>
                </c:pt>
                <c:pt idx="45">
                  <c:v>-2.6</c:v>
                </c:pt>
                <c:pt idx="46">
                  <c:v>-2.554</c:v>
                </c:pt>
                <c:pt idx="47">
                  <c:v>-2.508</c:v>
                </c:pt>
                <c:pt idx="48">
                  <c:v>-2.462</c:v>
                </c:pt>
                <c:pt idx="49">
                  <c:v>-2.416</c:v>
                </c:pt>
                <c:pt idx="50">
                  <c:v>-2.37</c:v>
                </c:pt>
                <c:pt idx="51">
                  <c:v>-2.26000000000001</c:v>
                </c:pt>
                <c:pt idx="52">
                  <c:v>-2.15000000000001</c:v>
                </c:pt>
                <c:pt idx="53">
                  <c:v>-2.04</c:v>
                </c:pt>
                <c:pt idx="54">
                  <c:v>-1.93</c:v>
                </c:pt>
                <c:pt idx="55">
                  <c:v>-1.82</c:v>
                </c:pt>
                <c:pt idx="56">
                  <c:v>-1.75</c:v>
                </c:pt>
                <c:pt idx="57">
                  <c:v>-1.68</c:v>
                </c:pt>
                <c:pt idx="58">
                  <c:v>-1.61</c:v>
                </c:pt>
                <c:pt idx="59">
                  <c:v>-1.54</c:v>
                </c:pt>
                <c:pt idx="60">
                  <c:v>-1.47000000000001</c:v>
                </c:pt>
                <c:pt idx="61">
                  <c:v>-1.46</c:v>
                </c:pt>
                <c:pt idx="62">
                  <c:v>-1.45</c:v>
                </c:pt>
                <c:pt idx="63">
                  <c:v>-1.44</c:v>
                </c:pt>
                <c:pt idx="64">
                  <c:v>-1.43</c:v>
                </c:pt>
                <c:pt idx="65">
                  <c:v>-1.42</c:v>
                </c:pt>
                <c:pt idx="66">
                  <c:v>-1.36</c:v>
                </c:pt>
                <c:pt idx="67">
                  <c:v>-1.3</c:v>
                </c:pt>
                <c:pt idx="68">
                  <c:v>-1.24</c:v>
                </c:pt>
                <c:pt idx="69">
                  <c:v>-1.18</c:v>
                </c:pt>
                <c:pt idx="70">
                  <c:v>-1.12</c:v>
                </c:pt>
                <c:pt idx="71">
                  <c:v>-1.116</c:v>
                </c:pt>
                <c:pt idx="72">
                  <c:v>-1.112</c:v>
                </c:pt>
                <c:pt idx="73">
                  <c:v>-1.108</c:v>
                </c:pt>
                <c:pt idx="74">
                  <c:v>-1.104</c:v>
                </c:pt>
                <c:pt idx="75">
                  <c:v>-1.1</c:v>
                </c:pt>
                <c:pt idx="76">
                  <c:v>-1.146</c:v>
                </c:pt>
                <c:pt idx="77">
                  <c:v>-1.192</c:v>
                </c:pt>
                <c:pt idx="78">
                  <c:v>-1.238</c:v>
                </c:pt>
                <c:pt idx="79">
                  <c:v>-1.28400000000001</c:v>
                </c:pt>
                <c:pt idx="80">
                  <c:v>-1.33000000000001</c:v>
                </c:pt>
                <c:pt idx="81">
                  <c:v>-1.372</c:v>
                </c:pt>
                <c:pt idx="82">
                  <c:v>-1.414</c:v>
                </c:pt>
                <c:pt idx="83">
                  <c:v>-1.456</c:v>
                </c:pt>
                <c:pt idx="84">
                  <c:v>-1.498</c:v>
                </c:pt>
                <c:pt idx="85">
                  <c:v>-1.54</c:v>
                </c:pt>
                <c:pt idx="86">
                  <c:v>-1.624</c:v>
                </c:pt>
                <c:pt idx="87">
                  <c:v>-1.70800000000001</c:v>
                </c:pt>
                <c:pt idx="88">
                  <c:v>-1.792</c:v>
                </c:pt>
                <c:pt idx="89">
                  <c:v>-1.876</c:v>
                </c:pt>
                <c:pt idx="90">
                  <c:v>-1.96</c:v>
                </c:pt>
                <c:pt idx="91">
                  <c:v>-2.006</c:v>
                </c:pt>
                <c:pt idx="92">
                  <c:v>-2.052</c:v>
                </c:pt>
                <c:pt idx="93">
                  <c:v>-2.09800000000001</c:v>
                </c:pt>
                <c:pt idx="94">
                  <c:v>-2.14400000000001</c:v>
                </c:pt>
                <c:pt idx="95">
                  <c:v>-2.19</c:v>
                </c:pt>
                <c:pt idx="96">
                  <c:v>-2.21400000000001</c:v>
                </c:pt>
                <c:pt idx="97">
                  <c:v>-2.238</c:v>
                </c:pt>
                <c:pt idx="98">
                  <c:v>-2.262</c:v>
                </c:pt>
                <c:pt idx="99">
                  <c:v>-2.286</c:v>
                </c:pt>
                <c:pt idx="100">
                  <c:v>-2.31</c:v>
                </c:pt>
                <c:pt idx="101">
                  <c:v>-2.364</c:v>
                </c:pt>
                <c:pt idx="102">
                  <c:v>-2.418</c:v>
                </c:pt>
                <c:pt idx="103">
                  <c:v>-2.472</c:v>
                </c:pt>
                <c:pt idx="104">
                  <c:v>-2.526</c:v>
                </c:pt>
                <c:pt idx="105">
                  <c:v>-2.58000000000001</c:v>
                </c:pt>
                <c:pt idx="106">
                  <c:v>-2.674</c:v>
                </c:pt>
                <c:pt idx="107">
                  <c:v>-2.768</c:v>
                </c:pt>
                <c:pt idx="108">
                  <c:v>-2.862</c:v>
                </c:pt>
                <c:pt idx="109">
                  <c:v>-2.956</c:v>
                </c:pt>
                <c:pt idx="110">
                  <c:v>-3.05</c:v>
                </c:pt>
                <c:pt idx="111">
                  <c:v>-3.13800000000001</c:v>
                </c:pt>
                <c:pt idx="112">
                  <c:v>-3.226</c:v>
                </c:pt>
                <c:pt idx="113">
                  <c:v>-3.314</c:v>
                </c:pt>
                <c:pt idx="114">
                  <c:v>-3.402</c:v>
                </c:pt>
                <c:pt idx="115">
                  <c:v>-3.49</c:v>
                </c:pt>
                <c:pt idx="116">
                  <c:v>-3.498</c:v>
                </c:pt>
                <c:pt idx="117">
                  <c:v>-3.506</c:v>
                </c:pt>
                <c:pt idx="118">
                  <c:v>-3.514</c:v>
                </c:pt>
                <c:pt idx="119">
                  <c:v>-3.52200000000001</c:v>
                </c:pt>
                <c:pt idx="120">
                  <c:v>-3.53</c:v>
                </c:pt>
                <c:pt idx="121">
                  <c:v>-3.45</c:v>
                </c:pt>
                <c:pt idx="122">
                  <c:v>-3.37</c:v>
                </c:pt>
                <c:pt idx="123">
                  <c:v>-3.29</c:v>
                </c:pt>
                <c:pt idx="124">
                  <c:v>-3.21</c:v>
                </c:pt>
                <c:pt idx="125">
                  <c:v>-3.13</c:v>
                </c:pt>
                <c:pt idx="126">
                  <c:v>-2.922</c:v>
                </c:pt>
                <c:pt idx="127">
                  <c:v>-2.71400000000001</c:v>
                </c:pt>
                <c:pt idx="128">
                  <c:v>-2.506</c:v>
                </c:pt>
                <c:pt idx="129">
                  <c:v>-2.298</c:v>
                </c:pt>
                <c:pt idx="130">
                  <c:v>-2.09</c:v>
                </c:pt>
                <c:pt idx="131">
                  <c:v>-1.974</c:v>
                </c:pt>
                <c:pt idx="132">
                  <c:v>-1.858</c:v>
                </c:pt>
                <c:pt idx="133">
                  <c:v>-1.742</c:v>
                </c:pt>
                <c:pt idx="134">
                  <c:v>-1.626</c:v>
                </c:pt>
                <c:pt idx="135">
                  <c:v>-1.51000000000001</c:v>
                </c:pt>
                <c:pt idx="136">
                  <c:v>-1.408</c:v>
                </c:pt>
                <c:pt idx="137">
                  <c:v>-1.306</c:v>
                </c:pt>
                <c:pt idx="138">
                  <c:v>-1.204</c:v>
                </c:pt>
                <c:pt idx="139">
                  <c:v>-1.102</c:v>
                </c:pt>
                <c:pt idx="140">
                  <c:v>-1</c:v>
                </c:pt>
                <c:pt idx="141">
                  <c:v>-0.940000000000005</c:v>
                </c:pt>
                <c:pt idx="142">
                  <c:v>-0.880000000000003</c:v>
                </c:pt>
                <c:pt idx="143">
                  <c:v>-0.82</c:v>
                </c:pt>
                <c:pt idx="144">
                  <c:v>-0.760000000000005</c:v>
                </c:pt>
                <c:pt idx="145">
                  <c:v>-0.700000000000003</c:v>
                </c:pt>
                <c:pt idx="146">
                  <c:v>-0.764000000000003</c:v>
                </c:pt>
                <c:pt idx="147">
                  <c:v>-0.828000000000003</c:v>
                </c:pt>
                <c:pt idx="148">
                  <c:v>-0.892000000000003</c:v>
                </c:pt>
                <c:pt idx="149">
                  <c:v>-0.956000000000003</c:v>
                </c:pt>
                <c:pt idx="150">
                  <c:v>-1.02</c:v>
                </c:pt>
                <c:pt idx="151">
                  <c:v>-1.186</c:v>
                </c:pt>
                <c:pt idx="152">
                  <c:v>-1.352</c:v>
                </c:pt>
                <c:pt idx="153">
                  <c:v>-1.518</c:v>
                </c:pt>
                <c:pt idx="154">
                  <c:v>-1.684</c:v>
                </c:pt>
                <c:pt idx="155">
                  <c:v>-1.85</c:v>
                </c:pt>
                <c:pt idx="156">
                  <c:v>-2.104</c:v>
                </c:pt>
                <c:pt idx="157">
                  <c:v>-2.358</c:v>
                </c:pt>
                <c:pt idx="158">
                  <c:v>-2.612</c:v>
                </c:pt>
                <c:pt idx="159">
                  <c:v>-2.866</c:v>
                </c:pt>
                <c:pt idx="160">
                  <c:v>-3.12</c:v>
                </c:pt>
                <c:pt idx="161">
                  <c:v>-3.476</c:v>
                </c:pt>
                <c:pt idx="162">
                  <c:v>-3.832</c:v>
                </c:pt>
                <c:pt idx="163">
                  <c:v>-4.188</c:v>
                </c:pt>
                <c:pt idx="164">
                  <c:v>-4.544</c:v>
                </c:pt>
                <c:pt idx="165">
                  <c:v>-4.90000000000001</c:v>
                </c:pt>
                <c:pt idx="166">
                  <c:v>-5.328</c:v>
                </c:pt>
                <c:pt idx="167">
                  <c:v>-5.756</c:v>
                </c:pt>
                <c:pt idx="168">
                  <c:v>-6.184</c:v>
                </c:pt>
                <c:pt idx="169">
                  <c:v>-6.612</c:v>
                </c:pt>
                <c:pt idx="170">
                  <c:v>-7.04</c:v>
                </c:pt>
                <c:pt idx="171">
                  <c:v>-7.426</c:v>
                </c:pt>
                <c:pt idx="172">
                  <c:v>-7.81200000000001</c:v>
                </c:pt>
                <c:pt idx="173">
                  <c:v>-8.198</c:v>
                </c:pt>
                <c:pt idx="174">
                  <c:v>-8.584</c:v>
                </c:pt>
                <c:pt idx="175">
                  <c:v>-8.97000000000001</c:v>
                </c:pt>
                <c:pt idx="176">
                  <c:v>-9.34</c:v>
                </c:pt>
                <c:pt idx="177">
                  <c:v>-9.71</c:v>
                </c:pt>
                <c:pt idx="178">
                  <c:v>-10.08</c:v>
                </c:pt>
                <c:pt idx="179">
                  <c:v>-10.45</c:v>
                </c:pt>
                <c:pt idx="180">
                  <c:v>-10.82</c:v>
                </c:pt>
                <c:pt idx="181">
                  <c:v>-10.786</c:v>
                </c:pt>
                <c:pt idx="182">
                  <c:v>-10.752</c:v>
                </c:pt>
                <c:pt idx="183">
                  <c:v>-10.718</c:v>
                </c:pt>
                <c:pt idx="184">
                  <c:v>-10.684</c:v>
                </c:pt>
                <c:pt idx="185">
                  <c:v>-10.65</c:v>
                </c:pt>
                <c:pt idx="186">
                  <c:v>-10.338</c:v>
                </c:pt>
                <c:pt idx="187">
                  <c:v>-10.026</c:v>
                </c:pt>
                <c:pt idx="188">
                  <c:v>-9.71400000000001</c:v>
                </c:pt>
                <c:pt idx="189">
                  <c:v>-9.402</c:v>
                </c:pt>
                <c:pt idx="190">
                  <c:v>-9.09</c:v>
                </c:pt>
                <c:pt idx="191">
                  <c:v>-8.794</c:v>
                </c:pt>
                <c:pt idx="192">
                  <c:v>-8.498</c:v>
                </c:pt>
                <c:pt idx="193">
                  <c:v>-8.20200000000001</c:v>
                </c:pt>
                <c:pt idx="194">
                  <c:v>-7.90600000000001</c:v>
                </c:pt>
                <c:pt idx="195">
                  <c:v>-7.61</c:v>
                </c:pt>
                <c:pt idx="196">
                  <c:v>-7.338</c:v>
                </c:pt>
                <c:pt idx="197">
                  <c:v>-7.066</c:v>
                </c:pt>
                <c:pt idx="198">
                  <c:v>-6.794</c:v>
                </c:pt>
                <c:pt idx="199">
                  <c:v>-6.52200000000001</c:v>
                </c:pt>
                <c:pt idx="200">
                  <c:v>-6.25</c:v>
                </c:pt>
                <c:pt idx="201">
                  <c:v>-6.066</c:v>
                </c:pt>
                <c:pt idx="202">
                  <c:v>-5.88200000000001</c:v>
                </c:pt>
                <c:pt idx="203">
                  <c:v>-5.698</c:v>
                </c:pt>
                <c:pt idx="204">
                  <c:v>-5.514</c:v>
                </c:pt>
                <c:pt idx="205">
                  <c:v>-5.33000000000001</c:v>
                </c:pt>
                <c:pt idx="206">
                  <c:v>-5.29</c:v>
                </c:pt>
                <c:pt idx="207">
                  <c:v>-5.25</c:v>
                </c:pt>
                <c:pt idx="208">
                  <c:v>-5.21</c:v>
                </c:pt>
                <c:pt idx="209">
                  <c:v>-5.17</c:v>
                </c:pt>
                <c:pt idx="210">
                  <c:v>-5.13</c:v>
                </c:pt>
                <c:pt idx="211">
                  <c:v>-5.15000000000001</c:v>
                </c:pt>
                <c:pt idx="212">
                  <c:v>-5.17</c:v>
                </c:pt>
                <c:pt idx="213">
                  <c:v>-5.19000000000001</c:v>
                </c:pt>
                <c:pt idx="214">
                  <c:v>-5.21</c:v>
                </c:pt>
                <c:pt idx="215">
                  <c:v>-5.23</c:v>
                </c:pt>
                <c:pt idx="216">
                  <c:v>-5.294</c:v>
                </c:pt>
                <c:pt idx="217">
                  <c:v>-5.358</c:v>
                </c:pt>
                <c:pt idx="218">
                  <c:v>-5.422</c:v>
                </c:pt>
                <c:pt idx="219">
                  <c:v>-5.486</c:v>
                </c:pt>
                <c:pt idx="220">
                  <c:v>-5.55</c:v>
                </c:pt>
                <c:pt idx="221">
                  <c:v>-5.57400000000001</c:v>
                </c:pt>
                <c:pt idx="222">
                  <c:v>-5.59800000000001</c:v>
                </c:pt>
                <c:pt idx="223">
                  <c:v>-5.622</c:v>
                </c:pt>
                <c:pt idx="224">
                  <c:v>-5.646</c:v>
                </c:pt>
                <c:pt idx="225">
                  <c:v>-5.67</c:v>
                </c:pt>
                <c:pt idx="226">
                  <c:v>-5.77800000000001</c:v>
                </c:pt>
                <c:pt idx="227">
                  <c:v>-5.886</c:v>
                </c:pt>
                <c:pt idx="228">
                  <c:v>-5.994</c:v>
                </c:pt>
                <c:pt idx="229">
                  <c:v>-6.102</c:v>
                </c:pt>
                <c:pt idx="230">
                  <c:v>-6.21</c:v>
                </c:pt>
                <c:pt idx="231">
                  <c:v>-6.26000000000001</c:v>
                </c:pt>
                <c:pt idx="232">
                  <c:v>-6.31</c:v>
                </c:pt>
                <c:pt idx="233">
                  <c:v>-6.36</c:v>
                </c:pt>
                <c:pt idx="234">
                  <c:v>-6.41</c:v>
                </c:pt>
                <c:pt idx="235">
                  <c:v>-6.46</c:v>
                </c:pt>
                <c:pt idx="236">
                  <c:v>-6.42</c:v>
                </c:pt>
                <c:pt idx="237">
                  <c:v>-6.38</c:v>
                </c:pt>
                <c:pt idx="238">
                  <c:v>-6.34</c:v>
                </c:pt>
                <c:pt idx="239">
                  <c:v>-6.3</c:v>
                </c:pt>
                <c:pt idx="240">
                  <c:v>-6.26000000000001</c:v>
                </c:pt>
                <c:pt idx="241">
                  <c:v>-6.238</c:v>
                </c:pt>
                <c:pt idx="242">
                  <c:v>-6.216</c:v>
                </c:pt>
                <c:pt idx="243">
                  <c:v>-6.194</c:v>
                </c:pt>
                <c:pt idx="244">
                  <c:v>-6.172</c:v>
                </c:pt>
                <c:pt idx="245">
                  <c:v>-6.15000000000001</c:v>
                </c:pt>
                <c:pt idx="246">
                  <c:v>-6.186</c:v>
                </c:pt>
                <c:pt idx="247">
                  <c:v>-6.222</c:v>
                </c:pt>
                <c:pt idx="248">
                  <c:v>-6.258</c:v>
                </c:pt>
                <c:pt idx="249">
                  <c:v>-6.294</c:v>
                </c:pt>
                <c:pt idx="250">
                  <c:v>-6.33000000000001</c:v>
                </c:pt>
                <c:pt idx="251">
                  <c:v>-6.352</c:v>
                </c:pt>
                <c:pt idx="252">
                  <c:v>-6.374</c:v>
                </c:pt>
                <c:pt idx="253">
                  <c:v>-6.396</c:v>
                </c:pt>
                <c:pt idx="254">
                  <c:v>-6.418</c:v>
                </c:pt>
                <c:pt idx="255">
                  <c:v>-6.44000000000001</c:v>
                </c:pt>
                <c:pt idx="256">
                  <c:v>-6.544</c:v>
                </c:pt>
                <c:pt idx="257">
                  <c:v>-6.648</c:v>
                </c:pt>
                <c:pt idx="258">
                  <c:v>-6.752</c:v>
                </c:pt>
                <c:pt idx="259">
                  <c:v>-6.856</c:v>
                </c:pt>
                <c:pt idx="260">
                  <c:v>-6.96</c:v>
                </c:pt>
                <c:pt idx="261">
                  <c:v>-7.186</c:v>
                </c:pt>
                <c:pt idx="262">
                  <c:v>-7.412</c:v>
                </c:pt>
                <c:pt idx="263">
                  <c:v>-7.63800000000001</c:v>
                </c:pt>
                <c:pt idx="264">
                  <c:v>-7.864</c:v>
                </c:pt>
                <c:pt idx="265">
                  <c:v>-8.09</c:v>
                </c:pt>
                <c:pt idx="266">
                  <c:v>-8.27200000000001</c:v>
                </c:pt>
                <c:pt idx="267">
                  <c:v>-8.454</c:v>
                </c:pt>
                <c:pt idx="268">
                  <c:v>-8.636</c:v>
                </c:pt>
                <c:pt idx="269">
                  <c:v>-8.81800000000001</c:v>
                </c:pt>
                <c:pt idx="270">
                  <c:v>-9</c:v>
                </c:pt>
                <c:pt idx="271">
                  <c:v>-8.976</c:v>
                </c:pt>
                <c:pt idx="272">
                  <c:v>-8.95200000000001</c:v>
                </c:pt>
                <c:pt idx="273">
                  <c:v>-8.928</c:v>
                </c:pt>
                <c:pt idx="274">
                  <c:v>-8.904</c:v>
                </c:pt>
                <c:pt idx="275">
                  <c:v>-8.88</c:v>
                </c:pt>
                <c:pt idx="276">
                  <c:v>-8.872</c:v>
                </c:pt>
                <c:pt idx="277">
                  <c:v>-8.864</c:v>
                </c:pt>
                <c:pt idx="278">
                  <c:v>-8.856</c:v>
                </c:pt>
                <c:pt idx="279">
                  <c:v>-8.84800000000001</c:v>
                </c:pt>
                <c:pt idx="280">
                  <c:v>-8.84</c:v>
                </c:pt>
                <c:pt idx="281">
                  <c:v>-8.758</c:v>
                </c:pt>
                <c:pt idx="282">
                  <c:v>-8.676</c:v>
                </c:pt>
                <c:pt idx="283">
                  <c:v>-8.594</c:v>
                </c:pt>
                <c:pt idx="284">
                  <c:v>-8.512</c:v>
                </c:pt>
                <c:pt idx="285">
                  <c:v>-8.43</c:v>
                </c:pt>
                <c:pt idx="286">
                  <c:v>-8.256</c:v>
                </c:pt>
                <c:pt idx="287">
                  <c:v>-8.082</c:v>
                </c:pt>
                <c:pt idx="288">
                  <c:v>-7.908</c:v>
                </c:pt>
                <c:pt idx="289">
                  <c:v>-7.734</c:v>
                </c:pt>
                <c:pt idx="290">
                  <c:v>-7.56</c:v>
                </c:pt>
                <c:pt idx="291">
                  <c:v>-7.612</c:v>
                </c:pt>
                <c:pt idx="292">
                  <c:v>-7.664</c:v>
                </c:pt>
                <c:pt idx="293">
                  <c:v>-7.716</c:v>
                </c:pt>
                <c:pt idx="294">
                  <c:v>-7.768</c:v>
                </c:pt>
                <c:pt idx="295">
                  <c:v>-7.82</c:v>
                </c:pt>
                <c:pt idx="296">
                  <c:v>-7.85</c:v>
                </c:pt>
                <c:pt idx="297">
                  <c:v>-7.88</c:v>
                </c:pt>
                <c:pt idx="298">
                  <c:v>-7.91</c:v>
                </c:pt>
                <c:pt idx="299">
                  <c:v>-7.94000000000001</c:v>
                </c:pt>
                <c:pt idx="300">
                  <c:v>-7.97000000000001</c:v>
                </c:pt>
                <c:pt idx="301">
                  <c:v>-7.838</c:v>
                </c:pt>
                <c:pt idx="302">
                  <c:v>-7.706</c:v>
                </c:pt>
                <c:pt idx="303">
                  <c:v>-7.57400000000001</c:v>
                </c:pt>
                <c:pt idx="304">
                  <c:v>-7.442</c:v>
                </c:pt>
                <c:pt idx="305">
                  <c:v>-7.31</c:v>
                </c:pt>
                <c:pt idx="306">
                  <c:v>-7.178</c:v>
                </c:pt>
                <c:pt idx="307">
                  <c:v>-7.046</c:v>
                </c:pt>
                <c:pt idx="308">
                  <c:v>-6.914</c:v>
                </c:pt>
                <c:pt idx="309">
                  <c:v>-6.782</c:v>
                </c:pt>
                <c:pt idx="310">
                  <c:v>-6.65000000000001</c:v>
                </c:pt>
                <c:pt idx="311">
                  <c:v>-6.402</c:v>
                </c:pt>
                <c:pt idx="312">
                  <c:v>-6.154</c:v>
                </c:pt>
                <c:pt idx="313">
                  <c:v>-5.90600000000001</c:v>
                </c:pt>
                <c:pt idx="314">
                  <c:v>-5.658</c:v>
                </c:pt>
                <c:pt idx="315">
                  <c:v>-5.41</c:v>
                </c:pt>
                <c:pt idx="316">
                  <c:v>-5.15600000000001</c:v>
                </c:pt>
                <c:pt idx="317">
                  <c:v>-4.902</c:v>
                </c:pt>
                <c:pt idx="318">
                  <c:v>-4.648</c:v>
                </c:pt>
                <c:pt idx="319">
                  <c:v>-4.39400000000001</c:v>
                </c:pt>
                <c:pt idx="320">
                  <c:v>-4.14</c:v>
                </c:pt>
                <c:pt idx="321">
                  <c:v>-3.884</c:v>
                </c:pt>
                <c:pt idx="322">
                  <c:v>-3.628</c:v>
                </c:pt>
                <c:pt idx="323">
                  <c:v>-3.372</c:v>
                </c:pt>
                <c:pt idx="324">
                  <c:v>-3.116</c:v>
                </c:pt>
                <c:pt idx="325">
                  <c:v>-2.86</c:v>
                </c:pt>
                <c:pt idx="326">
                  <c:v>-2.738</c:v>
                </c:pt>
                <c:pt idx="327">
                  <c:v>-2.616</c:v>
                </c:pt>
                <c:pt idx="328">
                  <c:v>-2.494</c:v>
                </c:pt>
                <c:pt idx="329">
                  <c:v>-2.372</c:v>
                </c:pt>
                <c:pt idx="330">
                  <c:v>-2.25</c:v>
                </c:pt>
                <c:pt idx="331">
                  <c:v>-2.264</c:v>
                </c:pt>
                <c:pt idx="332">
                  <c:v>-2.27800000000001</c:v>
                </c:pt>
                <c:pt idx="333">
                  <c:v>-2.292</c:v>
                </c:pt>
                <c:pt idx="334">
                  <c:v>-2.306</c:v>
                </c:pt>
                <c:pt idx="335">
                  <c:v>-2.32</c:v>
                </c:pt>
                <c:pt idx="336">
                  <c:v>-2.398</c:v>
                </c:pt>
                <c:pt idx="337">
                  <c:v>-2.476</c:v>
                </c:pt>
                <c:pt idx="338">
                  <c:v>-2.554</c:v>
                </c:pt>
                <c:pt idx="339">
                  <c:v>-2.632</c:v>
                </c:pt>
                <c:pt idx="340">
                  <c:v>-2.71</c:v>
                </c:pt>
                <c:pt idx="341">
                  <c:v>-2.754</c:v>
                </c:pt>
                <c:pt idx="342">
                  <c:v>-2.798</c:v>
                </c:pt>
                <c:pt idx="343">
                  <c:v>-2.84200000000001</c:v>
                </c:pt>
                <c:pt idx="344">
                  <c:v>-2.886</c:v>
                </c:pt>
                <c:pt idx="345">
                  <c:v>-2.93</c:v>
                </c:pt>
                <c:pt idx="346">
                  <c:v>-2.962</c:v>
                </c:pt>
                <c:pt idx="347">
                  <c:v>-2.994</c:v>
                </c:pt>
                <c:pt idx="348">
                  <c:v>-3.026</c:v>
                </c:pt>
                <c:pt idx="349">
                  <c:v>-3.058</c:v>
                </c:pt>
                <c:pt idx="350">
                  <c:v>-3.09</c:v>
                </c:pt>
                <c:pt idx="351">
                  <c:v>-3.166</c:v>
                </c:pt>
                <c:pt idx="352">
                  <c:v>-3.242</c:v>
                </c:pt>
                <c:pt idx="353">
                  <c:v>-3.318</c:v>
                </c:pt>
                <c:pt idx="354">
                  <c:v>-3.39400000000001</c:v>
                </c:pt>
                <c:pt idx="355">
                  <c:v>-3.47000000000001</c:v>
                </c:pt>
                <c:pt idx="356">
                  <c:v>-3.524</c:v>
                </c:pt>
                <c:pt idx="357">
                  <c:v>-3.578</c:v>
                </c:pt>
                <c:pt idx="358">
                  <c:v>-3.632</c:v>
                </c:pt>
                <c:pt idx="359">
                  <c:v>-3.686</c:v>
                </c:pt>
                <c:pt idx="360">
                  <c:v>-3.74</c:v>
                </c:pt>
              </c:numCache>
            </c:numRef>
          </c:val>
        </c:ser>
        <c:axId val="8584342"/>
        <c:axId val="15141411"/>
      </c:radarChart>
      <c:catAx>
        <c:axId val="858434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15141411"/>
        <c:crosses val="autoZero"/>
        <c:auto val="1"/>
        <c:lblAlgn val="ctr"/>
        <c:lblOffset val="100"/>
        <c:noMultiLvlLbl val="0"/>
      </c:catAx>
      <c:valAx>
        <c:axId val="15141411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4342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Plano XZ</a:t>
            </a:r>
          </a:p>
        </c:rich>
      </c:tx>
      <c:layout>
        <c:manualLayout>
          <c:xMode val="edge"/>
          <c:yMode val="edge"/>
          <c:x val="0.429459258472326"/>
          <c:y val="0.028395610913404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radiação-P'!$P$2</c:f>
              <c:strCache>
                <c:ptCount val="1"/>
                <c:pt idx="0">
                  <c:v>Stripe line - 2,4 GHz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radiação-P'!$P$5:$P$365</c:f>
              <c:numCache>
                <c:formatCode>General</c:formatCode>
                <c:ptCount val="361"/>
                <c:pt idx="0">
                  <c:v>-16.7</c:v>
                </c:pt>
                <c:pt idx="1">
                  <c:v>-16.62</c:v>
                </c:pt>
                <c:pt idx="2">
                  <c:v>-16.54</c:v>
                </c:pt>
                <c:pt idx="3">
                  <c:v>-16.46</c:v>
                </c:pt>
                <c:pt idx="4">
                  <c:v>-16.38</c:v>
                </c:pt>
                <c:pt idx="5">
                  <c:v>-16.3</c:v>
                </c:pt>
                <c:pt idx="6">
                  <c:v>-15.908</c:v>
                </c:pt>
                <c:pt idx="7">
                  <c:v>-15.516</c:v>
                </c:pt>
                <c:pt idx="8">
                  <c:v>-15.124</c:v>
                </c:pt>
                <c:pt idx="9">
                  <c:v>-14.732</c:v>
                </c:pt>
                <c:pt idx="10">
                  <c:v>-14.34</c:v>
                </c:pt>
                <c:pt idx="11">
                  <c:v>-13.872</c:v>
                </c:pt>
                <c:pt idx="12">
                  <c:v>-13.404</c:v>
                </c:pt>
                <c:pt idx="13">
                  <c:v>-12.936</c:v>
                </c:pt>
                <c:pt idx="14">
                  <c:v>-12.468</c:v>
                </c:pt>
                <c:pt idx="15">
                  <c:v>-12</c:v>
                </c:pt>
                <c:pt idx="16">
                  <c:v>-11.608</c:v>
                </c:pt>
                <c:pt idx="17">
                  <c:v>-11.216</c:v>
                </c:pt>
                <c:pt idx="18">
                  <c:v>-10.824</c:v>
                </c:pt>
                <c:pt idx="19">
                  <c:v>-10.432</c:v>
                </c:pt>
                <c:pt idx="20">
                  <c:v>-10.04</c:v>
                </c:pt>
                <c:pt idx="21">
                  <c:v>-9.716</c:v>
                </c:pt>
                <c:pt idx="22">
                  <c:v>-9.392</c:v>
                </c:pt>
                <c:pt idx="23">
                  <c:v>-9.06800000000001</c:v>
                </c:pt>
                <c:pt idx="24">
                  <c:v>-8.744</c:v>
                </c:pt>
                <c:pt idx="25">
                  <c:v>-8.42</c:v>
                </c:pt>
                <c:pt idx="26">
                  <c:v>-8.16</c:v>
                </c:pt>
                <c:pt idx="27">
                  <c:v>-7.90000000000001</c:v>
                </c:pt>
                <c:pt idx="28">
                  <c:v>-7.64</c:v>
                </c:pt>
                <c:pt idx="29">
                  <c:v>-7.38</c:v>
                </c:pt>
                <c:pt idx="30">
                  <c:v>-7.12</c:v>
                </c:pt>
                <c:pt idx="31">
                  <c:v>-6.924</c:v>
                </c:pt>
                <c:pt idx="32">
                  <c:v>-6.728</c:v>
                </c:pt>
                <c:pt idx="33">
                  <c:v>-6.532</c:v>
                </c:pt>
                <c:pt idx="34">
                  <c:v>-6.33600000000001</c:v>
                </c:pt>
                <c:pt idx="35">
                  <c:v>-6.14</c:v>
                </c:pt>
                <c:pt idx="36">
                  <c:v>-6.014</c:v>
                </c:pt>
                <c:pt idx="37">
                  <c:v>-5.88800000000001</c:v>
                </c:pt>
                <c:pt idx="38">
                  <c:v>-5.762</c:v>
                </c:pt>
                <c:pt idx="39">
                  <c:v>-5.636</c:v>
                </c:pt>
                <c:pt idx="40">
                  <c:v>-5.51000000000001</c:v>
                </c:pt>
                <c:pt idx="41">
                  <c:v>-5.43</c:v>
                </c:pt>
                <c:pt idx="42">
                  <c:v>-5.35</c:v>
                </c:pt>
                <c:pt idx="43">
                  <c:v>-5.27</c:v>
                </c:pt>
                <c:pt idx="44">
                  <c:v>-5.19000000000001</c:v>
                </c:pt>
                <c:pt idx="45">
                  <c:v>-5.11</c:v>
                </c:pt>
                <c:pt idx="46">
                  <c:v>-5.08600000000001</c:v>
                </c:pt>
                <c:pt idx="47">
                  <c:v>-5.06200000000001</c:v>
                </c:pt>
                <c:pt idx="48">
                  <c:v>-5.038</c:v>
                </c:pt>
                <c:pt idx="49">
                  <c:v>-5.014</c:v>
                </c:pt>
                <c:pt idx="50">
                  <c:v>-4.99</c:v>
                </c:pt>
                <c:pt idx="51">
                  <c:v>-5.014</c:v>
                </c:pt>
                <c:pt idx="52">
                  <c:v>-5.038</c:v>
                </c:pt>
                <c:pt idx="53">
                  <c:v>-5.06200000000001</c:v>
                </c:pt>
                <c:pt idx="54">
                  <c:v>-5.08600000000001</c:v>
                </c:pt>
                <c:pt idx="55">
                  <c:v>-5.11</c:v>
                </c:pt>
                <c:pt idx="56">
                  <c:v>-5.046</c:v>
                </c:pt>
                <c:pt idx="57">
                  <c:v>-4.982</c:v>
                </c:pt>
                <c:pt idx="58">
                  <c:v>-4.918</c:v>
                </c:pt>
                <c:pt idx="59">
                  <c:v>-4.854</c:v>
                </c:pt>
                <c:pt idx="60">
                  <c:v>-4.79</c:v>
                </c:pt>
                <c:pt idx="61">
                  <c:v>-4.676</c:v>
                </c:pt>
                <c:pt idx="62">
                  <c:v>-4.56200000000001</c:v>
                </c:pt>
                <c:pt idx="63">
                  <c:v>-4.448</c:v>
                </c:pt>
                <c:pt idx="64">
                  <c:v>-4.334</c:v>
                </c:pt>
                <c:pt idx="65">
                  <c:v>-4.22000000000001</c:v>
                </c:pt>
                <c:pt idx="66">
                  <c:v>-4.044</c:v>
                </c:pt>
                <c:pt idx="67">
                  <c:v>-3.868</c:v>
                </c:pt>
                <c:pt idx="68">
                  <c:v>-3.692</c:v>
                </c:pt>
                <c:pt idx="69">
                  <c:v>-3.51600000000001</c:v>
                </c:pt>
                <c:pt idx="70">
                  <c:v>-3.34</c:v>
                </c:pt>
                <c:pt idx="71">
                  <c:v>-3.15600000000001</c:v>
                </c:pt>
                <c:pt idx="72">
                  <c:v>-2.972</c:v>
                </c:pt>
                <c:pt idx="73">
                  <c:v>-2.788</c:v>
                </c:pt>
                <c:pt idx="74">
                  <c:v>-2.604</c:v>
                </c:pt>
                <c:pt idx="75">
                  <c:v>-2.42</c:v>
                </c:pt>
                <c:pt idx="76">
                  <c:v>-2.226</c:v>
                </c:pt>
                <c:pt idx="77">
                  <c:v>-2.032</c:v>
                </c:pt>
                <c:pt idx="78">
                  <c:v>-1.838</c:v>
                </c:pt>
                <c:pt idx="79">
                  <c:v>-1.64400000000001</c:v>
                </c:pt>
                <c:pt idx="80">
                  <c:v>-1.45</c:v>
                </c:pt>
                <c:pt idx="81">
                  <c:v>-1.32400000000001</c:v>
                </c:pt>
                <c:pt idx="82">
                  <c:v>-1.198</c:v>
                </c:pt>
                <c:pt idx="83">
                  <c:v>-1.072</c:v>
                </c:pt>
                <c:pt idx="84">
                  <c:v>-0.946000000000005</c:v>
                </c:pt>
                <c:pt idx="85">
                  <c:v>-0.82</c:v>
                </c:pt>
                <c:pt idx="86">
                  <c:v>-0.75</c:v>
                </c:pt>
                <c:pt idx="87">
                  <c:v>-0.68</c:v>
                </c:pt>
                <c:pt idx="88">
                  <c:v>-0.609999999999999</c:v>
                </c:pt>
                <c:pt idx="89">
                  <c:v>-0.539999999999999</c:v>
                </c:pt>
                <c:pt idx="90">
                  <c:v>-0.470000000000006</c:v>
                </c:pt>
                <c:pt idx="91">
                  <c:v>-0.444000000000003</c:v>
                </c:pt>
                <c:pt idx="92">
                  <c:v>-0.417999999999999</c:v>
                </c:pt>
                <c:pt idx="93">
                  <c:v>-0.392000000000003</c:v>
                </c:pt>
                <c:pt idx="94">
                  <c:v>-0.366</c:v>
                </c:pt>
                <c:pt idx="95">
                  <c:v>-0.340000000000003</c:v>
                </c:pt>
                <c:pt idx="96">
                  <c:v>-0.342000000000006</c:v>
                </c:pt>
                <c:pt idx="97">
                  <c:v>-0.344000000000001</c:v>
                </c:pt>
                <c:pt idx="98">
                  <c:v>-0.346000000000004</c:v>
                </c:pt>
                <c:pt idx="99">
                  <c:v>-0.348000000000006</c:v>
                </c:pt>
                <c:pt idx="100">
                  <c:v>-0.350000000000001</c:v>
                </c:pt>
                <c:pt idx="101">
                  <c:v>-0.359999999999999</c:v>
                </c:pt>
                <c:pt idx="102">
                  <c:v>-0.370000000000005</c:v>
                </c:pt>
                <c:pt idx="103">
                  <c:v>-0.380000000000003</c:v>
                </c:pt>
                <c:pt idx="104">
                  <c:v>-0.390000000000001</c:v>
                </c:pt>
                <c:pt idx="105">
                  <c:v>-0.400000000000006</c:v>
                </c:pt>
                <c:pt idx="106">
                  <c:v>-0.472000000000001</c:v>
                </c:pt>
                <c:pt idx="107">
                  <c:v>-0.544000000000004</c:v>
                </c:pt>
                <c:pt idx="108">
                  <c:v>-0.616</c:v>
                </c:pt>
                <c:pt idx="109">
                  <c:v>-0.688000000000002</c:v>
                </c:pt>
                <c:pt idx="110">
                  <c:v>-0.760000000000005</c:v>
                </c:pt>
                <c:pt idx="111">
                  <c:v>-0.866</c:v>
                </c:pt>
                <c:pt idx="112">
                  <c:v>-0.972000000000001</c:v>
                </c:pt>
                <c:pt idx="113">
                  <c:v>-1.078</c:v>
                </c:pt>
                <c:pt idx="114">
                  <c:v>-1.184</c:v>
                </c:pt>
                <c:pt idx="115">
                  <c:v>-1.29</c:v>
                </c:pt>
                <c:pt idx="116">
                  <c:v>-1.44</c:v>
                </c:pt>
                <c:pt idx="117">
                  <c:v>-1.59</c:v>
                </c:pt>
                <c:pt idx="118">
                  <c:v>-1.74</c:v>
                </c:pt>
                <c:pt idx="119">
                  <c:v>-1.89</c:v>
                </c:pt>
                <c:pt idx="120">
                  <c:v>-2.04</c:v>
                </c:pt>
                <c:pt idx="121">
                  <c:v>-2.252</c:v>
                </c:pt>
                <c:pt idx="122">
                  <c:v>-2.46400000000001</c:v>
                </c:pt>
                <c:pt idx="123">
                  <c:v>-2.676</c:v>
                </c:pt>
                <c:pt idx="124">
                  <c:v>-2.88800000000001</c:v>
                </c:pt>
                <c:pt idx="125">
                  <c:v>-3.1</c:v>
                </c:pt>
                <c:pt idx="126">
                  <c:v>-3.37</c:v>
                </c:pt>
                <c:pt idx="127">
                  <c:v>-3.64</c:v>
                </c:pt>
                <c:pt idx="128">
                  <c:v>-3.91</c:v>
                </c:pt>
                <c:pt idx="129">
                  <c:v>-4.18</c:v>
                </c:pt>
                <c:pt idx="130">
                  <c:v>-4.45</c:v>
                </c:pt>
                <c:pt idx="131">
                  <c:v>-4.81</c:v>
                </c:pt>
                <c:pt idx="132">
                  <c:v>-5.17</c:v>
                </c:pt>
                <c:pt idx="133">
                  <c:v>-5.53</c:v>
                </c:pt>
                <c:pt idx="134">
                  <c:v>-5.89</c:v>
                </c:pt>
                <c:pt idx="135">
                  <c:v>-6.25</c:v>
                </c:pt>
                <c:pt idx="136">
                  <c:v>-6.726</c:v>
                </c:pt>
                <c:pt idx="137">
                  <c:v>-7.20200000000001</c:v>
                </c:pt>
                <c:pt idx="138">
                  <c:v>-7.678</c:v>
                </c:pt>
                <c:pt idx="139">
                  <c:v>-8.154</c:v>
                </c:pt>
                <c:pt idx="140">
                  <c:v>-8.63</c:v>
                </c:pt>
                <c:pt idx="141">
                  <c:v>-9.18</c:v>
                </c:pt>
                <c:pt idx="142">
                  <c:v>-9.73</c:v>
                </c:pt>
                <c:pt idx="143">
                  <c:v>-10.28</c:v>
                </c:pt>
                <c:pt idx="144">
                  <c:v>-10.83</c:v>
                </c:pt>
                <c:pt idx="145">
                  <c:v>-11.38</c:v>
                </c:pt>
                <c:pt idx="146">
                  <c:v>-11.786</c:v>
                </c:pt>
                <c:pt idx="147">
                  <c:v>-12.192</c:v>
                </c:pt>
                <c:pt idx="148">
                  <c:v>-12.598</c:v>
                </c:pt>
                <c:pt idx="149">
                  <c:v>-13.004</c:v>
                </c:pt>
                <c:pt idx="150">
                  <c:v>-13.41</c:v>
                </c:pt>
                <c:pt idx="151">
                  <c:v>-13.268</c:v>
                </c:pt>
                <c:pt idx="152">
                  <c:v>-13.126</c:v>
                </c:pt>
                <c:pt idx="153">
                  <c:v>-12.984</c:v>
                </c:pt>
                <c:pt idx="154">
                  <c:v>-12.842</c:v>
                </c:pt>
                <c:pt idx="155">
                  <c:v>-12.7</c:v>
                </c:pt>
                <c:pt idx="156">
                  <c:v>-12.372</c:v>
                </c:pt>
                <c:pt idx="157">
                  <c:v>-12.044</c:v>
                </c:pt>
                <c:pt idx="158">
                  <c:v>-11.716</c:v>
                </c:pt>
                <c:pt idx="159">
                  <c:v>-11.388</c:v>
                </c:pt>
                <c:pt idx="160">
                  <c:v>-11.06</c:v>
                </c:pt>
                <c:pt idx="161">
                  <c:v>-10.58</c:v>
                </c:pt>
                <c:pt idx="162">
                  <c:v>-10.1</c:v>
                </c:pt>
                <c:pt idx="163">
                  <c:v>-9.62</c:v>
                </c:pt>
                <c:pt idx="164">
                  <c:v>-9.14</c:v>
                </c:pt>
                <c:pt idx="165">
                  <c:v>-8.66</c:v>
                </c:pt>
                <c:pt idx="166">
                  <c:v>-8.372</c:v>
                </c:pt>
                <c:pt idx="167">
                  <c:v>-8.084</c:v>
                </c:pt>
                <c:pt idx="168">
                  <c:v>-7.796</c:v>
                </c:pt>
                <c:pt idx="169">
                  <c:v>-7.508</c:v>
                </c:pt>
                <c:pt idx="170">
                  <c:v>-7.22000000000001</c:v>
                </c:pt>
                <c:pt idx="171">
                  <c:v>-7.03</c:v>
                </c:pt>
                <c:pt idx="172">
                  <c:v>-6.84</c:v>
                </c:pt>
                <c:pt idx="173">
                  <c:v>-6.65000000000001</c:v>
                </c:pt>
                <c:pt idx="174">
                  <c:v>-6.46</c:v>
                </c:pt>
                <c:pt idx="175">
                  <c:v>-6.27</c:v>
                </c:pt>
                <c:pt idx="176">
                  <c:v>-6.082</c:v>
                </c:pt>
                <c:pt idx="177">
                  <c:v>-5.89400000000001</c:v>
                </c:pt>
                <c:pt idx="178">
                  <c:v>-5.706</c:v>
                </c:pt>
                <c:pt idx="179">
                  <c:v>-5.518</c:v>
                </c:pt>
                <c:pt idx="180">
                  <c:v>-5.33000000000001</c:v>
                </c:pt>
                <c:pt idx="181">
                  <c:v>-5.244</c:v>
                </c:pt>
                <c:pt idx="182">
                  <c:v>-5.158</c:v>
                </c:pt>
                <c:pt idx="183">
                  <c:v>-5.072</c:v>
                </c:pt>
                <c:pt idx="184">
                  <c:v>-4.986</c:v>
                </c:pt>
                <c:pt idx="185">
                  <c:v>-4.90000000000001</c:v>
                </c:pt>
                <c:pt idx="186">
                  <c:v>-4.948</c:v>
                </c:pt>
                <c:pt idx="187">
                  <c:v>-4.996</c:v>
                </c:pt>
                <c:pt idx="188">
                  <c:v>-5.044</c:v>
                </c:pt>
                <c:pt idx="189">
                  <c:v>-5.09200000000001</c:v>
                </c:pt>
                <c:pt idx="190">
                  <c:v>-5.14</c:v>
                </c:pt>
                <c:pt idx="191">
                  <c:v>-5.296</c:v>
                </c:pt>
                <c:pt idx="192">
                  <c:v>-5.45200000000001</c:v>
                </c:pt>
                <c:pt idx="193">
                  <c:v>-5.608</c:v>
                </c:pt>
                <c:pt idx="194">
                  <c:v>-5.764</c:v>
                </c:pt>
                <c:pt idx="195">
                  <c:v>-5.92</c:v>
                </c:pt>
                <c:pt idx="196">
                  <c:v>-6.222</c:v>
                </c:pt>
                <c:pt idx="197">
                  <c:v>-6.524</c:v>
                </c:pt>
                <c:pt idx="198">
                  <c:v>-6.826</c:v>
                </c:pt>
                <c:pt idx="199">
                  <c:v>-7.128</c:v>
                </c:pt>
                <c:pt idx="200">
                  <c:v>-7.43</c:v>
                </c:pt>
                <c:pt idx="201">
                  <c:v>-7.85</c:v>
                </c:pt>
                <c:pt idx="202">
                  <c:v>-8.27</c:v>
                </c:pt>
                <c:pt idx="203">
                  <c:v>-8.69000000000001</c:v>
                </c:pt>
                <c:pt idx="204">
                  <c:v>-9.11</c:v>
                </c:pt>
                <c:pt idx="205">
                  <c:v>-9.53</c:v>
                </c:pt>
                <c:pt idx="206">
                  <c:v>-9.722</c:v>
                </c:pt>
                <c:pt idx="207">
                  <c:v>-9.914</c:v>
                </c:pt>
                <c:pt idx="208">
                  <c:v>-10.106</c:v>
                </c:pt>
                <c:pt idx="209">
                  <c:v>-10.298</c:v>
                </c:pt>
                <c:pt idx="210">
                  <c:v>-10.49</c:v>
                </c:pt>
                <c:pt idx="211">
                  <c:v>-10.134</c:v>
                </c:pt>
                <c:pt idx="212">
                  <c:v>-9.77800000000001</c:v>
                </c:pt>
                <c:pt idx="213">
                  <c:v>-9.422</c:v>
                </c:pt>
                <c:pt idx="214">
                  <c:v>-9.066</c:v>
                </c:pt>
                <c:pt idx="215">
                  <c:v>-8.71</c:v>
                </c:pt>
                <c:pt idx="216">
                  <c:v>-8.24</c:v>
                </c:pt>
                <c:pt idx="217">
                  <c:v>-7.77</c:v>
                </c:pt>
                <c:pt idx="218">
                  <c:v>-7.3</c:v>
                </c:pt>
                <c:pt idx="219">
                  <c:v>-6.83000000000001</c:v>
                </c:pt>
                <c:pt idx="220">
                  <c:v>-6.36</c:v>
                </c:pt>
                <c:pt idx="221">
                  <c:v>-5.948</c:v>
                </c:pt>
                <c:pt idx="222">
                  <c:v>-5.536</c:v>
                </c:pt>
                <c:pt idx="223">
                  <c:v>-5.124</c:v>
                </c:pt>
                <c:pt idx="224">
                  <c:v>-4.712</c:v>
                </c:pt>
                <c:pt idx="225">
                  <c:v>-4.3</c:v>
                </c:pt>
                <c:pt idx="226">
                  <c:v>-4.058</c:v>
                </c:pt>
                <c:pt idx="227">
                  <c:v>-3.816</c:v>
                </c:pt>
                <c:pt idx="228">
                  <c:v>-3.57400000000001</c:v>
                </c:pt>
                <c:pt idx="229">
                  <c:v>-3.332</c:v>
                </c:pt>
                <c:pt idx="230">
                  <c:v>-3.09</c:v>
                </c:pt>
                <c:pt idx="231">
                  <c:v>-2.97000000000001</c:v>
                </c:pt>
                <c:pt idx="232">
                  <c:v>-2.85</c:v>
                </c:pt>
                <c:pt idx="233">
                  <c:v>-2.73</c:v>
                </c:pt>
                <c:pt idx="234">
                  <c:v>-2.61</c:v>
                </c:pt>
                <c:pt idx="235">
                  <c:v>-2.49</c:v>
                </c:pt>
                <c:pt idx="236">
                  <c:v>-2.448</c:v>
                </c:pt>
                <c:pt idx="237">
                  <c:v>-2.40600000000001</c:v>
                </c:pt>
                <c:pt idx="238">
                  <c:v>-2.364</c:v>
                </c:pt>
                <c:pt idx="239">
                  <c:v>-2.322</c:v>
                </c:pt>
                <c:pt idx="240">
                  <c:v>-2.28</c:v>
                </c:pt>
                <c:pt idx="241">
                  <c:v>-2.286</c:v>
                </c:pt>
                <c:pt idx="242">
                  <c:v>-2.292</c:v>
                </c:pt>
                <c:pt idx="243">
                  <c:v>-2.298</c:v>
                </c:pt>
                <c:pt idx="244">
                  <c:v>-2.304</c:v>
                </c:pt>
                <c:pt idx="245">
                  <c:v>-2.31</c:v>
                </c:pt>
                <c:pt idx="246">
                  <c:v>-2.376</c:v>
                </c:pt>
                <c:pt idx="247">
                  <c:v>-2.442</c:v>
                </c:pt>
                <c:pt idx="248">
                  <c:v>-2.508</c:v>
                </c:pt>
                <c:pt idx="249">
                  <c:v>-2.57400000000001</c:v>
                </c:pt>
                <c:pt idx="250">
                  <c:v>-2.64</c:v>
                </c:pt>
                <c:pt idx="251">
                  <c:v>-2.738</c:v>
                </c:pt>
                <c:pt idx="252">
                  <c:v>-2.83600000000001</c:v>
                </c:pt>
                <c:pt idx="253">
                  <c:v>-2.934</c:v>
                </c:pt>
                <c:pt idx="254">
                  <c:v>-3.032</c:v>
                </c:pt>
                <c:pt idx="255">
                  <c:v>-3.13</c:v>
                </c:pt>
                <c:pt idx="256">
                  <c:v>-3.264</c:v>
                </c:pt>
                <c:pt idx="257">
                  <c:v>-3.398</c:v>
                </c:pt>
                <c:pt idx="258">
                  <c:v>-3.532</c:v>
                </c:pt>
                <c:pt idx="259">
                  <c:v>-3.666</c:v>
                </c:pt>
                <c:pt idx="260">
                  <c:v>-3.8</c:v>
                </c:pt>
                <c:pt idx="261">
                  <c:v>-3.916</c:v>
                </c:pt>
                <c:pt idx="262">
                  <c:v>-4.032</c:v>
                </c:pt>
                <c:pt idx="263">
                  <c:v>-4.148</c:v>
                </c:pt>
                <c:pt idx="264">
                  <c:v>-4.264</c:v>
                </c:pt>
                <c:pt idx="265">
                  <c:v>-4.38</c:v>
                </c:pt>
                <c:pt idx="266">
                  <c:v>-4.498</c:v>
                </c:pt>
                <c:pt idx="267">
                  <c:v>-4.616</c:v>
                </c:pt>
                <c:pt idx="268">
                  <c:v>-4.734</c:v>
                </c:pt>
                <c:pt idx="269">
                  <c:v>-4.852</c:v>
                </c:pt>
                <c:pt idx="270">
                  <c:v>-4.97000000000001</c:v>
                </c:pt>
                <c:pt idx="271">
                  <c:v>-4.99</c:v>
                </c:pt>
                <c:pt idx="272">
                  <c:v>-5.01000000000001</c:v>
                </c:pt>
                <c:pt idx="273">
                  <c:v>-5.03</c:v>
                </c:pt>
                <c:pt idx="274">
                  <c:v>-5.05</c:v>
                </c:pt>
                <c:pt idx="275">
                  <c:v>-5.07</c:v>
                </c:pt>
                <c:pt idx="276">
                  <c:v>-5.06800000000001</c:v>
                </c:pt>
                <c:pt idx="277">
                  <c:v>-5.066</c:v>
                </c:pt>
                <c:pt idx="278">
                  <c:v>-5.064</c:v>
                </c:pt>
                <c:pt idx="279">
                  <c:v>-5.06200000000001</c:v>
                </c:pt>
                <c:pt idx="280">
                  <c:v>-5.06</c:v>
                </c:pt>
                <c:pt idx="281">
                  <c:v>-5.078</c:v>
                </c:pt>
                <c:pt idx="282">
                  <c:v>-5.096</c:v>
                </c:pt>
                <c:pt idx="283">
                  <c:v>-5.114</c:v>
                </c:pt>
                <c:pt idx="284">
                  <c:v>-5.13200000000001</c:v>
                </c:pt>
                <c:pt idx="285">
                  <c:v>-5.15000000000001</c:v>
                </c:pt>
                <c:pt idx="286">
                  <c:v>-5.174</c:v>
                </c:pt>
                <c:pt idx="287">
                  <c:v>-5.198</c:v>
                </c:pt>
                <c:pt idx="288">
                  <c:v>-5.222</c:v>
                </c:pt>
                <c:pt idx="289">
                  <c:v>-5.246</c:v>
                </c:pt>
                <c:pt idx="290">
                  <c:v>-5.27</c:v>
                </c:pt>
                <c:pt idx="291">
                  <c:v>-5.326</c:v>
                </c:pt>
                <c:pt idx="292">
                  <c:v>-5.38200000000001</c:v>
                </c:pt>
                <c:pt idx="293">
                  <c:v>-5.438</c:v>
                </c:pt>
                <c:pt idx="294">
                  <c:v>-5.494</c:v>
                </c:pt>
                <c:pt idx="295">
                  <c:v>-5.55</c:v>
                </c:pt>
                <c:pt idx="296">
                  <c:v>-5.776</c:v>
                </c:pt>
                <c:pt idx="297">
                  <c:v>-6.002</c:v>
                </c:pt>
                <c:pt idx="298">
                  <c:v>-6.228</c:v>
                </c:pt>
                <c:pt idx="299">
                  <c:v>-6.454</c:v>
                </c:pt>
                <c:pt idx="300">
                  <c:v>-6.68</c:v>
                </c:pt>
                <c:pt idx="301">
                  <c:v>-7.044</c:v>
                </c:pt>
                <c:pt idx="302">
                  <c:v>-7.408</c:v>
                </c:pt>
                <c:pt idx="303">
                  <c:v>-7.77200000000001</c:v>
                </c:pt>
                <c:pt idx="304">
                  <c:v>-8.136</c:v>
                </c:pt>
                <c:pt idx="305">
                  <c:v>-8.5</c:v>
                </c:pt>
                <c:pt idx="306">
                  <c:v>-8.914</c:v>
                </c:pt>
                <c:pt idx="307">
                  <c:v>-9.328</c:v>
                </c:pt>
                <c:pt idx="308">
                  <c:v>-9.742</c:v>
                </c:pt>
                <c:pt idx="309">
                  <c:v>-10.156</c:v>
                </c:pt>
                <c:pt idx="310">
                  <c:v>-10.57</c:v>
                </c:pt>
                <c:pt idx="311">
                  <c:v>-11.046</c:v>
                </c:pt>
                <c:pt idx="312">
                  <c:v>-11.522</c:v>
                </c:pt>
                <c:pt idx="313">
                  <c:v>-11.998</c:v>
                </c:pt>
                <c:pt idx="314">
                  <c:v>-12.474</c:v>
                </c:pt>
                <c:pt idx="315">
                  <c:v>-12.95</c:v>
                </c:pt>
                <c:pt idx="316">
                  <c:v>-13.382</c:v>
                </c:pt>
                <c:pt idx="317">
                  <c:v>-13.814</c:v>
                </c:pt>
                <c:pt idx="318">
                  <c:v>-14.246</c:v>
                </c:pt>
                <c:pt idx="319">
                  <c:v>-14.678</c:v>
                </c:pt>
                <c:pt idx="320">
                  <c:v>-15.11</c:v>
                </c:pt>
                <c:pt idx="321">
                  <c:v>-15.37</c:v>
                </c:pt>
                <c:pt idx="322">
                  <c:v>-15.63</c:v>
                </c:pt>
                <c:pt idx="323">
                  <c:v>-15.89</c:v>
                </c:pt>
                <c:pt idx="324">
                  <c:v>-16.15</c:v>
                </c:pt>
                <c:pt idx="325">
                  <c:v>-16.41</c:v>
                </c:pt>
                <c:pt idx="326">
                  <c:v>-16.454</c:v>
                </c:pt>
                <c:pt idx="327">
                  <c:v>-16.498</c:v>
                </c:pt>
                <c:pt idx="328">
                  <c:v>-16.542</c:v>
                </c:pt>
                <c:pt idx="329">
                  <c:v>-16.586</c:v>
                </c:pt>
                <c:pt idx="330">
                  <c:v>-16.63</c:v>
                </c:pt>
                <c:pt idx="331">
                  <c:v>-16.426</c:v>
                </c:pt>
                <c:pt idx="332">
                  <c:v>-16.222</c:v>
                </c:pt>
                <c:pt idx="333">
                  <c:v>-16.018</c:v>
                </c:pt>
                <c:pt idx="334">
                  <c:v>-15.814</c:v>
                </c:pt>
                <c:pt idx="335">
                  <c:v>-15.61</c:v>
                </c:pt>
                <c:pt idx="336">
                  <c:v>-15.468</c:v>
                </c:pt>
                <c:pt idx="337">
                  <c:v>-15.326</c:v>
                </c:pt>
                <c:pt idx="338">
                  <c:v>-15.184</c:v>
                </c:pt>
                <c:pt idx="339">
                  <c:v>-15.042</c:v>
                </c:pt>
                <c:pt idx="340">
                  <c:v>-14.9</c:v>
                </c:pt>
                <c:pt idx="341">
                  <c:v>-14.884</c:v>
                </c:pt>
                <c:pt idx="342">
                  <c:v>-14.868</c:v>
                </c:pt>
                <c:pt idx="343">
                  <c:v>-14.852</c:v>
                </c:pt>
                <c:pt idx="344">
                  <c:v>-14.836</c:v>
                </c:pt>
                <c:pt idx="345">
                  <c:v>-14.82</c:v>
                </c:pt>
                <c:pt idx="346">
                  <c:v>-14.918</c:v>
                </c:pt>
                <c:pt idx="347">
                  <c:v>-15.016</c:v>
                </c:pt>
                <c:pt idx="348">
                  <c:v>-15.114</c:v>
                </c:pt>
                <c:pt idx="349">
                  <c:v>-15.212</c:v>
                </c:pt>
                <c:pt idx="350">
                  <c:v>-15.31</c:v>
                </c:pt>
                <c:pt idx="351">
                  <c:v>-15.53</c:v>
                </c:pt>
                <c:pt idx="352">
                  <c:v>-15.75</c:v>
                </c:pt>
                <c:pt idx="353">
                  <c:v>-15.97</c:v>
                </c:pt>
                <c:pt idx="354">
                  <c:v>-16.19</c:v>
                </c:pt>
                <c:pt idx="355">
                  <c:v>-16.41</c:v>
                </c:pt>
                <c:pt idx="356">
                  <c:v>-16.44</c:v>
                </c:pt>
                <c:pt idx="357">
                  <c:v>-16.47</c:v>
                </c:pt>
                <c:pt idx="358">
                  <c:v>-16.5</c:v>
                </c:pt>
                <c:pt idx="359">
                  <c:v>-16.53</c:v>
                </c:pt>
                <c:pt idx="360">
                  <c:v>-16.56</c:v>
                </c:pt>
              </c:numCache>
            </c:numRef>
          </c:val>
        </c:ser>
        <c:axId val="69486765"/>
        <c:axId val="67299121"/>
      </c:radarChart>
      <c:catAx>
        <c:axId val="6948676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67299121"/>
        <c:crosses val="autoZero"/>
        <c:auto val="1"/>
        <c:lblAlgn val="ctr"/>
        <c:lblOffset val="100"/>
        <c:noMultiLvlLbl val="0"/>
      </c:catAx>
      <c:valAx>
        <c:axId val="67299121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86765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Polarização Vertical</a:t>
            </a:r>
          </a:p>
        </c:rich>
      </c:tx>
      <c:layout>
        <c:manualLayout>
          <c:xMode val="edge"/>
          <c:yMode val="edge"/>
          <c:x val="0.374163391054924"/>
          <c:y val="0.02973013048635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radiação-P'!$D$2</c:f>
              <c:strCache>
                <c:ptCount val="1"/>
                <c:pt idx="0">
                  <c:v>Monopolo - 2,4 GHz</c:v>
                </c:pt>
              </c:strCache>
            </c:strRef>
          </c:tx>
          <c:spPr>
            <a:solidFill>
              <a:srgbClr val="000000"/>
            </a:solidFill>
            <a:ln w="360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radiação-P'!$D$5:$D$365</c:f>
              <c:numCache>
                <c:formatCode>General</c:formatCode>
                <c:ptCount val="361"/>
                <c:pt idx="0">
                  <c:v>-1.09999999999999</c:v>
                </c:pt>
                <c:pt idx="1">
                  <c:v>-1.09999999999999</c:v>
                </c:pt>
                <c:pt idx="2">
                  <c:v>-1.09999999999999</c:v>
                </c:pt>
                <c:pt idx="3">
                  <c:v>-1.09999999999999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-1.09999999999999</c:v>
                </c:pt>
                <c:pt idx="8">
                  <c:v>-1.09999999999999</c:v>
                </c:pt>
                <c:pt idx="9">
                  <c:v>-1.09999999999999</c:v>
                </c:pt>
                <c:pt idx="10">
                  <c:v>-1.09999999999999</c:v>
                </c:pt>
                <c:pt idx="11">
                  <c:v>-1.09999999999999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-0.899999999999999</c:v>
                </c:pt>
                <c:pt idx="16">
                  <c:v>-0.899999999999999</c:v>
                </c:pt>
                <c:pt idx="17">
                  <c:v>-0.799999999999997</c:v>
                </c:pt>
                <c:pt idx="18">
                  <c:v>-0.799999999999997</c:v>
                </c:pt>
                <c:pt idx="19">
                  <c:v>-0.799999999999997</c:v>
                </c:pt>
                <c:pt idx="20">
                  <c:v>-0.699999999999996</c:v>
                </c:pt>
                <c:pt idx="21">
                  <c:v>-0.699999999999996</c:v>
                </c:pt>
                <c:pt idx="22">
                  <c:v>-0.699999999999996</c:v>
                </c:pt>
                <c:pt idx="23">
                  <c:v>-0.599999999999994</c:v>
                </c:pt>
                <c:pt idx="24">
                  <c:v>-0.599999999999994</c:v>
                </c:pt>
                <c:pt idx="25">
                  <c:v>-0.599999999999994</c:v>
                </c:pt>
                <c:pt idx="26">
                  <c:v>-0.5</c:v>
                </c:pt>
                <c:pt idx="27">
                  <c:v>-0.399999999999999</c:v>
                </c:pt>
                <c:pt idx="28">
                  <c:v>-0.299999999999997</c:v>
                </c:pt>
                <c:pt idx="29">
                  <c:v>-0.299999999999997</c:v>
                </c:pt>
                <c:pt idx="30">
                  <c:v>-0.199999999999996</c:v>
                </c:pt>
                <c:pt idx="31">
                  <c:v>-0.199999999999996</c:v>
                </c:pt>
                <c:pt idx="32">
                  <c:v>-0.0999999999999943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-0.0999999999999943</c:v>
                </c:pt>
                <c:pt idx="46">
                  <c:v>-0.0999999999999943</c:v>
                </c:pt>
                <c:pt idx="47">
                  <c:v>-0.0999999999999943</c:v>
                </c:pt>
                <c:pt idx="48">
                  <c:v>-0.199999999999996</c:v>
                </c:pt>
                <c:pt idx="49">
                  <c:v>-0.299999999999997</c:v>
                </c:pt>
                <c:pt idx="50">
                  <c:v>-0.299999999999997</c:v>
                </c:pt>
                <c:pt idx="51">
                  <c:v>-0.399999999999999</c:v>
                </c:pt>
                <c:pt idx="52">
                  <c:v>-0.5</c:v>
                </c:pt>
                <c:pt idx="53">
                  <c:v>-0.5</c:v>
                </c:pt>
                <c:pt idx="54">
                  <c:v>-0.599999999999994</c:v>
                </c:pt>
                <c:pt idx="55">
                  <c:v>-0.699999999999996</c:v>
                </c:pt>
                <c:pt idx="56">
                  <c:v>-0.799999999999997</c:v>
                </c:pt>
                <c:pt idx="57">
                  <c:v>-0.899999999999999</c:v>
                </c:pt>
                <c:pt idx="58">
                  <c:v>-1</c:v>
                </c:pt>
                <c:pt idx="59">
                  <c:v>-1.09999999999999</c:v>
                </c:pt>
                <c:pt idx="60">
                  <c:v>-1.2</c:v>
                </c:pt>
                <c:pt idx="61">
                  <c:v>-1.3</c:v>
                </c:pt>
                <c:pt idx="62">
                  <c:v>-1.59999999999999</c:v>
                </c:pt>
                <c:pt idx="63">
                  <c:v>-1.7</c:v>
                </c:pt>
                <c:pt idx="64">
                  <c:v>-1.9</c:v>
                </c:pt>
                <c:pt idx="65">
                  <c:v>-2</c:v>
                </c:pt>
                <c:pt idx="66">
                  <c:v>-2.2</c:v>
                </c:pt>
                <c:pt idx="67">
                  <c:v>-2.3</c:v>
                </c:pt>
                <c:pt idx="68">
                  <c:v>-2.5</c:v>
                </c:pt>
                <c:pt idx="69">
                  <c:v>-2.8</c:v>
                </c:pt>
                <c:pt idx="70">
                  <c:v>-3</c:v>
                </c:pt>
                <c:pt idx="71">
                  <c:v>-3.2</c:v>
                </c:pt>
                <c:pt idx="72">
                  <c:v>-3.5</c:v>
                </c:pt>
                <c:pt idx="73">
                  <c:v>-3.59999999999999</c:v>
                </c:pt>
                <c:pt idx="74">
                  <c:v>-3.7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-3.9</c:v>
                </c:pt>
                <c:pt idx="79">
                  <c:v>-3.9</c:v>
                </c:pt>
                <c:pt idx="80">
                  <c:v>-3.9</c:v>
                </c:pt>
                <c:pt idx="81">
                  <c:v>-3.9</c:v>
                </c:pt>
                <c:pt idx="82">
                  <c:v>-3.8</c:v>
                </c:pt>
                <c:pt idx="83">
                  <c:v>-3.8</c:v>
                </c:pt>
                <c:pt idx="84">
                  <c:v>-3.59999999999999</c:v>
                </c:pt>
                <c:pt idx="85">
                  <c:v>-3.5</c:v>
                </c:pt>
                <c:pt idx="86">
                  <c:v>-3.2</c:v>
                </c:pt>
                <c:pt idx="87">
                  <c:v>-3</c:v>
                </c:pt>
                <c:pt idx="88">
                  <c:v>-2.8</c:v>
                </c:pt>
                <c:pt idx="89">
                  <c:v>-2.59999999999999</c:v>
                </c:pt>
                <c:pt idx="90">
                  <c:v>-2.4</c:v>
                </c:pt>
                <c:pt idx="91">
                  <c:v>-2.3</c:v>
                </c:pt>
                <c:pt idx="92">
                  <c:v>-2.09999999999999</c:v>
                </c:pt>
                <c:pt idx="93">
                  <c:v>-1.8</c:v>
                </c:pt>
                <c:pt idx="94">
                  <c:v>-1.59999999999999</c:v>
                </c:pt>
                <c:pt idx="95">
                  <c:v>-1.5</c:v>
                </c:pt>
                <c:pt idx="96">
                  <c:v>-1.2</c:v>
                </c:pt>
                <c:pt idx="97">
                  <c:v>-1.09999999999999</c:v>
                </c:pt>
                <c:pt idx="98">
                  <c:v>-0.899999999999999</c:v>
                </c:pt>
                <c:pt idx="99">
                  <c:v>-0.799999999999997</c:v>
                </c:pt>
                <c:pt idx="100">
                  <c:v>-0.599999999999994</c:v>
                </c:pt>
                <c:pt idx="101">
                  <c:v>-0.5</c:v>
                </c:pt>
                <c:pt idx="102">
                  <c:v>-0.399999999999999</c:v>
                </c:pt>
                <c:pt idx="103">
                  <c:v>-0.299999999999997</c:v>
                </c:pt>
                <c:pt idx="104">
                  <c:v>-0.299999999999997</c:v>
                </c:pt>
                <c:pt idx="105">
                  <c:v>-0.299999999999997</c:v>
                </c:pt>
                <c:pt idx="106">
                  <c:v>-0.199999999999996</c:v>
                </c:pt>
                <c:pt idx="107">
                  <c:v>-0.199999999999996</c:v>
                </c:pt>
                <c:pt idx="108">
                  <c:v>-0.199999999999996</c:v>
                </c:pt>
                <c:pt idx="109">
                  <c:v>-0.199999999999996</c:v>
                </c:pt>
                <c:pt idx="110">
                  <c:v>-0.299999999999997</c:v>
                </c:pt>
                <c:pt idx="111">
                  <c:v>-0.299999999999997</c:v>
                </c:pt>
                <c:pt idx="112">
                  <c:v>-0.399999999999999</c:v>
                </c:pt>
                <c:pt idx="113">
                  <c:v>-0.5</c:v>
                </c:pt>
                <c:pt idx="114">
                  <c:v>-0.599999999999994</c:v>
                </c:pt>
                <c:pt idx="115">
                  <c:v>-0.699999999999996</c:v>
                </c:pt>
                <c:pt idx="116">
                  <c:v>-0.799999999999997</c:v>
                </c:pt>
                <c:pt idx="117">
                  <c:v>-0.899999999999999</c:v>
                </c:pt>
                <c:pt idx="118">
                  <c:v>-1</c:v>
                </c:pt>
                <c:pt idx="119">
                  <c:v>-1.2</c:v>
                </c:pt>
                <c:pt idx="120">
                  <c:v>-1.3</c:v>
                </c:pt>
                <c:pt idx="121">
                  <c:v>-1.5</c:v>
                </c:pt>
                <c:pt idx="122">
                  <c:v>-1.59999999999999</c:v>
                </c:pt>
                <c:pt idx="123">
                  <c:v>-1.8</c:v>
                </c:pt>
                <c:pt idx="124">
                  <c:v>-2</c:v>
                </c:pt>
                <c:pt idx="125">
                  <c:v>-2.2</c:v>
                </c:pt>
                <c:pt idx="126">
                  <c:v>-2.4</c:v>
                </c:pt>
                <c:pt idx="127">
                  <c:v>-2.7</c:v>
                </c:pt>
                <c:pt idx="128">
                  <c:v>-2.9</c:v>
                </c:pt>
                <c:pt idx="129">
                  <c:v>-3.09999999999999</c:v>
                </c:pt>
                <c:pt idx="130">
                  <c:v>-3.3</c:v>
                </c:pt>
                <c:pt idx="131">
                  <c:v>-3.5</c:v>
                </c:pt>
                <c:pt idx="132">
                  <c:v>-3.59999999999999</c:v>
                </c:pt>
                <c:pt idx="133">
                  <c:v>-3.7</c:v>
                </c:pt>
                <c:pt idx="134">
                  <c:v>-3.8</c:v>
                </c:pt>
                <c:pt idx="135">
                  <c:v>-3.9</c:v>
                </c:pt>
                <c:pt idx="136">
                  <c:v>-3.9</c:v>
                </c:pt>
                <c:pt idx="137">
                  <c:v>-3.9</c:v>
                </c:pt>
                <c:pt idx="138">
                  <c:v>-3.9</c:v>
                </c:pt>
                <c:pt idx="139">
                  <c:v>-3.8</c:v>
                </c:pt>
                <c:pt idx="140">
                  <c:v>-3.8</c:v>
                </c:pt>
                <c:pt idx="141">
                  <c:v>-3.7</c:v>
                </c:pt>
                <c:pt idx="142">
                  <c:v>-3.59999999999999</c:v>
                </c:pt>
                <c:pt idx="143">
                  <c:v>-3.5</c:v>
                </c:pt>
                <c:pt idx="144">
                  <c:v>-3.3</c:v>
                </c:pt>
                <c:pt idx="145">
                  <c:v>-3.2</c:v>
                </c:pt>
                <c:pt idx="146">
                  <c:v>-3.09999999999999</c:v>
                </c:pt>
                <c:pt idx="147">
                  <c:v>-3</c:v>
                </c:pt>
                <c:pt idx="148">
                  <c:v>-2.9</c:v>
                </c:pt>
                <c:pt idx="149">
                  <c:v>-2.8</c:v>
                </c:pt>
                <c:pt idx="150">
                  <c:v>-2.8</c:v>
                </c:pt>
                <c:pt idx="151">
                  <c:v>-2.7</c:v>
                </c:pt>
                <c:pt idx="152">
                  <c:v>-2.59999999999999</c:v>
                </c:pt>
                <c:pt idx="153">
                  <c:v>-2.5</c:v>
                </c:pt>
                <c:pt idx="154">
                  <c:v>-2.3</c:v>
                </c:pt>
                <c:pt idx="155">
                  <c:v>-2.2</c:v>
                </c:pt>
                <c:pt idx="156">
                  <c:v>-2.09999999999999</c:v>
                </c:pt>
                <c:pt idx="157">
                  <c:v>-2</c:v>
                </c:pt>
                <c:pt idx="158">
                  <c:v>-1.9</c:v>
                </c:pt>
                <c:pt idx="159">
                  <c:v>-1.8</c:v>
                </c:pt>
                <c:pt idx="160">
                  <c:v>-1.8</c:v>
                </c:pt>
                <c:pt idx="161">
                  <c:v>-1.59999999999999</c:v>
                </c:pt>
                <c:pt idx="162">
                  <c:v>-1.59999999999999</c:v>
                </c:pt>
                <c:pt idx="163">
                  <c:v>-1.4</c:v>
                </c:pt>
                <c:pt idx="164">
                  <c:v>-1.3</c:v>
                </c:pt>
                <c:pt idx="165">
                  <c:v>-1.2</c:v>
                </c:pt>
                <c:pt idx="166">
                  <c:v>-1.09999999999999</c:v>
                </c:pt>
                <c:pt idx="167">
                  <c:v>-1.09999999999999</c:v>
                </c:pt>
                <c:pt idx="168">
                  <c:v>-1.09999999999999</c:v>
                </c:pt>
                <c:pt idx="169">
                  <c:v>-1.09999999999999</c:v>
                </c:pt>
                <c:pt idx="170">
                  <c:v>-1.09999999999999</c:v>
                </c:pt>
                <c:pt idx="171">
                  <c:v>-1.09999999999999</c:v>
                </c:pt>
                <c:pt idx="172">
                  <c:v>-1.09999999999999</c:v>
                </c:pt>
                <c:pt idx="173">
                  <c:v>-1.09999999999999</c:v>
                </c:pt>
                <c:pt idx="174">
                  <c:v>-1.09999999999999</c:v>
                </c:pt>
                <c:pt idx="175">
                  <c:v>-1.2</c:v>
                </c:pt>
                <c:pt idx="176">
                  <c:v>-1.2</c:v>
                </c:pt>
                <c:pt idx="177">
                  <c:v>-1.2</c:v>
                </c:pt>
                <c:pt idx="178">
                  <c:v>-1.2</c:v>
                </c:pt>
                <c:pt idx="179">
                  <c:v>-1.2</c:v>
                </c:pt>
                <c:pt idx="180">
                  <c:v>-1.2</c:v>
                </c:pt>
                <c:pt idx="181">
                  <c:v>-1.2</c:v>
                </c:pt>
                <c:pt idx="182">
                  <c:v>-1.2</c:v>
                </c:pt>
                <c:pt idx="183">
                  <c:v>-1.2</c:v>
                </c:pt>
                <c:pt idx="184">
                  <c:v>-1.2</c:v>
                </c:pt>
                <c:pt idx="185">
                  <c:v>-1.2</c:v>
                </c:pt>
                <c:pt idx="186">
                  <c:v>-1.2</c:v>
                </c:pt>
                <c:pt idx="187">
                  <c:v>-1.2</c:v>
                </c:pt>
                <c:pt idx="188">
                  <c:v>-1.2</c:v>
                </c:pt>
                <c:pt idx="189">
                  <c:v>-1.2</c:v>
                </c:pt>
                <c:pt idx="190">
                  <c:v>-1.2</c:v>
                </c:pt>
                <c:pt idx="191">
                  <c:v>-1.3</c:v>
                </c:pt>
                <c:pt idx="192">
                  <c:v>-1.4</c:v>
                </c:pt>
                <c:pt idx="193">
                  <c:v>-1.5</c:v>
                </c:pt>
                <c:pt idx="194">
                  <c:v>-1.59999999999999</c:v>
                </c:pt>
                <c:pt idx="195">
                  <c:v>-1.7</c:v>
                </c:pt>
                <c:pt idx="196">
                  <c:v>-1.8</c:v>
                </c:pt>
                <c:pt idx="197">
                  <c:v>-1.8</c:v>
                </c:pt>
                <c:pt idx="198">
                  <c:v>-1.9</c:v>
                </c:pt>
                <c:pt idx="199">
                  <c:v>-2</c:v>
                </c:pt>
                <c:pt idx="200">
                  <c:v>-2.09999999999999</c:v>
                </c:pt>
                <c:pt idx="201">
                  <c:v>-2.3</c:v>
                </c:pt>
                <c:pt idx="202">
                  <c:v>-2.3</c:v>
                </c:pt>
                <c:pt idx="203">
                  <c:v>-2.4</c:v>
                </c:pt>
                <c:pt idx="204">
                  <c:v>-2.5</c:v>
                </c:pt>
                <c:pt idx="205">
                  <c:v>-2.59999999999999</c:v>
                </c:pt>
                <c:pt idx="206">
                  <c:v>-2.7</c:v>
                </c:pt>
                <c:pt idx="207">
                  <c:v>-2.8</c:v>
                </c:pt>
                <c:pt idx="208">
                  <c:v>-2.9</c:v>
                </c:pt>
                <c:pt idx="209">
                  <c:v>-2.9</c:v>
                </c:pt>
                <c:pt idx="210">
                  <c:v>-3.09999999999999</c:v>
                </c:pt>
                <c:pt idx="211">
                  <c:v>-3.2</c:v>
                </c:pt>
                <c:pt idx="212">
                  <c:v>-3.3</c:v>
                </c:pt>
                <c:pt idx="213">
                  <c:v>-3.4</c:v>
                </c:pt>
                <c:pt idx="214">
                  <c:v>-3.59999999999999</c:v>
                </c:pt>
                <c:pt idx="215">
                  <c:v>-3.7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-3.7</c:v>
                </c:pt>
                <c:pt idx="225">
                  <c:v>-3.7</c:v>
                </c:pt>
                <c:pt idx="226">
                  <c:v>-3.7</c:v>
                </c:pt>
                <c:pt idx="227">
                  <c:v>-3.59999999999999</c:v>
                </c:pt>
                <c:pt idx="228">
                  <c:v>-3.59999999999999</c:v>
                </c:pt>
                <c:pt idx="229">
                  <c:v>-3.4</c:v>
                </c:pt>
                <c:pt idx="230">
                  <c:v>-3.2</c:v>
                </c:pt>
                <c:pt idx="231">
                  <c:v>-3</c:v>
                </c:pt>
                <c:pt idx="232">
                  <c:v>-2.8</c:v>
                </c:pt>
                <c:pt idx="233">
                  <c:v>-2.7</c:v>
                </c:pt>
                <c:pt idx="234">
                  <c:v>-2.5</c:v>
                </c:pt>
                <c:pt idx="235">
                  <c:v>-2.4</c:v>
                </c:pt>
                <c:pt idx="236">
                  <c:v>-2.3</c:v>
                </c:pt>
                <c:pt idx="237">
                  <c:v>-2.09999999999999</c:v>
                </c:pt>
                <c:pt idx="238">
                  <c:v>-2</c:v>
                </c:pt>
                <c:pt idx="239">
                  <c:v>-1.8</c:v>
                </c:pt>
                <c:pt idx="240">
                  <c:v>-1.7</c:v>
                </c:pt>
                <c:pt idx="241">
                  <c:v>-1.59999999999999</c:v>
                </c:pt>
                <c:pt idx="242">
                  <c:v>-1.4</c:v>
                </c:pt>
                <c:pt idx="243">
                  <c:v>-1.2</c:v>
                </c:pt>
                <c:pt idx="244">
                  <c:v>-1.09999999999999</c:v>
                </c:pt>
                <c:pt idx="245">
                  <c:v>-0.899999999999999</c:v>
                </c:pt>
                <c:pt idx="246">
                  <c:v>-0.799999999999997</c:v>
                </c:pt>
                <c:pt idx="247">
                  <c:v>-0.799999999999997</c:v>
                </c:pt>
                <c:pt idx="248">
                  <c:v>-0.799999999999997</c:v>
                </c:pt>
                <c:pt idx="249">
                  <c:v>-0.699999999999996</c:v>
                </c:pt>
                <c:pt idx="250">
                  <c:v>-0.699999999999996</c:v>
                </c:pt>
                <c:pt idx="251">
                  <c:v>-0.699999999999996</c:v>
                </c:pt>
                <c:pt idx="252">
                  <c:v>-0.699999999999996</c:v>
                </c:pt>
                <c:pt idx="253">
                  <c:v>-0.699999999999996</c:v>
                </c:pt>
                <c:pt idx="254">
                  <c:v>-0.799999999999997</c:v>
                </c:pt>
                <c:pt idx="255">
                  <c:v>-0.799999999999997</c:v>
                </c:pt>
                <c:pt idx="256">
                  <c:v>-0.899999999999999</c:v>
                </c:pt>
                <c:pt idx="257">
                  <c:v>-1</c:v>
                </c:pt>
                <c:pt idx="258">
                  <c:v>-1.09999999999999</c:v>
                </c:pt>
                <c:pt idx="259">
                  <c:v>-1.2</c:v>
                </c:pt>
                <c:pt idx="260">
                  <c:v>-1.2</c:v>
                </c:pt>
                <c:pt idx="261">
                  <c:v>-1.3</c:v>
                </c:pt>
                <c:pt idx="262">
                  <c:v>-1.3</c:v>
                </c:pt>
                <c:pt idx="263">
                  <c:v>-1.5</c:v>
                </c:pt>
                <c:pt idx="264">
                  <c:v>-1.59999999999999</c:v>
                </c:pt>
                <c:pt idx="265">
                  <c:v>-1.8</c:v>
                </c:pt>
                <c:pt idx="266">
                  <c:v>-1.9</c:v>
                </c:pt>
                <c:pt idx="267">
                  <c:v>-2.09999999999999</c:v>
                </c:pt>
                <c:pt idx="268">
                  <c:v>-2.3</c:v>
                </c:pt>
                <c:pt idx="269">
                  <c:v>-2.5</c:v>
                </c:pt>
                <c:pt idx="270">
                  <c:v>-2.7</c:v>
                </c:pt>
                <c:pt idx="271">
                  <c:v>-2.8</c:v>
                </c:pt>
                <c:pt idx="272">
                  <c:v>-2.9</c:v>
                </c:pt>
                <c:pt idx="273">
                  <c:v>-3</c:v>
                </c:pt>
                <c:pt idx="274">
                  <c:v>-3.2</c:v>
                </c:pt>
                <c:pt idx="275">
                  <c:v>-3.4</c:v>
                </c:pt>
                <c:pt idx="276">
                  <c:v>-3.59999999999999</c:v>
                </c:pt>
                <c:pt idx="277">
                  <c:v>-3.59999999999999</c:v>
                </c:pt>
                <c:pt idx="278">
                  <c:v>-3.8</c:v>
                </c:pt>
                <c:pt idx="279">
                  <c:v>-3.8</c:v>
                </c:pt>
                <c:pt idx="280">
                  <c:v>-3.9</c:v>
                </c:pt>
                <c:pt idx="281">
                  <c:v>-4</c:v>
                </c:pt>
                <c:pt idx="282">
                  <c:v>-4.09999999999999</c:v>
                </c:pt>
                <c:pt idx="283">
                  <c:v>-4.2</c:v>
                </c:pt>
                <c:pt idx="284">
                  <c:v>-4.2</c:v>
                </c:pt>
                <c:pt idx="285">
                  <c:v>-4.2</c:v>
                </c:pt>
                <c:pt idx="286">
                  <c:v>-4.09999999999999</c:v>
                </c:pt>
                <c:pt idx="287">
                  <c:v>-4</c:v>
                </c:pt>
                <c:pt idx="288">
                  <c:v>-3.9</c:v>
                </c:pt>
                <c:pt idx="289">
                  <c:v>-3.8</c:v>
                </c:pt>
                <c:pt idx="290">
                  <c:v>-3.59999999999999</c:v>
                </c:pt>
                <c:pt idx="291">
                  <c:v>-3.5</c:v>
                </c:pt>
                <c:pt idx="292">
                  <c:v>-3.4</c:v>
                </c:pt>
                <c:pt idx="293">
                  <c:v>-3.09999999999999</c:v>
                </c:pt>
                <c:pt idx="294">
                  <c:v>-2.9</c:v>
                </c:pt>
                <c:pt idx="295">
                  <c:v>-2.7</c:v>
                </c:pt>
                <c:pt idx="296">
                  <c:v>-2.4</c:v>
                </c:pt>
                <c:pt idx="297">
                  <c:v>-2.2</c:v>
                </c:pt>
                <c:pt idx="298">
                  <c:v>-2</c:v>
                </c:pt>
                <c:pt idx="299">
                  <c:v>-1.8</c:v>
                </c:pt>
                <c:pt idx="300">
                  <c:v>-1.7</c:v>
                </c:pt>
                <c:pt idx="301">
                  <c:v>-1.5</c:v>
                </c:pt>
                <c:pt idx="302">
                  <c:v>-1.4</c:v>
                </c:pt>
                <c:pt idx="303">
                  <c:v>-1.2</c:v>
                </c:pt>
                <c:pt idx="304">
                  <c:v>-1.2</c:v>
                </c:pt>
                <c:pt idx="305">
                  <c:v>-1.09999999999999</c:v>
                </c:pt>
                <c:pt idx="306">
                  <c:v>-1</c:v>
                </c:pt>
                <c:pt idx="307">
                  <c:v>-0.899999999999999</c:v>
                </c:pt>
                <c:pt idx="308">
                  <c:v>-0.799999999999997</c:v>
                </c:pt>
                <c:pt idx="309">
                  <c:v>-0.699999999999996</c:v>
                </c:pt>
                <c:pt idx="310">
                  <c:v>-0.599999999999994</c:v>
                </c:pt>
                <c:pt idx="311">
                  <c:v>-0.599999999999994</c:v>
                </c:pt>
                <c:pt idx="312">
                  <c:v>-0.5</c:v>
                </c:pt>
                <c:pt idx="313">
                  <c:v>-0.5</c:v>
                </c:pt>
                <c:pt idx="314">
                  <c:v>-0.399999999999999</c:v>
                </c:pt>
                <c:pt idx="315">
                  <c:v>-0.399999999999999</c:v>
                </c:pt>
                <c:pt idx="316">
                  <c:v>-0.299999999999997</c:v>
                </c:pt>
                <c:pt idx="317">
                  <c:v>-0.299999999999997</c:v>
                </c:pt>
                <c:pt idx="318">
                  <c:v>-0.299999999999997</c:v>
                </c:pt>
                <c:pt idx="319">
                  <c:v>-0.299999999999997</c:v>
                </c:pt>
                <c:pt idx="320">
                  <c:v>-0.299999999999997</c:v>
                </c:pt>
                <c:pt idx="321">
                  <c:v>-0.299999999999997</c:v>
                </c:pt>
                <c:pt idx="322">
                  <c:v>-0.299999999999997</c:v>
                </c:pt>
                <c:pt idx="323">
                  <c:v>-0.299999999999997</c:v>
                </c:pt>
                <c:pt idx="324">
                  <c:v>-0.299999999999997</c:v>
                </c:pt>
                <c:pt idx="325">
                  <c:v>-0.299999999999997</c:v>
                </c:pt>
                <c:pt idx="326">
                  <c:v>-0.299999999999997</c:v>
                </c:pt>
                <c:pt idx="327">
                  <c:v>-0.299999999999997</c:v>
                </c:pt>
                <c:pt idx="328">
                  <c:v>-0.299999999999997</c:v>
                </c:pt>
                <c:pt idx="329">
                  <c:v>-0.299999999999997</c:v>
                </c:pt>
                <c:pt idx="330">
                  <c:v>-0.399999999999999</c:v>
                </c:pt>
                <c:pt idx="331">
                  <c:v>-0.399999999999999</c:v>
                </c:pt>
                <c:pt idx="332">
                  <c:v>-0.399999999999999</c:v>
                </c:pt>
                <c:pt idx="333">
                  <c:v>-0.399999999999999</c:v>
                </c:pt>
                <c:pt idx="334">
                  <c:v>-0.399999999999999</c:v>
                </c:pt>
                <c:pt idx="335">
                  <c:v>-0.399999999999999</c:v>
                </c:pt>
                <c:pt idx="336">
                  <c:v>-0.399999999999999</c:v>
                </c:pt>
                <c:pt idx="337">
                  <c:v>-0.399999999999999</c:v>
                </c:pt>
                <c:pt idx="338">
                  <c:v>-0.399999999999999</c:v>
                </c:pt>
                <c:pt idx="339">
                  <c:v>-0.5</c:v>
                </c:pt>
                <c:pt idx="340">
                  <c:v>-0.5</c:v>
                </c:pt>
                <c:pt idx="341">
                  <c:v>-0.5</c:v>
                </c:pt>
                <c:pt idx="342">
                  <c:v>-0.599999999999994</c:v>
                </c:pt>
                <c:pt idx="343">
                  <c:v>-0.699999999999996</c:v>
                </c:pt>
                <c:pt idx="344">
                  <c:v>-0.699999999999996</c:v>
                </c:pt>
                <c:pt idx="345">
                  <c:v>-0.799999999999997</c:v>
                </c:pt>
                <c:pt idx="346">
                  <c:v>-0.799999999999997</c:v>
                </c:pt>
                <c:pt idx="347">
                  <c:v>-0.799999999999997</c:v>
                </c:pt>
                <c:pt idx="348">
                  <c:v>-0.799999999999997</c:v>
                </c:pt>
                <c:pt idx="349">
                  <c:v>-0.799999999999997</c:v>
                </c:pt>
                <c:pt idx="350">
                  <c:v>-0.799999999999997</c:v>
                </c:pt>
                <c:pt idx="351">
                  <c:v>-0.799999999999997</c:v>
                </c:pt>
                <c:pt idx="352">
                  <c:v>-0.799999999999997</c:v>
                </c:pt>
                <c:pt idx="353">
                  <c:v>-0.799999999999997</c:v>
                </c:pt>
                <c:pt idx="354">
                  <c:v>-0.799999999999997</c:v>
                </c:pt>
                <c:pt idx="355">
                  <c:v>-0.899999999999999</c:v>
                </c:pt>
                <c:pt idx="356">
                  <c:v>-0.899999999999999</c:v>
                </c:pt>
                <c:pt idx="357">
                  <c:v>-0.899999999999999</c:v>
                </c:pt>
                <c:pt idx="358">
                  <c:v>-0.899999999999999</c:v>
                </c:pt>
                <c:pt idx="359">
                  <c:v>-0.899999999999999</c:v>
                </c:pt>
                <c:pt idx="360">
                  <c:v>-0.899999999999999</c:v>
                </c:pt>
              </c:numCache>
            </c:numRef>
          </c:val>
        </c:ser>
        <c:axId val="11604856"/>
        <c:axId val="4334720"/>
      </c:radarChart>
      <c:catAx>
        <c:axId val="116048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4334720"/>
        <c:crossesAt val="0"/>
        <c:auto val="1"/>
        <c:lblAlgn val="ctr"/>
        <c:lblOffset val="100"/>
        <c:noMultiLvlLbl val="0"/>
      </c:catAx>
      <c:valAx>
        <c:axId val="4334720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11604856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Diagrama de Radiação Polar - Polarização Horizontal</a:t>
            </a:r>
          </a:p>
        </c:rich>
      </c:tx>
      <c:layout>
        <c:manualLayout>
          <c:xMode val="edge"/>
          <c:yMode val="edge"/>
          <c:x val="0.360405821735897"/>
          <c:y val="0.028173190984578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5449909699352"/>
          <c:y val="0.181791221826809"/>
          <c:w val="0.505099330712844"/>
          <c:h val="0.724644128113879"/>
        </c:manualLayout>
      </c:layout>
      <c:radarChart>
        <c:radarStyle val="marker"/>
        <c:varyColors val="0"/>
        <c:ser>
          <c:idx val="0"/>
          <c:order val="0"/>
          <c:tx>
            <c:strRef>
              <c:f>'Cálculos-Diagrama de radiação-P'!$D$2</c:f>
              <c:strCache>
                <c:ptCount val="1"/>
                <c:pt idx="0">
                  <c:v>Monopolo - 2,4 GHz</c:v>
                </c:pt>
              </c:strCache>
            </c:strRef>
          </c:tx>
          <c:spPr>
            <a:solidFill>
              <a:srgbClr val="000000"/>
            </a:solidFill>
            <a:ln w="360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'Cálculos-Diagrama de radiação-P'!$A$5:$A$365</c:f>
              <c:strCache>
                <c:ptCount val="36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20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30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40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>50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>60</c:v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>70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80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90</c:v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>110</c:v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>120</c:v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>130</c:v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>140</c:v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>150</c:v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>160</c:v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>170</c:v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>190</c:v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>200</c:v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>210</c:v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>220</c:v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>230</c:v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>240</c:v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>250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>260</c:v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>270</c:v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>280</c:v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>290</c:v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>300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>310</c:v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>320</c:v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>330</c:v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>340</c:v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>350</c:v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</c:strCache>
            </c:strRef>
          </c:cat>
          <c:val>
            <c:numRef>
              <c:f>'Cálculos-Diagrama de radiação-P'!$F$5:$F$365</c:f>
              <c:numCache>
                <c:formatCode>General</c:formatCode>
                <c:ptCount val="361"/>
                <c:pt idx="0">
                  <c:v>-27.1</c:v>
                </c:pt>
                <c:pt idx="1">
                  <c:v>-28.7</c:v>
                </c:pt>
                <c:pt idx="2">
                  <c:v>-31.6</c:v>
                </c:pt>
                <c:pt idx="3">
                  <c:v>-32.2</c:v>
                </c:pt>
                <c:pt idx="4">
                  <c:v>-30.7</c:v>
                </c:pt>
                <c:pt idx="5">
                  <c:v>-27.8</c:v>
                </c:pt>
                <c:pt idx="6">
                  <c:v>-25.9</c:v>
                </c:pt>
                <c:pt idx="7">
                  <c:v>-23.5</c:v>
                </c:pt>
                <c:pt idx="8">
                  <c:v>-22.3</c:v>
                </c:pt>
                <c:pt idx="9">
                  <c:v>-20.7</c:v>
                </c:pt>
                <c:pt idx="10">
                  <c:v>-19.7</c:v>
                </c:pt>
                <c:pt idx="11">
                  <c:v>-18.7</c:v>
                </c:pt>
                <c:pt idx="12">
                  <c:v>-17.8</c:v>
                </c:pt>
                <c:pt idx="13">
                  <c:v>-16.8</c:v>
                </c:pt>
                <c:pt idx="14">
                  <c:v>-15.8</c:v>
                </c:pt>
                <c:pt idx="15">
                  <c:v>-15.2</c:v>
                </c:pt>
                <c:pt idx="16">
                  <c:v>-14.7</c:v>
                </c:pt>
                <c:pt idx="17">
                  <c:v>-14.3</c:v>
                </c:pt>
                <c:pt idx="18">
                  <c:v>-13.7</c:v>
                </c:pt>
                <c:pt idx="19">
                  <c:v>-13.4</c:v>
                </c:pt>
                <c:pt idx="20">
                  <c:v>-12.9</c:v>
                </c:pt>
                <c:pt idx="21">
                  <c:v>-12.6</c:v>
                </c:pt>
                <c:pt idx="22">
                  <c:v>-12.2</c:v>
                </c:pt>
                <c:pt idx="23">
                  <c:v>-11.8</c:v>
                </c:pt>
                <c:pt idx="24">
                  <c:v>-7.9</c:v>
                </c:pt>
                <c:pt idx="25">
                  <c:v>-7.6</c:v>
                </c:pt>
                <c:pt idx="26">
                  <c:v>-7.4</c:v>
                </c:pt>
                <c:pt idx="27">
                  <c:v>-7.2</c:v>
                </c:pt>
                <c:pt idx="28">
                  <c:v>-7</c:v>
                </c:pt>
                <c:pt idx="29">
                  <c:v>-6.8</c:v>
                </c:pt>
                <c:pt idx="30">
                  <c:v>-6.6</c:v>
                </c:pt>
                <c:pt idx="31">
                  <c:v>-6.3</c:v>
                </c:pt>
                <c:pt idx="32">
                  <c:v>-6.1</c:v>
                </c:pt>
                <c:pt idx="33">
                  <c:v>-5.8</c:v>
                </c:pt>
                <c:pt idx="34">
                  <c:v>-5.4</c:v>
                </c:pt>
                <c:pt idx="35">
                  <c:v>-5.2</c:v>
                </c:pt>
                <c:pt idx="36">
                  <c:v>-4.9</c:v>
                </c:pt>
                <c:pt idx="37">
                  <c:v>-4.6</c:v>
                </c:pt>
                <c:pt idx="38">
                  <c:v>-4.3</c:v>
                </c:pt>
                <c:pt idx="39">
                  <c:v>-4</c:v>
                </c:pt>
                <c:pt idx="40">
                  <c:v>-3.7</c:v>
                </c:pt>
                <c:pt idx="41">
                  <c:v>-3.5</c:v>
                </c:pt>
                <c:pt idx="42">
                  <c:v>-3.2</c:v>
                </c:pt>
                <c:pt idx="43">
                  <c:v>-3</c:v>
                </c:pt>
                <c:pt idx="44">
                  <c:v>-2.8</c:v>
                </c:pt>
                <c:pt idx="45">
                  <c:v>-2.6</c:v>
                </c:pt>
                <c:pt idx="46">
                  <c:v>-2.4</c:v>
                </c:pt>
                <c:pt idx="47">
                  <c:v>-2.1</c:v>
                </c:pt>
                <c:pt idx="48">
                  <c:v>-2</c:v>
                </c:pt>
                <c:pt idx="49">
                  <c:v>-1.7</c:v>
                </c:pt>
                <c:pt idx="50">
                  <c:v>-1.6</c:v>
                </c:pt>
                <c:pt idx="51">
                  <c:v>-1.5</c:v>
                </c:pt>
                <c:pt idx="52">
                  <c:v>-1.3</c:v>
                </c:pt>
                <c:pt idx="53">
                  <c:v>-1.2</c:v>
                </c:pt>
                <c:pt idx="54">
                  <c:v>-1.1</c:v>
                </c:pt>
                <c:pt idx="55">
                  <c:v>-1</c:v>
                </c:pt>
                <c:pt idx="56">
                  <c:v>-0.799999999999997</c:v>
                </c:pt>
                <c:pt idx="57">
                  <c:v>-0.700000000000003</c:v>
                </c:pt>
                <c:pt idx="58">
                  <c:v>-0.600000000000001</c:v>
                </c:pt>
                <c:pt idx="59">
                  <c:v>-0.5</c:v>
                </c:pt>
                <c:pt idx="60">
                  <c:v>-0.399999999999999</c:v>
                </c:pt>
                <c:pt idx="61">
                  <c:v>-0.299999999999997</c:v>
                </c:pt>
                <c:pt idx="62">
                  <c:v>-0.399999999999999</c:v>
                </c:pt>
                <c:pt idx="63">
                  <c:v>-0.299999999999997</c:v>
                </c:pt>
                <c:pt idx="64">
                  <c:v>-0.299999999999997</c:v>
                </c:pt>
                <c:pt idx="65">
                  <c:v>-0.200000000000003</c:v>
                </c:pt>
                <c:pt idx="66">
                  <c:v>-0.200000000000003</c:v>
                </c:pt>
                <c:pt idx="67">
                  <c:v>-0.200000000000003</c:v>
                </c:pt>
                <c:pt idx="68">
                  <c:v>-0.200000000000003</c:v>
                </c:pt>
                <c:pt idx="69">
                  <c:v>-0.200000000000003</c:v>
                </c:pt>
                <c:pt idx="70">
                  <c:v>-0.200000000000003</c:v>
                </c:pt>
                <c:pt idx="71">
                  <c:v>-0.299999999999997</c:v>
                </c:pt>
                <c:pt idx="72">
                  <c:v>-0.299999999999997</c:v>
                </c:pt>
                <c:pt idx="73">
                  <c:v>-0.299999999999997</c:v>
                </c:pt>
                <c:pt idx="74">
                  <c:v>-0.299999999999997</c:v>
                </c:pt>
                <c:pt idx="75">
                  <c:v>-0.399999999999999</c:v>
                </c:pt>
                <c:pt idx="76">
                  <c:v>-0.399999999999999</c:v>
                </c:pt>
                <c:pt idx="77">
                  <c:v>-0.5</c:v>
                </c:pt>
                <c:pt idx="78">
                  <c:v>-0.5</c:v>
                </c:pt>
                <c:pt idx="79">
                  <c:v>-0.600000000000001</c:v>
                </c:pt>
                <c:pt idx="80">
                  <c:v>-0.700000000000003</c:v>
                </c:pt>
                <c:pt idx="81">
                  <c:v>-0.799999999999997</c:v>
                </c:pt>
                <c:pt idx="82">
                  <c:v>-0.899999999999999</c:v>
                </c:pt>
                <c:pt idx="83">
                  <c:v>-1</c:v>
                </c:pt>
                <c:pt idx="84">
                  <c:v>-1.3</c:v>
                </c:pt>
                <c:pt idx="85">
                  <c:v>-1.4</c:v>
                </c:pt>
                <c:pt idx="86">
                  <c:v>-1.6</c:v>
                </c:pt>
                <c:pt idx="87">
                  <c:v>-1.7</c:v>
                </c:pt>
                <c:pt idx="88">
                  <c:v>-1.9</c:v>
                </c:pt>
                <c:pt idx="89">
                  <c:v>-2</c:v>
                </c:pt>
                <c:pt idx="90">
                  <c:v>-2.3</c:v>
                </c:pt>
                <c:pt idx="91">
                  <c:v>-2.5</c:v>
                </c:pt>
                <c:pt idx="92">
                  <c:v>-2.8</c:v>
                </c:pt>
                <c:pt idx="93">
                  <c:v>-3</c:v>
                </c:pt>
                <c:pt idx="94">
                  <c:v>-3.2</c:v>
                </c:pt>
                <c:pt idx="95">
                  <c:v>-3.6</c:v>
                </c:pt>
                <c:pt idx="96">
                  <c:v>-3.9</c:v>
                </c:pt>
                <c:pt idx="97">
                  <c:v>-4.2</c:v>
                </c:pt>
                <c:pt idx="98">
                  <c:v>-4.7</c:v>
                </c:pt>
                <c:pt idx="99">
                  <c:v>-4.9</c:v>
                </c:pt>
                <c:pt idx="100">
                  <c:v>-5.1</c:v>
                </c:pt>
                <c:pt idx="101">
                  <c:v>-5.2</c:v>
                </c:pt>
                <c:pt idx="102">
                  <c:v>-5.3</c:v>
                </c:pt>
                <c:pt idx="103">
                  <c:v>-5.3</c:v>
                </c:pt>
                <c:pt idx="104">
                  <c:v>-5.3</c:v>
                </c:pt>
                <c:pt idx="105">
                  <c:v>-5.3</c:v>
                </c:pt>
                <c:pt idx="106">
                  <c:v>-5.3</c:v>
                </c:pt>
                <c:pt idx="107">
                  <c:v>-5.3</c:v>
                </c:pt>
                <c:pt idx="108">
                  <c:v>-5.3</c:v>
                </c:pt>
                <c:pt idx="109">
                  <c:v>-5.3</c:v>
                </c:pt>
                <c:pt idx="110">
                  <c:v>-5.4</c:v>
                </c:pt>
                <c:pt idx="111">
                  <c:v>-5.5</c:v>
                </c:pt>
                <c:pt idx="112">
                  <c:v>-5.6</c:v>
                </c:pt>
                <c:pt idx="113">
                  <c:v>-5.7</c:v>
                </c:pt>
                <c:pt idx="114">
                  <c:v>-5.8</c:v>
                </c:pt>
                <c:pt idx="115">
                  <c:v>-5.8</c:v>
                </c:pt>
                <c:pt idx="116">
                  <c:v>-5.9</c:v>
                </c:pt>
                <c:pt idx="117">
                  <c:v>-6.1</c:v>
                </c:pt>
                <c:pt idx="118">
                  <c:v>-6.3</c:v>
                </c:pt>
                <c:pt idx="119">
                  <c:v>-6.5</c:v>
                </c:pt>
                <c:pt idx="120">
                  <c:v>-6.7</c:v>
                </c:pt>
                <c:pt idx="121">
                  <c:v>-6.9</c:v>
                </c:pt>
                <c:pt idx="122">
                  <c:v>-7.1</c:v>
                </c:pt>
                <c:pt idx="123">
                  <c:v>-7.3</c:v>
                </c:pt>
                <c:pt idx="124">
                  <c:v>-7.6</c:v>
                </c:pt>
                <c:pt idx="125">
                  <c:v>-7.8</c:v>
                </c:pt>
                <c:pt idx="126">
                  <c:v>-8.1</c:v>
                </c:pt>
                <c:pt idx="127">
                  <c:v>-8.4</c:v>
                </c:pt>
                <c:pt idx="128">
                  <c:v>-8.7</c:v>
                </c:pt>
                <c:pt idx="129">
                  <c:v>-8.9</c:v>
                </c:pt>
                <c:pt idx="130">
                  <c:v>-9.4</c:v>
                </c:pt>
                <c:pt idx="131">
                  <c:v>-9.6</c:v>
                </c:pt>
                <c:pt idx="132">
                  <c:v>-9.9</c:v>
                </c:pt>
                <c:pt idx="133">
                  <c:v>-10</c:v>
                </c:pt>
                <c:pt idx="134">
                  <c:v>-10.3</c:v>
                </c:pt>
                <c:pt idx="135">
                  <c:v>-10.4</c:v>
                </c:pt>
                <c:pt idx="136">
                  <c:v>-10.5</c:v>
                </c:pt>
                <c:pt idx="137">
                  <c:v>-10.5</c:v>
                </c:pt>
                <c:pt idx="138">
                  <c:v>-10.4</c:v>
                </c:pt>
                <c:pt idx="139">
                  <c:v>-10.2</c:v>
                </c:pt>
                <c:pt idx="140">
                  <c:v>-10</c:v>
                </c:pt>
                <c:pt idx="141">
                  <c:v>-9.8</c:v>
                </c:pt>
                <c:pt idx="142">
                  <c:v>-9.6</c:v>
                </c:pt>
                <c:pt idx="143">
                  <c:v>-9.5</c:v>
                </c:pt>
                <c:pt idx="144">
                  <c:v>-9.4</c:v>
                </c:pt>
                <c:pt idx="145">
                  <c:v>-9.2</c:v>
                </c:pt>
                <c:pt idx="146">
                  <c:v>-9.1</c:v>
                </c:pt>
                <c:pt idx="147">
                  <c:v>-9.1</c:v>
                </c:pt>
                <c:pt idx="148">
                  <c:v>-9</c:v>
                </c:pt>
                <c:pt idx="149">
                  <c:v>-8.9</c:v>
                </c:pt>
                <c:pt idx="150">
                  <c:v>-8.7</c:v>
                </c:pt>
                <c:pt idx="151">
                  <c:v>-8.7</c:v>
                </c:pt>
                <c:pt idx="152">
                  <c:v>-8.6</c:v>
                </c:pt>
                <c:pt idx="153">
                  <c:v>-8.6</c:v>
                </c:pt>
                <c:pt idx="154">
                  <c:v>-8.6</c:v>
                </c:pt>
                <c:pt idx="155">
                  <c:v>-8.7</c:v>
                </c:pt>
                <c:pt idx="156">
                  <c:v>-9</c:v>
                </c:pt>
                <c:pt idx="157">
                  <c:v>-9.3</c:v>
                </c:pt>
                <c:pt idx="158">
                  <c:v>-9.5</c:v>
                </c:pt>
                <c:pt idx="159">
                  <c:v>-9.8</c:v>
                </c:pt>
                <c:pt idx="160">
                  <c:v>-10</c:v>
                </c:pt>
                <c:pt idx="161">
                  <c:v>-10.5</c:v>
                </c:pt>
                <c:pt idx="162">
                  <c:v>-10.9</c:v>
                </c:pt>
                <c:pt idx="163">
                  <c:v>-11.8</c:v>
                </c:pt>
                <c:pt idx="164">
                  <c:v>-12.1</c:v>
                </c:pt>
                <c:pt idx="165">
                  <c:v>-13</c:v>
                </c:pt>
                <c:pt idx="166">
                  <c:v>-13.8</c:v>
                </c:pt>
                <c:pt idx="167">
                  <c:v>-14.6</c:v>
                </c:pt>
                <c:pt idx="168">
                  <c:v>-15.5</c:v>
                </c:pt>
                <c:pt idx="169">
                  <c:v>-16.5</c:v>
                </c:pt>
                <c:pt idx="170">
                  <c:v>-17.6</c:v>
                </c:pt>
                <c:pt idx="171">
                  <c:v>-18.8</c:v>
                </c:pt>
                <c:pt idx="172">
                  <c:v>-20</c:v>
                </c:pt>
                <c:pt idx="173">
                  <c:v>-20.8</c:v>
                </c:pt>
                <c:pt idx="174">
                  <c:v>-21.9</c:v>
                </c:pt>
                <c:pt idx="175">
                  <c:v>-23.3</c:v>
                </c:pt>
                <c:pt idx="176">
                  <c:v>-24.1</c:v>
                </c:pt>
                <c:pt idx="177">
                  <c:v>-23.7</c:v>
                </c:pt>
                <c:pt idx="178">
                  <c:v>-22.7</c:v>
                </c:pt>
                <c:pt idx="179">
                  <c:v>-21.2</c:v>
                </c:pt>
                <c:pt idx="180">
                  <c:v>-19.6</c:v>
                </c:pt>
                <c:pt idx="181">
                  <c:v>-18.2</c:v>
                </c:pt>
                <c:pt idx="182">
                  <c:v>-16.7</c:v>
                </c:pt>
                <c:pt idx="183">
                  <c:v>-15.8</c:v>
                </c:pt>
                <c:pt idx="184">
                  <c:v>-15.8</c:v>
                </c:pt>
                <c:pt idx="185">
                  <c:v>-14.9</c:v>
                </c:pt>
                <c:pt idx="186">
                  <c:v>-14.2</c:v>
                </c:pt>
                <c:pt idx="187">
                  <c:v>-13.2</c:v>
                </c:pt>
                <c:pt idx="188">
                  <c:v>-12.8</c:v>
                </c:pt>
                <c:pt idx="189">
                  <c:v>-12.4</c:v>
                </c:pt>
                <c:pt idx="190">
                  <c:v>-12</c:v>
                </c:pt>
                <c:pt idx="191">
                  <c:v>-11.8</c:v>
                </c:pt>
                <c:pt idx="192">
                  <c:v>-11.5</c:v>
                </c:pt>
                <c:pt idx="193">
                  <c:v>-11.4</c:v>
                </c:pt>
                <c:pt idx="194">
                  <c:v>-11.3</c:v>
                </c:pt>
                <c:pt idx="195">
                  <c:v>-11.3</c:v>
                </c:pt>
                <c:pt idx="196">
                  <c:v>-11.3</c:v>
                </c:pt>
                <c:pt idx="197">
                  <c:v>-11.4</c:v>
                </c:pt>
                <c:pt idx="198">
                  <c:v>-11.4</c:v>
                </c:pt>
                <c:pt idx="199">
                  <c:v>-11.5</c:v>
                </c:pt>
                <c:pt idx="200">
                  <c:v>-11.8</c:v>
                </c:pt>
                <c:pt idx="201">
                  <c:v>-12</c:v>
                </c:pt>
                <c:pt idx="202">
                  <c:v>-12.2</c:v>
                </c:pt>
                <c:pt idx="203">
                  <c:v>-12.4</c:v>
                </c:pt>
                <c:pt idx="204">
                  <c:v>-12.5</c:v>
                </c:pt>
                <c:pt idx="205">
                  <c:v>-12.6</c:v>
                </c:pt>
                <c:pt idx="206">
                  <c:v>-12.7</c:v>
                </c:pt>
                <c:pt idx="207">
                  <c:v>-12.6</c:v>
                </c:pt>
                <c:pt idx="208">
                  <c:v>-12.5</c:v>
                </c:pt>
                <c:pt idx="209">
                  <c:v>-12.4</c:v>
                </c:pt>
                <c:pt idx="210">
                  <c:v>-12.3</c:v>
                </c:pt>
                <c:pt idx="211">
                  <c:v>-12</c:v>
                </c:pt>
                <c:pt idx="212">
                  <c:v>-11.8</c:v>
                </c:pt>
                <c:pt idx="213">
                  <c:v>-11.5</c:v>
                </c:pt>
                <c:pt idx="214">
                  <c:v>-11.3</c:v>
                </c:pt>
                <c:pt idx="215">
                  <c:v>-11</c:v>
                </c:pt>
                <c:pt idx="216">
                  <c:v>-10.6</c:v>
                </c:pt>
                <c:pt idx="217">
                  <c:v>-10.3</c:v>
                </c:pt>
                <c:pt idx="218">
                  <c:v>-9.8</c:v>
                </c:pt>
                <c:pt idx="219">
                  <c:v>-9.5</c:v>
                </c:pt>
                <c:pt idx="220">
                  <c:v>-9.2</c:v>
                </c:pt>
                <c:pt idx="221">
                  <c:v>-8.7</c:v>
                </c:pt>
                <c:pt idx="222">
                  <c:v>-8.3</c:v>
                </c:pt>
                <c:pt idx="223">
                  <c:v>-7.8</c:v>
                </c:pt>
                <c:pt idx="224">
                  <c:v>-7.5</c:v>
                </c:pt>
                <c:pt idx="225">
                  <c:v>-7.2</c:v>
                </c:pt>
                <c:pt idx="226">
                  <c:v>-6.9</c:v>
                </c:pt>
                <c:pt idx="227">
                  <c:v>-6.8</c:v>
                </c:pt>
                <c:pt idx="228">
                  <c:v>-6.6</c:v>
                </c:pt>
                <c:pt idx="229">
                  <c:v>-6.4</c:v>
                </c:pt>
                <c:pt idx="230">
                  <c:v>-6.2</c:v>
                </c:pt>
                <c:pt idx="231">
                  <c:v>-6.1</c:v>
                </c:pt>
                <c:pt idx="232">
                  <c:v>-6</c:v>
                </c:pt>
                <c:pt idx="233">
                  <c:v>-5.9</c:v>
                </c:pt>
                <c:pt idx="234">
                  <c:v>-5.8</c:v>
                </c:pt>
                <c:pt idx="235">
                  <c:v>-5.8</c:v>
                </c:pt>
                <c:pt idx="236">
                  <c:v>-5.7</c:v>
                </c:pt>
                <c:pt idx="237">
                  <c:v>-5.6</c:v>
                </c:pt>
                <c:pt idx="238">
                  <c:v>-5.4</c:v>
                </c:pt>
                <c:pt idx="239">
                  <c:v>-5.2</c:v>
                </c:pt>
                <c:pt idx="240">
                  <c:v>-5</c:v>
                </c:pt>
                <c:pt idx="241">
                  <c:v>-4.8</c:v>
                </c:pt>
                <c:pt idx="242">
                  <c:v>-4.6</c:v>
                </c:pt>
                <c:pt idx="243">
                  <c:v>-4.2</c:v>
                </c:pt>
                <c:pt idx="244">
                  <c:v>-4</c:v>
                </c:pt>
                <c:pt idx="245">
                  <c:v>-3.7</c:v>
                </c:pt>
                <c:pt idx="246">
                  <c:v>-3.5</c:v>
                </c:pt>
                <c:pt idx="247">
                  <c:v>-3.2</c:v>
                </c:pt>
                <c:pt idx="248">
                  <c:v>-3</c:v>
                </c:pt>
                <c:pt idx="249">
                  <c:v>-2.8</c:v>
                </c:pt>
                <c:pt idx="250">
                  <c:v>-2.6</c:v>
                </c:pt>
                <c:pt idx="251">
                  <c:v>-2.5</c:v>
                </c:pt>
                <c:pt idx="252">
                  <c:v>-2.3</c:v>
                </c:pt>
                <c:pt idx="253">
                  <c:v>-2.3</c:v>
                </c:pt>
                <c:pt idx="254">
                  <c:v>-2.2</c:v>
                </c:pt>
                <c:pt idx="255">
                  <c:v>-2</c:v>
                </c:pt>
                <c:pt idx="256">
                  <c:v>-2</c:v>
                </c:pt>
                <c:pt idx="257">
                  <c:v>-1.8</c:v>
                </c:pt>
                <c:pt idx="258">
                  <c:v>-1.6</c:v>
                </c:pt>
                <c:pt idx="259">
                  <c:v>-1.4</c:v>
                </c:pt>
                <c:pt idx="260">
                  <c:v>-1.1</c:v>
                </c:pt>
                <c:pt idx="261">
                  <c:v>-1</c:v>
                </c:pt>
                <c:pt idx="262">
                  <c:v>-0.899999999999999</c:v>
                </c:pt>
                <c:pt idx="263">
                  <c:v>-0.700000000000003</c:v>
                </c:pt>
                <c:pt idx="264">
                  <c:v>-0.600000000000001</c:v>
                </c:pt>
                <c:pt idx="265">
                  <c:v>-0.600000000000001</c:v>
                </c:pt>
                <c:pt idx="266">
                  <c:v>-0.5</c:v>
                </c:pt>
                <c:pt idx="267">
                  <c:v>-0.5</c:v>
                </c:pt>
                <c:pt idx="268">
                  <c:v>-0.399999999999999</c:v>
                </c:pt>
                <c:pt idx="269">
                  <c:v>-0.399999999999999</c:v>
                </c:pt>
                <c:pt idx="270">
                  <c:v>-0.399999999999999</c:v>
                </c:pt>
                <c:pt idx="271">
                  <c:v>-0.399999999999999</c:v>
                </c:pt>
                <c:pt idx="272">
                  <c:v>-0.399999999999999</c:v>
                </c:pt>
                <c:pt idx="273">
                  <c:v>-0.399999999999999</c:v>
                </c:pt>
                <c:pt idx="274">
                  <c:v>-0.399999999999999</c:v>
                </c:pt>
                <c:pt idx="275">
                  <c:v>-0.399999999999999</c:v>
                </c:pt>
                <c:pt idx="276">
                  <c:v>-0.399999999999999</c:v>
                </c:pt>
                <c:pt idx="277">
                  <c:v>-0.399999999999999</c:v>
                </c:pt>
                <c:pt idx="278">
                  <c:v>-0.399999999999999</c:v>
                </c:pt>
                <c:pt idx="279">
                  <c:v>-0.399999999999999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-0.100000000000001</c:v>
                </c:pt>
                <c:pt idx="284">
                  <c:v>-0.100000000000001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-0.100000000000001</c:v>
                </c:pt>
                <c:pt idx="291">
                  <c:v>-0.100000000000001</c:v>
                </c:pt>
                <c:pt idx="292">
                  <c:v>-0.100000000000001</c:v>
                </c:pt>
                <c:pt idx="293">
                  <c:v>-0.200000000000003</c:v>
                </c:pt>
                <c:pt idx="294">
                  <c:v>-0.200000000000003</c:v>
                </c:pt>
                <c:pt idx="295">
                  <c:v>-0.299999999999997</c:v>
                </c:pt>
                <c:pt idx="296">
                  <c:v>-0.299999999999997</c:v>
                </c:pt>
                <c:pt idx="297">
                  <c:v>-0.399999999999999</c:v>
                </c:pt>
                <c:pt idx="298">
                  <c:v>-0.5</c:v>
                </c:pt>
                <c:pt idx="299">
                  <c:v>-0.600000000000001</c:v>
                </c:pt>
                <c:pt idx="300">
                  <c:v>-0.799999999999997</c:v>
                </c:pt>
                <c:pt idx="301">
                  <c:v>-0.899999999999999</c:v>
                </c:pt>
                <c:pt idx="302">
                  <c:v>-1</c:v>
                </c:pt>
                <c:pt idx="303">
                  <c:v>-1.2</c:v>
                </c:pt>
                <c:pt idx="304">
                  <c:v>-1.4</c:v>
                </c:pt>
                <c:pt idx="305">
                  <c:v>-1.5</c:v>
                </c:pt>
                <c:pt idx="306">
                  <c:v>-1.6</c:v>
                </c:pt>
                <c:pt idx="307">
                  <c:v>-1.7</c:v>
                </c:pt>
                <c:pt idx="308">
                  <c:v>-1.9</c:v>
                </c:pt>
                <c:pt idx="309">
                  <c:v>-2</c:v>
                </c:pt>
                <c:pt idx="310">
                  <c:v>-2</c:v>
                </c:pt>
                <c:pt idx="311">
                  <c:v>-2.1</c:v>
                </c:pt>
                <c:pt idx="312">
                  <c:v>-2.2</c:v>
                </c:pt>
                <c:pt idx="313">
                  <c:v>-2.3</c:v>
                </c:pt>
                <c:pt idx="314">
                  <c:v>-2.4</c:v>
                </c:pt>
                <c:pt idx="315">
                  <c:v>-2.5</c:v>
                </c:pt>
                <c:pt idx="316">
                  <c:v>-2.7</c:v>
                </c:pt>
                <c:pt idx="317">
                  <c:v>-2.8</c:v>
                </c:pt>
                <c:pt idx="318">
                  <c:v>-3.1</c:v>
                </c:pt>
                <c:pt idx="319">
                  <c:v>-3.4</c:v>
                </c:pt>
                <c:pt idx="320">
                  <c:v>-3.9</c:v>
                </c:pt>
                <c:pt idx="321">
                  <c:v>-4.3</c:v>
                </c:pt>
                <c:pt idx="322">
                  <c:v>-4.7</c:v>
                </c:pt>
                <c:pt idx="323">
                  <c:v>-5.1</c:v>
                </c:pt>
                <c:pt idx="324">
                  <c:v>-5.6</c:v>
                </c:pt>
                <c:pt idx="325">
                  <c:v>-6</c:v>
                </c:pt>
                <c:pt idx="326">
                  <c:v>-6.4</c:v>
                </c:pt>
                <c:pt idx="327">
                  <c:v>-6.7</c:v>
                </c:pt>
                <c:pt idx="328">
                  <c:v>-7</c:v>
                </c:pt>
                <c:pt idx="329">
                  <c:v>-7.3</c:v>
                </c:pt>
                <c:pt idx="330">
                  <c:v>-7.8</c:v>
                </c:pt>
                <c:pt idx="331">
                  <c:v>-8.3</c:v>
                </c:pt>
                <c:pt idx="332">
                  <c:v>-8.8</c:v>
                </c:pt>
                <c:pt idx="333">
                  <c:v>-9.3</c:v>
                </c:pt>
                <c:pt idx="334">
                  <c:v>-9.5</c:v>
                </c:pt>
                <c:pt idx="335">
                  <c:v>-9.7</c:v>
                </c:pt>
                <c:pt idx="336">
                  <c:v>-10.1</c:v>
                </c:pt>
                <c:pt idx="337">
                  <c:v>-10.4</c:v>
                </c:pt>
                <c:pt idx="338">
                  <c:v>-10.7</c:v>
                </c:pt>
                <c:pt idx="339">
                  <c:v>-11</c:v>
                </c:pt>
                <c:pt idx="340">
                  <c:v>-11.5</c:v>
                </c:pt>
                <c:pt idx="341">
                  <c:v>-11.9</c:v>
                </c:pt>
                <c:pt idx="342">
                  <c:v>-12.3</c:v>
                </c:pt>
                <c:pt idx="343">
                  <c:v>-12.6</c:v>
                </c:pt>
                <c:pt idx="344">
                  <c:v>-13</c:v>
                </c:pt>
                <c:pt idx="345">
                  <c:v>-13.5</c:v>
                </c:pt>
                <c:pt idx="346">
                  <c:v>-14.3</c:v>
                </c:pt>
                <c:pt idx="347">
                  <c:v>-14.7</c:v>
                </c:pt>
                <c:pt idx="348">
                  <c:v>-15.4</c:v>
                </c:pt>
                <c:pt idx="349">
                  <c:v>-15.9</c:v>
                </c:pt>
                <c:pt idx="350">
                  <c:v>-16.8</c:v>
                </c:pt>
                <c:pt idx="351">
                  <c:v>-17.5</c:v>
                </c:pt>
                <c:pt idx="352">
                  <c:v>-18.2</c:v>
                </c:pt>
                <c:pt idx="353">
                  <c:v>-18.9</c:v>
                </c:pt>
                <c:pt idx="354">
                  <c:v>-19.7</c:v>
                </c:pt>
                <c:pt idx="355">
                  <c:v>-20.2</c:v>
                </c:pt>
                <c:pt idx="356">
                  <c:v>-20.6</c:v>
                </c:pt>
                <c:pt idx="357">
                  <c:v>-21.8</c:v>
                </c:pt>
                <c:pt idx="358">
                  <c:v>-23.6</c:v>
                </c:pt>
                <c:pt idx="359">
                  <c:v>-24.5</c:v>
                </c:pt>
                <c:pt idx="360">
                  <c:v>-25.9</c:v>
                </c:pt>
              </c:numCache>
            </c:numRef>
          </c:val>
        </c:ser>
        <c:axId val="30547181"/>
        <c:axId val="62758838"/>
      </c:radarChart>
      <c:catAx>
        <c:axId val="30547181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62758838"/>
        <c:crossesAt val="0"/>
        <c:auto val="1"/>
        <c:lblAlgn val="ctr"/>
        <c:lblOffset val="100"/>
        <c:noMultiLvlLbl val="0"/>
      </c:catAx>
      <c:valAx>
        <c:axId val="62758838"/>
        <c:scaling>
          <c:orientation val="minMax"/>
          <c:max val="-0"/>
          <c:min val="-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200" spc="-1" strike="noStrike">
                <a:latin typeface="Arial"/>
              </a:defRPr>
            </a:pPr>
          </a:p>
        </c:txPr>
        <c:crossAx val="30547181"/>
        <c:crossesAt val="1"/>
        <c:crossBetween val="midCat"/>
        <c:majorUnit val="5"/>
        <c:minorUnit val="2.5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0180070115797302"/>
          <c:y val="0.652654211150652"/>
          <c:w val="0.283665338645418"/>
          <c:h val="0.155705494179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8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6480</xdr:colOff>
      <xdr:row>1</xdr:row>
      <xdr:rowOff>142560</xdr:rowOff>
    </xdr:from>
    <xdr:to>
      <xdr:col>17</xdr:col>
      <xdr:colOff>160920</xdr:colOff>
      <xdr:row>31</xdr:row>
      <xdr:rowOff>153000</xdr:rowOff>
    </xdr:to>
    <xdr:graphicFrame>
      <xdr:nvGraphicFramePr>
        <xdr:cNvPr id="0" name=""/>
        <xdr:cNvGraphicFramePr/>
      </xdr:nvGraphicFramePr>
      <xdr:xfrm>
        <a:off x="7321680" y="304920"/>
        <a:ext cx="6656760" cy="48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210240</xdr:colOff>
      <xdr:row>2</xdr:row>
      <xdr:rowOff>2160</xdr:rowOff>
    </xdr:from>
    <xdr:to>
      <xdr:col>8</xdr:col>
      <xdr:colOff>484920</xdr:colOff>
      <xdr:row>31</xdr:row>
      <xdr:rowOff>143280</xdr:rowOff>
    </xdr:to>
    <xdr:graphicFrame>
      <xdr:nvGraphicFramePr>
        <xdr:cNvPr id="1" name=""/>
        <xdr:cNvGraphicFramePr/>
      </xdr:nvGraphicFramePr>
      <xdr:xfrm>
        <a:off x="210240" y="32724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209520</xdr:colOff>
      <xdr:row>33</xdr:row>
      <xdr:rowOff>146880</xdr:rowOff>
    </xdr:from>
    <xdr:to>
      <xdr:col>8</xdr:col>
      <xdr:colOff>484200</xdr:colOff>
      <xdr:row>63</xdr:row>
      <xdr:rowOff>125280</xdr:rowOff>
    </xdr:to>
    <xdr:graphicFrame>
      <xdr:nvGraphicFramePr>
        <xdr:cNvPr id="2" name=""/>
        <xdr:cNvGraphicFramePr/>
      </xdr:nvGraphicFramePr>
      <xdr:xfrm>
        <a:off x="209520" y="551124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360</xdr:colOff>
      <xdr:row>34</xdr:row>
      <xdr:rowOff>360</xdr:rowOff>
    </xdr:from>
    <xdr:to>
      <xdr:col>17</xdr:col>
      <xdr:colOff>154800</xdr:colOff>
      <xdr:row>64</xdr:row>
      <xdr:rowOff>10800</xdr:rowOff>
    </xdr:to>
    <xdr:graphicFrame>
      <xdr:nvGraphicFramePr>
        <xdr:cNvPr id="3" name=""/>
        <xdr:cNvGraphicFramePr/>
      </xdr:nvGraphicFramePr>
      <xdr:xfrm>
        <a:off x="7315560" y="5527080"/>
        <a:ext cx="6656760" cy="48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804960</xdr:colOff>
      <xdr:row>65</xdr:row>
      <xdr:rowOff>154800</xdr:rowOff>
    </xdr:from>
    <xdr:to>
      <xdr:col>17</xdr:col>
      <xdr:colOff>266760</xdr:colOff>
      <xdr:row>95</xdr:row>
      <xdr:rowOff>133560</xdr:rowOff>
    </xdr:to>
    <xdr:graphicFrame>
      <xdr:nvGraphicFramePr>
        <xdr:cNvPr id="4" name=""/>
        <xdr:cNvGraphicFramePr/>
      </xdr:nvGraphicFramePr>
      <xdr:xfrm>
        <a:off x="7307280" y="1072116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217440</xdr:colOff>
      <xdr:row>66</xdr:row>
      <xdr:rowOff>1080</xdr:rowOff>
    </xdr:from>
    <xdr:to>
      <xdr:col>8</xdr:col>
      <xdr:colOff>492120</xdr:colOff>
      <xdr:row>95</xdr:row>
      <xdr:rowOff>142200</xdr:rowOff>
    </xdr:to>
    <xdr:graphicFrame>
      <xdr:nvGraphicFramePr>
        <xdr:cNvPr id="5" name=""/>
        <xdr:cNvGraphicFramePr/>
      </xdr:nvGraphicFramePr>
      <xdr:xfrm>
        <a:off x="217440" y="1072980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208080</xdr:colOff>
      <xdr:row>98</xdr:row>
      <xdr:rowOff>1080</xdr:rowOff>
    </xdr:from>
    <xdr:to>
      <xdr:col>8</xdr:col>
      <xdr:colOff>482760</xdr:colOff>
      <xdr:row>127</xdr:row>
      <xdr:rowOff>142200</xdr:rowOff>
    </xdr:to>
    <xdr:graphicFrame>
      <xdr:nvGraphicFramePr>
        <xdr:cNvPr id="6" name=""/>
        <xdr:cNvGraphicFramePr/>
      </xdr:nvGraphicFramePr>
      <xdr:xfrm>
        <a:off x="208080" y="1593180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208080</xdr:colOff>
      <xdr:row>130</xdr:row>
      <xdr:rowOff>0</xdr:rowOff>
    </xdr:from>
    <xdr:to>
      <xdr:col>8</xdr:col>
      <xdr:colOff>482760</xdr:colOff>
      <xdr:row>159</xdr:row>
      <xdr:rowOff>141120</xdr:rowOff>
    </xdr:to>
    <xdr:graphicFrame>
      <xdr:nvGraphicFramePr>
        <xdr:cNvPr id="7" name=""/>
        <xdr:cNvGraphicFramePr/>
      </xdr:nvGraphicFramePr>
      <xdr:xfrm>
        <a:off x="208080" y="2113272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360</xdr:colOff>
      <xdr:row>130</xdr:row>
      <xdr:rowOff>-360</xdr:rowOff>
    </xdr:from>
    <xdr:to>
      <xdr:col>17</xdr:col>
      <xdr:colOff>275040</xdr:colOff>
      <xdr:row>159</xdr:row>
      <xdr:rowOff>140760</xdr:rowOff>
    </xdr:to>
    <xdr:graphicFrame>
      <xdr:nvGraphicFramePr>
        <xdr:cNvPr id="8" name=""/>
        <xdr:cNvGraphicFramePr/>
      </xdr:nvGraphicFramePr>
      <xdr:xfrm>
        <a:off x="7315560" y="21132360"/>
        <a:ext cx="67770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3" activeCellId="0" sqref="G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3"/>
    <col collapsed="false" customWidth="true" hidden="false" outlineLevel="0" max="4" min="4" style="0" width="19.1"/>
  </cols>
  <sheetData>
    <row r="2" customFormat="false" ht="12.8" hidden="false" customHeight="true" outlineLevel="0" collapsed="false">
      <c r="B2" s="1" t="s">
        <v>0</v>
      </c>
      <c r="C2" s="1"/>
      <c r="D2" s="1"/>
      <c r="E2" s="2" t="n">
        <f aca="false">3*10^8</f>
        <v>300000000</v>
      </c>
    </row>
    <row r="4" customFormat="false" ht="12.8" hidden="false" customHeight="true" outlineLevel="0" collapsed="false">
      <c r="B4" s="1" t="s">
        <v>1</v>
      </c>
      <c r="C4" s="1"/>
      <c r="D4" s="1"/>
      <c r="E4" s="2" t="n">
        <f aca="false">0.265</f>
        <v>0.265</v>
      </c>
    </row>
    <row r="6" customFormat="false" ht="12.8" hidden="false" customHeight="true" outlineLevel="0" collapsed="false">
      <c r="B6" s="1" t="s">
        <v>2</v>
      </c>
      <c r="C6" s="1"/>
      <c r="D6" s="1"/>
      <c r="E6" s="3" t="n">
        <f aca="false">0.08</f>
        <v>0.08</v>
      </c>
    </row>
    <row r="8" customFormat="false" ht="24.05" hidden="false" customHeight="true" outlineLevel="0" collapsed="false">
      <c r="B8" s="1" t="s">
        <v>3</v>
      </c>
      <c r="C8" s="1"/>
      <c r="D8" s="1"/>
      <c r="E8" s="4" t="n">
        <f aca="false">4*E4</f>
        <v>1.06</v>
      </c>
    </row>
    <row r="10" customFormat="false" ht="24.05" hidden="false" customHeight="true" outlineLevel="0" collapsed="false">
      <c r="B10" s="1" t="s">
        <v>4</v>
      </c>
      <c r="C10" s="1"/>
      <c r="D10" s="1"/>
      <c r="E10" s="5" t="n">
        <f aca="false">1.5</f>
        <v>1.5</v>
      </c>
    </row>
    <row r="13" customFormat="false" ht="12.8" hidden="false" customHeight="true" outlineLevel="0" collapsed="false">
      <c r="B13" s="1" t="s">
        <v>5</v>
      </c>
      <c r="C13" s="1"/>
      <c r="D13" s="1"/>
      <c r="E13" s="6" t="n">
        <f aca="false">2.4*10^9</f>
        <v>2400000000</v>
      </c>
      <c r="F13" s="6" t="n">
        <f aca="false">2.412*10^9</f>
        <v>2412000000</v>
      </c>
    </row>
    <row r="15" customFormat="false" ht="12.8" hidden="false" customHeight="true" outlineLevel="0" collapsed="false">
      <c r="B15" s="1" t="s">
        <v>6</v>
      </c>
      <c r="C15" s="1"/>
      <c r="D15" s="1"/>
      <c r="E15" s="7" t="n">
        <f aca="false">$E$2/E13</f>
        <v>0.125</v>
      </c>
      <c r="F15" s="7" t="n">
        <f aca="false">$E$2/F13</f>
        <v>0.124378109452736</v>
      </c>
    </row>
    <row r="18" customFormat="false" ht="12.8" hidden="false" customHeight="true" outlineLevel="0" collapsed="false">
      <c r="B18" s="1" t="s">
        <v>7</v>
      </c>
      <c r="C18" s="1"/>
      <c r="D18" s="1"/>
      <c r="E18" s="8" t="n">
        <f aca="false">2*($E$4^2)/E15</f>
        <v>1.1236</v>
      </c>
    </row>
    <row r="21" customFormat="false" ht="12.8" hidden="false" customHeight="true" outlineLevel="0" collapsed="false">
      <c r="B21" s="1" t="s">
        <v>8</v>
      </c>
      <c r="C21" s="1"/>
      <c r="D21" s="1"/>
      <c r="E21" s="5" t="n">
        <v>4.13</v>
      </c>
    </row>
    <row r="23" customFormat="false" ht="12.8" hidden="false" customHeight="true" outlineLevel="0" collapsed="false">
      <c r="B23" s="1" t="s">
        <v>9</v>
      </c>
      <c r="C23" s="1"/>
      <c r="D23" s="1"/>
      <c r="E23" s="5" t="n">
        <v>0</v>
      </c>
      <c r="F23" s="5" t="n">
        <v>20</v>
      </c>
    </row>
    <row r="25" customFormat="false" ht="12.8" hidden="false" customHeight="true" outlineLevel="0" collapsed="false">
      <c r="B25" s="1" t="s">
        <v>10</v>
      </c>
      <c r="C25" s="1"/>
      <c r="D25" s="1"/>
      <c r="E25" s="9" t="n">
        <f aca="false">21.9842+20*LOG($E$21/E$15)</f>
        <v>52.3650007729669</v>
      </c>
      <c r="F25" s="9" t="n">
        <f aca="false">21.9842+20*LOG($E$21/F$15)</f>
        <v>52.408322008097</v>
      </c>
    </row>
    <row r="27" customFormat="false" ht="24.05" hidden="false" customHeight="true" outlineLevel="0" collapsed="false">
      <c r="B27" s="1" t="s">
        <v>11</v>
      </c>
      <c r="C27" s="1"/>
      <c r="D27" s="1"/>
      <c r="E27" s="5" t="n">
        <f aca="false">12.26</f>
        <v>12.26</v>
      </c>
      <c r="F27" s="5" t="n">
        <f aca="false">12.26</f>
        <v>12.26</v>
      </c>
    </row>
    <row r="29" customFormat="false" ht="12.8" hidden="false" customHeight="true" outlineLevel="0" collapsed="false">
      <c r="B29" s="1" t="s">
        <v>12</v>
      </c>
      <c r="C29" s="1"/>
      <c r="D29" s="1"/>
      <c r="E29" s="5" t="n">
        <v>14.6</v>
      </c>
      <c r="F29" s="5" t="n">
        <v>14.6</v>
      </c>
    </row>
    <row r="31" customFormat="false" ht="24.05" hidden="false" customHeight="true" outlineLevel="0" collapsed="false">
      <c r="B31" s="1" t="s">
        <v>13</v>
      </c>
      <c r="C31" s="1"/>
      <c r="D31" s="1"/>
      <c r="E31" s="5" t="n">
        <v>2</v>
      </c>
    </row>
    <row r="33" customFormat="false" ht="17.3" hidden="false" customHeight="true" outlineLevel="0" collapsed="false">
      <c r="B33" s="1" t="s">
        <v>14</v>
      </c>
      <c r="C33" s="1"/>
      <c r="D33" s="1"/>
      <c r="E33" s="5" t="n">
        <f aca="false">$E$23+E$27+E$31-E$29-E$25</f>
        <v>-52.7050007729669</v>
      </c>
    </row>
  </sheetData>
  <mergeCells count="15">
    <mergeCell ref="B2:D2"/>
    <mergeCell ref="B4:D4"/>
    <mergeCell ref="B6:D6"/>
    <mergeCell ref="B8:D8"/>
    <mergeCell ref="B10:D10"/>
    <mergeCell ref="B13:D13"/>
    <mergeCell ref="B15:D15"/>
    <mergeCell ref="B18:D18"/>
    <mergeCell ref="B21:D21"/>
    <mergeCell ref="B23:D23"/>
    <mergeCell ref="B25:D25"/>
    <mergeCell ref="B27:D27"/>
    <mergeCell ref="B29:D29"/>
    <mergeCell ref="B31:D31"/>
    <mergeCell ref="B33:D3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7"/>
  <sheetViews>
    <sheetView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C31" activeCellId="0" sqref="C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5.57"/>
    <col collapsed="false" customWidth="true" hidden="false" outlineLevel="0" max="3" min="3" style="10" width="8.42"/>
    <col collapsed="false" customWidth="true" hidden="false" outlineLevel="0" max="4" min="4" style="10" width="7.2"/>
    <col collapsed="false" customWidth="true" hidden="false" outlineLevel="0" max="6" min="5" style="10" width="11.29"/>
    <col collapsed="false" customWidth="true" hidden="false" outlineLevel="0" max="7" min="7" style="11" width="9.14"/>
    <col collapsed="false" customWidth="true" hidden="false" outlineLevel="0" max="13" min="8" style="10" width="9.14"/>
    <col collapsed="false" customWidth="true" hidden="false" outlineLevel="0" max="14" min="14" style="12" width="16.57"/>
    <col collapsed="false" customWidth="true" hidden="false" outlineLevel="0" max="17" min="15" style="13" width="9.14"/>
    <col collapsed="false" customWidth="true" hidden="false" outlineLevel="0" max="64" min="18" style="10" width="9.14"/>
  </cols>
  <sheetData>
    <row r="1" customFormat="false" ht="12.8" hidden="false" customHeight="false" outlineLevel="0" collapsed="false">
      <c r="A1" s="14" t="s">
        <v>15</v>
      </c>
      <c r="B1" s="14"/>
      <c r="C1" s="14"/>
      <c r="D1" s="14"/>
      <c r="E1" s="14"/>
      <c r="F1" s="14"/>
    </row>
    <row r="2" customFormat="false" ht="12.8" hidden="false" customHeight="false" outlineLevel="0" collapsed="false">
      <c r="A2" s="15" t="s">
        <v>16</v>
      </c>
    </row>
    <row r="3" customFormat="false" ht="12.8" hidden="false" customHeight="false" outlineLevel="0" collapsed="false">
      <c r="A3" s="15" t="s">
        <v>17</v>
      </c>
      <c r="B3" s="14" t="s">
        <v>18</v>
      </c>
      <c r="C3" s="14"/>
      <c r="D3" s="14"/>
      <c r="E3" s="14"/>
      <c r="F3" s="14"/>
    </row>
    <row r="4" customFormat="false" ht="12.8" hidden="false" customHeight="false" outlineLevel="0" collapsed="false">
      <c r="A4" s="15" t="s">
        <v>19</v>
      </c>
      <c r="B4" s="14" t="s">
        <v>18</v>
      </c>
      <c r="C4" s="14"/>
      <c r="D4" s="14"/>
      <c r="E4" s="14"/>
      <c r="F4" s="14"/>
    </row>
    <row r="5" customFormat="false" ht="12.8" hidden="false" customHeight="false" outlineLevel="0" collapsed="false">
      <c r="A5" s="15" t="s">
        <v>20</v>
      </c>
      <c r="B5" s="14" t="s">
        <v>21</v>
      </c>
      <c r="C5" s="14"/>
      <c r="D5" s="14"/>
      <c r="E5" s="14"/>
      <c r="F5" s="14"/>
    </row>
    <row r="6" customFormat="false" ht="12.8" hidden="false" customHeight="false" outlineLevel="0" collapsed="false">
      <c r="A6" s="15" t="s">
        <v>22</v>
      </c>
      <c r="B6" s="16" t="s">
        <v>23</v>
      </c>
      <c r="C6" s="16"/>
      <c r="D6" s="16"/>
      <c r="E6" s="16"/>
      <c r="F6" s="16"/>
    </row>
    <row r="7" customFormat="false" ht="12.8" hidden="false" customHeight="false" outlineLevel="0" collapsed="false">
      <c r="A7" s="15" t="s">
        <v>24</v>
      </c>
      <c r="B7" s="16" t="s">
        <v>23</v>
      </c>
      <c r="C7" s="16"/>
      <c r="D7" s="16"/>
      <c r="E7" s="16"/>
      <c r="F7" s="16"/>
    </row>
    <row r="8" customFormat="false" ht="12.8" hidden="false" customHeight="false" outlineLevel="0" collapsed="false">
      <c r="A8" s="15" t="s">
        <v>25</v>
      </c>
      <c r="B8" s="17"/>
      <c r="C8" s="17"/>
      <c r="D8" s="17"/>
      <c r="E8" s="17"/>
      <c r="F8" s="17"/>
    </row>
    <row r="9" customFormat="false" ht="12.8" hidden="false" customHeight="false" outlineLevel="0" collapsed="false">
      <c r="A9" s="15" t="s">
        <v>26</v>
      </c>
      <c r="B9" s="17"/>
      <c r="C9" s="17"/>
      <c r="D9" s="17"/>
      <c r="E9" s="17"/>
      <c r="F9" s="17"/>
    </row>
    <row r="10" customFormat="false" ht="12.8" hidden="false" customHeight="false" outlineLevel="0" collapsed="false">
      <c r="A10" s="14" t="s">
        <v>27</v>
      </c>
      <c r="B10" s="14"/>
      <c r="C10" s="14"/>
      <c r="D10" s="14"/>
      <c r="E10" s="14"/>
      <c r="F10" s="14"/>
    </row>
    <row r="11" customFormat="false" ht="12.8" hidden="false" customHeight="false" outlineLevel="0" collapsed="false">
      <c r="A11" s="10" t="s">
        <v>28</v>
      </c>
      <c r="B11" s="17" t="s">
        <v>29</v>
      </c>
      <c r="C11" s="17"/>
      <c r="D11" s="17"/>
      <c r="E11" s="17"/>
      <c r="F11" s="17"/>
    </row>
    <row r="12" customFormat="false" ht="12.8" hidden="false" customHeight="false" outlineLevel="0" collapsed="false">
      <c r="A12" s="10" t="s">
        <v>30</v>
      </c>
      <c r="B12" s="14" t="s">
        <v>31</v>
      </c>
      <c r="C12" s="14"/>
      <c r="D12" s="14"/>
      <c r="E12" s="14"/>
      <c r="F12" s="14"/>
    </row>
    <row r="13" customFormat="false" ht="12.8" hidden="false" customHeight="false" outlineLevel="0" collapsed="false">
      <c r="A13" s="15" t="s">
        <v>16</v>
      </c>
    </row>
    <row r="15" customFormat="false" ht="12.8" hidden="false" customHeight="false" outlineLevel="0" collapsed="false">
      <c r="A15" s="13" t="s">
        <v>32</v>
      </c>
      <c r="B15" s="13" t="s">
        <v>33</v>
      </c>
      <c r="C15" s="13" t="s">
        <v>34</v>
      </c>
      <c r="D15" s="13" t="s">
        <v>35</v>
      </c>
    </row>
    <row r="16" customFormat="false" ht="12.8" hidden="false" customHeight="false" outlineLevel="0" collapsed="false">
      <c r="A16" s="18" t="s">
        <v>36</v>
      </c>
      <c r="B16" s="18" t="s">
        <v>37</v>
      </c>
      <c r="C16" s="18" t="s">
        <v>38</v>
      </c>
      <c r="D16" s="18" t="s">
        <v>34</v>
      </c>
      <c r="E16" s="19" t="s">
        <v>39</v>
      </c>
    </row>
    <row r="17" customFormat="false" ht="12.8" hidden="false" customHeight="false" outlineLevel="0" collapsed="false">
      <c r="A17" s="20" t="n">
        <v>1</v>
      </c>
      <c r="B17" s="20" t="n">
        <v>24.0342493419618</v>
      </c>
      <c r="C17" s="20" t="n">
        <v>6.1757506580382</v>
      </c>
      <c r="D17" s="21" t="n">
        <v>4.14548230600969</v>
      </c>
      <c r="E17" s="22" t="s">
        <v>40</v>
      </c>
      <c r="G17" s="11" t="n">
        <f aca="false">A17/1000</f>
        <v>0.001</v>
      </c>
    </row>
    <row r="18" customFormat="false" ht="12.8" hidden="false" customHeight="false" outlineLevel="0" collapsed="false">
      <c r="A18" s="20" t="n">
        <v>1.1</v>
      </c>
      <c r="B18" s="20" t="n">
        <v>24.249689865419</v>
      </c>
      <c r="C18" s="20" t="n">
        <v>6.78816383774545</v>
      </c>
      <c r="D18" s="21" t="n">
        <v>4.77327420782767</v>
      </c>
      <c r="E18" s="22" t="s">
        <v>40</v>
      </c>
      <c r="G18" s="11" t="n">
        <f aca="false">A18/1000</f>
        <v>0.0011</v>
      </c>
    </row>
    <row r="19" customFormat="false" ht="12.8" hidden="false" customHeight="false" outlineLevel="0" collapsed="false">
      <c r="A19" s="20" t="n">
        <v>1.2</v>
      </c>
      <c r="B19" s="20" t="n">
        <v>24.4964719586881</v>
      </c>
      <c r="C19" s="20" t="n">
        <v>7.29715296226445</v>
      </c>
      <c r="D19" s="21" t="n">
        <v>5.36679858040949</v>
      </c>
      <c r="E19" s="22" t="s">
        <v>40</v>
      </c>
      <c r="G19" s="11" t="n">
        <f aca="false">A19/1000</f>
        <v>0.0012</v>
      </c>
    </row>
    <row r="20" customFormat="false" ht="12.8" hidden="false" customHeight="false" outlineLevel="0" collapsed="false">
      <c r="A20" s="20" t="n">
        <v>1.3</v>
      </c>
      <c r="B20" s="20" t="n">
        <v>25.0655285681552</v>
      </c>
      <c r="C20" s="20" t="n">
        <v>7.42333847798157</v>
      </c>
      <c r="D20" s="21" t="n">
        <v>5.52501991523614</v>
      </c>
      <c r="E20" s="22" t="s">
        <v>40</v>
      </c>
      <c r="G20" s="11" t="n">
        <f aca="false">A20/1000</f>
        <v>0.0013</v>
      </c>
    </row>
    <row r="21" customFormat="false" ht="12.8" hidden="false" customHeight="false" outlineLevel="0" collapsed="false">
      <c r="A21" s="20" t="n">
        <v>1.4</v>
      </c>
      <c r="B21" s="20" t="n">
        <v>25.2555394643692</v>
      </c>
      <c r="C21" s="20" t="n">
        <v>7.87702124919558</v>
      </c>
      <c r="D21" s="21" t="n">
        <v>6.13341180745978</v>
      </c>
      <c r="E21" s="22" t="s">
        <v>40</v>
      </c>
      <c r="G21" s="11" t="n">
        <f aca="false">A21/1000</f>
        <v>0.0014</v>
      </c>
    </row>
    <row r="22" customFormat="false" ht="12.8" hidden="false" customHeight="false" outlineLevel="0" collapsed="false">
      <c r="A22" s="20" t="n">
        <v>1.5</v>
      </c>
      <c r="B22" s="20" t="n">
        <v>25.0187947450186</v>
      </c>
      <c r="C22" s="20" t="n">
        <v>8.71303043609501</v>
      </c>
      <c r="D22" s="21" t="n">
        <v>7.43537785469119</v>
      </c>
      <c r="E22" s="22" t="s">
        <v>40</v>
      </c>
      <c r="G22" s="11" t="n">
        <f aca="false">A22/1000</f>
        <v>0.0015</v>
      </c>
    </row>
    <row r="23" customFormat="false" ht="12.8" hidden="false" customHeight="false" outlineLevel="0" collapsed="false">
      <c r="A23" s="20" t="n">
        <v>1.6</v>
      </c>
      <c r="B23" s="20" t="n">
        <v>24.920908152896</v>
      </c>
      <c r="C23" s="20" t="n">
        <v>9.37149150022245</v>
      </c>
      <c r="D23" s="21" t="n">
        <v>8.65265026257434</v>
      </c>
      <c r="E23" s="22" t="s">
        <v>40</v>
      </c>
      <c r="G23" s="11" t="n">
        <f aca="false">A23/1000</f>
        <v>0.0016</v>
      </c>
    </row>
    <row r="24" customFormat="false" ht="12.8" hidden="false" customHeight="false" outlineLevel="0" collapsed="false">
      <c r="A24" s="20" t="n">
        <v>1.7</v>
      </c>
      <c r="B24" s="20" t="n">
        <v>25.4583674619945</v>
      </c>
      <c r="C24" s="20" t="n">
        <v>9.36061096557095</v>
      </c>
      <c r="D24" s="21" t="n">
        <v>8.63099960147658</v>
      </c>
      <c r="E24" s="22" t="s">
        <v>40</v>
      </c>
      <c r="G24" s="11" t="n">
        <f aca="false">A24/1000</f>
        <v>0.0017</v>
      </c>
    </row>
    <row r="25" customFormat="false" ht="12.8" hidden="false" customHeight="false" outlineLevel="0" collapsed="false">
      <c r="A25" s="20" t="n">
        <v>1.8</v>
      </c>
      <c r="B25" s="20" t="n">
        <v>25.8179314242449</v>
      </c>
      <c r="C25" s="20" t="n">
        <v>9.49751867782126</v>
      </c>
      <c r="D25" s="21" t="n">
        <v>8.90741871320279</v>
      </c>
      <c r="E25" s="22" t="s">
        <v>40</v>
      </c>
      <c r="G25" s="11" t="n">
        <f aca="false">A25/1000</f>
        <v>0.0018</v>
      </c>
    </row>
    <row r="26" customFormat="false" ht="12.8" hidden="false" customHeight="false" outlineLevel="0" collapsed="false">
      <c r="A26" s="20" t="n">
        <v>1.9</v>
      </c>
      <c r="B26" s="20" t="n">
        <v>27.1643146483651</v>
      </c>
      <c r="C26" s="20" t="n">
        <v>8.62075737069149</v>
      </c>
      <c r="D26" s="21" t="n">
        <v>7.27906733885843</v>
      </c>
      <c r="E26" s="22" t="s">
        <v>40</v>
      </c>
      <c r="G26" s="11" t="n">
        <f aca="false">A26/1000</f>
        <v>0.0019</v>
      </c>
    </row>
    <row r="27" customFormat="false" ht="12.8" hidden="false" customHeight="false" outlineLevel="0" collapsed="false">
      <c r="A27" s="20" t="n">
        <v>2</v>
      </c>
      <c r="B27" s="20" t="n">
        <v>29.0777524236016</v>
      </c>
      <c r="C27" s="20" t="n">
        <v>7.15284748967801</v>
      </c>
      <c r="D27" s="21" t="n">
        <v>5.1914030624026</v>
      </c>
      <c r="E27" s="22" t="s">
        <v>40</v>
      </c>
      <c r="G27" s="11" t="n">
        <f aca="false">A27/1000</f>
        <v>0.002</v>
      </c>
    </row>
    <row r="28" customFormat="false" ht="12.8" hidden="false" customHeight="false" outlineLevel="0" collapsed="false">
      <c r="A28" s="20" t="n">
        <v>2.1</v>
      </c>
      <c r="B28" s="20" t="n">
        <v>28.1745331096135</v>
      </c>
      <c r="C28" s="20" t="n">
        <v>8.47985278506489</v>
      </c>
      <c r="D28" s="21" t="n">
        <v>7.04669182044684</v>
      </c>
      <c r="E28" s="22" t="s">
        <v>40</v>
      </c>
      <c r="G28" s="11" t="n">
        <f aca="false">A28/1000</f>
        <v>0.0021</v>
      </c>
    </row>
    <row r="29" customFormat="false" ht="12.8" hidden="false" customHeight="false" outlineLevel="0" collapsed="false">
      <c r="A29" s="20" t="n">
        <v>2.2</v>
      </c>
      <c r="B29" s="20" t="n">
        <v>27.4661665798714</v>
      </c>
      <c r="C29" s="20" t="n">
        <v>9.59228703657276</v>
      </c>
      <c r="D29" s="21" t="n">
        <v>9.10392567915545</v>
      </c>
      <c r="E29" s="22" t="s">
        <v>40</v>
      </c>
      <c r="G29" s="11" t="n">
        <f aca="false">A29/1000</f>
        <v>0.0022</v>
      </c>
    </row>
    <row r="30" customFormat="false" ht="12.8" hidden="false" customHeight="false" outlineLevel="0" collapsed="false">
      <c r="A30" s="20" t="n">
        <v>2.3</v>
      </c>
      <c r="B30" s="20" t="n">
        <v>27.5414202802627</v>
      </c>
      <c r="C30" s="20" t="n">
        <v>9.90313644008913</v>
      </c>
      <c r="D30" s="21" t="n">
        <v>9.77943228783799</v>
      </c>
      <c r="E30" s="22" t="s">
        <v>40</v>
      </c>
      <c r="G30" s="11" t="n">
        <f aca="false">A30/1000</f>
        <v>0.0023</v>
      </c>
    </row>
    <row r="31" customFormat="false" ht="12.8" hidden="false" customHeight="false" outlineLevel="0" collapsed="false">
      <c r="A31" s="20" t="n">
        <v>2.4</v>
      </c>
      <c r="B31" s="20" t="n">
        <v>27.9534271887654</v>
      </c>
      <c r="C31" s="20" t="n">
        <v>9.86079764546675</v>
      </c>
      <c r="D31" s="21" t="n">
        <v>9.68455711013068</v>
      </c>
      <c r="E31" s="22" t="s">
        <v>40</v>
      </c>
      <c r="G31" s="11" t="n">
        <f aca="false">A31/1000</f>
        <v>0.0024</v>
      </c>
    </row>
    <row r="32" customFormat="false" ht="12.8" hidden="false" customHeight="false" outlineLevel="0" collapsed="false">
      <c r="A32" s="20" t="n">
        <v>2.5</v>
      </c>
      <c r="B32" s="20" t="n">
        <v>28.8282246239947</v>
      </c>
      <c r="C32" s="20" t="n">
        <v>9.34057554944607</v>
      </c>
      <c r="D32" s="21" t="n">
        <v>8.59127369951337</v>
      </c>
      <c r="E32" s="22" t="s">
        <v>40</v>
      </c>
      <c r="G32" s="11" t="n">
        <f aca="false">A32/1000</f>
        <v>0.0025</v>
      </c>
    </row>
    <row r="33" customFormat="false" ht="12.8" hidden="false" customHeight="false" outlineLevel="0" collapsed="false">
      <c r="A33" s="20" t="n">
        <v>2.6</v>
      </c>
      <c r="B33" s="20" t="n">
        <v>29.054344149795</v>
      </c>
      <c r="C33" s="20" t="n">
        <v>9.45512280962137</v>
      </c>
      <c r="D33" s="21" t="n">
        <v>8.82088745454563</v>
      </c>
      <c r="E33" s="22" t="s">
        <v>40</v>
      </c>
      <c r="G33" s="11" t="n">
        <f aca="false">A33/1000</f>
        <v>0.0026</v>
      </c>
    </row>
    <row r="34" customFormat="false" ht="12.8" hidden="false" customHeight="false" outlineLevel="0" collapsed="false">
      <c r="A34" s="20" t="n">
        <v>2.7</v>
      </c>
      <c r="B34" s="20" t="n">
        <v>29.0263537804267</v>
      </c>
      <c r="C34" s="20" t="n">
        <v>9.81092150275307</v>
      </c>
      <c r="D34" s="21" t="n">
        <v>9.57397193967229</v>
      </c>
      <c r="E34" s="22" t="s">
        <v>40</v>
      </c>
      <c r="G34" s="11" t="n">
        <f aca="false">A34/1000</f>
        <v>0.0027</v>
      </c>
    </row>
    <row r="35" customFormat="false" ht="12.8" hidden="false" customHeight="false" outlineLevel="0" collapsed="false">
      <c r="A35" s="20" t="n">
        <v>2.8</v>
      </c>
      <c r="B35" s="20" t="n">
        <v>29.3482368819465</v>
      </c>
      <c r="C35" s="20" t="n">
        <v>9.80492374489788</v>
      </c>
      <c r="D35" s="21" t="n">
        <v>9.56075907722469</v>
      </c>
      <c r="E35" s="22" t="s">
        <v>40</v>
      </c>
      <c r="G35" s="11" t="n">
        <f aca="false">A35/1000</f>
        <v>0.0028</v>
      </c>
    </row>
    <row r="36" customFormat="false" ht="12.8" hidden="false" customHeight="false" outlineLevel="0" collapsed="false">
      <c r="A36" s="20" t="n">
        <v>2.9</v>
      </c>
      <c r="B36" s="20" t="n">
        <v>29.7354998287639</v>
      </c>
      <c r="C36" s="20" t="n">
        <v>9.72246012921525</v>
      </c>
      <c r="D36" s="21" t="n">
        <v>9.38093254083539</v>
      </c>
      <c r="E36" s="22" t="s">
        <v>40</v>
      </c>
      <c r="G36" s="11" t="n">
        <f aca="false">A36/1000</f>
        <v>0.0029</v>
      </c>
    </row>
    <row r="37" customFormat="false" ht="12.8" hidden="false" customHeight="false" outlineLevel="0" collapsed="false">
      <c r="A37" s="20" t="n">
        <v>3</v>
      </c>
      <c r="B37" s="20" t="n">
        <v>30.0372734125959</v>
      </c>
      <c r="C37" s="20" t="n">
        <v>9.71515168179732</v>
      </c>
      <c r="D37" s="21" t="n">
        <v>9.36515928101419</v>
      </c>
      <c r="E37" s="22" t="s">
        <v>40</v>
      </c>
      <c r="G37" s="11" t="n">
        <f aca="false">A37/1000</f>
        <v>0.003</v>
      </c>
    </row>
    <row r="38" customFormat="false" ht="12.8" hidden="false" customHeight="false" outlineLevel="0" collapsed="false">
      <c r="A38" s="20" t="n">
        <v>3.1</v>
      </c>
      <c r="B38" s="20" t="n">
        <v>30.125966866242</v>
      </c>
      <c r="C38" s="20" t="n">
        <v>9.91126701044342</v>
      </c>
      <c r="D38" s="21" t="n">
        <v>9.79775783441647</v>
      </c>
      <c r="E38" s="22" t="s">
        <v>40</v>
      </c>
      <c r="G38" s="11" t="n">
        <f aca="false">A38/1000</f>
        <v>0.0031</v>
      </c>
    </row>
    <row r="39" customFormat="false" ht="12.8" hidden="false" customHeight="false" outlineLevel="0" collapsed="false">
      <c r="A39" s="20" t="n">
        <v>3.2</v>
      </c>
      <c r="B39" s="20" t="n">
        <v>30.6346993204734</v>
      </c>
      <c r="C39" s="20" t="n">
        <v>9.67830024592475</v>
      </c>
      <c r="D39" s="21" t="n">
        <v>9.28602876418139</v>
      </c>
      <c r="E39" s="22" t="s">
        <v>40</v>
      </c>
      <c r="G39" s="11" t="n">
        <f aca="false">A39/1000</f>
        <v>0.0032</v>
      </c>
    </row>
    <row r="40" customFormat="false" ht="12.8" hidden="false" customHeight="false" outlineLevel="0" collapsed="false">
      <c r="A40" s="20" t="n">
        <v>3.3</v>
      </c>
      <c r="B40" s="20" t="n">
        <v>30.6793496782407</v>
      </c>
      <c r="C40" s="20" t="n">
        <v>9.90092911931707</v>
      </c>
      <c r="D40" s="21" t="n">
        <v>9.77446311135076</v>
      </c>
      <c r="E40" s="22" t="s">
        <v>40</v>
      </c>
      <c r="G40" s="11" t="n">
        <f aca="false">A40/1000</f>
        <v>0.0033</v>
      </c>
    </row>
    <row r="41" customFormat="false" ht="12.8" hidden="false" customHeight="false" outlineLevel="0" collapsed="false">
      <c r="A41" s="20" t="n">
        <v>3.4</v>
      </c>
      <c r="B41" s="20" t="n">
        <v>30.6807035514468</v>
      </c>
      <c r="C41" s="20" t="n">
        <v>10.1588747893982</v>
      </c>
      <c r="D41" s="21" t="n">
        <v>10.3725963811085</v>
      </c>
      <c r="E41" s="22" t="s">
        <v>40</v>
      </c>
      <c r="G41" s="11" t="n">
        <f aca="false">A41/1000</f>
        <v>0.0034</v>
      </c>
    </row>
    <row r="42" customFormat="false" ht="12.8" hidden="false" customHeight="false" outlineLevel="0" collapsed="false">
      <c r="A42" s="20" t="n">
        <v>3.5</v>
      </c>
      <c r="B42" s="20" t="n">
        <v>30.6430206057771</v>
      </c>
      <c r="C42" s="20" t="n">
        <v>10.4483402812284</v>
      </c>
      <c r="D42" s="21" t="n">
        <v>11.0875100915465</v>
      </c>
      <c r="E42" s="22" t="s">
        <v>40</v>
      </c>
      <c r="G42" s="11" t="n">
        <f aca="false">A42/1000</f>
        <v>0.0035</v>
      </c>
    </row>
    <row r="43" customFormat="false" ht="12.8" hidden="false" customHeight="false" outlineLevel="0" collapsed="false">
      <c r="A43" s="20" t="n">
        <v>3.6</v>
      </c>
      <c r="B43" s="20" t="n">
        <v>30.6088099941659</v>
      </c>
      <c r="C43" s="20" t="n">
        <v>10.7272400211798</v>
      </c>
      <c r="D43" s="21" t="n">
        <v>11.822899614795</v>
      </c>
      <c r="E43" s="22" t="s">
        <v>40</v>
      </c>
      <c r="G43" s="11" t="n">
        <f aca="false">A43/1000</f>
        <v>0.0036</v>
      </c>
    </row>
    <row r="44" customFormat="false" ht="12.8" hidden="false" customHeight="false" outlineLevel="0" collapsed="false">
      <c r="A44" s="20" t="n">
        <v>3.69999999999999</v>
      </c>
      <c r="B44" s="20" t="n">
        <v>31.0741157037255</v>
      </c>
      <c r="C44" s="20" t="n">
        <v>10.4999187776144</v>
      </c>
      <c r="D44" s="21" t="n">
        <v>11.2199747034588</v>
      </c>
      <c r="E44" s="22" t="s">
        <v>40</v>
      </c>
      <c r="G44" s="11" t="n">
        <f aca="false">A44/1000</f>
        <v>0.00369999999999999</v>
      </c>
    </row>
    <row r="45" customFormat="false" ht="12.8" hidden="false" customHeight="false" outlineLevel="0" collapsed="false">
      <c r="A45" s="20" t="n">
        <v>3.79999999999999</v>
      </c>
      <c r="B45" s="20" t="n">
        <v>31.6817557182861</v>
      </c>
      <c r="C45" s="20" t="n">
        <v>10.12391621405</v>
      </c>
      <c r="D45" s="21" t="n">
        <v>10.2894372128267</v>
      </c>
      <c r="E45" s="22" t="s">
        <v>40</v>
      </c>
      <c r="G45" s="11" t="n">
        <f aca="false">A45/1000</f>
        <v>0.00379999999999999</v>
      </c>
    </row>
    <row r="46" customFormat="false" ht="12.8" hidden="false" customHeight="false" outlineLevel="0" collapsed="false">
      <c r="A46" s="20" t="n">
        <v>3.89999999999999</v>
      </c>
      <c r="B46" s="20" t="n">
        <v>32.0208231466018</v>
      </c>
      <c r="C46" s="20" t="n">
        <v>10.0104689939282</v>
      </c>
      <c r="D46" s="21" t="n">
        <v>10.0241348270753</v>
      </c>
      <c r="E46" s="22" t="s">
        <v>40</v>
      </c>
      <c r="G46" s="11" t="n">
        <f aca="false">A46/1000</f>
        <v>0.00389999999999999</v>
      </c>
    </row>
    <row r="47" customFormat="false" ht="12.8" hidden="false" customHeight="false" outlineLevel="0" collapsed="false">
      <c r="A47" s="20" t="n">
        <v>3.99999999999999</v>
      </c>
      <c r="B47" s="20" t="n">
        <v>32.2132354857102</v>
      </c>
      <c r="C47" s="20" t="n">
        <v>10.0379643408491</v>
      </c>
      <c r="D47" s="21" t="n">
        <v>10.0877993200186</v>
      </c>
      <c r="E47" s="22" t="s">
        <v>40</v>
      </c>
      <c r="G47" s="11" t="n">
        <f aca="false">A47/1000</f>
        <v>0.00399999999999999</v>
      </c>
    </row>
    <row r="48" customFormat="false" ht="12.8" hidden="false" customHeight="false" outlineLevel="0" collapsed="false">
      <c r="A48" s="20" t="n">
        <v>4.09999999999999</v>
      </c>
      <c r="B48" s="20" t="n">
        <v>32.1873869814248</v>
      </c>
      <c r="C48" s="20" t="n">
        <v>10.2782901529699</v>
      </c>
      <c r="D48" s="21" t="n">
        <v>10.6617627770737</v>
      </c>
      <c r="E48" s="22" t="s">
        <v>40</v>
      </c>
      <c r="G48" s="11" t="n">
        <f aca="false">A48/1000</f>
        <v>0.00409999999999999</v>
      </c>
    </row>
    <row r="49" customFormat="false" ht="12.8" hidden="false" customHeight="false" outlineLevel="0" collapsed="false">
      <c r="A49" s="20" t="n">
        <v>4.19999999999999</v>
      </c>
      <c r="B49" s="20" t="n">
        <v>32.2380557225033</v>
      </c>
      <c r="C49" s="20" t="n">
        <v>10.4369300854547</v>
      </c>
      <c r="D49" s="21" t="n">
        <v>11.0584181686443</v>
      </c>
      <c r="E49" s="22" t="s">
        <v>40</v>
      </c>
      <c r="G49" s="11" t="n">
        <f aca="false">A49/1000</f>
        <v>0.00419999999999999</v>
      </c>
    </row>
    <row r="50" customFormat="false" ht="12.8" hidden="false" customHeight="false" outlineLevel="0" collapsed="false">
      <c r="A50" s="20" t="n">
        <v>4.29999999999999</v>
      </c>
      <c r="B50" s="20" t="n">
        <v>32.5833961780311</v>
      </c>
      <c r="C50" s="20" t="n">
        <v>10.2959729335606</v>
      </c>
      <c r="D50" s="21" t="n">
        <v>10.7052618199582</v>
      </c>
      <c r="E50" s="22" t="s">
        <v>40</v>
      </c>
      <c r="G50" s="11" t="n">
        <f aca="false">A50/1000</f>
        <v>0.00429999999999999</v>
      </c>
    </row>
    <row r="51" customFormat="false" ht="12.8" hidden="false" customHeight="false" outlineLevel="0" collapsed="false">
      <c r="A51" s="20" t="n">
        <v>4.39999999999999</v>
      </c>
      <c r="B51" s="20" t="n">
        <v>32.9010118245971</v>
      </c>
      <c r="C51" s="20" t="n">
        <v>10.1780417051266</v>
      </c>
      <c r="D51" s="21" t="n">
        <v>10.4184753975905</v>
      </c>
      <c r="E51" s="22" t="s">
        <v>40</v>
      </c>
      <c r="G51" s="11" t="n">
        <f aca="false">A51/1000</f>
        <v>0.00439999999999999</v>
      </c>
    </row>
    <row r="52" customFormat="false" ht="12.8" hidden="false" customHeight="false" outlineLevel="0" collapsed="false">
      <c r="A52" s="20" t="n">
        <v>4.49999999999999</v>
      </c>
      <c r="B52" s="20" t="n">
        <v>32.9182116379184</v>
      </c>
      <c r="C52" s="20" t="n">
        <v>10.3560386375885</v>
      </c>
      <c r="D52" s="21" t="n">
        <v>10.8543510598223</v>
      </c>
      <c r="E52" s="22" t="s">
        <v>40</v>
      </c>
      <c r="G52" s="11" t="n">
        <f aca="false">A52/1000</f>
        <v>0.00449999999999999</v>
      </c>
    </row>
    <row r="53" customFormat="false" ht="12.8" hidden="false" customHeight="false" outlineLevel="0" collapsed="false">
      <c r="A53" s="20" t="n">
        <v>4.59999999999999</v>
      </c>
      <c r="B53" s="20" t="n">
        <v>33.2471700660041</v>
      </c>
      <c r="C53" s="20" t="n">
        <v>10.2179865676274</v>
      </c>
      <c r="D53" s="21" t="n">
        <v>10.514742868793</v>
      </c>
      <c r="E53" s="22" t="s">
        <v>40</v>
      </c>
      <c r="G53" s="11" t="n">
        <f aca="false">A53/1000</f>
        <v>0.00459999999999999</v>
      </c>
    </row>
    <row r="54" customFormat="false" ht="12.8" hidden="false" customHeight="false" outlineLevel="0" collapsed="false">
      <c r="A54" s="20" t="n">
        <v>4.69999999999999</v>
      </c>
      <c r="B54" s="20" t="n">
        <v>33.5688723304987</v>
      </c>
      <c r="C54" s="20" t="n">
        <v>10.0830848282157</v>
      </c>
      <c r="D54" s="21" t="n">
        <v>10.1931515863074</v>
      </c>
      <c r="E54" s="22" t="s">
        <v>40</v>
      </c>
      <c r="G54" s="11" t="n">
        <f aca="false">A54/1000</f>
        <v>0.00469999999999999</v>
      </c>
    </row>
    <row r="55" customFormat="false" ht="12.8" hidden="false" customHeight="false" outlineLevel="0" collapsed="false">
      <c r="A55" s="20" t="n">
        <v>4.79999999999999</v>
      </c>
      <c r="B55" s="20" t="n">
        <v>33.5765811493114</v>
      </c>
      <c r="C55" s="20" t="n">
        <v>10.2582435982003</v>
      </c>
      <c r="D55" s="21" t="n">
        <v>10.6126626623696</v>
      </c>
      <c r="E55" s="22" t="s">
        <v>40</v>
      </c>
      <c r="G55" s="11" t="n">
        <f aca="false">A55/1000</f>
        <v>0.00479999999999999</v>
      </c>
    </row>
    <row r="56" customFormat="false" ht="12.8" hidden="false" customHeight="false" outlineLevel="0" collapsed="false">
      <c r="A56" s="20" t="n">
        <v>4.89999999999999</v>
      </c>
      <c r="B56" s="20" t="n">
        <v>33.6356348858993</v>
      </c>
      <c r="C56" s="20" t="n">
        <v>10.378286714671</v>
      </c>
      <c r="D56" s="21" t="n">
        <v>10.9100984976372</v>
      </c>
      <c r="E56" s="22" t="s">
        <v>40</v>
      </c>
      <c r="G56" s="11" t="n">
        <f aca="false">A56/1000</f>
        <v>0.00489999999999999</v>
      </c>
    </row>
    <row r="57" customFormat="false" ht="12.8" hidden="false" customHeight="false" outlineLevel="0" collapsed="false">
      <c r="A57" s="20" t="n">
        <v>4.99999999999999</v>
      </c>
      <c r="B57" s="20" t="n">
        <v>33.9724891192087</v>
      </c>
      <c r="C57" s="20" t="n">
        <v>10.2169109675117</v>
      </c>
      <c r="D57" s="21" t="n">
        <v>10.512139046105</v>
      </c>
      <c r="E57" s="22" t="s">
        <v>40</v>
      </c>
      <c r="G57" s="11" t="n">
        <f aca="false">A57/1000</f>
        <v>0.00499999999999999</v>
      </c>
    </row>
    <row r="58" customFormat="false" ht="12.8" hidden="false" customHeight="false" outlineLevel="0" collapsed="false">
      <c r="A58" s="20" t="n">
        <v>5.09999999999999</v>
      </c>
      <c r="B58" s="20" t="n">
        <v>34.2543755414177</v>
      </c>
      <c r="C58" s="20" t="n">
        <v>10.107027980541</v>
      </c>
      <c r="D58" s="21" t="n">
        <v>10.2495027913485</v>
      </c>
      <c r="E58" s="22" t="s">
        <v>40</v>
      </c>
      <c r="G58" s="11" t="n">
        <f aca="false">A58/1000</f>
        <v>0.00509999999999999</v>
      </c>
    </row>
    <row r="59" customFormat="false" ht="12.8" hidden="false" customHeight="false" outlineLevel="0" collapsed="false">
      <c r="A59" s="20" t="n">
        <v>5.19999999999999</v>
      </c>
      <c r="B59" s="20" t="n">
        <v>34.3236773095598</v>
      </c>
      <c r="C59" s="20" t="n">
        <v>10.2063895631362</v>
      </c>
      <c r="D59" s="21" t="n">
        <v>10.4867027112341</v>
      </c>
      <c r="E59" s="22" t="s">
        <v>40</v>
      </c>
      <c r="G59" s="11" t="n">
        <f aca="false">A59/1000</f>
        <v>0.00519999999999999</v>
      </c>
    </row>
    <row r="60" customFormat="false" ht="12.8" hidden="false" customHeight="false" outlineLevel="0" collapsed="false">
      <c r="A60" s="20" t="n">
        <v>5.29999999999999</v>
      </c>
      <c r="B60" s="20" t="n">
        <v>34.3220825008603</v>
      </c>
      <c r="C60" s="20" t="n">
        <v>10.3734348911555</v>
      </c>
      <c r="D60" s="21" t="n">
        <v>10.8979168288627</v>
      </c>
      <c r="E60" s="22" t="s">
        <v>40</v>
      </c>
      <c r="G60" s="11" t="n">
        <f aca="false">A60/1000</f>
        <v>0.00529999999999999</v>
      </c>
    </row>
    <row r="61" customFormat="false" ht="12.8" hidden="false" customHeight="false" outlineLevel="0" collapsed="false">
      <c r="A61" s="20" t="n">
        <v>5.39999999999999</v>
      </c>
      <c r="B61" s="20" t="n">
        <v>34.3170034685118</v>
      </c>
      <c r="C61" s="20" t="n">
        <v>10.5408717279476</v>
      </c>
      <c r="D61" s="21" t="n">
        <v>11.3262768459548</v>
      </c>
      <c r="E61" s="22" t="s">
        <v>40</v>
      </c>
      <c r="G61" s="11" t="n">
        <f aca="false">A61/1000</f>
        <v>0.00539999999999999</v>
      </c>
    </row>
    <row r="62" customFormat="false" ht="12.8" hidden="false" customHeight="false" outlineLevel="0" collapsed="false">
      <c r="A62" s="20" t="n">
        <v>5.49999999999999</v>
      </c>
      <c r="B62" s="20" t="n">
        <v>34.1985268716699</v>
      </c>
      <c r="C62" s="20" t="n">
        <v>10.818726918215</v>
      </c>
      <c r="D62" s="21" t="n">
        <v>12.0745983096717</v>
      </c>
      <c r="E62" s="22" t="s">
        <v>40</v>
      </c>
      <c r="G62" s="11" t="n">
        <f aca="false">A62/1000</f>
        <v>0.00549999999999999</v>
      </c>
    </row>
    <row r="63" customFormat="false" ht="12.8" hidden="false" customHeight="false" outlineLevel="0" collapsed="false">
      <c r="A63" s="20" t="n">
        <v>5.59999999999999</v>
      </c>
      <c r="B63" s="20" t="n">
        <v>34.0005046120238</v>
      </c>
      <c r="C63" s="20" t="n">
        <v>11.1732559281002</v>
      </c>
      <c r="D63" s="21" t="n">
        <v>13.1016379144026</v>
      </c>
      <c r="E63" s="22" t="s">
        <v>40</v>
      </c>
      <c r="G63" s="11" t="n">
        <f aca="false">A63/1000</f>
        <v>0.00559999999999999</v>
      </c>
    </row>
    <row r="64" customFormat="false" ht="12.8" hidden="false" customHeight="false" outlineLevel="0" collapsed="false">
      <c r="A64" s="20" t="n">
        <v>5.69999999999999</v>
      </c>
      <c r="B64" s="20" t="n">
        <v>33.8103135725148</v>
      </c>
      <c r="C64" s="20" t="n">
        <v>11.517183540935</v>
      </c>
      <c r="D64" s="21" t="n">
        <v>14.181375418357</v>
      </c>
      <c r="E64" s="22" t="s">
        <v>40</v>
      </c>
      <c r="G64" s="11" t="n">
        <f aca="false">A64/1000</f>
        <v>0.00569999999999999</v>
      </c>
    </row>
    <row r="65" customFormat="false" ht="12.8" hidden="false" customHeight="false" outlineLevel="0" collapsed="false">
      <c r="A65" s="20" t="n">
        <v>5.79999999999999</v>
      </c>
      <c r="B65" s="20" t="n">
        <v>34.0687978322787</v>
      </c>
      <c r="C65" s="20" t="n">
        <v>11.4097620389801</v>
      </c>
      <c r="D65" s="21" t="n">
        <v>13.8349057191902</v>
      </c>
      <c r="E65" s="22" t="s">
        <v>40</v>
      </c>
      <c r="G65" s="11" t="n">
        <f aca="false">A65/1000</f>
        <v>0.00579999999999999</v>
      </c>
    </row>
    <row r="66" customFormat="false" ht="12.8" hidden="false" customHeight="false" outlineLevel="0" collapsed="false">
      <c r="A66" s="20" t="n">
        <v>5.89999999999999</v>
      </c>
      <c r="B66" s="20" t="n">
        <v>34.742220141977</v>
      </c>
      <c r="C66" s="20" t="n">
        <v>10.8848200908659</v>
      </c>
      <c r="D66" s="21" t="n">
        <v>12.2597611481876</v>
      </c>
      <c r="E66" s="22" t="s">
        <v>40</v>
      </c>
      <c r="G66" s="11" t="n">
        <f aca="false">A66/1000</f>
        <v>0.00589999999999999</v>
      </c>
    </row>
    <row r="67" customFormat="false" ht="12.8" hidden="false" customHeight="false" outlineLevel="0" collapsed="false">
      <c r="A67" s="20" t="n">
        <v>5.99999999999999</v>
      </c>
      <c r="B67" s="20" t="n">
        <v>35.268337529392</v>
      </c>
      <c r="C67" s="20" t="n">
        <v>10.5046874782809</v>
      </c>
      <c r="D67" s="21" t="n">
        <v>11.2323013824334</v>
      </c>
      <c r="E67" s="22" t="s">
        <v>40</v>
      </c>
      <c r="G67" s="11" t="n">
        <f aca="false">A67/1000</f>
        <v>0.00599999999999999</v>
      </c>
    </row>
    <row r="68" customFormat="false" ht="12.8" hidden="false" customHeight="false" outlineLevel="0" collapsed="false">
      <c r="A68" s="20" t="n">
        <v>6.09999999999999</v>
      </c>
      <c r="B68" s="20" t="n">
        <v>35.4255725944132</v>
      </c>
      <c r="C68" s="20" t="n">
        <v>10.4910241058021</v>
      </c>
      <c r="D68" s="21" t="n">
        <v>11.1970188820551</v>
      </c>
      <c r="E68" s="22" t="s">
        <v>40</v>
      </c>
      <c r="G68" s="11" t="n">
        <f aca="false">A68/1000</f>
        <v>0.00609999999999999</v>
      </c>
    </row>
    <row r="69" customFormat="false" ht="12.8" hidden="false" customHeight="false" outlineLevel="0" collapsed="false">
      <c r="A69" s="20" t="n">
        <v>6.19999999999999</v>
      </c>
      <c r="B69" s="20" t="n">
        <v>35.4878293228818</v>
      </c>
      <c r="C69" s="20" t="n">
        <v>10.5700044670832</v>
      </c>
      <c r="D69" s="21" t="n">
        <v>11.4025096040437</v>
      </c>
      <c r="E69" s="22" t="s">
        <v>40</v>
      </c>
      <c r="G69" s="11" t="n">
        <f aca="false">A69/1000</f>
        <v>0.00619999999999999</v>
      </c>
    </row>
    <row r="70" customFormat="false" ht="12.8" hidden="false" customHeight="false" outlineLevel="0" collapsed="false">
      <c r="A70" s="20" t="n">
        <v>6.29999999999999</v>
      </c>
      <c r="B70" s="20" t="n">
        <v>35.5961362818101</v>
      </c>
      <c r="C70" s="20" t="n">
        <v>10.6006747072615</v>
      </c>
      <c r="D70" s="21" t="n">
        <v>11.4833200915691</v>
      </c>
      <c r="E70" s="22" t="s">
        <v>40</v>
      </c>
      <c r="G70" s="11" t="n">
        <f aca="false">A70/1000</f>
        <v>0.00629999999999999</v>
      </c>
    </row>
    <row r="71" customFormat="false" ht="12.8" hidden="false" customHeight="false" outlineLevel="0" collapsed="false">
      <c r="A71" s="20" t="n">
        <v>6.39999999999999</v>
      </c>
      <c r="B71" s="20" t="n">
        <v>35.9227702732069</v>
      </c>
      <c r="C71" s="20" t="n">
        <v>10.4108292064708</v>
      </c>
      <c r="D71" s="21" t="n">
        <v>10.9921569467945</v>
      </c>
      <c r="E71" s="22" t="s">
        <v>40</v>
      </c>
      <c r="G71" s="11" t="n">
        <f aca="false">A71/1000</f>
        <v>0.00639999999999999</v>
      </c>
    </row>
    <row r="72" customFormat="false" ht="12.8" hidden="false" customHeight="false" outlineLevel="0" collapsed="false">
      <c r="A72" s="20" t="n">
        <v>6.49999999999999</v>
      </c>
      <c r="B72" s="20" t="n">
        <v>36.2048257794841</v>
      </c>
      <c r="C72" s="20" t="n">
        <v>10.263441353373</v>
      </c>
      <c r="D72" s="21" t="n">
        <v>10.6253717911821</v>
      </c>
      <c r="E72" s="22" t="s">
        <v>40</v>
      </c>
      <c r="G72" s="11" t="n">
        <f aca="false">A72/1000</f>
        <v>0.00649999999999999</v>
      </c>
    </row>
    <row r="73" customFormat="false" ht="12.8" hidden="false" customHeight="false" outlineLevel="0" collapsed="false">
      <c r="A73" s="20" t="n">
        <v>6.59999999999998</v>
      </c>
      <c r="B73" s="20" t="n">
        <v>36.3123913340992</v>
      </c>
      <c r="C73" s="20" t="n">
        <v>10.2884873767381</v>
      </c>
      <c r="D73" s="21" t="n">
        <v>10.6868259825453</v>
      </c>
      <c r="E73" s="22" t="s">
        <v>40</v>
      </c>
      <c r="G73" s="11" t="n">
        <f aca="false">A73/1000</f>
        <v>0.00659999999999998</v>
      </c>
    </row>
    <row r="74" customFormat="false" ht="12.8" hidden="false" customHeight="false" outlineLevel="0" collapsed="false">
      <c r="A74" s="20" t="n">
        <v>6.69999999999998</v>
      </c>
      <c r="B74" s="20" t="n">
        <v>36.2536155330326</v>
      </c>
      <c r="C74" s="20" t="n">
        <v>10.477880520984</v>
      </c>
      <c r="D74" s="21" t="n">
        <v>11.1631832013636</v>
      </c>
      <c r="E74" s="22" t="s">
        <v>40</v>
      </c>
      <c r="G74" s="11" t="n">
        <f aca="false">A74/1000</f>
        <v>0.00669999999999998</v>
      </c>
    </row>
    <row r="75" customFormat="false" ht="12.8" hidden="false" customHeight="false" outlineLevel="0" collapsed="false">
      <c r="A75" s="20" t="n">
        <v>6.79999999999998</v>
      </c>
      <c r="B75" s="20" t="n">
        <v>36.4123169846492</v>
      </c>
      <c r="C75" s="20" t="n">
        <v>10.4478612694756</v>
      </c>
      <c r="D75" s="21" t="n">
        <v>11.0862872450722</v>
      </c>
      <c r="E75" s="22" t="s">
        <v>40</v>
      </c>
      <c r="G75" s="11" t="n">
        <f aca="false">A75/1000</f>
        <v>0.00679999999999998</v>
      </c>
    </row>
    <row r="76" customFormat="false" ht="12.8" hidden="false" customHeight="false" outlineLevel="0" collapsed="false">
      <c r="A76" s="20" t="n">
        <v>6.89999999999998</v>
      </c>
      <c r="B76" s="20" t="n">
        <v>36.4763901516781</v>
      </c>
      <c r="C76" s="20" t="n">
        <v>10.510591663067</v>
      </c>
      <c r="D76" s="21" t="n">
        <v>11.2475819547503</v>
      </c>
      <c r="E76" s="22" t="s">
        <v>40</v>
      </c>
      <c r="G76" s="11" t="n">
        <f aca="false">A76/1000</f>
        <v>0.00689999999999998</v>
      </c>
    </row>
    <row r="77" customFormat="false" ht="12.8" hidden="false" customHeight="false" outlineLevel="0" collapsed="false">
      <c r="A77" s="20" t="n">
        <v>6.99999999999998</v>
      </c>
      <c r="B77" s="20" t="n">
        <v>36.5654299374169</v>
      </c>
      <c r="C77" s="20" t="n">
        <v>10.5465308628683</v>
      </c>
      <c r="D77" s="21" t="n">
        <v>11.3410453292852</v>
      </c>
      <c r="E77" s="22" t="s">
        <v>40</v>
      </c>
      <c r="G77" s="11" t="n">
        <f aca="false">A77/1000</f>
        <v>0.00699999999999998</v>
      </c>
    </row>
    <row r="78" customFormat="false" ht="12.8" hidden="false" customHeight="false" outlineLevel="0" collapsed="false">
      <c r="A78" s="20" t="n">
        <v>7.09999999999998</v>
      </c>
      <c r="B78" s="20" t="n">
        <v>36.7823674971213</v>
      </c>
      <c r="C78" s="20" t="n">
        <v>10.4527994772602</v>
      </c>
      <c r="D78" s="21" t="n">
        <v>11.0989002367504</v>
      </c>
      <c r="E78" s="22" t="s">
        <v>40</v>
      </c>
      <c r="G78" s="11" t="n">
        <f aca="false">A78/1000</f>
        <v>0.00709999999999998</v>
      </c>
    </row>
    <row r="79" customFormat="false" ht="12.8" hidden="false" customHeight="false" outlineLevel="0" collapsed="false">
      <c r="A79" s="20" t="n">
        <v>7.19999999999998</v>
      </c>
      <c r="B79" s="20" t="n">
        <v>36.9420469625245</v>
      </c>
      <c r="C79" s="20" t="n">
        <v>10.4146029661009</v>
      </c>
      <c r="D79" s="21" t="n">
        <v>11.0017126256412</v>
      </c>
      <c r="E79" s="22" t="s">
        <v>40</v>
      </c>
      <c r="G79" s="11" t="n">
        <f aca="false">A79/1000</f>
        <v>0.00719999999999998</v>
      </c>
    </row>
    <row r="80" customFormat="false" ht="12.8" hidden="false" customHeight="false" outlineLevel="0" collapsed="false">
      <c r="A80" s="20" t="n">
        <v>7.29999999999998</v>
      </c>
      <c r="B80" s="20" t="n">
        <v>37.1625951306664</v>
      </c>
      <c r="C80" s="20" t="n">
        <v>10.3138620717427</v>
      </c>
      <c r="D80" s="21" t="n">
        <v>10.7494490893608</v>
      </c>
      <c r="E80" s="22" t="s">
        <v>40</v>
      </c>
      <c r="G80" s="11" t="n">
        <f aca="false">A80/1000</f>
        <v>0.00729999999999998</v>
      </c>
    </row>
    <row r="81" customFormat="false" ht="12.8" hidden="false" customHeight="false" outlineLevel="0" collapsed="false">
      <c r="A81" s="20" t="n">
        <v>7.39999999999998</v>
      </c>
      <c r="B81" s="20" t="n">
        <v>37.2021524767716</v>
      </c>
      <c r="C81" s="20" t="n">
        <v>10.3924819178479</v>
      </c>
      <c r="D81" s="21" t="n">
        <v>10.945817220872</v>
      </c>
      <c r="E81" s="22" t="s">
        <v>40</v>
      </c>
      <c r="G81" s="11" t="n">
        <f aca="false">A81/1000</f>
        <v>0.00739999999999998</v>
      </c>
    </row>
    <row r="82" customFormat="false" ht="12.8" hidden="false" customHeight="false" outlineLevel="0" collapsed="false">
      <c r="A82" s="20" t="n">
        <v>7.49999999999998</v>
      </c>
      <c r="B82" s="20" t="n">
        <v>37.3499254524413</v>
      </c>
      <c r="C82" s="20" t="n">
        <v>10.3612998153927</v>
      </c>
      <c r="D82" s="21" t="n">
        <v>10.8675083246789</v>
      </c>
      <c r="E82" s="22" t="s">
        <v>40</v>
      </c>
      <c r="G82" s="11" t="n">
        <f aca="false">A82/1000</f>
        <v>0.00749999999999998</v>
      </c>
    </row>
    <row r="83" customFormat="false" ht="12.8" hidden="false" customHeight="false" outlineLevel="0" collapsed="false">
      <c r="A83" s="20" t="n">
        <v>7.59999999999998</v>
      </c>
      <c r="B83" s="20" t="n">
        <v>37.6790551866447</v>
      </c>
      <c r="C83" s="20" t="n">
        <v>10.1472166589711</v>
      </c>
      <c r="D83" s="21" t="n">
        <v>10.3447896907216</v>
      </c>
      <c r="E83" s="22" t="s">
        <v>40</v>
      </c>
      <c r="G83" s="11" t="n">
        <f aca="false">A83/1000</f>
        <v>0.00759999999999998</v>
      </c>
    </row>
    <row r="84" customFormat="false" ht="12.8" hidden="false" customHeight="false" outlineLevel="0" collapsed="false">
      <c r="A84" s="20" t="n">
        <v>7.69999999999998</v>
      </c>
      <c r="B84" s="20" t="n">
        <v>38.1440296405616</v>
      </c>
      <c r="C84" s="20" t="n">
        <v>9.79578486288801</v>
      </c>
      <c r="D84" s="21" t="n">
        <v>9.54066147392831</v>
      </c>
      <c r="E84" s="22" t="s">
        <v>40</v>
      </c>
      <c r="G84" s="11" t="n">
        <f aca="false">A84/1000</f>
        <v>0.00769999999999998</v>
      </c>
    </row>
    <row r="85" customFormat="false" ht="12.8" hidden="false" customHeight="false" outlineLevel="0" collapsed="false">
      <c r="A85" s="20" t="n">
        <v>7.79999999999998</v>
      </c>
      <c r="B85" s="20" t="n">
        <v>38.5286816969916</v>
      </c>
      <c r="C85" s="20" t="n">
        <v>9.52321035681799</v>
      </c>
      <c r="D85" s="21" t="n">
        <v>8.96026874595805</v>
      </c>
      <c r="E85" s="22" t="s">
        <v>40</v>
      </c>
      <c r="G85" s="11" t="n">
        <f aca="false">A85/1000</f>
        <v>0.00779999999999998</v>
      </c>
    </row>
    <row r="86" customFormat="false" ht="12.8" hidden="false" customHeight="false" outlineLevel="0" collapsed="false">
      <c r="A86" s="20" t="n">
        <v>7.89999999999998</v>
      </c>
      <c r="B86" s="20" t="n">
        <v>38.8040993564287</v>
      </c>
      <c r="C86" s="20" t="n">
        <v>9.3584424693801</v>
      </c>
      <c r="D86" s="21" t="n">
        <v>8.62669109223758</v>
      </c>
      <c r="E86" s="22" t="s">
        <v>40</v>
      </c>
      <c r="G86" s="11" t="n">
        <f aca="false">A86/1000</f>
        <v>0.00789999999999998</v>
      </c>
    </row>
    <row r="87" customFormat="false" ht="12.8" hidden="false" customHeight="false" outlineLevel="0" collapsed="false">
      <c r="A87" s="20" t="n">
        <v>7.99999999999998</v>
      </c>
      <c r="B87" s="20" t="n">
        <v>38.8808230400062</v>
      </c>
      <c r="C87" s="20" t="n">
        <v>9.39097669983262</v>
      </c>
      <c r="D87" s="21" t="n">
        <v>8.69155874769359</v>
      </c>
      <c r="E87" s="22" t="s">
        <v>40</v>
      </c>
      <c r="G87" s="11" t="n">
        <f aca="false">A87/1000</f>
        <v>0.00799999999999998</v>
      </c>
    </row>
    <row r="88" customFormat="false" ht="12.8" hidden="false" customHeight="false" outlineLevel="0" collapsed="false">
      <c r="A88" s="20" t="n">
        <v>8.09999999999998</v>
      </c>
      <c r="B88" s="20" t="n">
        <v>38.8014725776233</v>
      </c>
      <c r="C88" s="20" t="n">
        <v>9.57822779994969</v>
      </c>
      <c r="D88" s="21" t="n">
        <v>9.0745015674586</v>
      </c>
      <c r="E88" s="22" t="s">
        <v>40</v>
      </c>
      <c r="G88" s="11" t="n">
        <f aca="false">A88/1000</f>
        <v>0.00809999999999998</v>
      </c>
    </row>
    <row r="89" customFormat="false" ht="12.8" hidden="false" customHeight="false" outlineLevel="0" collapsed="false">
      <c r="A89" s="20" t="n">
        <v>8.19999999999998</v>
      </c>
      <c r="B89" s="20" t="n">
        <v>38.832055834549</v>
      </c>
      <c r="C89" s="20" t="n">
        <v>9.65422121312535</v>
      </c>
      <c r="D89" s="21" t="n">
        <v>9.23468575057683</v>
      </c>
      <c r="E89" s="22" t="s">
        <v>40</v>
      </c>
      <c r="G89" s="11" t="n">
        <f aca="false">A89/1000</f>
        <v>0.00819999999999998</v>
      </c>
    </row>
    <row r="90" customFormat="false" ht="12.8" hidden="false" customHeight="false" outlineLevel="0" collapsed="false">
      <c r="A90" s="20" t="n">
        <v>8.29999999999998</v>
      </c>
      <c r="B90" s="20" t="n">
        <v>38.930718742285</v>
      </c>
      <c r="C90" s="20" t="n">
        <v>9.66084310523642</v>
      </c>
      <c r="D90" s="21" t="n">
        <v>9.24877705013195</v>
      </c>
      <c r="E90" s="22" t="s">
        <v>40</v>
      </c>
      <c r="G90" s="11" t="n">
        <f aca="false">A90/1000</f>
        <v>0.00829999999999998</v>
      </c>
    </row>
    <row r="91" customFormat="false" ht="12.8" hidden="false" customHeight="false" outlineLevel="0" collapsed="false">
      <c r="A91" s="20" t="n">
        <v>8.39999999999998</v>
      </c>
      <c r="B91" s="20" t="n">
        <v>38.8795812650806</v>
      </c>
      <c r="C91" s="20" t="n">
        <v>9.816004456157</v>
      </c>
      <c r="D91" s="21" t="n">
        <v>9.58518381190246</v>
      </c>
      <c r="E91" s="22" t="s">
        <v>40</v>
      </c>
      <c r="G91" s="11" t="n">
        <f aca="false">A91/1000</f>
        <v>0.00839999999999998</v>
      </c>
    </row>
    <row r="92" customFormat="false" ht="12.8" hidden="false" customHeight="false" outlineLevel="0" collapsed="false">
      <c r="A92" s="20" t="n">
        <v>8.49999999999999</v>
      </c>
      <c r="B92" s="20" t="n">
        <v>39.0264366459797</v>
      </c>
      <c r="C92" s="20" t="n">
        <v>9.77194186830612</v>
      </c>
      <c r="D92" s="21" t="n">
        <v>9.488426260833</v>
      </c>
      <c r="E92" s="22" t="s">
        <v>40</v>
      </c>
      <c r="G92" s="11" t="n">
        <f aca="false">A92/1000</f>
        <v>0.00849999999999999</v>
      </c>
    </row>
    <row r="93" customFormat="false" ht="12.8" hidden="false" customHeight="false" outlineLevel="0" collapsed="false">
      <c r="A93" s="20" t="n">
        <v>8.59999999999999</v>
      </c>
      <c r="B93" s="20" t="n">
        <v>39.1043315106475</v>
      </c>
      <c r="C93" s="20" t="n">
        <v>9.79563751422387</v>
      </c>
      <c r="D93" s="21" t="n">
        <v>9.54033778114985</v>
      </c>
      <c r="E93" s="22" t="s">
        <v>40</v>
      </c>
      <c r="G93" s="11" t="n">
        <f aca="false">A93/1000</f>
        <v>0.00859999999999999</v>
      </c>
    </row>
    <row r="94" customFormat="false" ht="12.8" hidden="false" customHeight="false" outlineLevel="0" collapsed="false">
      <c r="A94" s="20" t="n">
        <v>8.69999999999999</v>
      </c>
      <c r="B94" s="20" t="n">
        <v>39.2933334697105</v>
      </c>
      <c r="C94" s="20" t="n">
        <v>9.70705158266188</v>
      </c>
      <c r="D94" s="21" t="n">
        <v>9.34770844453557</v>
      </c>
      <c r="E94" s="22" t="s">
        <v>40</v>
      </c>
      <c r="G94" s="11" t="n">
        <f aca="false">A94/1000</f>
        <v>0.00869999999999999</v>
      </c>
    </row>
    <row r="95" customFormat="false" ht="12.8" hidden="false" customHeight="false" outlineLevel="0" collapsed="false">
      <c r="A95" s="20" t="n">
        <v>8.79999999999999</v>
      </c>
      <c r="B95" s="20" t="n">
        <v>39.3794666884635</v>
      </c>
      <c r="C95" s="20" t="n">
        <v>9.72018675453988</v>
      </c>
      <c r="D95" s="21" t="n">
        <v>9.37602324667239</v>
      </c>
      <c r="E95" s="22" t="s">
        <v>40</v>
      </c>
      <c r="G95" s="11" t="n">
        <f aca="false">A95/1000</f>
        <v>0.00879999999999999</v>
      </c>
    </row>
    <row r="96" customFormat="false" ht="12.8" hidden="false" customHeight="false" outlineLevel="0" collapsed="false">
      <c r="A96" s="20" t="n">
        <v>8.89999999999999</v>
      </c>
      <c r="B96" s="20" t="n">
        <v>39.5957763615359</v>
      </c>
      <c r="C96" s="20" t="n">
        <v>9.60202377136232</v>
      </c>
      <c r="D96" s="21" t="n">
        <v>9.12435926848908</v>
      </c>
      <c r="E96" s="22" t="s">
        <v>40</v>
      </c>
      <c r="G96" s="11" t="n">
        <f aca="false">A96/1000</f>
        <v>0.00889999999999999</v>
      </c>
    </row>
    <row r="97" customFormat="false" ht="12.8" hidden="false" customHeight="false" outlineLevel="0" collapsed="false">
      <c r="A97" s="20" t="n">
        <v>9</v>
      </c>
      <c r="B97" s="20" t="n">
        <v>39.821791623855</v>
      </c>
      <c r="C97" s="20" t="n">
        <v>9.47305856493144</v>
      </c>
      <c r="D97" s="21" t="n">
        <v>8.85739181435481</v>
      </c>
      <c r="E97" s="22" t="s">
        <v>40</v>
      </c>
      <c r="G97" s="11" t="n">
        <f aca="false">A97/1000</f>
        <v>0.009</v>
      </c>
    </row>
    <row r="98" customFormat="false" ht="12.8" hidden="false" customHeight="false" outlineLevel="0" collapsed="false">
      <c r="A98" s="20" t="n">
        <v>9.09999999999999</v>
      </c>
      <c r="B98" s="20" t="n">
        <v>39.9570607261102</v>
      </c>
      <c r="C98" s="20" t="n">
        <v>9.43376712031163</v>
      </c>
      <c r="D98" s="21" t="n">
        <v>8.77761871772131</v>
      </c>
      <c r="E98" s="22" t="s">
        <v>40</v>
      </c>
      <c r="G98" s="11" t="n">
        <f aca="false">A98/1000</f>
        <v>0.00909999999999999</v>
      </c>
    </row>
    <row r="99" customFormat="false" ht="12.8" hidden="false" customHeight="false" outlineLevel="0" collapsed="false">
      <c r="A99" s="20" t="n">
        <v>9.2</v>
      </c>
      <c r="B99" s="20" t="n">
        <v>39.8427819122924</v>
      </c>
      <c r="C99" s="20" t="n">
        <v>9.64297463461875</v>
      </c>
      <c r="D99" s="21" t="n">
        <v>9.21080235776206</v>
      </c>
      <c r="E99" s="22" t="s">
        <v>40</v>
      </c>
      <c r="G99" s="11" t="n">
        <f aca="false">A99/1000</f>
        <v>0.0092</v>
      </c>
    </row>
    <row r="100" customFormat="false" ht="12.8" hidden="false" customHeight="false" outlineLevel="0" collapsed="false">
      <c r="A100" s="20" t="n">
        <v>9.3</v>
      </c>
      <c r="B100" s="20" t="n">
        <v>39.6556022650011</v>
      </c>
      <c r="C100" s="20" t="n">
        <v>9.92405670607754</v>
      </c>
      <c r="D100" s="21" t="n">
        <v>9.82665413463968</v>
      </c>
      <c r="E100" s="22" t="s">
        <v>40</v>
      </c>
      <c r="G100" s="11" t="n">
        <f aca="false">A100/1000</f>
        <v>0.0093</v>
      </c>
    </row>
    <row r="101" customFormat="false" ht="12.8" hidden="false" customHeight="false" outlineLevel="0" collapsed="false">
      <c r="A101" s="20" t="n">
        <v>9.4</v>
      </c>
      <c r="B101" s="20" t="n">
        <v>39.4914800263963</v>
      </c>
      <c r="C101" s="20" t="n">
        <v>10.1810770455977</v>
      </c>
      <c r="D101" s="21" t="n">
        <v>10.4257595503931</v>
      </c>
      <c r="E101" s="22" t="s">
        <v>40</v>
      </c>
      <c r="G101" s="11" t="n">
        <f aca="false">A101/1000</f>
        <v>0.0094</v>
      </c>
    </row>
    <row r="102" customFormat="false" ht="12.8" hidden="false" customHeight="false" outlineLevel="0" collapsed="false">
      <c r="A102" s="20" t="n">
        <v>9.5</v>
      </c>
      <c r="B102" s="20" t="n">
        <v>39.3573838323503</v>
      </c>
      <c r="C102" s="20" t="n">
        <v>10.4070882734267</v>
      </c>
      <c r="D102" s="21" t="n">
        <v>10.98269258113</v>
      </c>
      <c r="E102" s="22" t="s">
        <v>40</v>
      </c>
      <c r="G102" s="11" t="n">
        <f aca="false">A102/1000</f>
        <v>0.0095</v>
      </c>
    </row>
    <row r="103" customFormat="false" ht="12.8" hidden="false" customHeight="false" outlineLevel="0" collapsed="false">
      <c r="A103" s="20" t="n">
        <v>9.6</v>
      </c>
      <c r="B103" s="20" t="n">
        <v>39.3303503442325</v>
      </c>
      <c r="C103" s="20" t="n">
        <v>10.5250743165589</v>
      </c>
      <c r="D103" s="21" t="n">
        <v>11.2851524853811</v>
      </c>
      <c r="E103" s="22" t="s">
        <v>40</v>
      </c>
      <c r="G103" s="11" t="n">
        <f aca="false">A103/1000</f>
        <v>0.0096</v>
      </c>
    </row>
    <row r="104" customFormat="false" ht="12.8" hidden="false" customHeight="false" outlineLevel="0" collapsed="false">
      <c r="A104" s="20" t="n">
        <v>9.7</v>
      </c>
      <c r="B104" s="20" t="n">
        <v>39.4366346533743</v>
      </c>
      <c r="C104" s="20" t="n">
        <v>10.5088000319507</v>
      </c>
      <c r="D104" s="21" t="n">
        <v>11.2429428532677</v>
      </c>
      <c r="E104" s="22" t="s">
        <v>40</v>
      </c>
      <c r="G104" s="11" t="n">
        <f aca="false">A104/1000</f>
        <v>0.0097</v>
      </c>
    </row>
    <row r="105" customFormat="false" ht="12.8" hidden="false" customHeight="false" outlineLevel="0" collapsed="false">
      <c r="A105" s="20" t="n">
        <v>9.8</v>
      </c>
      <c r="B105" s="20" t="n">
        <v>39.4604261145118</v>
      </c>
      <c r="C105" s="20" t="n">
        <v>10.5740953993381</v>
      </c>
      <c r="D105" s="21" t="n">
        <v>11.4132555087706</v>
      </c>
      <c r="E105" s="22" t="s">
        <v>40</v>
      </c>
      <c r="G105" s="11" t="n">
        <f aca="false">A105/1000</f>
        <v>0.0098</v>
      </c>
    </row>
    <row r="106" customFormat="false" ht="12.8" hidden="false" customHeight="false" outlineLevel="0" collapsed="false">
      <c r="A106" s="20" t="n">
        <v>9.90000000000001</v>
      </c>
      <c r="B106" s="20" t="n">
        <v>39.4526374207498</v>
      </c>
      <c r="C106" s="20" t="n">
        <v>10.6700664712012</v>
      </c>
      <c r="D106" s="21" t="n">
        <v>11.6682747587188</v>
      </c>
      <c r="E106" s="22" t="s">
        <v>40</v>
      </c>
      <c r="G106" s="11" t="n">
        <f aca="false">A106/1000</f>
        <v>0.00990000000000001</v>
      </c>
    </row>
    <row r="107" customFormat="false" ht="12.8" hidden="false" customHeight="false" outlineLevel="0" collapsed="false">
      <c r="A107" s="20" t="n">
        <v>10</v>
      </c>
      <c r="B107" s="20" t="n">
        <v>39.4831018810243</v>
      </c>
      <c r="C107" s="20" t="n">
        <v>10.7268981189757</v>
      </c>
      <c r="D107" s="21" t="n">
        <v>11.8219688831154</v>
      </c>
      <c r="E107" s="22" t="s">
        <v>40</v>
      </c>
      <c r="G107" s="11" t="n">
        <f aca="false">A107/1000</f>
        <v>0.01</v>
      </c>
    </row>
    <row r="108" customFormat="false" ht="12.8" hidden="false" customHeight="false" outlineLevel="0" collapsed="false">
      <c r="A108" s="20" t="n">
        <v>10.1</v>
      </c>
      <c r="B108" s="20" t="n">
        <v>39.7907199157257</v>
      </c>
      <c r="C108" s="20" t="n">
        <v>10.5057075599271</v>
      </c>
      <c r="D108" s="21" t="n">
        <v>11.2349399630956</v>
      </c>
      <c r="E108" s="22" t="s">
        <v>40</v>
      </c>
      <c r="G108" s="11" t="n">
        <f aca="false">A108/1000</f>
        <v>0.0101</v>
      </c>
    </row>
    <row r="109" customFormat="false" ht="12.8" hidden="false" customHeight="false" outlineLevel="0" collapsed="false">
      <c r="A109" s="20" t="n">
        <v>10.2</v>
      </c>
      <c r="B109" s="20" t="n">
        <v>40.1550410986435</v>
      </c>
      <c r="C109" s="20" t="n">
        <v>10.2269623365949</v>
      </c>
      <c r="D109" s="21" t="n">
        <v>10.5364966560353</v>
      </c>
      <c r="E109" s="22" t="s">
        <v>40</v>
      </c>
      <c r="G109" s="11" t="n">
        <f aca="false">A109/1000</f>
        <v>0.0102</v>
      </c>
    </row>
    <row r="110" customFormat="false" ht="12.8" hidden="false" customHeight="false" outlineLevel="0" collapsed="false">
      <c r="A110" s="20" t="n">
        <v>10.3</v>
      </c>
      <c r="B110" s="20" t="n">
        <v>40.3740473702635</v>
      </c>
      <c r="C110" s="20" t="n">
        <v>10.0926971238399</v>
      </c>
      <c r="D110" s="21" t="n">
        <v>10.2157372051116</v>
      </c>
      <c r="E110" s="22" t="s">
        <v>40</v>
      </c>
      <c r="G110" s="11" t="n">
        <f aca="false">A110/1000</f>
        <v>0.0103</v>
      </c>
    </row>
    <row r="111" customFormat="false" ht="12.8" hidden="false" customHeight="false" outlineLevel="0" collapsed="false">
      <c r="A111" s="20" t="n">
        <v>10.4</v>
      </c>
      <c r="B111" s="20" t="n">
        <v>40.3693776568246</v>
      </c>
      <c r="C111" s="20" t="n">
        <v>10.181289129151</v>
      </c>
      <c r="D111" s="21" t="n">
        <v>10.4262686948133</v>
      </c>
      <c r="E111" s="22" t="s">
        <v>40</v>
      </c>
      <c r="G111" s="11" t="n">
        <f aca="false">A111/1000</f>
        <v>0.0104</v>
      </c>
    </row>
    <row r="112" customFormat="false" ht="12.8" hidden="false" customHeight="false" outlineLevel="0" collapsed="false">
      <c r="A112" s="20" t="n">
        <v>10.5</v>
      </c>
      <c r="B112" s="20" t="n">
        <v>40.3719968248487</v>
      </c>
      <c r="C112" s="20" t="n">
        <v>10.2617891565501</v>
      </c>
      <c r="D112" s="21" t="n">
        <v>10.6213303245308</v>
      </c>
      <c r="E112" s="22" t="s">
        <v>40</v>
      </c>
      <c r="G112" s="11" t="n">
        <f aca="false">A112/1000</f>
        <v>0.0105</v>
      </c>
    </row>
    <row r="113" customFormat="false" ht="12.8" hidden="false" customHeight="false" outlineLevel="0" collapsed="false">
      <c r="A113" s="20" t="n">
        <v>10.6</v>
      </c>
      <c r="B113" s="20" t="n">
        <v>40.6603548696095</v>
      </c>
      <c r="C113" s="20" t="n">
        <v>10.0557624356859</v>
      </c>
      <c r="D113" s="21" t="n">
        <v>10.1292255916025</v>
      </c>
      <c r="E113" s="22" t="s">
        <v>40</v>
      </c>
      <c r="G113" s="11" t="n">
        <f aca="false">A113/1000</f>
        <v>0.0106</v>
      </c>
    </row>
    <row r="114" customFormat="false" ht="12.8" hidden="false" customHeight="false" outlineLevel="0" collapsed="false">
      <c r="A114" s="20" t="n">
        <v>10.7</v>
      </c>
      <c r="B114" s="20" t="n">
        <v>40.7213976656889</v>
      </c>
      <c r="C114" s="20" t="n">
        <v>10.0762778880153</v>
      </c>
      <c r="D114" s="21" t="n">
        <v>10.1771878037265</v>
      </c>
      <c r="E114" s="22" t="s">
        <v>40</v>
      </c>
      <c r="G114" s="11" t="n">
        <f aca="false">A114/1000</f>
        <v>0.0107</v>
      </c>
    </row>
    <row r="115" customFormat="false" ht="12.8" hidden="false" customHeight="false" outlineLevel="0" collapsed="false">
      <c r="A115" s="20" t="n">
        <v>10.8</v>
      </c>
      <c r="B115" s="20" t="n">
        <v>40.4239068187063</v>
      </c>
      <c r="C115" s="20" t="n">
        <v>10.4545682910327</v>
      </c>
      <c r="D115" s="21" t="n">
        <v>11.1034215665947</v>
      </c>
      <c r="E115" s="22" t="s">
        <v>40</v>
      </c>
      <c r="G115" s="11" t="n">
        <f aca="false">A115/1000</f>
        <v>0.0108</v>
      </c>
    </row>
    <row r="116" customFormat="false" ht="12.8" hidden="false" customHeight="false" outlineLevel="0" collapsed="false">
      <c r="A116" s="20" t="n">
        <v>10.9</v>
      </c>
      <c r="B116" s="20" t="n">
        <v>39.9856627588681</v>
      </c>
      <c r="C116" s="20" t="n">
        <v>10.9728671999444</v>
      </c>
      <c r="D116" s="21" t="n">
        <v>12.510847202392</v>
      </c>
      <c r="E116" s="22" t="s">
        <v>40</v>
      </c>
      <c r="G116" s="11" t="n">
        <f aca="false">A116/1000</f>
        <v>0.0109</v>
      </c>
    </row>
    <row r="117" customFormat="false" ht="12.8" hidden="false" customHeight="false" outlineLevel="0" collapsed="false">
      <c r="A117" s="20" t="n">
        <v>11</v>
      </c>
      <c r="B117" s="20" t="n">
        <v>39.8595531466691</v>
      </c>
      <c r="C117" s="20" t="n">
        <v>11.1783005564955</v>
      </c>
      <c r="D117" s="21" t="n">
        <v>13.1168652078603</v>
      </c>
      <c r="E117" s="22" t="s">
        <v>40</v>
      </c>
      <c r="G117" s="11" t="n">
        <f aca="false">A117/1000</f>
        <v>0.011</v>
      </c>
    </row>
    <row r="118" customFormat="false" ht="12.8" hidden="false" customHeight="false" outlineLevel="0" collapsed="false">
      <c r="A118" s="20" t="n">
        <v>11.1</v>
      </c>
      <c r="B118" s="20" t="n">
        <v>39.7118443642034</v>
      </c>
      <c r="C118" s="20" t="n">
        <v>11.4046152115298</v>
      </c>
      <c r="D118" s="21" t="n">
        <v>13.818519672605</v>
      </c>
      <c r="E118" s="22" t="s">
        <v>40</v>
      </c>
      <c r="G118" s="11" t="n">
        <f aca="false">A118/1000</f>
        <v>0.0111</v>
      </c>
    </row>
    <row r="119" customFormat="false" ht="12.8" hidden="false" customHeight="false" outlineLevel="0" collapsed="false">
      <c r="A119" s="20" t="n">
        <v>11.2</v>
      </c>
      <c r="B119" s="20" t="n">
        <v>39.5696424592886</v>
      </c>
      <c r="C119" s="20" t="n">
        <v>11.624717994115</v>
      </c>
      <c r="D119" s="21" t="n">
        <v>14.5368998826695</v>
      </c>
      <c r="E119" s="22" t="s">
        <v>40</v>
      </c>
      <c r="G119" s="11" t="n">
        <f aca="false">A119/1000</f>
        <v>0.0112</v>
      </c>
    </row>
    <row r="120" customFormat="false" ht="12.8" hidden="false" customHeight="false" outlineLevel="0" collapsed="false">
      <c r="A120" s="20" t="n">
        <v>11.3</v>
      </c>
      <c r="B120" s="20" t="n">
        <v>39.699066979921</v>
      </c>
      <c r="C120" s="20" t="n">
        <v>11.5725018897474</v>
      </c>
      <c r="D120" s="21" t="n">
        <v>14.3631663036491</v>
      </c>
      <c r="E120" s="22" t="s">
        <v>40</v>
      </c>
      <c r="G120" s="11" t="n">
        <f aca="false">A120/1000</f>
        <v>0.0113</v>
      </c>
    </row>
    <row r="121" customFormat="false" ht="12.8" hidden="false" customHeight="false" outlineLevel="0" collapsed="false">
      <c r="A121" s="20" t="n">
        <v>11.4</v>
      </c>
      <c r="B121" s="20" t="n">
        <v>39.9040791053265</v>
      </c>
      <c r="C121" s="20" t="n">
        <v>11.4440179214029</v>
      </c>
      <c r="D121" s="21" t="n">
        <v>13.9444629311964</v>
      </c>
      <c r="E121" s="22" t="s">
        <v>40</v>
      </c>
      <c r="G121" s="11" t="n">
        <f aca="false">A121/1000</f>
        <v>0.0114</v>
      </c>
    </row>
    <row r="122" customFormat="false" ht="12.8" hidden="false" customHeight="false" outlineLevel="0" collapsed="false">
      <c r="A122" s="20" t="n">
        <v>11.5</v>
      </c>
      <c r="B122" s="20" t="n">
        <v>40.2318039173729</v>
      </c>
      <c r="C122" s="20" t="n">
        <v>11.1921528896993</v>
      </c>
      <c r="D122" s="21" t="n">
        <v>13.1587697861666</v>
      </c>
      <c r="E122" s="22" t="s">
        <v>40</v>
      </c>
      <c r="G122" s="11" t="n">
        <f aca="false">A122/1000</f>
        <v>0.0115</v>
      </c>
    </row>
    <row r="123" customFormat="false" ht="12.8" hidden="false" customHeight="false" outlineLevel="0" collapsed="false">
      <c r="A123" s="20" t="n">
        <v>11.6</v>
      </c>
      <c r="B123" s="20" t="n">
        <v>40.321895640481</v>
      </c>
      <c r="C123" s="20" t="n">
        <v>11.1772641440574</v>
      </c>
      <c r="D123" s="21" t="n">
        <v>13.1137353361183</v>
      </c>
      <c r="E123" s="22" t="s">
        <v>40</v>
      </c>
      <c r="G123" s="11" t="n">
        <f aca="false">A123/1000</f>
        <v>0.0116</v>
      </c>
    </row>
    <row r="124" customFormat="false" ht="12.8" hidden="false" customHeight="false" outlineLevel="0" collapsed="false">
      <c r="A124" s="20" t="n">
        <v>11.7</v>
      </c>
      <c r="B124" s="20" t="n">
        <v>40.4150825687984</v>
      </c>
      <c r="C124" s="20" t="n">
        <v>11.1586346661248</v>
      </c>
      <c r="D124" s="21" t="n">
        <v>13.0576031900468</v>
      </c>
      <c r="E124" s="22" t="s">
        <v>40</v>
      </c>
      <c r="G124" s="11" t="n">
        <f aca="false">A124/1000</f>
        <v>0.0117</v>
      </c>
    </row>
    <row r="125" customFormat="false" ht="12.8" hidden="false" customHeight="false" outlineLevel="0" collapsed="false">
      <c r="A125" s="20" t="n">
        <v>11.8</v>
      </c>
      <c r="B125" s="20" t="n">
        <v>40.5279717587731</v>
      </c>
      <c r="C125" s="20" t="n">
        <v>11.1196683873495</v>
      </c>
      <c r="D125" s="21" t="n">
        <v>12.9409702478375</v>
      </c>
      <c r="E125" s="22" t="s">
        <v>40</v>
      </c>
      <c r="G125" s="11" t="n">
        <f aca="false">A125/1000</f>
        <v>0.0118</v>
      </c>
    </row>
    <row r="126" customFormat="false" ht="12.8" hidden="false" customHeight="false" outlineLevel="0" collapsed="false">
      <c r="A126" s="20" t="n">
        <v>11.9</v>
      </c>
      <c r="B126" s="20" t="n">
        <v>40.5233615340121</v>
      </c>
      <c r="C126" s="20" t="n">
        <v>11.1975776938385</v>
      </c>
      <c r="D126" s="21" t="n">
        <v>13.1752167716405</v>
      </c>
      <c r="E126" s="22" t="s">
        <v>40</v>
      </c>
      <c r="G126" s="11" t="n">
        <f aca="false">A126/1000</f>
        <v>0.0119</v>
      </c>
    </row>
    <row r="127" customFormat="false" ht="12.8" hidden="false" customHeight="false" outlineLevel="0" collapsed="false">
      <c r="A127" s="20" t="n">
        <v>12</v>
      </c>
      <c r="B127" s="20" t="n">
        <v>40.6368528180631</v>
      </c>
      <c r="C127" s="20" t="n">
        <v>11.1567721028895</v>
      </c>
      <c r="D127" s="21" t="n">
        <v>13.0520043629376</v>
      </c>
      <c r="E127" s="22" t="s">
        <v>40</v>
      </c>
      <c r="G127" s="11" t="n">
        <f aca="false">A127/1000</f>
        <v>0.012</v>
      </c>
    </row>
    <row r="128" customFormat="false" ht="12.8" hidden="false" customHeight="false" outlineLevel="0" collapsed="false">
      <c r="A128" s="20" t="n">
        <v>12.1</v>
      </c>
      <c r="B128" s="20" t="n">
        <v>40.9145932795013</v>
      </c>
      <c r="C128" s="20" t="n">
        <v>10.9511141268277</v>
      </c>
      <c r="D128" s="21" t="n">
        <v>12.4483391699857</v>
      </c>
      <c r="E128" s="22" t="s">
        <v>40</v>
      </c>
      <c r="G128" s="11" t="n">
        <f aca="false">A128/1000</f>
        <v>0.0121</v>
      </c>
    </row>
    <row r="129" customFormat="false" ht="12.8" hidden="false" customHeight="false" outlineLevel="0" collapsed="false">
      <c r="A129" s="20" t="n">
        <v>12.2</v>
      </c>
      <c r="B129" s="20" t="n">
        <v>41.0809531174593</v>
      </c>
      <c r="C129" s="20" t="n">
        <v>10.8562434960357</v>
      </c>
      <c r="D129" s="21" t="n">
        <v>12.179356690178</v>
      </c>
      <c r="E129" s="22" t="s">
        <v>40</v>
      </c>
      <c r="G129" s="11" t="n">
        <f aca="false">A129/1000</f>
        <v>0.0122</v>
      </c>
    </row>
    <row r="130" customFormat="false" ht="12.8" hidden="false" customHeight="false" outlineLevel="0" collapsed="false">
      <c r="A130" s="20" t="n">
        <v>12.3</v>
      </c>
      <c r="B130" s="20" t="n">
        <v>40.8205074876058</v>
      </c>
      <c r="C130" s="20" t="n">
        <v>11.1875947411822</v>
      </c>
      <c r="D130" s="21" t="n">
        <v>13.144966211723</v>
      </c>
      <c r="E130" s="22" t="s">
        <v>40</v>
      </c>
      <c r="G130" s="11" t="n">
        <f aca="false">A130/1000</f>
        <v>0.0123</v>
      </c>
    </row>
    <row r="131" customFormat="false" ht="12.8" hidden="false" customHeight="false" outlineLevel="0" collapsed="false">
      <c r="A131" s="20" t="n">
        <v>12.4</v>
      </c>
      <c r="B131" s="20" t="n">
        <v>40.3830169748342</v>
      </c>
      <c r="C131" s="20" t="n">
        <v>11.6954167284106</v>
      </c>
      <c r="D131" s="21" t="n">
        <v>14.7754825331828</v>
      </c>
      <c r="E131" s="22" t="s">
        <v>40</v>
      </c>
      <c r="G131" s="11" t="n">
        <f aca="false">A131/1000</f>
        <v>0.0124</v>
      </c>
    </row>
    <row r="132" customFormat="false" ht="12.8" hidden="false" customHeight="false" outlineLevel="0" collapsed="false">
      <c r="A132" s="20" t="n">
        <v>12.5</v>
      </c>
      <c r="B132" s="20" t="n">
        <v>39.9630662689174</v>
      </c>
      <c r="C132" s="20" t="n">
        <v>12.1851339912438</v>
      </c>
      <c r="D132" s="21" t="n">
        <v>16.5391581162692</v>
      </c>
      <c r="E132" s="22" t="s">
        <v>40</v>
      </c>
      <c r="G132" s="11" t="n">
        <f aca="false">A132/1000</f>
        <v>0.0125</v>
      </c>
    </row>
    <row r="133" customFormat="false" ht="12.8" hidden="false" customHeight="false" outlineLevel="0" collapsed="false">
      <c r="A133" s="20" t="n">
        <v>12.6</v>
      </c>
      <c r="B133" s="20" t="n">
        <v>39.8568024493874</v>
      </c>
      <c r="C133" s="20" t="n">
        <v>12.3606084529638</v>
      </c>
      <c r="D133" s="21" t="n">
        <v>17.2210982820827</v>
      </c>
      <c r="E133" s="22" t="s">
        <v>40</v>
      </c>
      <c r="G133" s="11" t="n">
        <f aca="false">A133/1000</f>
        <v>0.0126</v>
      </c>
    </row>
    <row r="134" customFormat="false" ht="12.8" hidden="false" customHeight="false" outlineLevel="0" collapsed="false">
      <c r="A134" s="20" t="n">
        <v>12.7</v>
      </c>
      <c r="B134" s="20" t="n">
        <v>40.1897181921464</v>
      </c>
      <c r="C134" s="20" t="n">
        <v>12.0963562269728</v>
      </c>
      <c r="D134" s="21" t="n">
        <v>16.2044995354868</v>
      </c>
      <c r="E134" s="22" t="s">
        <v>40</v>
      </c>
      <c r="G134" s="11" t="n">
        <f aca="false">A134/1000</f>
        <v>0.0127</v>
      </c>
    </row>
    <row r="135" customFormat="false" ht="12.8" hidden="false" customHeight="false" outlineLevel="0" collapsed="false">
      <c r="A135" s="20" t="n">
        <v>12.8</v>
      </c>
      <c r="B135" s="20" t="n">
        <v>40.5748548978155</v>
      </c>
      <c r="C135" s="20" t="n">
        <v>11.7793444951419</v>
      </c>
      <c r="D135" s="21" t="n">
        <v>15.0637968274879</v>
      </c>
      <c r="E135" s="22" t="s">
        <v>40</v>
      </c>
      <c r="G135" s="11" t="n">
        <f aca="false">A135/1000</f>
        <v>0.0128</v>
      </c>
    </row>
    <row r="136" customFormat="false" ht="12.8" hidden="false" customHeight="false" outlineLevel="0" collapsed="false">
      <c r="A136" s="20" t="n">
        <v>12.9000000000001</v>
      </c>
      <c r="B136" s="20" t="n">
        <v>40.8552343355793</v>
      </c>
      <c r="C136" s="20" t="n">
        <v>11.5665598704057</v>
      </c>
      <c r="D136" s="21" t="n">
        <v>14.3435280497013</v>
      </c>
      <c r="E136" s="22" t="s">
        <v>40</v>
      </c>
      <c r="G136" s="11" t="n">
        <f aca="false">A136/1000</f>
        <v>0.0129000000000001</v>
      </c>
    </row>
    <row r="137" customFormat="false" ht="12.8" hidden="false" customHeight="false" outlineLevel="0" collapsed="false">
      <c r="A137" s="20" t="n">
        <v>13.0000000000001</v>
      </c>
      <c r="B137" s="20" t="n">
        <v>41.2229992712802</v>
      </c>
      <c r="C137" s="20" t="n">
        <v>11.2658677748566</v>
      </c>
      <c r="D137" s="21" t="n">
        <v>13.384026180711</v>
      </c>
      <c r="E137" s="22" t="s">
        <v>40</v>
      </c>
      <c r="G137" s="11" t="n">
        <f aca="false">A137/1000</f>
        <v>0.0130000000000001</v>
      </c>
    </row>
    <row r="138" customFormat="false" ht="12.8" hidden="false" customHeight="false" outlineLevel="0" collapsed="false">
      <c r="A138" s="20" t="n">
        <v>13.1000000000001</v>
      </c>
      <c r="B138" s="20" t="n">
        <v>41.6002728453945</v>
      </c>
      <c r="C138" s="20" t="n">
        <v>10.9551530677209</v>
      </c>
      <c r="D138" s="21" t="n">
        <v>12.459921516712</v>
      </c>
      <c r="E138" s="22" t="s">
        <v>40</v>
      </c>
      <c r="G138" s="11" t="n">
        <f aca="false">A138/1000</f>
        <v>0.0131000000000001</v>
      </c>
    </row>
    <row r="139" customFormat="false" ht="12.8" hidden="false" customHeight="false" outlineLevel="0" collapsed="false">
      <c r="A139" s="20" t="n">
        <v>13.2000000000001</v>
      </c>
      <c r="B139" s="20" t="n">
        <v>41.7622054508953</v>
      </c>
      <c r="C139" s="20" t="n">
        <v>10.8592731732217</v>
      </c>
      <c r="D139" s="21" t="n">
        <v>12.1878560827224</v>
      </c>
      <c r="E139" s="22" t="s">
        <v>40</v>
      </c>
      <c r="G139" s="11" t="n">
        <f aca="false">A139/1000</f>
        <v>0.0132000000000001</v>
      </c>
    </row>
    <row r="140" customFormat="false" ht="12.8" hidden="false" customHeight="false" outlineLevel="0" collapsed="false">
      <c r="A140" s="20" t="n">
        <v>13.3000000000001</v>
      </c>
      <c r="B140" s="20" t="n">
        <v>41.7005001266327</v>
      </c>
      <c r="C140" s="20" t="n">
        <v>10.9865326927091</v>
      </c>
      <c r="D140" s="21" t="n">
        <v>12.550275784443</v>
      </c>
      <c r="E140" s="22" t="s">
        <v>40</v>
      </c>
      <c r="G140" s="11" t="n">
        <f aca="false">A140/1000</f>
        <v>0.0133000000000001</v>
      </c>
    </row>
    <row r="141" customFormat="false" ht="12.8" hidden="false" customHeight="false" outlineLevel="0" collapsed="false">
      <c r="A141" s="20" t="n">
        <v>13.4000000000001</v>
      </c>
      <c r="B141" s="20" t="n">
        <v>41.6226801381099</v>
      </c>
      <c r="C141" s="20" t="n">
        <v>11.1294158291863</v>
      </c>
      <c r="D141" s="21" t="n">
        <v>12.9700479874452</v>
      </c>
      <c r="E141" s="22" t="s">
        <v>40</v>
      </c>
      <c r="G141" s="11" t="n">
        <f aca="false">A141/1000</f>
        <v>0.0134000000000001</v>
      </c>
    </row>
    <row r="142" customFormat="false" ht="12.8" hidden="false" customHeight="false" outlineLevel="0" collapsed="false">
      <c r="A142" s="20" t="n">
        <v>13.5000000000001</v>
      </c>
      <c r="B142" s="20" t="n">
        <v>41.7216202300369</v>
      </c>
      <c r="C142" s="20" t="n">
        <v>11.0950551398633</v>
      </c>
      <c r="D142" s="21" t="n">
        <v>12.8678359047437</v>
      </c>
      <c r="E142" s="22" t="s">
        <v>40</v>
      </c>
      <c r="G142" s="11" t="n">
        <f aca="false">A142/1000</f>
        <v>0.0135000000000001</v>
      </c>
    </row>
    <row r="143" customFormat="false" ht="12.8" hidden="false" customHeight="false" outlineLevel="0" collapsed="false">
      <c r="A143" s="20" t="n">
        <v>13.6000000000001</v>
      </c>
      <c r="B143" s="20" t="n">
        <v>42.503183347539</v>
      </c>
      <c r="C143" s="20" t="n">
        <v>10.3775948198654</v>
      </c>
      <c r="D143" s="21" t="n">
        <v>10.9083604973815</v>
      </c>
      <c r="E143" s="22" t="s">
        <v>40</v>
      </c>
      <c r="G143" s="11" t="n">
        <f aca="false">A143/1000</f>
        <v>0.0136000000000001</v>
      </c>
    </row>
    <row r="144" customFormat="false" ht="12.8" hidden="false" customHeight="false" outlineLevel="0" collapsed="false">
      <c r="A144" s="20" t="n">
        <v>13.7000000000001</v>
      </c>
      <c r="B144" s="20" t="n">
        <v>43.4063378260259</v>
      </c>
      <c r="C144" s="20" t="n">
        <v>9.53807351710228</v>
      </c>
      <c r="D144" s="21" t="n">
        <v>8.99098662709743</v>
      </c>
      <c r="E144" s="22" t="s">
        <v>40</v>
      </c>
      <c r="G144" s="11" t="n">
        <f aca="false">A144/1000</f>
        <v>0.0137000000000001</v>
      </c>
    </row>
    <row r="145" customFormat="false" ht="12.8" hidden="false" customHeight="false" outlineLevel="0" collapsed="false">
      <c r="A145" s="20" t="n">
        <v>13.8000000000001</v>
      </c>
      <c r="B145" s="20" t="n">
        <v>43.7448077840992</v>
      </c>
      <c r="C145" s="20" t="n">
        <v>9.26277394392558</v>
      </c>
      <c r="D145" s="21" t="n">
        <v>8.43873588140693</v>
      </c>
      <c r="E145" s="22" t="s">
        <v>40</v>
      </c>
      <c r="G145" s="11" t="n">
        <f aca="false">A145/1000</f>
        <v>0.0138000000000001</v>
      </c>
    </row>
    <row r="146" customFormat="false" ht="12.8" hidden="false" customHeight="false" outlineLevel="0" collapsed="false">
      <c r="A146" s="20" t="n">
        <v>13.9000000000001</v>
      </c>
      <c r="B146" s="20" t="n">
        <v>43.0745047663778</v>
      </c>
      <c r="C146" s="20" t="n">
        <v>9.99579123870416</v>
      </c>
      <c r="D146" s="21" t="n">
        <v>9.99031366326782</v>
      </c>
      <c r="E146" s="22" t="s">
        <v>40</v>
      </c>
      <c r="G146" s="11" t="n">
        <f aca="false">A146/1000</f>
        <v>0.0139000000000001</v>
      </c>
    </row>
    <row r="147" customFormat="false" ht="12.8" hidden="false" customHeight="false" outlineLevel="0" collapsed="false">
      <c r="A147" s="20" t="n">
        <v>14.0000000000001</v>
      </c>
      <c r="B147" s="20" t="n">
        <v>42.1920629018692</v>
      </c>
      <c r="C147" s="20" t="n">
        <v>10.9404978116956</v>
      </c>
      <c r="D147" s="21" t="n">
        <v>12.4179464061601</v>
      </c>
      <c r="E147" s="22" t="s">
        <v>40</v>
      </c>
      <c r="G147" s="11" t="n">
        <f aca="false">A147/1000</f>
        <v>0.0140000000000001</v>
      </c>
    </row>
    <row r="148" customFormat="false" ht="12.8" hidden="false" customHeight="false" outlineLevel="0" collapsed="false">
      <c r="A148" s="20" t="n">
        <v>14.1000000000001</v>
      </c>
      <c r="B148" s="20" t="n">
        <v>41.2869385153906</v>
      </c>
      <c r="C148" s="20" t="n">
        <v>11.907443737717</v>
      </c>
      <c r="D148" s="21" t="n">
        <v>15.5147354205067</v>
      </c>
      <c r="E148" s="22" t="s">
        <v>40</v>
      </c>
      <c r="G148" s="11" t="n">
        <f aca="false">A148/1000</f>
        <v>0.0141000000000001</v>
      </c>
    </row>
    <row r="149" customFormat="false" ht="12.8" hidden="false" customHeight="false" outlineLevel="0" collapsed="false">
      <c r="A149" s="20" t="n">
        <v>14.2000000000001</v>
      </c>
      <c r="B149" s="20" t="n">
        <v>40.1479530982924</v>
      </c>
      <c r="C149" s="20" t="n">
        <v>13.1078137893688</v>
      </c>
      <c r="D149" s="21" t="n">
        <v>20.454147288361</v>
      </c>
      <c r="E149" s="22" t="s">
        <v>40</v>
      </c>
      <c r="G149" s="11" t="n">
        <f aca="false">A149/1000</f>
        <v>0.0142000000000001</v>
      </c>
    </row>
    <row r="150" customFormat="false" ht="12.8" hidden="false" customHeight="false" outlineLevel="0" collapsed="false">
      <c r="A150" s="20" t="n">
        <v>14.3000000000001</v>
      </c>
      <c r="B150" s="20" t="n">
        <v>39.2851194822374</v>
      </c>
      <c r="C150" s="20" t="n">
        <v>14.0316012670638</v>
      </c>
      <c r="D150" s="21" t="n">
        <v>25.3023073413458</v>
      </c>
      <c r="E150" s="22" t="s">
        <v>40</v>
      </c>
      <c r="G150" s="11" t="n">
        <f aca="false">A150/1000</f>
        <v>0.0143000000000001</v>
      </c>
    </row>
    <row r="151" customFormat="false" ht="12.8" hidden="false" customHeight="false" outlineLevel="0" collapsed="false">
      <c r="A151" s="20" t="n">
        <v>14.4000000000001</v>
      </c>
      <c r="B151" s="20" t="n">
        <v>39.1532746535393</v>
      </c>
      <c r="C151" s="20" t="n">
        <v>14.2239751883657</v>
      </c>
      <c r="D151" s="21" t="n">
        <v>26.4482851666805</v>
      </c>
      <c r="E151" s="22" t="s">
        <v>40</v>
      </c>
      <c r="G151" s="11" t="n">
        <f aca="false">A151/1000</f>
        <v>0.0144000000000001</v>
      </c>
    </row>
    <row r="152" customFormat="false" ht="12.8" hidden="false" customHeight="false" outlineLevel="0" collapsed="false">
      <c r="A152" s="20" t="n">
        <v>14.5000000000001</v>
      </c>
      <c r="B152" s="20" t="n">
        <v>39.8139449893116</v>
      </c>
      <c r="C152" s="20" t="n">
        <v>13.623415055388</v>
      </c>
      <c r="D152" s="21" t="n">
        <v>23.0325225769224</v>
      </c>
      <c r="E152" s="22" t="s">
        <v>40</v>
      </c>
      <c r="G152" s="11" t="n">
        <f aca="false">A152/1000</f>
        <v>0.0145000000000001</v>
      </c>
    </row>
    <row r="153" customFormat="false" ht="12.8" hidden="false" customHeight="false" outlineLevel="0" collapsed="false">
      <c r="A153" s="20" t="n">
        <v>14.6000000000001</v>
      </c>
      <c r="B153" s="20" t="n">
        <v>40.5879341498062</v>
      </c>
      <c r="C153" s="20" t="n">
        <v>12.9091229658826</v>
      </c>
      <c r="D153" s="21" t="n">
        <v>19.5394482738521</v>
      </c>
      <c r="E153" s="22" t="s">
        <v>40</v>
      </c>
      <c r="G153" s="11" t="n">
        <f aca="false">A153/1000</f>
        <v>0.0146000000000001</v>
      </c>
    </row>
    <row r="154" customFormat="false" ht="12.8" hidden="false" customHeight="false" outlineLevel="0" collapsed="false">
      <c r="A154" s="20" t="n">
        <v>14.7000000000001</v>
      </c>
      <c r="B154" s="20" t="n">
        <v>40.9583992519436</v>
      </c>
      <c r="C154" s="20" t="n">
        <v>12.59794744302</v>
      </c>
      <c r="D154" s="21" t="n">
        <v>18.1884103713661</v>
      </c>
      <c r="E154" s="22" t="s">
        <v>40</v>
      </c>
      <c r="G154" s="11" t="n">
        <f aca="false">A154/1000</f>
        <v>0.0147000000000001</v>
      </c>
    </row>
    <row r="155" customFormat="false" ht="12.8" hidden="false" customHeight="false" outlineLevel="0" collapsed="false">
      <c r="A155" s="20" t="n">
        <v>14.8000000000001</v>
      </c>
      <c r="B155" s="20" t="n">
        <v>41.0093274334114</v>
      </c>
      <c r="C155" s="20" t="n">
        <v>12.6059068744878</v>
      </c>
      <c r="D155" s="21" t="n">
        <v>18.2217753240342</v>
      </c>
      <c r="E155" s="22" t="s">
        <v>40</v>
      </c>
      <c r="G155" s="11" t="n">
        <f aca="false">A155/1000</f>
        <v>0.0148000000000001</v>
      </c>
    </row>
    <row r="156" customFormat="false" ht="12.8" hidden="false" customHeight="false" outlineLevel="0" collapsed="false">
      <c r="A156" s="20" t="n">
        <v>14.9000000000001</v>
      </c>
      <c r="B156" s="20" t="n">
        <v>40.6926256979596</v>
      </c>
      <c r="C156" s="20" t="n">
        <v>12.981099670286</v>
      </c>
      <c r="D156" s="21" t="n">
        <v>19.8659787702874</v>
      </c>
      <c r="E156" s="22" t="s">
        <v>40</v>
      </c>
      <c r="G156" s="11" t="n">
        <f aca="false">A156/1000</f>
        <v>0.0149000000000001</v>
      </c>
    </row>
    <row r="157" customFormat="false" ht="12.8" hidden="false" customHeight="false" outlineLevel="0" collapsed="false">
      <c r="A157" s="20" t="n">
        <v>15.0000000000001</v>
      </c>
      <c r="B157" s="20" t="n">
        <v>40.6523396668936</v>
      </c>
      <c r="C157" s="20" t="n">
        <v>13.07948551422</v>
      </c>
      <c r="D157" s="21" t="n">
        <v>20.3211626257457</v>
      </c>
      <c r="E157" s="22" t="s">
        <v>40</v>
      </c>
      <c r="G157" s="11" t="n">
        <f aca="false">A157/1000</f>
        <v>0.0150000000000001</v>
      </c>
    </row>
    <row r="158" customFormat="false" ht="12.8" hidden="false" customHeight="false" outlineLevel="0" collapsed="false">
      <c r="A158" s="20" t="n">
        <v>15.1000000000001</v>
      </c>
      <c r="B158" s="20" t="n">
        <v>41.0337356117685</v>
      </c>
      <c r="C158" s="20" t="n">
        <v>12.7558033340949</v>
      </c>
      <c r="D158" s="21" t="n">
        <v>18.8616783019661</v>
      </c>
      <c r="E158" s="22" t="s">
        <v>40</v>
      </c>
      <c r="G158" s="11" t="n">
        <f aca="false">A158/1000</f>
        <v>0.0151000000000001</v>
      </c>
    </row>
    <row r="159" customFormat="false" ht="12.8" hidden="false" customHeight="false" outlineLevel="0" collapsed="false">
      <c r="A159" s="20" t="n">
        <v>15.2000000000001</v>
      </c>
      <c r="B159" s="20" t="n">
        <v>41.6505367839096</v>
      </c>
      <c r="C159" s="20" t="n">
        <v>12.196334974986</v>
      </c>
      <c r="D159" s="21" t="n">
        <v>16.5818696753183</v>
      </c>
      <c r="E159" s="22" t="s">
        <v>40</v>
      </c>
      <c r="G159" s="11" t="n">
        <f aca="false">A159/1000</f>
        <v>0.0152000000000001</v>
      </c>
    </row>
    <row r="160" customFormat="false" ht="12.8" hidden="false" customHeight="false" outlineLevel="0" collapsed="false">
      <c r="A160" s="20" t="n">
        <v>15.3000000000001</v>
      </c>
      <c r="B160" s="20" t="n">
        <v>42.2852163845128</v>
      </c>
      <c r="C160" s="20" t="n">
        <v>11.6186122318392</v>
      </c>
      <c r="D160" s="21" t="n">
        <v>14.516476760886</v>
      </c>
      <c r="E160" s="22" t="s">
        <v>40</v>
      </c>
      <c r="G160" s="11" t="n">
        <f aca="false">A160/1000</f>
        <v>0.0153000000000001</v>
      </c>
    </row>
    <row r="161" customFormat="false" ht="12.8" hidden="false" customHeight="false" outlineLevel="0" collapsed="false">
      <c r="A161" s="20" t="n">
        <v>15.4000000000001</v>
      </c>
      <c r="B161" s="20" t="n">
        <v>42.4624350659515</v>
      </c>
      <c r="C161" s="20" t="n">
        <v>11.4979793507779</v>
      </c>
      <c r="D161" s="21" t="n">
        <v>14.118804837773</v>
      </c>
      <c r="E161" s="22" t="s">
        <v>40</v>
      </c>
      <c r="G161" s="11" t="n">
        <f aca="false">A161/1000</f>
        <v>0.0154000000000001</v>
      </c>
    </row>
    <row r="162" customFormat="false" ht="12.8" hidden="false" customHeight="false" outlineLevel="0" collapsed="false">
      <c r="A162" s="20" t="n">
        <v>15.5000000000001</v>
      </c>
      <c r="B162" s="20" t="n">
        <v>42.4324393705397</v>
      </c>
      <c r="C162" s="20" t="n">
        <v>11.5841945928661</v>
      </c>
      <c r="D162" s="21" t="n">
        <v>14.4018889978899</v>
      </c>
      <c r="E162" s="22" t="s">
        <v>40</v>
      </c>
      <c r="G162" s="11" t="n">
        <f aca="false">A162/1000</f>
        <v>0.0155000000000001</v>
      </c>
    </row>
    <row r="163" customFormat="false" ht="12.8" hidden="false" customHeight="false" outlineLevel="0" collapsed="false">
      <c r="A163" s="20" t="n">
        <v>15.6000000000001</v>
      </c>
      <c r="B163" s="20" t="n">
        <v>41.6175949348814</v>
      </c>
      <c r="C163" s="20" t="n">
        <v>12.4548970322078</v>
      </c>
      <c r="D163" s="21" t="n">
        <v>17.5990693730309</v>
      </c>
      <c r="E163" s="22" t="s">
        <v>40</v>
      </c>
      <c r="G163" s="11" t="n">
        <f aca="false">A163/1000</f>
        <v>0.0156000000000001</v>
      </c>
    </row>
    <row r="164" customFormat="false" ht="12.8" hidden="false" customHeight="false" outlineLevel="0" collapsed="false">
      <c r="A164" s="20" t="n">
        <v>15.7000000000001</v>
      </c>
      <c r="B164" s="20" t="n">
        <v>40.7874353191792</v>
      </c>
      <c r="C164" s="20" t="n">
        <v>13.3405577290056</v>
      </c>
      <c r="D164" s="21" t="n">
        <v>21.5802152847395</v>
      </c>
      <c r="E164" s="22" t="s">
        <v>40</v>
      </c>
      <c r="G164" s="11" t="n">
        <f aca="false">A164/1000</f>
        <v>0.0157000000000001</v>
      </c>
    </row>
    <row r="165" customFormat="false" ht="12.8" hidden="false" customHeight="false" outlineLevel="0" collapsed="false">
      <c r="A165" s="20" t="n">
        <v>15.8000000000001</v>
      </c>
      <c r="B165" s="20" t="n">
        <v>40.8487010708811</v>
      </c>
      <c r="C165" s="20" t="n">
        <v>13.3344406682075</v>
      </c>
      <c r="D165" s="21" t="n">
        <v>21.549840833431</v>
      </c>
      <c r="E165" s="22" t="s">
        <v>40</v>
      </c>
      <c r="G165" s="11" t="n">
        <f aca="false">A165/1000</f>
        <v>0.0158000000000001</v>
      </c>
    </row>
    <row r="166" customFormat="false" ht="12.8" hidden="false" customHeight="false" outlineLevel="0" collapsed="false">
      <c r="A166" s="20" t="n">
        <v>15.9000000000001</v>
      </c>
      <c r="B166" s="20" t="n">
        <v>41.6031522257913</v>
      </c>
      <c r="C166" s="20" t="n">
        <v>12.6347902606177</v>
      </c>
      <c r="D166" s="21" t="n">
        <v>18.3433657701887</v>
      </c>
      <c r="E166" s="22" t="s">
        <v>40</v>
      </c>
      <c r="G166" s="11" t="n">
        <f aca="false">A166/1000</f>
        <v>0.0159000000000001</v>
      </c>
    </row>
    <row r="167" customFormat="false" ht="12.8" hidden="false" customHeight="false" outlineLevel="0" collapsed="false">
      <c r="A167" s="20" t="n">
        <v>16.0000000000001</v>
      </c>
      <c r="B167" s="20" t="n">
        <v>42.1416112778961</v>
      </c>
      <c r="C167" s="20" t="n">
        <v>12.1507883752225</v>
      </c>
      <c r="D167" s="21" t="n">
        <v>16.4088761666382</v>
      </c>
      <c r="E167" s="22" t="s">
        <v>40</v>
      </c>
      <c r="G167" s="11" t="n">
        <f aca="false">A167/1000</f>
        <v>0.0160000000000001</v>
      </c>
    </row>
    <row r="168" customFormat="false" ht="12.8" hidden="false" customHeight="false" outlineLevel="0" collapsed="false">
      <c r="A168" s="20" t="n">
        <v>16.1000000000001</v>
      </c>
      <c r="B168" s="20" t="n">
        <v>42.8073420866553</v>
      </c>
      <c r="C168" s="20" t="n">
        <v>11.5391754339817</v>
      </c>
      <c r="D168" s="21" t="n">
        <v>14.2533694867341</v>
      </c>
      <c r="E168" s="22" t="s">
        <v>40</v>
      </c>
      <c r="G168" s="11" t="n">
        <f aca="false">A168/1000</f>
        <v>0.0161000000000001</v>
      </c>
    </row>
    <row r="169" customFormat="false" ht="12.8" hidden="false" customHeight="false" outlineLevel="0" collapsed="false">
      <c r="A169" s="20" t="n">
        <v>16.2000000000001</v>
      </c>
      <c r="B169" s="20" t="n">
        <v>43.9255420655131</v>
      </c>
      <c r="C169" s="20" t="n">
        <v>10.4747582253395</v>
      </c>
      <c r="D169" s="21" t="n">
        <v>11.1551604809317</v>
      </c>
      <c r="E169" s="22" t="s">
        <v>40</v>
      </c>
      <c r="G169" s="11" t="n">
        <f aca="false">A169/1000</f>
        <v>0.0162000000000001</v>
      </c>
    </row>
    <row r="170" customFormat="false" ht="12.8" hidden="false" customHeight="false" outlineLevel="0" collapsed="false">
      <c r="A170" s="20" t="n">
        <v>16.3000000000001</v>
      </c>
      <c r="B170" s="20" t="n">
        <v>45.1685765578764</v>
      </c>
      <c r="C170" s="20" t="n">
        <v>9.28517553020281</v>
      </c>
      <c r="D170" s="21" t="n">
        <v>8.48237665255148</v>
      </c>
      <c r="E170" s="22" t="s">
        <v>40</v>
      </c>
      <c r="G170" s="11" t="n">
        <f aca="false">A170/1000</f>
        <v>0.0163000000000001</v>
      </c>
    </row>
    <row r="171" customFormat="false" ht="12.8" hidden="false" customHeight="false" outlineLevel="0" collapsed="false">
      <c r="A171" s="20" t="n">
        <v>16.4000000000001</v>
      </c>
      <c r="B171" s="20" t="n">
        <v>45.1292210255638</v>
      </c>
      <c r="C171" s="20" t="n">
        <v>9.3776559353902</v>
      </c>
      <c r="D171" s="21" t="n">
        <v>8.66494067301117</v>
      </c>
      <c r="E171" s="22" t="s">
        <v>40</v>
      </c>
      <c r="G171" s="11" t="n">
        <f aca="false">A171/1000</f>
        <v>0.0164000000000001</v>
      </c>
    </row>
    <row r="172" customFormat="false" ht="12.8" hidden="false" customHeight="false" outlineLevel="0" collapsed="false">
      <c r="A172" s="20" t="n">
        <v>16.5000000000001</v>
      </c>
      <c r="B172" s="20" t="n">
        <v>44.1302313622259</v>
      </c>
      <c r="C172" s="20" t="n">
        <v>10.4294475220523</v>
      </c>
      <c r="D172" s="21" t="n">
        <v>11.0393817595942</v>
      </c>
      <c r="E172" s="22" t="s">
        <v>40</v>
      </c>
      <c r="G172" s="11" t="n">
        <f aca="false">A172/1000</f>
        <v>0.0165000000000001</v>
      </c>
    </row>
    <row r="173" customFormat="false" ht="12.8" hidden="false" customHeight="false" outlineLevel="0" collapsed="false">
      <c r="A173" s="20" t="n">
        <v>16.6000000000001</v>
      </c>
      <c r="B173" s="20" t="n">
        <v>42.8840118629874</v>
      </c>
      <c r="C173" s="20" t="n">
        <v>11.7281498978138</v>
      </c>
      <c r="D173" s="21" t="n">
        <v>14.8872674237706</v>
      </c>
      <c r="E173" s="22" t="s">
        <v>40</v>
      </c>
      <c r="G173" s="11" t="n">
        <f aca="false">A173/1000</f>
        <v>0.0166000000000001</v>
      </c>
    </row>
    <row r="174" customFormat="false" ht="12.8" hidden="false" customHeight="false" outlineLevel="0" collapsed="false">
      <c r="A174" s="20" t="n">
        <v>16.7000000000001</v>
      </c>
      <c r="B174" s="20" t="n">
        <v>42.4472050690627</v>
      </c>
      <c r="C174" s="20" t="n">
        <v>12.2171243538891</v>
      </c>
      <c r="D174" s="21" t="n">
        <v>16.6614362357591</v>
      </c>
      <c r="E174" s="22" t="s">
        <v>40</v>
      </c>
      <c r="G174" s="11" t="n">
        <f aca="false">A174/1000</f>
        <v>0.0167000000000001</v>
      </c>
    </row>
    <row r="175" customFormat="false" ht="12.8" hidden="false" customHeight="false" outlineLevel="0" collapsed="false">
      <c r="A175" s="20" t="n">
        <v>16.8000000000001</v>
      </c>
      <c r="B175" s="20" t="n">
        <v>43.5278206748455</v>
      </c>
      <c r="C175" s="20" t="n">
        <v>11.1883649596719</v>
      </c>
      <c r="D175" s="21" t="n">
        <v>13.1472976698197</v>
      </c>
      <c r="E175" s="22" t="s">
        <v>40</v>
      </c>
      <c r="G175" s="11" t="n">
        <f aca="false">A175/1000</f>
        <v>0.0168000000000001</v>
      </c>
    </row>
    <row r="176" customFormat="false" ht="12.8" hidden="false" customHeight="false" outlineLevel="0" collapsed="false">
      <c r="A176" s="20" t="n">
        <v>16.9000000000001</v>
      </c>
      <c r="B176" s="20" t="n">
        <v>44.9149230287236</v>
      </c>
      <c r="C176" s="20" t="n">
        <v>9.85281106354996</v>
      </c>
      <c r="D176" s="21" t="n">
        <v>9.66676378412672</v>
      </c>
      <c r="E176" s="22" t="s">
        <v>40</v>
      </c>
      <c r="G176" s="11" t="n">
        <f aca="false">A176/1000</f>
        <v>0.0169000000000001</v>
      </c>
    </row>
    <row r="177" customFormat="false" ht="12.8" hidden="false" customHeight="false" outlineLevel="0" collapsed="false">
      <c r="A177" s="20" t="n">
        <v>17.0000000000001</v>
      </c>
      <c r="B177" s="20" t="n">
        <v>45.5875178526196</v>
      </c>
      <c r="C177" s="20" t="n">
        <v>9.23146057494596</v>
      </c>
      <c r="D177" s="21" t="n">
        <v>8.37810998809825</v>
      </c>
      <c r="E177" s="22" t="s">
        <v>40</v>
      </c>
      <c r="G177" s="11" t="n">
        <f aca="false">A177/1000</f>
        <v>0.0170000000000001</v>
      </c>
    </row>
    <row r="178" customFormat="false" ht="12.8" hidden="false" customHeight="false" outlineLevel="0" collapsed="false">
      <c r="A178" s="20" t="n">
        <v>17.1000000000001</v>
      </c>
      <c r="B178" s="20" t="n">
        <v>45.7819350552584</v>
      </c>
      <c r="C178" s="20" t="n">
        <v>9.08798715258477</v>
      </c>
      <c r="D178" s="21" t="n">
        <v>8.10585284566175</v>
      </c>
      <c r="E178" s="22" t="s">
        <v>40</v>
      </c>
      <c r="G178" s="11" t="n">
        <f aca="false">A178/1000</f>
        <v>0.0171000000000001</v>
      </c>
    </row>
    <row r="179" customFormat="false" ht="12.8" hidden="false" customHeight="false" outlineLevel="0" collapsed="false">
      <c r="A179" s="20" t="n">
        <v>17.2000000000001</v>
      </c>
      <c r="B179" s="20" t="n">
        <v>45.3663404516623</v>
      </c>
      <c r="C179" s="20" t="n">
        <v>9.55422848648871</v>
      </c>
      <c r="D179" s="21" t="n">
        <v>9.02449375308652</v>
      </c>
      <c r="E179" s="22" t="s">
        <v>40</v>
      </c>
      <c r="G179" s="11" t="n">
        <f aca="false">A179/1000</f>
        <v>0.0172000000000001</v>
      </c>
    </row>
    <row r="180" customFormat="false" ht="12.8" hidden="false" customHeight="false" outlineLevel="0" collapsed="false">
      <c r="A180" s="20" t="n">
        <v>17.3000000000001</v>
      </c>
      <c r="B180" s="20" t="n">
        <v>45.2464974826248</v>
      </c>
      <c r="C180" s="20" t="n">
        <v>9.72442457995118</v>
      </c>
      <c r="D180" s="21" t="n">
        <v>9.38517679193654</v>
      </c>
      <c r="E180" s="22" t="s">
        <v>40</v>
      </c>
      <c r="G180" s="11" t="n">
        <f aca="false">A180/1000</f>
        <v>0.0173000000000001</v>
      </c>
    </row>
    <row r="181" customFormat="false" ht="12.8" hidden="false" customHeight="false" outlineLevel="0" collapsed="false">
      <c r="A181" s="20" t="n">
        <v>17.4000000000001</v>
      </c>
      <c r="B181" s="20" t="n">
        <v>45.2852008091628</v>
      </c>
      <c r="C181" s="20" t="n">
        <v>9.73578415648922</v>
      </c>
      <c r="D181" s="21" t="n">
        <v>9.40975716054964</v>
      </c>
      <c r="E181" s="22" t="s">
        <v>40</v>
      </c>
      <c r="G181" s="11" t="n">
        <f aca="false">A181/1000</f>
        <v>0.0174000000000001</v>
      </c>
    </row>
    <row r="182" customFormat="false" ht="12.8" hidden="false" customHeight="false" outlineLevel="0" collapsed="false">
      <c r="A182" s="20" t="n">
        <v>17.5000000000001</v>
      </c>
      <c r="B182" s="20" t="n">
        <v>45.6538388131998</v>
      </c>
      <c r="C182" s="20" t="n">
        <v>9.41692216052617</v>
      </c>
      <c r="D182" s="21" t="n">
        <v>8.74363895018046</v>
      </c>
      <c r="E182" s="22" t="s">
        <v>40</v>
      </c>
      <c r="G182" s="11" t="n">
        <f aca="false">A182/1000</f>
        <v>0.0175000000000001</v>
      </c>
    </row>
    <row r="183" customFormat="false" ht="12.8" hidden="false" customHeight="false" outlineLevel="0" collapsed="false">
      <c r="A183" s="20" t="n">
        <v>17.6000000000001</v>
      </c>
      <c r="B183" s="20" t="n">
        <v>44.5994834419783</v>
      </c>
      <c r="C183" s="20" t="n">
        <v>10.5207699143047</v>
      </c>
      <c r="D183" s="21" t="n">
        <v>11.2739730268796</v>
      </c>
      <c r="E183" s="22" t="s">
        <v>40</v>
      </c>
      <c r="G183" s="11" t="n">
        <f aca="false">A183/1000</f>
        <v>0.0176000000000001</v>
      </c>
    </row>
    <row r="184" customFormat="false" ht="12.8" hidden="false" customHeight="false" outlineLevel="0" collapsed="false">
      <c r="A184" s="20" t="n">
        <v>17.7000000000001</v>
      </c>
      <c r="B184" s="20" t="n">
        <v>44.5029956774549</v>
      </c>
      <c r="C184" s="20" t="n">
        <v>10.6664696497813</v>
      </c>
      <c r="D184" s="21" t="n">
        <v>11.6586151088918</v>
      </c>
      <c r="E184" s="22" t="s">
        <v>40</v>
      </c>
      <c r="G184" s="11" t="n">
        <f aca="false">A184/1000</f>
        <v>0.0177000000000001</v>
      </c>
    </row>
    <row r="185" customFormat="false" ht="12.8" hidden="false" customHeight="false" outlineLevel="0" collapsed="false">
      <c r="A185" s="20" t="n">
        <v>17.8000000000001</v>
      </c>
      <c r="B185" s="20" t="n">
        <v>44.6685763181758</v>
      </c>
      <c r="C185" s="20" t="n">
        <v>10.5498237280022</v>
      </c>
      <c r="D185" s="21" t="n">
        <v>11.3496474864356</v>
      </c>
      <c r="E185" s="22" t="s">
        <v>40</v>
      </c>
      <c r="G185" s="11" t="n">
        <f aca="false">A185/1000</f>
        <v>0.0178000000000001</v>
      </c>
    </row>
    <row r="186" customFormat="false" ht="12.8" hidden="false" customHeight="false" outlineLevel="0" collapsed="false">
      <c r="A186" s="20" t="n">
        <v>17.9000000000001</v>
      </c>
      <c r="B186" s="20" t="n">
        <v>48.2065784798858</v>
      </c>
      <c r="C186" s="20" t="n">
        <v>7.06048213971216</v>
      </c>
      <c r="D186" s="21" t="n">
        <v>5.08215859912806</v>
      </c>
      <c r="E186" s="22" t="s">
        <v>40</v>
      </c>
      <c r="G186" s="11" t="n">
        <f aca="false">A186/1000</f>
        <v>0.0179000000000001</v>
      </c>
    </row>
    <row r="187" customFormat="false" ht="12.8" hidden="false" customHeight="false" outlineLevel="0" collapsed="false">
      <c r="A187" s="20" t="n">
        <v>18.0000000000001</v>
      </c>
      <c r="B187" s="20" t="n">
        <v>46.0818474398699</v>
      </c>
      <c r="C187" s="20" t="n">
        <v>9.23360266219629</v>
      </c>
      <c r="D187" s="21" t="n">
        <v>8.38224337454653</v>
      </c>
      <c r="E187" s="22" t="s">
        <v>40</v>
      </c>
      <c r="G187" s="11" t="n">
        <f aca="false">A187/1000</f>
        <v>0.0180000000000001</v>
      </c>
    </row>
  </sheetData>
  <mergeCells count="11">
    <mergeCell ref="A1:F1"/>
    <mergeCell ref="B3:F3"/>
    <mergeCell ref="B4:F4"/>
    <mergeCell ref="B5:F5"/>
    <mergeCell ref="B6:F6"/>
    <mergeCell ref="B7:F7"/>
    <mergeCell ref="B8:F8"/>
    <mergeCell ref="B9:F9"/>
    <mergeCell ref="A10:F10"/>
    <mergeCell ref="B11:F11"/>
    <mergeCell ref="B12:F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0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13.45"/>
    <col collapsed="false" customWidth="true" hidden="false" outlineLevel="0" max="6" min="6" style="0" width="12.76"/>
  </cols>
  <sheetData>
    <row r="1" customFormat="false" ht="12.8" hidden="false" customHeight="false" outlineLevel="0" collapsed="false">
      <c r="B1" s="13"/>
      <c r="C1" s="20"/>
      <c r="D1" s="13"/>
      <c r="E1" s="13"/>
    </row>
    <row r="2" customFormat="false" ht="69.85" hidden="false" customHeight="false" outlineLevel="0" collapsed="false">
      <c r="B2" s="23" t="s">
        <v>41</v>
      </c>
      <c r="C2" s="23" t="s">
        <v>42</v>
      </c>
      <c r="D2" s="23" t="s">
        <v>43</v>
      </c>
      <c r="E2" s="23" t="s">
        <v>44</v>
      </c>
    </row>
    <row r="3" customFormat="false" ht="14.65" hidden="false" customHeight="false" outlineLevel="0" collapsed="false">
      <c r="B3" s="24" t="n">
        <f aca="false">2*10^9</f>
        <v>2000000000</v>
      </c>
      <c r="C3" s="25" t="n">
        <f aca="false">D3+E3</f>
        <v>13.4</v>
      </c>
      <c r="D3" s="26" t="n">
        <v>8.5</v>
      </c>
      <c r="E3" s="26" t="n">
        <v>4.9</v>
      </c>
    </row>
    <row r="4" customFormat="false" ht="14.65" hidden="false" customHeight="false" outlineLevel="0" collapsed="false">
      <c r="B4" s="24" t="n">
        <f aca="false">B3+1*10^6</f>
        <v>2001000000</v>
      </c>
      <c r="C4" s="25" t="n">
        <f aca="false">D4+E4</f>
        <v>13.4</v>
      </c>
      <c r="D4" s="26" t="n">
        <v>8.5</v>
      </c>
      <c r="E4" s="26" t="n">
        <v>4.9</v>
      </c>
    </row>
    <row r="5" customFormat="false" ht="14.65" hidden="false" customHeight="false" outlineLevel="0" collapsed="false">
      <c r="B5" s="24" t="n">
        <f aca="false">B4+1*10^6</f>
        <v>2002000000</v>
      </c>
      <c r="C5" s="25" t="n">
        <f aca="false">D5+E5</f>
        <v>13.4</v>
      </c>
      <c r="D5" s="26" t="n">
        <v>8.5</v>
      </c>
      <c r="E5" s="26" t="n">
        <v>4.9</v>
      </c>
    </row>
    <row r="6" customFormat="false" ht="14.65" hidden="false" customHeight="false" outlineLevel="0" collapsed="false">
      <c r="B6" s="24" t="n">
        <f aca="false">B5+1*10^6</f>
        <v>2003000000</v>
      </c>
      <c r="C6" s="25" t="n">
        <f aca="false">D6+E6</f>
        <v>13.4</v>
      </c>
      <c r="D6" s="26" t="n">
        <v>8.5</v>
      </c>
      <c r="E6" s="26" t="n">
        <v>4.9</v>
      </c>
    </row>
    <row r="7" customFormat="false" ht="14.65" hidden="false" customHeight="false" outlineLevel="0" collapsed="false">
      <c r="B7" s="24" t="n">
        <f aca="false">B6+1*10^6</f>
        <v>2004000000</v>
      </c>
      <c r="C7" s="25" t="n">
        <f aca="false">D7+E7</f>
        <v>13.4</v>
      </c>
      <c r="D7" s="26" t="n">
        <v>8.5</v>
      </c>
      <c r="E7" s="26" t="n">
        <v>4.9</v>
      </c>
    </row>
    <row r="8" customFormat="false" ht="14.65" hidden="false" customHeight="false" outlineLevel="0" collapsed="false">
      <c r="B8" s="24" t="n">
        <f aca="false">B7+1*10^6</f>
        <v>2005000000</v>
      </c>
      <c r="C8" s="25" t="n">
        <f aca="false">D8+E8</f>
        <v>13.4</v>
      </c>
      <c r="D8" s="26" t="n">
        <v>8.5</v>
      </c>
      <c r="E8" s="26" t="n">
        <v>4.9</v>
      </c>
    </row>
    <row r="9" customFormat="false" ht="14.65" hidden="false" customHeight="false" outlineLevel="0" collapsed="false">
      <c r="B9" s="24" t="n">
        <f aca="false">B8+1*10^6</f>
        <v>2006000000</v>
      </c>
      <c r="C9" s="25" t="n">
        <f aca="false">D9+E9</f>
        <v>13.4</v>
      </c>
      <c r="D9" s="26" t="n">
        <v>8.5</v>
      </c>
      <c r="E9" s="26" t="n">
        <v>4.9</v>
      </c>
    </row>
    <row r="10" customFormat="false" ht="14.65" hidden="false" customHeight="false" outlineLevel="0" collapsed="false">
      <c r="B10" s="24" t="n">
        <f aca="false">B9+1*10^6</f>
        <v>2007000000</v>
      </c>
      <c r="C10" s="25" t="n">
        <f aca="false">D10+E10</f>
        <v>13.5</v>
      </c>
      <c r="D10" s="26" t="n">
        <v>8.5</v>
      </c>
      <c r="E10" s="26" t="n">
        <v>5</v>
      </c>
    </row>
    <row r="11" customFormat="false" ht="14.65" hidden="false" customHeight="false" outlineLevel="0" collapsed="false">
      <c r="B11" s="24" t="n">
        <f aca="false">B10+1*10^6</f>
        <v>2008000000</v>
      </c>
      <c r="C11" s="25" t="n">
        <f aca="false">D11+E11</f>
        <v>13.6</v>
      </c>
      <c r="D11" s="26" t="n">
        <v>8.6</v>
      </c>
      <c r="E11" s="26" t="n">
        <v>5</v>
      </c>
    </row>
    <row r="12" customFormat="false" ht="14.65" hidden="false" customHeight="false" outlineLevel="0" collapsed="false">
      <c r="B12" s="24" t="n">
        <f aca="false">B11+1*10^6</f>
        <v>2009000000</v>
      </c>
      <c r="C12" s="25" t="n">
        <f aca="false">D12+E12</f>
        <v>13.6</v>
      </c>
      <c r="D12" s="26" t="n">
        <v>8.6</v>
      </c>
      <c r="E12" s="26" t="n">
        <v>5</v>
      </c>
    </row>
    <row r="13" customFormat="false" ht="14.65" hidden="false" customHeight="false" outlineLevel="0" collapsed="false">
      <c r="B13" s="24" t="n">
        <f aca="false">B12+1*10^6</f>
        <v>2010000000</v>
      </c>
      <c r="C13" s="25" t="n">
        <f aca="false">D13+E13</f>
        <v>13.5</v>
      </c>
      <c r="D13" s="26" t="n">
        <v>8.6</v>
      </c>
      <c r="E13" s="26" t="n">
        <v>4.9</v>
      </c>
    </row>
    <row r="14" customFormat="false" ht="14.65" hidden="false" customHeight="false" outlineLevel="0" collapsed="false">
      <c r="B14" s="24" t="n">
        <f aca="false">B13+1*10^6</f>
        <v>2011000000</v>
      </c>
      <c r="C14" s="25" t="n">
        <f aca="false">D14+E14</f>
        <v>13.6</v>
      </c>
      <c r="D14" s="26" t="n">
        <v>8.6</v>
      </c>
      <c r="E14" s="26" t="n">
        <v>5</v>
      </c>
    </row>
    <row r="15" customFormat="false" ht="14.65" hidden="false" customHeight="false" outlineLevel="0" collapsed="false">
      <c r="B15" s="24" t="n">
        <f aca="false">B14+1*10^6</f>
        <v>2012000000</v>
      </c>
      <c r="C15" s="25" t="n">
        <f aca="false">D15+E15</f>
        <v>13.6</v>
      </c>
      <c r="D15" s="26" t="n">
        <v>8.6</v>
      </c>
      <c r="E15" s="26" t="n">
        <v>5</v>
      </c>
    </row>
    <row r="16" customFormat="false" ht="14.65" hidden="false" customHeight="false" outlineLevel="0" collapsed="false">
      <c r="B16" s="24" t="n">
        <f aca="false">B15+1*10^6</f>
        <v>2013000000</v>
      </c>
      <c r="C16" s="25" t="n">
        <f aca="false">D16+E16</f>
        <v>13.6</v>
      </c>
      <c r="D16" s="26" t="n">
        <v>8.6</v>
      </c>
      <c r="E16" s="26" t="n">
        <v>5</v>
      </c>
    </row>
    <row r="17" customFormat="false" ht="14.65" hidden="false" customHeight="false" outlineLevel="0" collapsed="false">
      <c r="B17" s="24" t="n">
        <f aca="false">B16+1*10^6</f>
        <v>2014000000</v>
      </c>
      <c r="C17" s="25" t="n">
        <f aca="false">D17+E17</f>
        <v>13.6</v>
      </c>
      <c r="D17" s="26" t="n">
        <v>8.6</v>
      </c>
      <c r="E17" s="26" t="n">
        <v>5</v>
      </c>
    </row>
    <row r="18" customFormat="false" ht="14.65" hidden="false" customHeight="false" outlineLevel="0" collapsed="false">
      <c r="B18" s="24" t="n">
        <f aca="false">B17+1*10^6</f>
        <v>2015000000</v>
      </c>
      <c r="C18" s="25" t="n">
        <f aca="false">D18+E18</f>
        <v>13.5</v>
      </c>
      <c r="D18" s="26" t="n">
        <v>8.5</v>
      </c>
      <c r="E18" s="26" t="n">
        <v>5</v>
      </c>
    </row>
    <row r="19" customFormat="false" ht="14.65" hidden="false" customHeight="false" outlineLevel="0" collapsed="false">
      <c r="B19" s="24" t="n">
        <f aca="false">B18+1*10^6</f>
        <v>2016000000</v>
      </c>
      <c r="C19" s="25" t="n">
        <f aca="false">D19+E19</f>
        <v>13.4</v>
      </c>
      <c r="D19" s="26" t="n">
        <v>8.5</v>
      </c>
      <c r="E19" s="26" t="n">
        <v>4.9</v>
      </c>
    </row>
    <row r="20" customFormat="false" ht="14.65" hidden="false" customHeight="false" outlineLevel="0" collapsed="false">
      <c r="B20" s="24" t="n">
        <f aca="false">B19+1*10^6</f>
        <v>2017000000</v>
      </c>
      <c r="C20" s="25" t="n">
        <f aca="false">D20+E20</f>
        <v>13.4</v>
      </c>
      <c r="D20" s="26" t="n">
        <v>8.5</v>
      </c>
      <c r="E20" s="26" t="n">
        <v>4.9</v>
      </c>
    </row>
    <row r="21" customFormat="false" ht="14.65" hidden="false" customHeight="false" outlineLevel="0" collapsed="false">
      <c r="B21" s="24" t="n">
        <f aca="false">B20+1*10^6</f>
        <v>2018000000</v>
      </c>
      <c r="C21" s="25" t="n">
        <f aca="false">D21+E21</f>
        <v>13.4</v>
      </c>
      <c r="D21" s="26" t="n">
        <v>8.5</v>
      </c>
      <c r="E21" s="26" t="n">
        <v>4.9</v>
      </c>
    </row>
    <row r="22" customFormat="false" ht="14.65" hidden="false" customHeight="false" outlineLevel="0" collapsed="false">
      <c r="B22" s="24" t="n">
        <f aca="false">B21+1*10^6</f>
        <v>2019000000</v>
      </c>
      <c r="C22" s="25" t="n">
        <f aca="false">D22+E22</f>
        <v>13.5</v>
      </c>
      <c r="D22" s="26" t="n">
        <v>8.6</v>
      </c>
      <c r="E22" s="26" t="n">
        <v>4.9</v>
      </c>
    </row>
    <row r="23" customFormat="false" ht="14.65" hidden="false" customHeight="false" outlineLevel="0" collapsed="false">
      <c r="B23" s="24" t="n">
        <f aca="false">B22+1*10^6</f>
        <v>2020000000</v>
      </c>
      <c r="C23" s="25" t="n">
        <f aca="false">D23+E23</f>
        <v>13.6</v>
      </c>
      <c r="D23" s="26" t="n">
        <v>8.6</v>
      </c>
      <c r="E23" s="26" t="n">
        <v>5</v>
      </c>
    </row>
    <row r="24" customFormat="false" ht="14.65" hidden="false" customHeight="false" outlineLevel="0" collapsed="false">
      <c r="B24" s="24" t="n">
        <f aca="false">B23+1*10^6</f>
        <v>2021000000</v>
      </c>
      <c r="C24" s="25" t="n">
        <f aca="false">D24+E24</f>
        <v>13.6</v>
      </c>
      <c r="D24" s="26" t="n">
        <v>8.6</v>
      </c>
      <c r="E24" s="26" t="n">
        <v>5</v>
      </c>
    </row>
    <row r="25" customFormat="false" ht="14.65" hidden="false" customHeight="false" outlineLevel="0" collapsed="false">
      <c r="B25" s="24" t="n">
        <f aca="false">B24+1*10^6</f>
        <v>2022000000</v>
      </c>
      <c r="C25" s="25" t="n">
        <f aca="false">D25+E25</f>
        <v>13.6</v>
      </c>
      <c r="D25" s="26" t="n">
        <v>8.6</v>
      </c>
      <c r="E25" s="26" t="n">
        <v>5</v>
      </c>
    </row>
    <row r="26" customFormat="false" ht="14.65" hidden="false" customHeight="false" outlineLevel="0" collapsed="false">
      <c r="B26" s="24" t="n">
        <f aca="false">B25+1*10^6</f>
        <v>2023000000</v>
      </c>
      <c r="C26" s="25" t="n">
        <f aca="false">D26+E26</f>
        <v>13.5</v>
      </c>
      <c r="D26" s="26" t="n">
        <v>8.6</v>
      </c>
      <c r="E26" s="26" t="n">
        <v>4.9</v>
      </c>
    </row>
    <row r="27" customFormat="false" ht="14.65" hidden="false" customHeight="false" outlineLevel="0" collapsed="false">
      <c r="B27" s="24" t="n">
        <f aca="false">B26+1*10^6</f>
        <v>2024000000</v>
      </c>
      <c r="C27" s="25" t="n">
        <f aca="false">D27+E27</f>
        <v>13.5</v>
      </c>
      <c r="D27" s="26" t="n">
        <v>8.6</v>
      </c>
      <c r="E27" s="26" t="n">
        <v>4.9</v>
      </c>
    </row>
    <row r="28" customFormat="false" ht="14.65" hidden="false" customHeight="false" outlineLevel="0" collapsed="false">
      <c r="B28" s="24" t="n">
        <f aca="false">B27+1*10^6</f>
        <v>2025000000</v>
      </c>
      <c r="C28" s="25" t="n">
        <f aca="false">D28+E28</f>
        <v>13.4</v>
      </c>
      <c r="D28" s="26" t="n">
        <v>8.5</v>
      </c>
      <c r="E28" s="26" t="n">
        <v>4.9</v>
      </c>
    </row>
    <row r="29" customFormat="false" ht="14.65" hidden="false" customHeight="false" outlineLevel="0" collapsed="false">
      <c r="B29" s="24" t="n">
        <f aca="false">B28+1*10^6</f>
        <v>2026000000</v>
      </c>
      <c r="C29" s="25" t="n">
        <f aca="false">D29+E29</f>
        <v>13.5</v>
      </c>
      <c r="D29" s="26" t="n">
        <v>8.6</v>
      </c>
      <c r="E29" s="26" t="n">
        <v>4.9</v>
      </c>
    </row>
    <row r="30" customFormat="false" ht="14.65" hidden="false" customHeight="false" outlineLevel="0" collapsed="false">
      <c r="B30" s="24" t="n">
        <f aca="false">B29+1*10^6</f>
        <v>2027000000</v>
      </c>
      <c r="C30" s="25" t="n">
        <f aca="false">D30+E30</f>
        <v>13.6</v>
      </c>
      <c r="D30" s="26" t="n">
        <v>8.6</v>
      </c>
      <c r="E30" s="26" t="n">
        <v>5</v>
      </c>
    </row>
    <row r="31" customFormat="false" ht="14.65" hidden="false" customHeight="false" outlineLevel="0" collapsed="false">
      <c r="B31" s="24" t="n">
        <f aca="false">B30+1*10^6</f>
        <v>2028000000</v>
      </c>
      <c r="C31" s="25" t="n">
        <f aca="false">D31+E31</f>
        <v>13.6</v>
      </c>
      <c r="D31" s="26" t="n">
        <v>8.6</v>
      </c>
      <c r="E31" s="26" t="n">
        <v>5</v>
      </c>
    </row>
    <row r="32" customFormat="false" ht="14.65" hidden="false" customHeight="false" outlineLevel="0" collapsed="false">
      <c r="B32" s="24" t="n">
        <f aca="false">B31+1*10^6</f>
        <v>2029000000</v>
      </c>
      <c r="C32" s="25" t="n">
        <f aca="false">D32+E32</f>
        <v>13.5</v>
      </c>
      <c r="D32" s="26" t="n">
        <v>8.6</v>
      </c>
      <c r="E32" s="26" t="n">
        <v>4.9</v>
      </c>
    </row>
    <row r="33" customFormat="false" ht="14.65" hidden="false" customHeight="false" outlineLevel="0" collapsed="false">
      <c r="B33" s="24" t="n">
        <f aca="false">B32+1*10^6</f>
        <v>2030000000</v>
      </c>
      <c r="C33" s="25" t="n">
        <f aca="false">D33+E33</f>
        <v>13.6</v>
      </c>
      <c r="D33" s="26" t="n">
        <v>8.6</v>
      </c>
      <c r="E33" s="26" t="n">
        <v>5</v>
      </c>
    </row>
    <row r="34" customFormat="false" ht="14.65" hidden="false" customHeight="false" outlineLevel="0" collapsed="false">
      <c r="B34" s="24" t="n">
        <f aca="false">B33+1*10^6</f>
        <v>2031000000</v>
      </c>
      <c r="C34" s="25" t="n">
        <f aca="false">D34+E34</f>
        <v>13.6</v>
      </c>
      <c r="D34" s="26" t="n">
        <v>8.6</v>
      </c>
      <c r="E34" s="26" t="n">
        <v>5</v>
      </c>
    </row>
    <row r="35" customFormat="false" ht="14.65" hidden="false" customHeight="false" outlineLevel="0" collapsed="false">
      <c r="B35" s="24" t="n">
        <f aca="false">B34+1*10^6</f>
        <v>2032000000</v>
      </c>
      <c r="C35" s="25" t="n">
        <f aca="false">D35+E35</f>
        <v>13.6</v>
      </c>
      <c r="D35" s="26" t="n">
        <v>8.6</v>
      </c>
      <c r="E35" s="26" t="n">
        <v>5</v>
      </c>
    </row>
    <row r="36" customFormat="false" ht="14.65" hidden="false" customHeight="false" outlineLevel="0" collapsed="false">
      <c r="B36" s="24" t="n">
        <f aca="false">B35+1*10^6</f>
        <v>2033000000</v>
      </c>
      <c r="C36" s="25" t="n">
        <f aca="false">D36+E36</f>
        <v>13.6</v>
      </c>
      <c r="D36" s="26" t="n">
        <v>8.6</v>
      </c>
      <c r="E36" s="26" t="n">
        <v>5</v>
      </c>
    </row>
    <row r="37" customFormat="false" ht="14.65" hidden="false" customHeight="false" outlineLevel="0" collapsed="false">
      <c r="B37" s="24" t="n">
        <f aca="false">B36+1*10^6</f>
        <v>2034000000</v>
      </c>
      <c r="C37" s="25" t="n">
        <f aca="false">D37+E37</f>
        <v>13.6</v>
      </c>
      <c r="D37" s="26" t="n">
        <v>8.6</v>
      </c>
      <c r="E37" s="26" t="n">
        <v>5</v>
      </c>
    </row>
    <row r="38" customFormat="false" ht="14.65" hidden="false" customHeight="false" outlineLevel="0" collapsed="false">
      <c r="B38" s="24" t="n">
        <f aca="false">B37+1*10^6</f>
        <v>2035000000</v>
      </c>
      <c r="C38" s="25" t="n">
        <f aca="false">D38+E38</f>
        <v>13.7</v>
      </c>
      <c r="D38" s="26" t="n">
        <v>8.7</v>
      </c>
      <c r="E38" s="26" t="n">
        <v>5</v>
      </c>
    </row>
    <row r="39" customFormat="false" ht="14.65" hidden="false" customHeight="false" outlineLevel="0" collapsed="false">
      <c r="B39" s="24" t="n">
        <f aca="false">B38+1*10^6</f>
        <v>2036000000</v>
      </c>
      <c r="C39" s="25" t="n">
        <f aca="false">D39+E39</f>
        <v>13.7</v>
      </c>
      <c r="D39" s="26" t="n">
        <v>8.7</v>
      </c>
      <c r="E39" s="26" t="n">
        <v>5</v>
      </c>
    </row>
    <row r="40" customFormat="false" ht="14.65" hidden="false" customHeight="false" outlineLevel="0" collapsed="false">
      <c r="B40" s="24" t="n">
        <f aca="false">B39+1*10^6</f>
        <v>2037000000</v>
      </c>
      <c r="C40" s="25" t="n">
        <f aca="false">D40+E40</f>
        <v>13.7</v>
      </c>
      <c r="D40" s="26" t="n">
        <v>8.7</v>
      </c>
      <c r="E40" s="26" t="n">
        <v>5</v>
      </c>
    </row>
    <row r="41" customFormat="false" ht="14.65" hidden="false" customHeight="false" outlineLevel="0" collapsed="false">
      <c r="B41" s="24" t="n">
        <f aca="false">B40+1*10^6</f>
        <v>2038000000</v>
      </c>
      <c r="C41" s="25" t="n">
        <f aca="false">D41+E41</f>
        <v>13.7</v>
      </c>
      <c r="D41" s="26" t="n">
        <v>8.7</v>
      </c>
      <c r="E41" s="26" t="n">
        <v>5</v>
      </c>
    </row>
    <row r="42" customFormat="false" ht="14.65" hidden="false" customHeight="false" outlineLevel="0" collapsed="false">
      <c r="B42" s="24" t="n">
        <f aca="false">B41+1*10^6</f>
        <v>2039000000</v>
      </c>
      <c r="C42" s="25" t="n">
        <f aca="false">D42+E42</f>
        <v>13.6</v>
      </c>
      <c r="D42" s="26" t="n">
        <v>8.6</v>
      </c>
      <c r="E42" s="26" t="n">
        <v>5</v>
      </c>
    </row>
    <row r="43" customFormat="false" ht="14.65" hidden="false" customHeight="false" outlineLevel="0" collapsed="false">
      <c r="B43" s="24" t="n">
        <f aca="false">B42+1*10^6</f>
        <v>2040000000</v>
      </c>
      <c r="C43" s="25" t="n">
        <f aca="false">D43+E43</f>
        <v>13.7</v>
      </c>
      <c r="D43" s="26" t="n">
        <v>8.7</v>
      </c>
      <c r="E43" s="26" t="n">
        <v>5</v>
      </c>
    </row>
    <row r="44" customFormat="false" ht="14.65" hidden="false" customHeight="false" outlineLevel="0" collapsed="false">
      <c r="B44" s="24" t="n">
        <f aca="false">B43+1*10^6</f>
        <v>2041000000</v>
      </c>
      <c r="C44" s="25" t="n">
        <f aca="false">D44+E44</f>
        <v>13.7</v>
      </c>
      <c r="D44" s="26" t="n">
        <v>8.7</v>
      </c>
      <c r="E44" s="26" t="n">
        <v>5</v>
      </c>
    </row>
    <row r="45" customFormat="false" ht="14.65" hidden="false" customHeight="false" outlineLevel="0" collapsed="false">
      <c r="B45" s="24" t="n">
        <f aca="false">B44+1*10^6</f>
        <v>2042000000</v>
      </c>
      <c r="C45" s="25" t="n">
        <f aca="false">D45+E45</f>
        <v>13.6</v>
      </c>
      <c r="D45" s="26" t="n">
        <v>8.6</v>
      </c>
      <c r="E45" s="26" t="n">
        <v>5</v>
      </c>
    </row>
    <row r="46" customFormat="false" ht="14.65" hidden="false" customHeight="false" outlineLevel="0" collapsed="false">
      <c r="B46" s="24" t="n">
        <f aca="false">B45+1*10^6</f>
        <v>2043000000</v>
      </c>
      <c r="C46" s="25" t="n">
        <f aca="false">D46+E46</f>
        <v>13.7</v>
      </c>
      <c r="D46" s="26" t="n">
        <v>8.7</v>
      </c>
      <c r="E46" s="26" t="n">
        <v>5</v>
      </c>
    </row>
    <row r="47" customFormat="false" ht="14.65" hidden="false" customHeight="false" outlineLevel="0" collapsed="false">
      <c r="B47" s="24" t="n">
        <f aca="false">B46+1*10^6</f>
        <v>2044000000</v>
      </c>
      <c r="C47" s="25" t="n">
        <f aca="false">D47+E47</f>
        <v>13.7</v>
      </c>
      <c r="D47" s="26" t="n">
        <v>8.7</v>
      </c>
      <c r="E47" s="26" t="n">
        <v>5</v>
      </c>
    </row>
    <row r="48" customFormat="false" ht="14.65" hidden="false" customHeight="false" outlineLevel="0" collapsed="false">
      <c r="B48" s="24" t="n">
        <f aca="false">B47+1*10^6</f>
        <v>2045000000</v>
      </c>
      <c r="C48" s="25" t="n">
        <f aca="false">D48+E48</f>
        <v>13.7</v>
      </c>
      <c r="D48" s="26" t="n">
        <v>8.7</v>
      </c>
      <c r="E48" s="26" t="n">
        <v>5</v>
      </c>
    </row>
    <row r="49" customFormat="false" ht="14.65" hidden="false" customHeight="false" outlineLevel="0" collapsed="false">
      <c r="B49" s="24" t="n">
        <f aca="false">B48+1*10^6</f>
        <v>2046000000</v>
      </c>
      <c r="C49" s="25" t="n">
        <f aca="false">D49+E49</f>
        <v>13.7</v>
      </c>
      <c r="D49" s="26" t="n">
        <v>8.7</v>
      </c>
      <c r="E49" s="26" t="n">
        <v>5</v>
      </c>
    </row>
    <row r="50" customFormat="false" ht="14.65" hidden="false" customHeight="false" outlineLevel="0" collapsed="false">
      <c r="B50" s="24" t="n">
        <f aca="false">B49+1*10^6</f>
        <v>2047000000</v>
      </c>
      <c r="C50" s="25" t="n">
        <f aca="false">D50+E50</f>
        <v>13.7</v>
      </c>
      <c r="D50" s="26" t="n">
        <v>8.7</v>
      </c>
      <c r="E50" s="26" t="n">
        <v>5</v>
      </c>
    </row>
    <row r="51" customFormat="false" ht="14.65" hidden="false" customHeight="false" outlineLevel="0" collapsed="false">
      <c r="B51" s="24" t="n">
        <f aca="false">B50+1*10^6</f>
        <v>2048000000</v>
      </c>
      <c r="C51" s="25" t="n">
        <f aca="false">D51+E51</f>
        <v>13.7</v>
      </c>
      <c r="D51" s="26" t="n">
        <v>8.7</v>
      </c>
      <c r="E51" s="26" t="n">
        <v>5</v>
      </c>
    </row>
    <row r="52" customFormat="false" ht="14.65" hidden="false" customHeight="false" outlineLevel="0" collapsed="false">
      <c r="B52" s="24" t="n">
        <f aca="false">B51+1*10^6</f>
        <v>2049000000</v>
      </c>
      <c r="C52" s="25" t="n">
        <f aca="false">D52+E52</f>
        <v>13.7</v>
      </c>
      <c r="D52" s="26" t="n">
        <v>8.7</v>
      </c>
      <c r="E52" s="26" t="n">
        <v>5</v>
      </c>
    </row>
    <row r="53" customFormat="false" ht="14.65" hidden="false" customHeight="false" outlineLevel="0" collapsed="false">
      <c r="B53" s="24" t="n">
        <f aca="false">B52+1*10^6</f>
        <v>2050000000</v>
      </c>
      <c r="C53" s="25" t="n">
        <f aca="false">D53+E53</f>
        <v>13.7</v>
      </c>
      <c r="D53" s="26" t="n">
        <v>8.7</v>
      </c>
      <c r="E53" s="26" t="n">
        <v>5</v>
      </c>
    </row>
    <row r="54" customFormat="false" ht="14.65" hidden="false" customHeight="false" outlineLevel="0" collapsed="false">
      <c r="B54" s="24" t="n">
        <f aca="false">B53+1*10^6</f>
        <v>2051000000</v>
      </c>
      <c r="C54" s="25" t="n">
        <f aca="false">D54+E54</f>
        <v>13.7</v>
      </c>
      <c r="D54" s="26" t="n">
        <v>8.7</v>
      </c>
      <c r="E54" s="26" t="n">
        <v>5</v>
      </c>
    </row>
    <row r="55" customFormat="false" ht="14.65" hidden="false" customHeight="false" outlineLevel="0" collapsed="false">
      <c r="B55" s="24" t="n">
        <f aca="false">B54+1*10^6</f>
        <v>2052000000</v>
      </c>
      <c r="C55" s="25" t="n">
        <f aca="false">D55+E55</f>
        <v>13.7</v>
      </c>
      <c r="D55" s="26" t="n">
        <v>8.7</v>
      </c>
      <c r="E55" s="26" t="n">
        <v>5</v>
      </c>
    </row>
    <row r="56" customFormat="false" ht="14.65" hidden="false" customHeight="false" outlineLevel="0" collapsed="false">
      <c r="B56" s="24" t="n">
        <f aca="false">B55+1*10^6</f>
        <v>2053000000</v>
      </c>
      <c r="C56" s="25" t="n">
        <f aca="false">D56+E56</f>
        <v>13.7</v>
      </c>
      <c r="D56" s="26" t="n">
        <v>8.7</v>
      </c>
      <c r="E56" s="26" t="n">
        <v>5</v>
      </c>
    </row>
    <row r="57" customFormat="false" ht="14.65" hidden="false" customHeight="false" outlineLevel="0" collapsed="false">
      <c r="B57" s="24" t="n">
        <f aca="false">B56+1*10^6</f>
        <v>2054000000</v>
      </c>
      <c r="C57" s="25" t="n">
        <f aca="false">D57+E57</f>
        <v>13.7</v>
      </c>
      <c r="D57" s="26" t="n">
        <v>8.7</v>
      </c>
      <c r="E57" s="26" t="n">
        <v>5</v>
      </c>
    </row>
    <row r="58" customFormat="false" ht="14.65" hidden="false" customHeight="false" outlineLevel="0" collapsed="false">
      <c r="B58" s="24" t="n">
        <f aca="false">B57+1*10^6</f>
        <v>2055000000</v>
      </c>
      <c r="C58" s="25" t="n">
        <f aca="false">D58+E58</f>
        <v>13.7</v>
      </c>
      <c r="D58" s="26" t="n">
        <v>8.7</v>
      </c>
      <c r="E58" s="26" t="n">
        <v>5</v>
      </c>
    </row>
    <row r="59" customFormat="false" ht="14.65" hidden="false" customHeight="false" outlineLevel="0" collapsed="false">
      <c r="B59" s="24" t="n">
        <f aca="false">B58+1*10^6</f>
        <v>2056000000</v>
      </c>
      <c r="C59" s="25" t="n">
        <f aca="false">D59+E59</f>
        <v>13.7</v>
      </c>
      <c r="D59" s="26" t="n">
        <v>8.7</v>
      </c>
      <c r="E59" s="26" t="n">
        <v>5</v>
      </c>
    </row>
    <row r="60" customFormat="false" ht="14.65" hidden="false" customHeight="false" outlineLevel="0" collapsed="false">
      <c r="B60" s="24" t="n">
        <f aca="false">B59+1*10^6</f>
        <v>2057000000</v>
      </c>
      <c r="C60" s="25" t="n">
        <f aca="false">D60+E60</f>
        <v>13.7</v>
      </c>
      <c r="D60" s="26" t="n">
        <v>8.7</v>
      </c>
      <c r="E60" s="26" t="n">
        <v>5</v>
      </c>
    </row>
    <row r="61" customFormat="false" ht="14.65" hidden="false" customHeight="false" outlineLevel="0" collapsed="false">
      <c r="B61" s="24" t="n">
        <f aca="false">B60+1*10^6</f>
        <v>2058000000</v>
      </c>
      <c r="C61" s="25" t="n">
        <f aca="false">D61+E61</f>
        <v>13.7</v>
      </c>
      <c r="D61" s="26" t="n">
        <v>8.7</v>
      </c>
      <c r="E61" s="26" t="n">
        <v>5</v>
      </c>
    </row>
    <row r="62" customFormat="false" ht="14.65" hidden="false" customHeight="false" outlineLevel="0" collapsed="false">
      <c r="B62" s="24" t="n">
        <f aca="false">B61+1*10^6</f>
        <v>2059000000</v>
      </c>
      <c r="C62" s="25" t="n">
        <f aca="false">D62+E62</f>
        <v>13.7</v>
      </c>
      <c r="D62" s="26" t="n">
        <v>8.7</v>
      </c>
      <c r="E62" s="26" t="n">
        <v>5</v>
      </c>
    </row>
    <row r="63" customFormat="false" ht="14.65" hidden="false" customHeight="false" outlineLevel="0" collapsed="false">
      <c r="B63" s="24" t="n">
        <f aca="false">B62+1*10^6</f>
        <v>2060000000</v>
      </c>
      <c r="C63" s="25" t="n">
        <f aca="false">D63+E63</f>
        <v>13.7</v>
      </c>
      <c r="D63" s="26" t="n">
        <v>8.7</v>
      </c>
      <c r="E63" s="26" t="n">
        <v>5</v>
      </c>
    </row>
    <row r="64" customFormat="false" ht="14.65" hidden="false" customHeight="false" outlineLevel="0" collapsed="false">
      <c r="B64" s="24" t="n">
        <f aca="false">B63+1*10^6</f>
        <v>2061000000</v>
      </c>
      <c r="C64" s="25" t="n">
        <f aca="false">D64+E64</f>
        <v>13.7</v>
      </c>
      <c r="D64" s="26" t="n">
        <v>8.7</v>
      </c>
      <c r="E64" s="26" t="n">
        <v>5</v>
      </c>
    </row>
    <row r="65" customFormat="false" ht="14.65" hidden="false" customHeight="false" outlineLevel="0" collapsed="false">
      <c r="B65" s="24" t="n">
        <f aca="false">B64+1*10^6</f>
        <v>2062000000</v>
      </c>
      <c r="C65" s="25" t="n">
        <f aca="false">D65+E65</f>
        <v>13.7</v>
      </c>
      <c r="D65" s="26" t="n">
        <v>8.7</v>
      </c>
      <c r="E65" s="26" t="n">
        <v>5</v>
      </c>
    </row>
    <row r="66" customFormat="false" ht="14.65" hidden="false" customHeight="false" outlineLevel="0" collapsed="false">
      <c r="B66" s="24" t="n">
        <f aca="false">B65+1*10^6</f>
        <v>2063000000</v>
      </c>
      <c r="C66" s="25" t="n">
        <f aca="false">D66+E66</f>
        <v>13.7</v>
      </c>
      <c r="D66" s="26" t="n">
        <v>8.7</v>
      </c>
      <c r="E66" s="26" t="n">
        <v>5</v>
      </c>
    </row>
    <row r="67" customFormat="false" ht="14.65" hidden="false" customHeight="false" outlineLevel="0" collapsed="false">
      <c r="B67" s="24" t="n">
        <f aca="false">B66+1*10^6</f>
        <v>2064000000</v>
      </c>
      <c r="C67" s="25" t="n">
        <f aca="false">D67+E67</f>
        <v>13.7</v>
      </c>
      <c r="D67" s="26" t="n">
        <v>8.7</v>
      </c>
      <c r="E67" s="26" t="n">
        <v>5</v>
      </c>
    </row>
    <row r="68" customFormat="false" ht="14.65" hidden="false" customHeight="false" outlineLevel="0" collapsed="false">
      <c r="B68" s="24" t="n">
        <f aca="false">B67+1*10^6</f>
        <v>2065000000</v>
      </c>
      <c r="C68" s="25" t="n">
        <f aca="false">D68+E68</f>
        <v>13.7</v>
      </c>
      <c r="D68" s="26" t="n">
        <v>8.7</v>
      </c>
      <c r="E68" s="26" t="n">
        <v>5</v>
      </c>
    </row>
    <row r="69" customFormat="false" ht="14.65" hidden="false" customHeight="false" outlineLevel="0" collapsed="false">
      <c r="B69" s="24" t="n">
        <f aca="false">B68+1*10^6</f>
        <v>2066000000</v>
      </c>
      <c r="C69" s="25" t="n">
        <f aca="false">D69+E69</f>
        <v>13.7</v>
      </c>
      <c r="D69" s="26" t="n">
        <v>8.7</v>
      </c>
      <c r="E69" s="26" t="n">
        <v>5</v>
      </c>
    </row>
    <row r="70" customFormat="false" ht="14.65" hidden="false" customHeight="false" outlineLevel="0" collapsed="false">
      <c r="B70" s="24" t="n">
        <f aca="false">B69+1*10^6</f>
        <v>2067000000</v>
      </c>
      <c r="C70" s="25" t="n">
        <f aca="false">D70+E70</f>
        <v>13.7</v>
      </c>
      <c r="D70" s="26" t="n">
        <v>8.7</v>
      </c>
      <c r="E70" s="26" t="n">
        <v>5</v>
      </c>
    </row>
    <row r="71" customFormat="false" ht="14.65" hidden="false" customHeight="false" outlineLevel="0" collapsed="false">
      <c r="B71" s="24" t="n">
        <f aca="false">B70+1*10^6</f>
        <v>2068000000</v>
      </c>
      <c r="C71" s="25" t="n">
        <f aca="false">D71+E71</f>
        <v>13.7</v>
      </c>
      <c r="D71" s="26" t="n">
        <v>8.7</v>
      </c>
      <c r="E71" s="26" t="n">
        <v>5</v>
      </c>
    </row>
    <row r="72" customFormat="false" ht="14.65" hidden="false" customHeight="false" outlineLevel="0" collapsed="false">
      <c r="B72" s="24" t="n">
        <f aca="false">B71+1*10^6</f>
        <v>2069000000</v>
      </c>
      <c r="C72" s="25" t="n">
        <f aca="false">D72+E72</f>
        <v>13.7</v>
      </c>
      <c r="D72" s="26" t="n">
        <v>8.7</v>
      </c>
      <c r="E72" s="26" t="n">
        <v>5</v>
      </c>
    </row>
    <row r="73" customFormat="false" ht="14.65" hidden="false" customHeight="false" outlineLevel="0" collapsed="false">
      <c r="B73" s="24" t="n">
        <f aca="false">B72+1*10^6</f>
        <v>2070000000</v>
      </c>
      <c r="C73" s="25" t="n">
        <f aca="false">D73+E73</f>
        <v>13.7</v>
      </c>
      <c r="D73" s="26" t="n">
        <v>8.7</v>
      </c>
      <c r="E73" s="26" t="n">
        <v>5</v>
      </c>
    </row>
    <row r="74" customFormat="false" ht="14.65" hidden="false" customHeight="false" outlineLevel="0" collapsed="false">
      <c r="B74" s="24" t="n">
        <f aca="false">B73+1*10^6</f>
        <v>2071000000</v>
      </c>
      <c r="C74" s="25" t="n">
        <f aca="false">D74+E74</f>
        <v>13.7</v>
      </c>
      <c r="D74" s="26" t="n">
        <v>8.7</v>
      </c>
      <c r="E74" s="26" t="n">
        <v>5</v>
      </c>
    </row>
    <row r="75" customFormat="false" ht="14.65" hidden="false" customHeight="false" outlineLevel="0" collapsed="false">
      <c r="B75" s="24" t="n">
        <f aca="false">B74+1*10^6</f>
        <v>2072000000</v>
      </c>
      <c r="C75" s="25" t="n">
        <f aca="false">D75+E75</f>
        <v>13.7</v>
      </c>
      <c r="D75" s="26" t="n">
        <v>8.7</v>
      </c>
      <c r="E75" s="26" t="n">
        <v>5</v>
      </c>
    </row>
    <row r="76" customFormat="false" ht="14.65" hidden="false" customHeight="false" outlineLevel="0" collapsed="false">
      <c r="B76" s="24" t="n">
        <f aca="false">B75+1*10^6</f>
        <v>2073000000</v>
      </c>
      <c r="C76" s="25" t="n">
        <f aca="false">D76+E76</f>
        <v>13.7</v>
      </c>
      <c r="D76" s="26" t="n">
        <v>8.7</v>
      </c>
      <c r="E76" s="26" t="n">
        <v>5</v>
      </c>
    </row>
    <row r="77" customFormat="false" ht="14.65" hidden="false" customHeight="false" outlineLevel="0" collapsed="false">
      <c r="B77" s="24" t="n">
        <f aca="false">B76+1*10^6</f>
        <v>2074000000</v>
      </c>
      <c r="C77" s="25" t="n">
        <f aca="false">D77+E77</f>
        <v>13.8</v>
      </c>
      <c r="D77" s="26" t="n">
        <v>8.7</v>
      </c>
      <c r="E77" s="26" t="n">
        <v>5.1</v>
      </c>
    </row>
    <row r="78" customFormat="false" ht="14.65" hidden="false" customHeight="false" outlineLevel="0" collapsed="false">
      <c r="B78" s="24" t="n">
        <f aca="false">B77+1*10^6</f>
        <v>2075000000</v>
      </c>
      <c r="C78" s="25" t="n">
        <f aca="false">D78+E78</f>
        <v>13.9</v>
      </c>
      <c r="D78" s="26" t="n">
        <v>8.8</v>
      </c>
      <c r="E78" s="26" t="n">
        <v>5.1</v>
      </c>
    </row>
    <row r="79" customFormat="false" ht="14.65" hidden="false" customHeight="false" outlineLevel="0" collapsed="false">
      <c r="B79" s="24" t="n">
        <f aca="false">B78+1*10^6</f>
        <v>2076000000</v>
      </c>
      <c r="C79" s="25" t="n">
        <f aca="false">D79+E79</f>
        <v>13.9</v>
      </c>
      <c r="D79" s="26" t="n">
        <v>8.8</v>
      </c>
      <c r="E79" s="26" t="n">
        <v>5.1</v>
      </c>
    </row>
    <row r="80" customFormat="false" ht="14.65" hidden="false" customHeight="false" outlineLevel="0" collapsed="false">
      <c r="B80" s="24" t="n">
        <f aca="false">B79+1*10^6</f>
        <v>2077000000</v>
      </c>
      <c r="C80" s="25" t="n">
        <f aca="false">D80+E80</f>
        <v>13.9</v>
      </c>
      <c r="D80" s="26" t="n">
        <v>8.8</v>
      </c>
      <c r="E80" s="26" t="n">
        <v>5.1</v>
      </c>
    </row>
    <row r="81" customFormat="false" ht="14.65" hidden="false" customHeight="false" outlineLevel="0" collapsed="false">
      <c r="B81" s="24" t="n">
        <f aca="false">B80+1*10^6</f>
        <v>2078000000</v>
      </c>
      <c r="C81" s="25" t="n">
        <f aca="false">D81+E81</f>
        <v>13.9</v>
      </c>
      <c r="D81" s="26" t="n">
        <v>8.8</v>
      </c>
      <c r="E81" s="26" t="n">
        <v>5.1</v>
      </c>
    </row>
    <row r="82" customFormat="false" ht="14.65" hidden="false" customHeight="false" outlineLevel="0" collapsed="false">
      <c r="B82" s="24" t="n">
        <f aca="false">B81+1*10^6</f>
        <v>2079000000</v>
      </c>
      <c r="C82" s="25" t="n">
        <f aca="false">D82+E82</f>
        <v>13.9</v>
      </c>
      <c r="D82" s="26" t="n">
        <v>8.8</v>
      </c>
      <c r="E82" s="26" t="n">
        <v>5.1</v>
      </c>
    </row>
    <row r="83" customFormat="false" ht="14.65" hidden="false" customHeight="false" outlineLevel="0" collapsed="false">
      <c r="B83" s="24" t="n">
        <f aca="false">B82+1*10^6</f>
        <v>2080000000</v>
      </c>
      <c r="C83" s="25" t="n">
        <f aca="false">D83+E83</f>
        <v>13.9</v>
      </c>
      <c r="D83" s="26" t="n">
        <v>8.8</v>
      </c>
      <c r="E83" s="26" t="n">
        <v>5.1</v>
      </c>
    </row>
    <row r="84" customFormat="false" ht="14.65" hidden="false" customHeight="false" outlineLevel="0" collapsed="false">
      <c r="B84" s="24" t="n">
        <f aca="false">B83+1*10^6</f>
        <v>2081000000</v>
      </c>
      <c r="C84" s="25" t="n">
        <f aca="false">D84+E84</f>
        <v>13.9</v>
      </c>
      <c r="D84" s="26" t="n">
        <v>8.8</v>
      </c>
      <c r="E84" s="26" t="n">
        <v>5.1</v>
      </c>
    </row>
    <row r="85" customFormat="false" ht="14.65" hidden="false" customHeight="false" outlineLevel="0" collapsed="false">
      <c r="B85" s="24" t="n">
        <f aca="false">B84+1*10^6</f>
        <v>2082000000</v>
      </c>
      <c r="C85" s="25" t="n">
        <f aca="false">D85+E85</f>
        <v>13.8</v>
      </c>
      <c r="D85" s="26" t="n">
        <v>8.7</v>
      </c>
      <c r="E85" s="26" t="n">
        <v>5.1</v>
      </c>
    </row>
    <row r="86" customFormat="false" ht="14.65" hidden="false" customHeight="false" outlineLevel="0" collapsed="false">
      <c r="B86" s="24" t="n">
        <f aca="false">B85+1*10^6</f>
        <v>2083000000</v>
      </c>
      <c r="C86" s="25" t="n">
        <f aca="false">D86+E86</f>
        <v>13.8</v>
      </c>
      <c r="D86" s="26" t="n">
        <v>8.7</v>
      </c>
      <c r="E86" s="26" t="n">
        <v>5.1</v>
      </c>
    </row>
    <row r="87" customFormat="false" ht="14.65" hidden="false" customHeight="false" outlineLevel="0" collapsed="false">
      <c r="B87" s="24" t="n">
        <f aca="false">B86+1*10^6</f>
        <v>2084000000</v>
      </c>
      <c r="C87" s="25" t="n">
        <f aca="false">D87+E87</f>
        <v>13.8</v>
      </c>
      <c r="D87" s="26" t="n">
        <v>8.7</v>
      </c>
      <c r="E87" s="26" t="n">
        <v>5.1</v>
      </c>
    </row>
    <row r="88" customFormat="false" ht="14.65" hidden="false" customHeight="false" outlineLevel="0" collapsed="false">
      <c r="B88" s="24" t="n">
        <f aca="false">B87+1*10^6</f>
        <v>2085000000</v>
      </c>
      <c r="C88" s="25" t="n">
        <f aca="false">D88+E88</f>
        <v>13.8</v>
      </c>
      <c r="D88" s="26" t="n">
        <v>8.7</v>
      </c>
      <c r="E88" s="26" t="n">
        <v>5.1</v>
      </c>
    </row>
    <row r="89" customFormat="false" ht="14.65" hidden="false" customHeight="false" outlineLevel="0" collapsed="false">
      <c r="B89" s="24" t="n">
        <f aca="false">B88+1*10^6</f>
        <v>2086000000</v>
      </c>
      <c r="C89" s="25" t="n">
        <f aca="false">D89+E89</f>
        <v>13.8</v>
      </c>
      <c r="D89" s="26" t="n">
        <v>8.7</v>
      </c>
      <c r="E89" s="26" t="n">
        <v>5.1</v>
      </c>
    </row>
    <row r="90" customFormat="false" ht="14.65" hidden="false" customHeight="false" outlineLevel="0" collapsed="false">
      <c r="B90" s="24" t="n">
        <f aca="false">B89+1*10^6</f>
        <v>2087000000</v>
      </c>
      <c r="C90" s="25" t="n">
        <f aca="false">D90+E90</f>
        <v>13.9</v>
      </c>
      <c r="D90" s="26" t="n">
        <v>8.8</v>
      </c>
      <c r="E90" s="26" t="n">
        <v>5.1</v>
      </c>
    </row>
    <row r="91" customFormat="false" ht="14.65" hidden="false" customHeight="false" outlineLevel="0" collapsed="false">
      <c r="B91" s="24" t="n">
        <f aca="false">B90+1*10^6</f>
        <v>2088000000</v>
      </c>
      <c r="C91" s="25" t="n">
        <f aca="false">D91+E91</f>
        <v>13.9</v>
      </c>
      <c r="D91" s="26" t="n">
        <v>8.8</v>
      </c>
      <c r="E91" s="26" t="n">
        <v>5.1</v>
      </c>
    </row>
    <row r="92" customFormat="false" ht="14.65" hidden="false" customHeight="false" outlineLevel="0" collapsed="false">
      <c r="B92" s="24" t="n">
        <f aca="false">B91+1*10^6</f>
        <v>2089000000</v>
      </c>
      <c r="C92" s="25" t="n">
        <f aca="false">D92+E92</f>
        <v>13.8</v>
      </c>
      <c r="D92" s="26" t="n">
        <v>8.7</v>
      </c>
      <c r="E92" s="26" t="n">
        <v>5.1</v>
      </c>
    </row>
    <row r="93" customFormat="false" ht="14.65" hidden="false" customHeight="false" outlineLevel="0" collapsed="false">
      <c r="B93" s="24" t="n">
        <f aca="false">B92+1*10^6</f>
        <v>2090000000</v>
      </c>
      <c r="C93" s="25" t="n">
        <f aca="false">D93+E93</f>
        <v>13.8</v>
      </c>
      <c r="D93" s="26" t="n">
        <v>8.7</v>
      </c>
      <c r="E93" s="26" t="n">
        <v>5.1</v>
      </c>
    </row>
    <row r="94" customFormat="false" ht="14.65" hidden="false" customHeight="false" outlineLevel="0" collapsed="false">
      <c r="B94" s="24" t="n">
        <f aca="false">B93+1*10^6</f>
        <v>2091000000</v>
      </c>
      <c r="C94" s="25" t="n">
        <f aca="false">D94+E94</f>
        <v>13.9</v>
      </c>
      <c r="D94" s="26" t="n">
        <v>8.8</v>
      </c>
      <c r="E94" s="26" t="n">
        <v>5.1</v>
      </c>
    </row>
    <row r="95" customFormat="false" ht="14.65" hidden="false" customHeight="false" outlineLevel="0" collapsed="false">
      <c r="B95" s="24" t="n">
        <f aca="false">B94+1*10^6</f>
        <v>2092000000</v>
      </c>
      <c r="C95" s="25" t="n">
        <f aca="false">D95+E95</f>
        <v>13.9</v>
      </c>
      <c r="D95" s="26" t="n">
        <v>8.8</v>
      </c>
      <c r="E95" s="26" t="n">
        <v>5.1</v>
      </c>
    </row>
    <row r="96" customFormat="false" ht="14.65" hidden="false" customHeight="false" outlineLevel="0" collapsed="false">
      <c r="B96" s="24" t="n">
        <f aca="false">B95+1*10^6</f>
        <v>2093000000</v>
      </c>
      <c r="C96" s="25" t="n">
        <f aca="false">D96+E96</f>
        <v>13.9</v>
      </c>
      <c r="D96" s="26" t="n">
        <v>8.8</v>
      </c>
      <c r="E96" s="26" t="n">
        <v>5.1</v>
      </c>
    </row>
    <row r="97" customFormat="false" ht="14.65" hidden="false" customHeight="false" outlineLevel="0" collapsed="false">
      <c r="B97" s="24" t="n">
        <f aca="false">B96+1*10^6</f>
        <v>2094000000</v>
      </c>
      <c r="C97" s="25" t="n">
        <f aca="false">D97+E97</f>
        <v>13.9</v>
      </c>
      <c r="D97" s="26" t="n">
        <v>8.8</v>
      </c>
      <c r="E97" s="26" t="n">
        <v>5.1</v>
      </c>
    </row>
    <row r="98" customFormat="false" ht="14.65" hidden="false" customHeight="false" outlineLevel="0" collapsed="false">
      <c r="B98" s="24" t="n">
        <f aca="false">B97+1*10^6</f>
        <v>2095000000</v>
      </c>
      <c r="C98" s="25" t="n">
        <f aca="false">D98+E98</f>
        <v>13.9</v>
      </c>
      <c r="D98" s="26" t="n">
        <v>8.8</v>
      </c>
      <c r="E98" s="26" t="n">
        <v>5.1</v>
      </c>
    </row>
    <row r="99" customFormat="false" ht="14.65" hidden="false" customHeight="false" outlineLevel="0" collapsed="false">
      <c r="B99" s="24" t="n">
        <f aca="false">B98+1*10^6</f>
        <v>2096000000</v>
      </c>
      <c r="C99" s="25" t="n">
        <f aca="false">D99+E99</f>
        <v>13.9</v>
      </c>
      <c r="D99" s="26" t="n">
        <v>8.8</v>
      </c>
      <c r="E99" s="26" t="n">
        <v>5.1</v>
      </c>
    </row>
    <row r="100" customFormat="false" ht="14.65" hidden="false" customHeight="false" outlineLevel="0" collapsed="false">
      <c r="B100" s="24" t="n">
        <f aca="false">B99+1*10^6</f>
        <v>2097000000</v>
      </c>
      <c r="C100" s="25" t="n">
        <f aca="false">D100+E100</f>
        <v>13.9</v>
      </c>
      <c r="D100" s="26" t="n">
        <v>8.8</v>
      </c>
      <c r="E100" s="26" t="n">
        <v>5.1</v>
      </c>
    </row>
    <row r="101" customFormat="false" ht="14.65" hidden="false" customHeight="false" outlineLevel="0" collapsed="false">
      <c r="B101" s="24" t="n">
        <f aca="false">B100+1*10^6</f>
        <v>2098000000</v>
      </c>
      <c r="C101" s="25" t="n">
        <f aca="false">D101+E101</f>
        <v>13.9</v>
      </c>
      <c r="D101" s="26" t="n">
        <v>8.8</v>
      </c>
      <c r="E101" s="26" t="n">
        <v>5.1</v>
      </c>
    </row>
    <row r="102" customFormat="false" ht="14.65" hidden="false" customHeight="false" outlineLevel="0" collapsed="false">
      <c r="B102" s="24" t="n">
        <f aca="false">B101+1*10^6</f>
        <v>2099000000</v>
      </c>
      <c r="C102" s="25" t="n">
        <f aca="false">D102+E102</f>
        <v>13.9</v>
      </c>
      <c r="D102" s="26" t="n">
        <v>8.8</v>
      </c>
      <c r="E102" s="26" t="n">
        <v>5.1</v>
      </c>
    </row>
    <row r="103" customFormat="false" ht="14.65" hidden="false" customHeight="false" outlineLevel="0" collapsed="false">
      <c r="B103" s="24" t="n">
        <f aca="false">B102+1*10^6</f>
        <v>2100000000</v>
      </c>
      <c r="C103" s="25" t="n">
        <f aca="false">D103+E103</f>
        <v>13.9</v>
      </c>
      <c r="D103" s="26" t="n">
        <v>8.8</v>
      </c>
      <c r="E103" s="26" t="n">
        <v>5.1</v>
      </c>
    </row>
    <row r="104" customFormat="false" ht="14.65" hidden="false" customHeight="false" outlineLevel="0" collapsed="false">
      <c r="B104" s="24" t="n">
        <f aca="false">B103+1*10^6</f>
        <v>2101000000</v>
      </c>
      <c r="C104" s="25" t="n">
        <f aca="false">D104+E104</f>
        <v>13.9</v>
      </c>
      <c r="D104" s="26" t="n">
        <v>8.8</v>
      </c>
      <c r="E104" s="26" t="n">
        <v>5.1</v>
      </c>
    </row>
    <row r="105" customFormat="false" ht="14.65" hidden="false" customHeight="false" outlineLevel="0" collapsed="false">
      <c r="B105" s="24" t="n">
        <f aca="false">B104+1*10^6</f>
        <v>2102000000</v>
      </c>
      <c r="C105" s="25" t="n">
        <f aca="false">D105+E105</f>
        <v>13.9</v>
      </c>
      <c r="D105" s="26" t="n">
        <v>8.8</v>
      </c>
      <c r="E105" s="26" t="n">
        <v>5.1</v>
      </c>
    </row>
    <row r="106" customFormat="false" ht="14.65" hidden="false" customHeight="false" outlineLevel="0" collapsed="false">
      <c r="B106" s="24" t="n">
        <f aca="false">B105+1*10^6</f>
        <v>2103000000</v>
      </c>
      <c r="C106" s="25" t="n">
        <f aca="false">D106+E106</f>
        <v>13.9</v>
      </c>
      <c r="D106" s="26" t="n">
        <v>8.8</v>
      </c>
      <c r="E106" s="26" t="n">
        <v>5.1</v>
      </c>
    </row>
    <row r="107" customFormat="false" ht="14.65" hidden="false" customHeight="false" outlineLevel="0" collapsed="false">
      <c r="B107" s="24" t="n">
        <f aca="false">B106+1*10^6</f>
        <v>2104000000</v>
      </c>
      <c r="C107" s="25" t="n">
        <f aca="false">D107+E107</f>
        <v>13.9</v>
      </c>
      <c r="D107" s="26" t="n">
        <v>8.8</v>
      </c>
      <c r="E107" s="26" t="n">
        <v>5.1</v>
      </c>
    </row>
    <row r="108" customFormat="false" ht="14.65" hidden="false" customHeight="false" outlineLevel="0" collapsed="false">
      <c r="B108" s="24" t="n">
        <f aca="false">B107+1*10^6</f>
        <v>2105000000</v>
      </c>
      <c r="C108" s="25" t="n">
        <f aca="false">D108+E108</f>
        <v>13.9</v>
      </c>
      <c r="D108" s="26" t="n">
        <v>8.8</v>
      </c>
      <c r="E108" s="26" t="n">
        <v>5.1</v>
      </c>
    </row>
    <row r="109" customFormat="false" ht="14.65" hidden="false" customHeight="false" outlineLevel="0" collapsed="false">
      <c r="B109" s="24" t="n">
        <f aca="false">B108+1*10^6</f>
        <v>2106000000</v>
      </c>
      <c r="C109" s="25" t="n">
        <f aca="false">D109+E109</f>
        <v>13.9</v>
      </c>
      <c r="D109" s="26" t="n">
        <v>8.8</v>
      </c>
      <c r="E109" s="26" t="n">
        <v>5.1</v>
      </c>
    </row>
    <row r="110" customFormat="false" ht="14.65" hidden="false" customHeight="false" outlineLevel="0" collapsed="false">
      <c r="B110" s="24" t="n">
        <f aca="false">B109+1*10^6</f>
        <v>2107000000</v>
      </c>
      <c r="C110" s="25" t="n">
        <f aca="false">D110+E110</f>
        <v>13.9</v>
      </c>
      <c r="D110" s="26" t="n">
        <v>8.8</v>
      </c>
      <c r="E110" s="26" t="n">
        <v>5.1</v>
      </c>
    </row>
    <row r="111" customFormat="false" ht="14.65" hidden="false" customHeight="false" outlineLevel="0" collapsed="false">
      <c r="B111" s="24" t="n">
        <f aca="false">B110+1*10^6</f>
        <v>2108000000</v>
      </c>
      <c r="C111" s="25" t="n">
        <f aca="false">D111+E111</f>
        <v>13.9</v>
      </c>
      <c r="D111" s="26" t="n">
        <v>8.8</v>
      </c>
      <c r="E111" s="26" t="n">
        <v>5.1</v>
      </c>
    </row>
    <row r="112" customFormat="false" ht="14.65" hidden="false" customHeight="false" outlineLevel="0" collapsed="false">
      <c r="B112" s="24" t="n">
        <f aca="false">B111+1*10^6</f>
        <v>2109000000</v>
      </c>
      <c r="C112" s="25" t="n">
        <f aca="false">D112+E112</f>
        <v>13.9</v>
      </c>
      <c r="D112" s="26" t="n">
        <v>8.8</v>
      </c>
      <c r="E112" s="26" t="n">
        <v>5.1</v>
      </c>
    </row>
    <row r="113" customFormat="false" ht="14.65" hidden="false" customHeight="false" outlineLevel="0" collapsed="false">
      <c r="B113" s="24" t="n">
        <f aca="false">B112+1*10^6</f>
        <v>2110000000</v>
      </c>
      <c r="C113" s="25" t="n">
        <f aca="false">D113+E113</f>
        <v>13.9</v>
      </c>
      <c r="D113" s="26" t="n">
        <v>8.8</v>
      </c>
      <c r="E113" s="26" t="n">
        <v>5.1</v>
      </c>
    </row>
    <row r="114" customFormat="false" ht="14.65" hidden="false" customHeight="false" outlineLevel="0" collapsed="false">
      <c r="B114" s="24" t="n">
        <f aca="false">B113+1*10^6</f>
        <v>2111000000</v>
      </c>
      <c r="C114" s="25" t="n">
        <f aca="false">D114+E114</f>
        <v>13.9</v>
      </c>
      <c r="D114" s="26" t="n">
        <v>8.8</v>
      </c>
      <c r="E114" s="26" t="n">
        <v>5.1</v>
      </c>
    </row>
    <row r="115" customFormat="false" ht="14.65" hidden="false" customHeight="false" outlineLevel="0" collapsed="false">
      <c r="B115" s="24" t="n">
        <f aca="false">B114+1*10^6</f>
        <v>2112000000</v>
      </c>
      <c r="C115" s="25" t="n">
        <f aca="false">D115+E115</f>
        <v>13.9</v>
      </c>
      <c r="D115" s="26" t="n">
        <v>8.8</v>
      </c>
      <c r="E115" s="26" t="n">
        <v>5.1</v>
      </c>
    </row>
    <row r="116" customFormat="false" ht="14.65" hidden="false" customHeight="false" outlineLevel="0" collapsed="false">
      <c r="B116" s="24" t="n">
        <f aca="false">B115+1*10^6</f>
        <v>2113000000</v>
      </c>
      <c r="C116" s="25" t="n">
        <f aca="false">D116+E116</f>
        <v>13.9</v>
      </c>
      <c r="D116" s="26" t="n">
        <v>8.8</v>
      </c>
      <c r="E116" s="26" t="n">
        <v>5.1</v>
      </c>
    </row>
    <row r="117" customFormat="false" ht="14.65" hidden="false" customHeight="false" outlineLevel="0" collapsed="false">
      <c r="B117" s="24" t="n">
        <f aca="false">B116+1*10^6</f>
        <v>2114000000</v>
      </c>
      <c r="C117" s="25" t="n">
        <f aca="false">D117+E117</f>
        <v>13.9</v>
      </c>
      <c r="D117" s="26" t="n">
        <v>8.8</v>
      </c>
      <c r="E117" s="26" t="n">
        <v>5.1</v>
      </c>
    </row>
    <row r="118" customFormat="false" ht="14.65" hidden="false" customHeight="false" outlineLevel="0" collapsed="false">
      <c r="B118" s="24" t="n">
        <f aca="false">B117+1*10^6</f>
        <v>2115000000</v>
      </c>
      <c r="C118" s="25" t="n">
        <f aca="false">D118+E118</f>
        <v>13.9</v>
      </c>
      <c r="D118" s="26" t="n">
        <v>8.8</v>
      </c>
      <c r="E118" s="26" t="n">
        <v>5.1</v>
      </c>
    </row>
    <row r="119" customFormat="false" ht="14.65" hidden="false" customHeight="false" outlineLevel="0" collapsed="false">
      <c r="B119" s="24" t="n">
        <f aca="false">B118+1*10^6</f>
        <v>2116000000</v>
      </c>
      <c r="C119" s="25" t="n">
        <f aca="false">D119+E119</f>
        <v>13.9</v>
      </c>
      <c r="D119" s="26" t="n">
        <v>8.8</v>
      </c>
      <c r="E119" s="26" t="n">
        <v>5.1</v>
      </c>
    </row>
    <row r="120" customFormat="false" ht="14.65" hidden="false" customHeight="false" outlineLevel="0" collapsed="false">
      <c r="B120" s="24" t="n">
        <f aca="false">B119+1*10^6</f>
        <v>2117000000</v>
      </c>
      <c r="C120" s="25" t="n">
        <f aca="false">D120+E120</f>
        <v>13.9</v>
      </c>
      <c r="D120" s="26" t="n">
        <v>8.8</v>
      </c>
      <c r="E120" s="26" t="n">
        <v>5.1</v>
      </c>
    </row>
    <row r="121" customFormat="false" ht="14.65" hidden="false" customHeight="false" outlineLevel="0" collapsed="false">
      <c r="B121" s="24" t="n">
        <f aca="false">B120+1*10^6</f>
        <v>2118000000</v>
      </c>
      <c r="C121" s="25" t="n">
        <f aca="false">D121+E121</f>
        <v>13.9</v>
      </c>
      <c r="D121" s="26" t="n">
        <v>8.8</v>
      </c>
      <c r="E121" s="26" t="n">
        <v>5.1</v>
      </c>
    </row>
    <row r="122" customFormat="false" ht="14.65" hidden="false" customHeight="false" outlineLevel="0" collapsed="false">
      <c r="B122" s="24" t="n">
        <f aca="false">B121+1*10^6</f>
        <v>2119000000</v>
      </c>
      <c r="C122" s="25" t="n">
        <f aca="false">D122+E122</f>
        <v>13.9</v>
      </c>
      <c r="D122" s="26" t="n">
        <v>8.8</v>
      </c>
      <c r="E122" s="26" t="n">
        <v>5.1</v>
      </c>
    </row>
    <row r="123" customFormat="false" ht="14.65" hidden="false" customHeight="false" outlineLevel="0" collapsed="false">
      <c r="B123" s="24" t="n">
        <f aca="false">B122+1*10^6</f>
        <v>2120000000</v>
      </c>
      <c r="C123" s="25" t="n">
        <f aca="false">D123+E123</f>
        <v>13.9</v>
      </c>
      <c r="D123" s="26" t="n">
        <v>8.8</v>
      </c>
      <c r="E123" s="26" t="n">
        <v>5.1</v>
      </c>
    </row>
    <row r="124" customFormat="false" ht="14.65" hidden="false" customHeight="false" outlineLevel="0" collapsed="false">
      <c r="B124" s="24" t="n">
        <f aca="false">B123+1*10^6</f>
        <v>2121000000</v>
      </c>
      <c r="C124" s="25" t="n">
        <f aca="false">D124+E124</f>
        <v>13.9</v>
      </c>
      <c r="D124" s="26" t="n">
        <v>8.8</v>
      </c>
      <c r="E124" s="26" t="n">
        <v>5.1</v>
      </c>
    </row>
    <row r="125" customFormat="false" ht="14.65" hidden="false" customHeight="false" outlineLevel="0" collapsed="false">
      <c r="B125" s="24" t="n">
        <f aca="false">B124+1*10^6</f>
        <v>2122000000</v>
      </c>
      <c r="C125" s="25" t="n">
        <f aca="false">D125+E125</f>
        <v>13.9</v>
      </c>
      <c r="D125" s="26" t="n">
        <v>8.8</v>
      </c>
      <c r="E125" s="26" t="n">
        <v>5.1</v>
      </c>
    </row>
    <row r="126" customFormat="false" ht="14.65" hidden="false" customHeight="false" outlineLevel="0" collapsed="false">
      <c r="B126" s="24" t="n">
        <f aca="false">B125+1*10^6</f>
        <v>2123000000</v>
      </c>
      <c r="C126" s="25" t="n">
        <f aca="false">D126+E126</f>
        <v>13.9</v>
      </c>
      <c r="D126" s="26" t="n">
        <v>8.8</v>
      </c>
      <c r="E126" s="26" t="n">
        <v>5.1</v>
      </c>
    </row>
    <row r="127" customFormat="false" ht="14.65" hidden="false" customHeight="false" outlineLevel="0" collapsed="false">
      <c r="B127" s="24" t="n">
        <f aca="false">B126+1*10^6</f>
        <v>2124000000</v>
      </c>
      <c r="C127" s="25" t="n">
        <f aca="false">D127+E127</f>
        <v>13.9</v>
      </c>
      <c r="D127" s="26" t="n">
        <v>8.8</v>
      </c>
      <c r="E127" s="26" t="n">
        <v>5.1</v>
      </c>
    </row>
    <row r="128" customFormat="false" ht="14.65" hidden="false" customHeight="false" outlineLevel="0" collapsed="false">
      <c r="B128" s="24" t="n">
        <f aca="false">B127+1*10^6</f>
        <v>2125000000</v>
      </c>
      <c r="C128" s="25" t="n">
        <f aca="false">D128+E128</f>
        <v>13.9</v>
      </c>
      <c r="D128" s="26" t="n">
        <v>8.8</v>
      </c>
      <c r="E128" s="26" t="n">
        <v>5.1</v>
      </c>
    </row>
    <row r="129" customFormat="false" ht="14.65" hidden="false" customHeight="false" outlineLevel="0" collapsed="false">
      <c r="B129" s="24" t="n">
        <f aca="false">B128+1*10^6</f>
        <v>2126000000</v>
      </c>
      <c r="C129" s="25" t="n">
        <f aca="false">D129+E129</f>
        <v>13.9</v>
      </c>
      <c r="D129" s="26" t="n">
        <v>8.8</v>
      </c>
      <c r="E129" s="26" t="n">
        <v>5.1</v>
      </c>
    </row>
    <row r="130" customFormat="false" ht="14.65" hidden="false" customHeight="false" outlineLevel="0" collapsed="false">
      <c r="B130" s="24" t="n">
        <f aca="false">B129+1*10^6</f>
        <v>2127000000</v>
      </c>
      <c r="C130" s="25" t="n">
        <f aca="false">D130+E130</f>
        <v>13.8</v>
      </c>
      <c r="D130" s="26" t="n">
        <v>8.8</v>
      </c>
      <c r="E130" s="26" t="n">
        <v>5</v>
      </c>
    </row>
    <row r="131" customFormat="false" ht="14.65" hidden="false" customHeight="false" outlineLevel="0" collapsed="false">
      <c r="B131" s="24" t="n">
        <f aca="false">B130+1*10^6</f>
        <v>2128000000</v>
      </c>
      <c r="C131" s="25" t="n">
        <f aca="false">D131+E131</f>
        <v>13.9</v>
      </c>
      <c r="D131" s="26" t="n">
        <v>8.8</v>
      </c>
      <c r="E131" s="26" t="n">
        <v>5.1</v>
      </c>
    </row>
    <row r="132" customFormat="false" ht="14.65" hidden="false" customHeight="false" outlineLevel="0" collapsed="false">
      <c r="B132" s="24" t="n">
        <f aca="false">B131+1*10^6</f>
        <v>2129000000</v>
      </c>
      <c r="C132" s="25" t="n">
        <f aca="false">D132+E132</f>
        <v>13.8</v>
      </c>
      <c r="D132" s="26" t="n">
        <v>8.8</v>
      </c>
      <c r="E132" s="26" t="n">
        <v>5</v>
      </c>
    </row>
    <row r="133" customFormat="false" ht="14.65" hidden="false" customHeight="false" outlineLevel="0" collapsed="false">
      <c r="B133" s="24" t="n">
        <f aca="false">B132+1*10^6</f>
        <v>2130000000</v>
      </c>
      <c r="C133" s="25" t="n">
        <f aca="false">D133+E133</f>
        <v>13.8</v>
      </c>
      <c r="D133" s="26" t="n">
        <v>8.8</v>
      </c>
      <c r="E133" s="26" t="n">
        <v>5</v>
      </c>
    </row>
    <row r="134" customFormat="false" ht="14.65" hidden="false" customHeight="false" outlineLevel="0" collapsed="false">
      <c r="B134" s="24" t="n">
        <f aca="false">B133+1*10^6</f>
        <v>2131000000</v>
      </c>
      <c r="C134" s="25" t="n">
        <f aca="false">D134+E134</f>
        <v>13.9</v>
      </c>
      <c r="D134" s="26" t="n">
        <v>8.8</v>
      </c>
      <c r="E134" s="26" t="n">
        <v>5.1</v>
      </c>
    </row>
    <row r="135" customFormat="false" ht="14.65" hidden="false" customHeight="false" outlineLevel="0" collapsed="false">
      <c r="B135" s="24" t="n">
        <f aca="false">B134+1*10^6</f>
        <v>2132000000</v>
      </c>
      <c r="C135" s="25" t="n">
        <f aca="false">D135+E135</f>
        <v>13.9</v>
      </c>
      <c r="D135" s="26" t="n">
        <v>8.8</v>
      </c>
      <c r="E135" s="26" t="n">
        <v>5.1</v>
      </c>
    </row>
    <row r="136" customFormat="false" ht="14.65" hidden="false" customHeight="false" outlineLevel="0" collapsed="false">
      <c r="B136" s="24" t="n">
        <f aca="false">B135+1*10^6</f>
        <v>2133000000</v>
      </c>
      <c r="C136" s="25" t="n">
        <f aca="false">D136+E136</f>
        <v>13.9</v>
      </c>
      <c r="D136" s="26" t="n">
        <v>8.8</v>
      </c>
      <c r="E136" s="26" t="n">
        <v>5.1</v>
      </c>
    </row>
    <row r="137" customFormat="false" ht="14.65" hidden="false" customHeight="false" outlineLevel="0" collapsed="false">
      <c r="B137" s="24" t="n">
        <f aca="false">B136+1*10^6</f>
        <v>2134000000</v>
      </c>
      <c r="C137" s="25" t="n">
        <f aca="false">D137+E137</f>
        <v>13.9</v>
      </c>
      <c r="D137" s="26" t="n">
        <v>8.8</v>
      </c>
      <c r="E137" s="26" t="n">
        <v>5.1</v>
      </c>
    </row>
    <row r="138" customFormat="false" ht="14.65" hidden="false" customHeight="false" outlineLevel="0" collapsed="false">
      <c r="B138" s="24" t="n">
        <f aca="false">B137+1*10^6</f>
        <v>2135000000</v>
      </c>
      <c r="C138" s="25" t="n">
        <f aca="false">D138+E138</f>
        <v>13.9</v>
      </c>
      <c r="D138" s="26" t="n">
        <v>8.8</v>
      </c>
      <c r="E138" s="26" t="n">
        <v>5.1</v>
      </c>
    </row>
    <row r="139" customFormat="false" ht="14.65" hidden="false" customHeight="false" outlineLevel="0" collapsed="false">
      <c r="B139" s="24" t="n">
        <f aca="false">B138+1*10^6</f>
        <v>2136000000</v>
      </c>
      <c r="C139" s="25" t="n">
        <f aca="false">D139+E139</f>
        <v>13.9</v>
      </c>
      <c r="D139" s="26" t="n">
        <v>8.8</v>
      </c>
      <c r="E139" s="26" t="n">
        <v>5.1</v>
      </c>
    </row>
    <row r="140" customFormat="false" ht="14.65" hidden="false" customHeight="false" outlineLevel="0" collapsed="false">
      <c r="B140" s="24" t="n">
        <f aca="false">B139+1*10^6</f>
        <v>2137000000</v>
      </c>
      <c r="C140" s="25" t="n">
        <f aca="false">D140+E140</f>
        <v>13.9</v>
      </c>
      <c r="D140" s="26" t="n">
        <v>8.8</v>
      </c>
      <c r="E140" s="26" t="n">
        <v>5.1</v>
      </c>
    </row>
    <row r="141" customFormat="false" ht="14.65" hidden="false" customHeight="false" outlineLevel="0" collapsed="false">
      <c r="B141" s="24" t="n">
        <f aca="false">B140+1*10^6</f>
        <v>2138000000</v>
      </c>
      <c r="C141" s="25" t="n">
        <f aca="false">D141+E141</f>
        <v>13.9</v>
      </c>
      <c r="D141" s="26" t="n">
        <v>8.8</v>
      </c>
      <c r="E141" s="26" t="n">
        <v>5.1</v>
      </c>
    </row>
    <row r="142" customFormat="false" ht="14.65" hidden="false" customHeight="false" outlineLevel="0" collapsed="false">
      <c r="B142" s="24" t="n">
        <f aca="false">B141+1*10^6</f>
        <v>2139000000</v>
      </c>
      <c r="C142" s="25" t="n">
        <f aca="false">D142+E142</f>
        <v>13.9</v>
      </c>
      <c r="D142" s="26" t="n">
        <v>8.8</v>
      </c>
      <c r="E142" s="26" t="n">
        <v>5.1</v>
      </c>
    </row>
    <row r="143" customFormat="false" ht="14.65" hidden="false" customHeight="false" outlineLevel="0" collapsed="false">
      <c r="B143" s="24" t="n">
        <f aca="false">B142+1*10^6</f>
        <v>2140000000</v>
      </c>
      <c r="C143" s="25" t="n">
        <f aca="false">D143+E143</f>
        <v>13.9</v>
      </c>
      <c r="D143" s="26" t="n">
        <v>8.8</v>
      </c>
      <c r="E143" s="26" t="n">
        <v>5.1</v>
      </c>
    </row>
    <row r="144" customFormat="false" ht="14.65" hidden="false" customHeight="false" outlineLevel="0" collapsed="false">
      <c r="B144" s="24" t="n">
        <f aca="false">B143+1*10^6</f>
        <v>2141000000</v>
      </c>
      <c r="C144" s="25" t="n">
        <f aca="false">D144+E144</f>
        <v>13.9</v>
      </c>
      <c r="D144" s="26" t="n">
        <v>8.8</v>
      </c>
      <c r="E144" s="26" t="n">
        <v>5.1</v>
      </c>
    </row>
    <row r="145" customFormat="false" ht="14.65" hidden="false" customHeight="false" outlineLevel="0" collapsed="false">
      <c r="B145" s="24" t="n">
        <f aca="false">B144+1*10^6</f>
        <v>2142000000</v>
      </c>
      <c r="C145" s="25" t="n">
        <f aca="false">D145+E145</f>
        <v>13.9</v>
      </c>
      <c r="D145" s="26" t="n">
        <v>8.8</v>
      </c>
      <c r="E145" s="26" t="n">
        <v>5.1</v>
      </c>
    </row>
    <row r="146" customFormat="false" ht="14.65" hidden="false" customHeight="false" outlineLevel="0" collapsed="false">
      <c r="B146" s="24" t="n">
        <f aca="false">B145+1*10^6</f>
        <v>2143000000</v>
      </c>
      <c r="C146" s="25" t="n">
        <f aca="false">D146+E146</f>
        <v>13.9</v>
      </c>
      <c r="D146" s="26" t="n">
        <v>8.8</v>
      </c>
      <c r="E146" s="26" t="n">
        <v>5.1</v>
      </c>
    </row>
    <row r="147" customFormat="false" ht="14.65" hidden="false" customHeight="false" outlineLevel="0" collapsed="false">
      <c r="B147" s="24" t="n">
        <f aca="false">B146+1*10^6</f>
        <v>2144000000</v>
      </c>
      <c r="C147" s="25" t="n">
        <f aca="false">D147+E147</f>
        <v>13.9</v>
      </c>
      <c r="D147" s="26" t="n">
        <v>8.8</v>
      </c>
      <c r="E147" s="26" t="n">
        <v>5.1</v>
      </c>
    </row>
    <row r="148" customFormat="false" ht="14.65" hidden="false" customHeight="false" outlineLevel="0" collapsed="false">
      <c r="B148" s="24" t="n">
        <f aca="false">B147+1*10^6</f>
        <v>2145000000</v>
      </c>
      <c r="C148" s="25" t="n">
        <f aca="false">D148+E148</f>
        <v>13.9</v>
      </c>
      <c r="D148" s="26" t="n">
        <v>8.8</v>
      </c>
      <c r="E148" s="26" t="n">
        <v>5.1</v>
      </c>
    </row>
    <row r="149" customFormat="false" ht="14.65" hidden="false" customHeight="false" outlineLevel="0" collapsed="false">
      <c r="B149" s="24" t="n">
        <f aca="false">B148+1*10^6</f>
        <v>2146000000</v>
      </c>
      <c r="C149" s="25" t="n">
        <f aca="false">D149+E149</f>
        <v>13.9</v>
      </c>
      <c r="D149" s="26" t="n">
        <v>8.8</v>
      </c>
      <c r="E149" s="26" t="n">
        <v>5.1</v>
      </c>
    </row>
    <row r="150" customFormat="false" ht="14.65" hidden="false" customHeight="false" outlineLevel="0" collapsed="false">
      <c r="B150" s="24" t="n">
        <f aca="false">B149+1*10^6</f>
        <v>2147000000</v>
      </c>
      <c r="C150" s="25" t="n">
        <f aca="false">D150+E150</f>
        <v>13.9</v>
      </c>
      <c r="D150" s="26" t="n">
        <v>8.8</v>
      </c>
      <c r="E150" s="26" t="n">
        <v>5.1</v>
      </c>
    </row>
    <row r="151" customFormat="false" ht="14.65" hidden="false" customHeight="false" outlineLevel="0" collapsed="false">
      <c r="B151" s="24" t="n">
        <f aca="false">B150+1*10^6</f>
        <v>2148000000</v>
      </c>
      <c r="C151" s="25" t="n">
        <f aca="false">D151+E151</f>
        <v>13.9</v>
      </c>
      <c r="D151" s="26" t="n">
        <v>8.8</v>
      </c>
      <c r="E151" s="26" t="n">
        <v>5.1</v>
      </c>
    </row>
    <row r="152" customFormat="false" ht="14.65" hidden="false" customHeight="false" outlineLevel="0" collapsed="false">
      <c r="B152" s="24" t="n">
        <f aca="false">B151+1*10^6</f>
        <v>2149000000</v>
      </c>
      <c r="C152" s="25" t="n">
        <f aca="false">D152+E152</f>
        <v>13.9</v>
      </c>
      <c r="D152" s="26" t="n">
        <v>8.8</v>
      </c>
      <c r="E152" s="26" t="n">
        <v>5.1</v>
      </c>
    </row>
    <row r="153" customFormat="false" ht="14.65" hidden="false" customHeight="false" outlineLevel="0" collapsed="false">
      <c r="B153" s="24" t="n">
        <f aca="false">B152+1*10^6</f>
        <v>2150000000</v>
      </c>
      <c r="C153" s="25" t="n">
        <f aca="false">D153+E153</f>
        <v>13.9</v>
      </c>
      <c r="D153" s="26" t="n">
        <v>8.8</v>
      </c>
      <c r="E153" s="26" t="n">
        <v>5.1</v>
      </c>
    </row>
    <row r="154" customFormat="false" ht="14.65" hidden="false" customHeight="false" outlineLevel="0" collapsed="false">
      <c r="B154" s="24" t="n">
        <f aca="false">B153+1*10^6</f>
        <v>2151000000</v>
      </c>
      <c r="C154" s="25" t="n">
        <f aca="false">D154+E154</f>
        <v>13.9</v>
      </c>
      <c r="D154" s="26" t="n">
        <v>8.8</v>
      </c>
      <c r="E154" s="26" t="n">
        <v>5.1</v>
      </c>
    </row>
    <row r="155" customFormat="false" ht="14.65" hidden="false" customHeight="false" outlineLevel="0" collapsed="false">
      <c r="B155" s="24" t="n">
        <f aca="false">B154+1*10^6</f>
        <v>2152000000</v>
      </c>
      <c r="C155" s="25" t="n">
        <f aca="false">D155+E155</f>
        <v>13.9</v>
      </c>
      <c r="D155" s="26" t="n">
        <v>8.8</v>
      </c>
      <c r="E155" s="26" t="n">
        <v>5.1</v>
      </c>
    </row>
    <row r="156" customFormat="false" ht="14.65" hidden="false" customHeight="false" outlineLevel="0" collapsed="false">
      <c r="B156" s="24" t="n">
        <f aca="false">B155+1*10^6</f>
        <v>2153000000</v>
      </c>
      <c r="C156" s="25" t="n">
        <f aca="false">D156+E156</f>
        <v>13.9</v>
      </c>
      <c r="D156" s="26" t="n">
        <v>8.8</v>
      </c>
      <c r="E156" s="26" t="n">
        <v>5.1</v>
      </c>
    </row>
    <row r="157" customFormat="false" ht="14.65" hidden="false" customHeight="false" outlineLevel="0" collapsed="false">
      <c r="B157" s="24" t="n">
        <f aca="false">B156+1*10^6</f>
        <v>2154000000</v>
      </c>
      <c r="C157" s="25" t="n">
        <f aca="false">D157+E157</f>
        <v>13.9</v>
      </c>
      <c r="D157" s="26" t="n">
        <v>8.8</v>
      </c>
      <c r="E157" s="26" t="n">
        <v>5.1</v>
      </c>
    </row>
    <row r="158" customFormat="false" ht="14.65" hidden="false" customHeight="false" outlineLevel="0" collapsed="false">
      <c r="B158" s="24" t="n">
        <f aca="false">B157+1*10^6</f>
        <v>2155000000</v>
      </c>
      <c r="C158" s="25" t="n">
        <f aca="false">D158+E158</f>
        <v>13.9</v>
      </c>
      <c r="D158" s="26" t="n">
        <v>8.8</v>
      </c>
      <c r="E158" s="26" t="n">
        <v>5.1</v>
      </c>
    </row>
    <row r="159" customFormat="false" ht="14.65" hidden="false" customHeight="false" outlineLevel="0" collapsed="false">
      <c r="B159" s="24" t="n">
        <f aca="false">B158+1*10^6</f>
        <v>2156000000</v>
      </c>
      <c r="C159" s="25" t="n">
        <f aca="false">D159+E159</f>
        <v>13.9</v>
      </c>
      <c r="D159" s="26" t="n">
        <v>8.8</v>
      </c>
      <c r="E159" s="26" t="n">
        <v>5.1</v>
      </c>
    </row>
    <row r="160" customFormat="false" ht="14.65" hidden="false" customHeight="false" outlineLevel="0" collapsed="false">
      <c r="B160" s="24" t="n">
        <f aca="false">B159+1*10^6</f>
        <v>2157000000</v>
      </c>
      <c r="C160" s="25" t="n">
        <f aca="false">D160+E160</f>
        <v>13.9</v>
      </c>
      <c r="D160" s="26" t="n">
        <v>8.8</v>
      </c>
      <c r="E160" s="26" t="n">
        <v>5.1</v>
      </c>
    </row>
    <row r="161" customFormat="false" ht="14.65" hidden="false" customHeight="false" outlineLevel="0" collapsed="false">
      <c r="B161" s="24" t="n">
        <f aca="false">B160+1*10^6</f>
        <v>2158000000</v>
      </c>
      <c r="C161" s="25" t="n">
        <f aca="false">D161+E161</f>
        <v>13.9</v>
      </c>
      <c r="D161" s="26" t="n">
        <v>8.8</v>
      </c>
      <c r="E161" s="26" t="n">
        <v>5.1</v>
      </c>
    </row>
    <row r="162" customFormat="false" ht="14.65" hidden="false" customHeight="false" outlineLevel="0" collapsed="false">
      <c r="B162" s="24" t="n">
        <f aca="false">B161+1*10^6</f>
        <v>2159000000</v>
      </c>
      <c r="C162" s="25" t="n">
        <f aca="false">D162+E162</f>
        <v>13.9</v>
      </c>
      <c r="D162" s="26" t="n">
        <v>8.8</v>
      </c>
      <c r="E162" s="26" t="n">
        <v>5.1</v>
      </c>
    </row>
    <row r="163" customFormat="false" ht="14.65" hidden="false" customHeight="false" outlineLevel="0" collapsed="false">
      <c r="B163" s="24" t="n">
        <f aca="false">B162+1*10^6</f>
        <v>2160000000</v>
      </c>
      <c r="C163" s="25" t="n">
        <f aca="false">D163+E163</f>
        <v>13.9</v>
      </c>
      <c r="D163" s="26" t="n">
        <v>8.8</v>
      </c>
      <c r="E163" s="26" t="n">
        <v>5.1</v>
      </c>
    </row>
    <row r="164" customFormat="false" ht="14.65" hidden="false" customHeight="false" outlineLevel="0" collapsed="false">
      <c r="B164" s="24" t="n">
        <f aca="false">B163+1*10^6</f>
        <v>2161000000</v>
      </c>
      <c r="C164" s="25" t="n">
        <f aca="false">D164+E164</f>
        <v>13.9</v>
      </c>
      <c r="D164" s="26" t="n">
        <v>8.8</v>
      </c>
      <c r="E164" s="26" t="n">
        <v>5.1</v>
      </c>
    </row>
    <row r="165" customFormat="false" ht="14.65" hidden="false" customHeight="false" outlineLevel="0" collapsed="false">
      <c r="B165" s="24" t="n">
        <f aca="false">B164+1*10^6</f>
        <v>2162000000</v>
      </c>
      <c r="C165" s="25" t="n">
        <f aca="false">D165+E165</f>
        <v>13.9</v>
      </c>
      <c r="D165" s="26" t="n">
        <v>8.8</v>
      </c>
      <c r="E165" s="26" t="n">
        <v>5.1</v>
      </c>
    </row>
    <row r="166" customFormat="false" ht="14.65" hidden="false" customHeight="false" outlineLevel="0" collapsed="false">
      <c r="B166" s="24" t="n">
        <f aca="false">B165+1*10^6</f>
        <v>2163000000</v>
      </c>
      <c r="C166" s="25" t="n">
        <f aca="false">D166+E166</f>
        <v>13.9</v>
      </c>
      <c r="D166" s="26" t="n">
        <v>8.8</v>
      </c>
      <c r="E166" s="26" t="n">
        <v>5.1</v>
      </c>
    </row>
    <row r="167" customFormat="false" ht="14.65" hidden="false" customHeight="false" outlineLevel="0" collapsed="false">
      <c r="B167" s="24" t="n">
        <f aca="false">B166+1*10^6</f>
        <v>2164000000</v>
      </c>
      <c r="C167" s="25" t="n">
        <f aca="false">D167+E167</f>
        <v>13.9</v>
      </c>
      <c r="D167" s="26" t="n">
        <v>8.8</v>
      </c>
      <c r="E167" s="26" t="n">
        <v>5.1</v>
      </c>
    </row>
    <row r="168" customFormat="false" ht="14.65" hidden="false" customHeight="false" outlineLevel="0" collapsed="false">
      <c r="B168" s="24" t="n">
        <f aca="false">B167+1*10^6</f>
        <v>2165000000</v>
      </c>
      <c r="C168" s="25" t="n">
        <f aca="false">D168+E168</f>
        <v>13.9</v>
      </c>
      <c r="D168" s="26" t="n">
        <v>8.8</v>
      </c>
      <c r="E168" s="26" t="n">
        <v>5.1</v>
      </c>
    </row>
    <row r="169" customFormat="false" ht="14.65" hidden="false" customHeight="false" outlineLevel="0" collapsed="false">
      <c r="B169" s="24" t="n">
        <f aca="false">B168+1*10^6</f>
        <v>2166000000</v>
      </c>
      <c r="C169" s="25" t="n">
        <f aca="false">D169+E169</f>
        <v>14</v>
      </c>
      <c r="D169" s="26" t="n">
        <v>8.9</v>
      </c>
      <c r="E169" s="26" t="n">
        <v>5.1</v>
      </c>
    </row>
    <row r="170" customFormat="false" ht="14.65" hidden="false" customHeight="false" outlineLevel="0" collapsed="false">
      <c r="B170" s="24" t="n">
        <f aca="false">B169+1*10^6</f>
        <v>2167000000</v>
      </c>
      <c r="C170" s="25" t="n">
        <f aca="false">D170+E170</f>
        <v>13.9</v>
      </c>
      <c r="D170" s="26" t="n">
        <v>8.8</v>
      </c>
      <c r="E170" s="26" t="n">
        <v>5.1</v>
      </c>
    </row>
    <row r="171" customFormat="false" ht="14.65" hidden="false" customHeight="false" outlineLevel="0" collapsed="false">
      <c r="B171" s="24" t="n">
        <f aca="false">B170+1*10^6</f>
        <v>2168000000</v>
      </c>
      <c r="C171" s="25" t="n">
        <f aca="false">D171+E171</f>
        <v>13.9</v>
      </c>
      <c r="D171" s="26" t="n">
        <v>8.8</v>
      </c>
      <c r="E171" s="26" t="n">
        <v>5.1</v>
      </c>
    </row>
    <row r="172" customFormat="false" ht="14.65" hidden="false" customHeight="false" outlineLevel="0" collapsed="false">
      <c r="B172" s="24" t="n">
        <f aca="false">B171+1*10^6</f>
        <v>2169000000</v>
      </c>
      <c r="C172" s="25" t="n">
        <f aca="false">D172+E172</f>
        <v>13.9</v>
      </c>
      <c r="D172" s="26" t="n">
        <v>8.8</v>
      </c>
      <c r="E172" s="26" t="n">
        <v>5.1</v>
      </c>
    </row>
    <row r="173" customFormat="false" ht="14.65" hidden="false" customHeight="false" outlineLevel="0" collapsed="false">
      <c r="B173" s="24" t="n">
        <f aca="false">B172+1*10^6</f>
        <v>2170000000</v>
      </c>
      <c r="C173" s="25" t="n">
        <f aca="false">D173+E173</f>
        <v>13.9</v>
      </c>
      <c r="D173" s="26" t="n">
        <v>8.8</v>
      </c>
      <c r="E173" s="26" t="n">
        <v>5.1</v>
      </c>
    </row>
    <row r="174" customFormat="false" ht="14.65" hidden="false" customHeight="false" outlineLevel="0" collapsed="false">
      <c r="B174" s="24" t="n">
        <f aca="false">B173+1*10^6</f>
        <v>2171000000</v>
      </c>
      <c r="C174" s="25" t="n">
        <f aca="false">D174+E174</f>
        <v>13.9</v>
      </c>
      <c r="D174" s="26" t="n">
        <v>8.8</v>
      </c>
      <c r="E174" s="26" t="n">
        <v>5.1</v>
      </c>
    </row>
    <row r="175" customFormat="false" ht="14.65" hidden="false" customHeight="false" outlineLevel="0" collapsed="false">
      <c r="B175" s="24" t="n">
        <f aca="false">B174+1*10^6</f>
        <v>2172000000</v>
      </c>
      <c r="C175" s="25" t="n">
        <f aca="false">D175+E175</f>
        <v>13.9</v>
      </c>
      <c r="D175" s="26" t="n">
        <v>8.8</v>
      </c>
      <c r="E175" s="26" t="n">
        <v>5.1</v>
      </c>
    </row>
    <row r="176" customFormat="false" ht="14.65" hidden="false" customHeight="false" outlineLevel="0" collapsed="false">
      <c r="B176" s="24" t="n">
        <f aca="false">B175+1*10^6</f>
        <v>2173000000</v>
      </c>
      <c r="C176" s="25" t="n">
        <f aca="false">D176+E176</f>
        <v>14</v>
      </c>
      <c r="D176" s="26" t="n">
        <v>8.9</v>
      </c>
      <c r="E176" s="26" t="n">
        <v>5.1</v>
      </c>
    </row>
    <row r="177" customFormat="false" ht="14.65" hidden="false" customHeight="false" outlineLevel="0" collapsed="false">
      <c r="B177" s="24" t="n">
        <f aca="false">B176+1*10^6</f>
        <v>2174000000</v>
      </c>
      <c r="C177" s="25" t="n">
        <f aca="false">D177+E177</f>
        <v>14</v>
      </c>
      <c r="D177" s="26" t="n">
        <v>8.9</v>
      </c>
      <c r="E177" s="26" t="n">
        <v>5.1</v>
      </c>
    </row>
    <row r="178" customFormat="false" ht="14.65" hidden="false" customHeight="false" outlineLevel="0" collapsed="false">
      <c r="B178" s="24" t="n">
        <f aca="false">B177+1*10^6</f>
        <v>2175000000</v>
      </c>
      <c r="C178" s="25" t="n">
        <f aca="false">D178+E178</f>
        <v>14</v>
      </c>
      <c r="D178" s="26" t="n">
        <v>8.9</v>
      </c>
      <c r="E178" s="26" t="n">
        <v>5.1</v>
      </c>
    </row>
    <row r="179" customFormat="false" ht="14.65" hidden="false" customHeight="false" outlineLevel="0" collapsed="false">
      <c r="B179" s="24" t="n">
        <f aca="false">B178+1*10^6</f>
        <v>2176000000</v>
      </c>
      <c r="C179" s="25" t="n">
        <f aca="false">D179+E179</f>
        <v>14</v>
      </c>
      <c r="D179" s="26" t="n">
        <v>8.9</v>
      </c>
      <c r="E179" s="26" t="n">
        <v>5.1</v>
      </c>
    </row>
    <row r="180" customFormat="false" ht="14.65" hidden="false" customHeight="false" outlineLevel="0" collapsed="false">
      <c r="B180" s="24" t="n">
        <f aca="false">B179+1*10^6</f>
        <v>2177000000</v>
      </c>
      <c r="C180" s="25" t="n">
        <f aca="false">D180+E180</f>
        <v>14</v>
      </c>
      <c r="D180" s="26" t="n">
        <v>8.9</v>
      </c>
      <c r="E180" s="26" t="n">
        <v>5.1</v>
      </c>
    </row>
    <row r="181" customFormat="false" ht="14.65" hidden="false" customHeight="false" outlineLevel="0" collapsed="false">
      <c r="B181" s="24" t="n">
        <f aca="false">B180+1*10^6</f>
        <v>2178000000</v>
      </c>
      <c r="C181" s="25" t="n">
        <f aca="false">D181+E181</f>
        <v>14</v>
      </c>
      <c r="D181" s="26" t="n">
        <v>8.9</v>
      </c>
      <c r="E181" s="26" t="n">
        <v>5.1</v>
      </c>
    </row>
    <row r="182" customFormat="false" ht="14.65" hidden="false" customHeight="false" outlineLevel="0" collapsed="false">
      <c r="B182" s="24" t="n">
        <f aca="false">B181+1*10^6</f>
        <v>2179000000</v>
      </c>
      <c r="C182" s="25" t="n">
        <f aca="false">D182+E182</f>
        <v>14</v>
      </c>
      <c r="D182" s="26" t="n">
        <v>8.9</v>
      </c>
      <c r="E182" s="26" t="n">
        <v>5.1</v>
      </c>
    </row>
    <row r="183" customFormat="false" ht="14.65" hidden="false" customHeight="false" outlineLevel="0" collapsed="false">
      <c r="B183" s="24" t="n">
        <f aca="false">B182+1*10^6</f>
        <v>2180000000</v>
      </c>
      <c r="C183" s="25" t="n">
        <f aca="false">D183+E183</f>
        <v>14</v>
      </c>
      <c r="D183" s="26" t="n">
        <v>8.9</v>
      </c>
      <c r="E183" s="26" t="n">
        <v>5.1</v>
      </c>
    </row>
    <row r="184" customFormat="false" ht="14.65" hidden="false" customHeight="false" outlineLevel="0" collapsed="false">
      <c r="B184" s="24" t="n">
        <f aca="false">B183+1*10^6</f>
        <v>2181000000</v>
      </c>
      <c r="C184" s="25" t="n">
        <f aca="false">D184+E184</f>
        <v>14</v>
      </c>
      <c r="D184" s="26" t="n">
        <v>8.9</v>
      </c>
      <c r="E184" s="26" t="n">
        <v>5.1</v>
      </c>
    </row>
    <row r="185" customFormat="false" ht="14.65" hidden="false" customHeight="false" outlineLevel="0" collapsed="false">
      <c r="B185" s="24" t="n">
        <f aca="false">B184+1*10^6</f>
        <v>2182000000</v>
      </c>
      <c r="C185" s="25" t="n">
        <f aca="false">D185+E185</f>
        <v>14</v>
      </c>
      <c r="D185" s="26" t="n">
        <v>8.9</v>
      </c>
      <c r="E185" s="26" t="n">
        <v>5.1</v>
      </c>
    </row>
    <row r="186" customFormat="false" ht="14.65" hidden="false" customHeight="false" outlineLevel="0" collapsed="false">
      <c r="B186" s="24" t="n">
        <f aca="false">B185+1*10^6</f>
        <v>2183000000</v>
      </c>
      <c r="C186" s="25" t="n">
        <f aca="false">D186+E186</f>
        <v>14</v>
      </c>
      <c r="D186" s="26" t="n">
        <v>8.9</v>
      </c>
      <c r="E186" s="26" t="n">
        <v>5.1</v>
      </c>
    </row>
    <row r="187" customFormat="false" ht="14.65" hidden="false" customHeight="false" outlineLevel="0" collapsed="false">
      <c r="B187" s="24" t="n">
        <f aca="false">B186+1*10^6</f>
        <v>2184000000</v>
      </c>
      <c r="C187" s="25" t="n">
        <f aca="false">D187+E187</f>
        <v>14</v>
      </c>
      <c r="D187" s="26" t="n">
        <v>8.9</v>
      </c>
      <c r="E187" s="26" t="n">
        <v>5.1</v>
      </c>
    </row>
    <row r="188" customFormat="false" ht="14.65" hidden="false" customHeight="false" outlineLevel="0" collapsed="false">
      <c r="B188" s="24" t="n">
        <f aca="false">B187+1*10^6</f>
        <v>2185000000</v>
      </c>
      <c r="C188" s="25" t="n">
        <f aca="false">D188+E188</f>
        <v>14</v>
      </c>
      <c r="D188" s="26" t="n">
        <v>8.9</v>
      </c>
      <c r="E188" s="26" t="n">
        <v>5.1</v>
      </c>
    </row>
    <row r="189" customFormat="false" ht="14.65" hidden="false" customHeight="false" outlineLevel="0" collapsed="false">
      <c r="B189" s="24" t="n">
        <f aca="false">B188+1*10^6</f>
        <v>2186000000</v>
      </c>
      <c r="C189" s="25" t="n">
        <f aca="false">D189+E189</f>
        <v>14</v>
      </c>
      <c r="D189" s="26" t="n">
        <v>8.9</v>
      </c>
      <c r="E189" s="26" t="n">
        <v>5.1</v>
      </c>
    </row>
    <row r="190" customFormat="false" ht="14.65" hidden="false" customHeight="false" outlineLevel="0" collapsed="false">
      <c r="B190" s="24" t="n">
        <f aca="false">B189+1*10^6</f>
        <v>2187000000</v>
      </c>
      <c r="C190" s="25" t="n">
        <f aca="false">D190+E190</f>
        <v>14</v>
      </c>
      <c r="D190" s="26" t="n">
        <v>8.9</v>
      </c>
      <c r="E190" s="26" t="n">
        <v>5.1</v>
      </c>
    </row>
    <row r="191" customFormat="false" ht="14.65" hidden="false" customHeight="false" outlineLevel="0" collapsed="false">
      <c r="B191" s="24" t="n">
        <f aca="false">B190+1*10^6</f>
        <v>2188000000</v>
      </c>
      <c r="C191" s="25" t="n">
        <f aca="false">D191+E191</f>
        <v>14</v>
      </c>
      <c r="D191" s="26" t="n">
        <v>8.9</v>
      </c>
      <c r="E191" s="26" t="n">
        <v>5.1</v>
      </c>
    </row>
    <row r="192" customFormat="false" ht="14.65" hidden="false" customHeight="false" outlineLevel="0" collapsed="false">
      <c r="B192" s="24" t="n">
        <f aca="false">B191+1*10^6</f>
        <v>2189000000</v>
      </c>
      <c r="C192" s="25" t="n">
        <f aca="false">D192+E192</f>
        <v>14</v>
      </c>
      <c r="D192" s="26" t="n">
        <v>8.9</v>
      </c>
      <c r="E192" s="26" t="n">
        <v>5.1</v>
      </c>
    </row>
    <row r="193" customFormat="false" ht="14.65" hidden="false" customHeight="false" outlineLevel="0" collapsed="false">
      <c r="B193" s="24" t="n">
        <f aca="false">B192+1*10^6</f>
        <v>2190000000</v>
      </c>
      <c r="C193" s="25" t="n">
        <f aca="false">D193+E193</f>
        <v>14</v>
      </c>
      <c r="D193" s="26" t="n">
        <v>8.9</v>
      </c>
      <c r="E193" s="26" t="n">
        <v>5.1</v>
      </c>
    </row>
    <row r="194" customFormat="false" ht="14.65" hidden="false" customHeight="false" outlineLevel="0" collapsed="false">
      <c r="B194" s="24" t="n">
        <f aca="false">B193+1*10^6</f>
        <v>2191000000</v>
      </c>
      <c r="C194" s="25" t="n">
        <f aca="false">D194+E194</f>
        <v>14</v>
      </c>
      <c r="D194" s="26" t="n">
        <v>8.9</v>
      </c>
      <c r="E194" s="26" t="n">
        <v>5.1</v>
      </c>
    </row>
    <row r="195" customFormat="false" ht="14.65" hidden="false" customHeight="false" outlineLevel="0" collapsed="false">
      <c r="B195" s="24" t="n">
        <f aca="false">B194+1*10^6</f>
        <v>2192000000</v>
      </c>
      <c r="C195" s="25" t="n">
        <f aca="false">D195+E195</f>
        <v>14</v>
      </c>
      <c r="D195" s="26" t="n">
        <v>8.9</v>
      </c>
      <c r="E195" s="26" t="n">
        <v>5.1</v>
      </c>
    </row>
    <row r="196" customFormat="false" ht="14.65" hidden="false" customHeight="false" outlineLevel="0" collapsed="false">
      <c r="B196" s="24" t="n">
        <f aca="false">B195+1*10^6</f>
        <v>2193000000</v>
      </c>
      <c r="C196" s="25" t="n">
        <f aca="false">D196+E196</f>
        <v>14</v>
      </c>
      <c r="D196" s="26" t="n">
        <v>8.9</v>
      </c>
      <c r="E196" s="26" t="n">
        <v>5.1</v>
      </c>
    </row>
    <row r="197" customFormat="false" ht="14.65" hidden="false" customHeight="false" outlineLevel="0" collapsed="false">
      <c r="B197" s="24" t="n">
        <f aca="false">B196+1*10^6</f>
        <v>2194000000</v>
      </c>
      <c r="C197" s="25" t="n">
        <f aca="false">D197+E197</f>
        <v>14</v>
      </c>
      <c r="D197" s="26" t="n">
        <v>8.9</v>
      </c>
      <c r="E197" s="26" t="n">
        <v>5.1</v>
      </c>
    </row>
    <row r="198" customFormat="false" ht="14.65" hidden="false" customHeight="false" outlineLevel="0" collapsed="false">
      <c r="B198" s="24" t="n">
        <f aca="false">B197+1*10^6</f>
        <v>2195000000</v>
      </c>
      <c r="C198" s="25" t="n">
        <f aca="false">D198+E198</f>
        <v>14</v>
      </c>
      <c r="D198" s="26" t="n">
        <v>8.9</v>
      </c>
      <c r="E198" s="26" t="n">
        <v>5.1</v>
      </c>
    </row>
    <row r="199" customFormat="false" ht="14.65" hidden="false" customHeight="false" outlineLevel="0" collapsed="false">
      <c r="B199" s="24" t="n">
        <f aca="false">B198+1*10^6</f>
        <v>2196000000</v>
      </c>
      <c r="C199" s="25" t="n">
        <f aca="false">D199+E199</f>
        <v>14</v>
      </c>
      <c r="D199" s="26" t="n">
        <v>8.9</v>
      </c>
      <c r="E199" s="26" t="n">
        <v>5.1</v>
      </c>
    </row>
    <row r="200" customFormat="false" ht="14.65" hidden="false" customHeight="false" outlineLevel="0" collapsed="false">
      <c r="B200" s="24" t="n">
        <f aca="false">B199+1*10^6</f>
        <v>2197000000</v>
      </c>
      <c r="C200" s="25" t="n">
        <f aca="false">D200+E200</f>
        <v>14</v>
      </c>
      <c r="D200" s="26" t="n">
        <v>8.9</v>
      </c>
      <c r="E200" s="26" t="n">
        <v>5.1</v>
      </c>
    </row>
    <row r="201" customFormat="false" ht="14.65" hidden="false" customHeight="false" outlineLevel="0" collapsed="false">
      <c r="B201" s="24" t="n">
        <f aca="false">B200+1*10^6</f>
        <v>2198000000</v>
      </c>
      <c r="C201" s="25" t="n">
        <f aca="false">D201+E201</f>
        <v>14</v>
      </c>
      <c r="D201" s="26" t="n">
        <v>8.9</v>
      </c>
      <c r="E201" s="26" t="n">
        <v>5.1</v>
      </c>
    </row>
    <row r="202" customFormat="false" ht="14.65" hidden="false" customHeight="false" outlineLevel="0" collapsed="false">
      <c r="B202" s="24" t="n">
        <f aca="false">B201+1*10^6</f>
        <v>2199000000</v>
      </c>
      <c r="C202" s="25" t="n">
        <f aca="false">D202+E202</f>
        <v>14</v>
      </c>
      <c r="D202" s="26" t="n">
        <v>8.9</v>
      </c>
      <c r="E202" s="26" t="n">
        <v>5.1</v>
      </c>
    </row>
    <row r="203" customFormat="false" ht="14.65" hidden="false" customHeight="false" outlineLevel="0" collapsed="false">
      <c r="B203" s="24" t="n">
        <f aca="false">B202+1*10^6</f>
        <v>2200000000</v>
      </c>
      <c r="C203" s="25" t="n">
        <f aca="false">D203+E203</f>
        <v>14</v>
      </c>
      <c r="D203" s="26" t="n">
        <v>8.9</v>
      </c>
      <c r="E203" s="26" t="n">
        <v>5.1</v>
      </c>
    </row>
    <row r="204" customFormat="false" ht="14.65" hidden="false" customHeight="false" outlineLevel="0" collapsed="false">
      <c r="B204" s="24" t="n">
        <f aca="false">B203+1*10^6</f>
        <v>2201000000</v>
      </c>
      <c r="C204" s="25" t="n">
        <f aca="false">D204+E204</f>
        <v>14</v>
      </c>
      <c r="D204" s="26" t="n">
        <v>8.9</v>
      </c>
      <c r="E204" s="26" t="n">
        <v>5.1</v>
      </c>
    </row>
    <row r="205" customFormat="false" ht="14.65" hidden="false" customHeight="false" outlineLevel="0" collapsed="false">
      <c r="B205" s="24" t="n">
        <f aca="false">B204+1*10^6</f>
        <v>2202000000</v>
      </c>
      <c r="C205" s="25" t="n">
        <f aca="false">D205+E205</f>
        <v>14</v>
      </c>
      <c r="D205" s="26" t="n">
        <v>8.9</v>
      </c>
      <c r="E205" s="26" t="n">
        <v>5.1</v>
      </c>
    </row>
    <row r="206" customFormat="false" ht="14.65" hidden="false" customHeight="false" outlineLevel="0" collapsed="false">
      <c r="B206" s="24" t="n">
        <f aca="false">B205+1*10^6</f>
        <v>2203000000</v>
      </c>
      <c r="C206" s="25" t="n">
        <f aca="false">D206+E206</f>
        <v>14</v>
      </c>
      <c r="D206" s="26" t="n">
        <v>8.9</v>
      </c>
      <c r="E206" s="26" t="n">
        <v>5.1</v>
      </c>
    </row>
    <row r="207" customFormat="false" ht="14.65" hidden="false" customHeight="false" outlineLevel="0" collapsed="false">
      <c r="B207" s="24" t="n">
        <f aca="false">B206+1*10^6</f>
        <v>2204000000</v>
      </c>
      <c r="C207" s="25" t="n">
        <f aca="false">D207+E207</f>
        <v>14</v>
      </c>
      <c r="D207" s="26" t="n">
        <v>8.9</v>
      </c>
      <c r="E207" s="26" t="n">
        <v>5.1</v>
      </c>
    </row>
    <row r="208" customFormat="false" ht="14.65" hidden="false" customHeight="false" outlineLevel="0" collapsed="false">
      <c r="B208" s="24" t="n">
        <f aca="false">B207+1*10^6</f>
        <v>2205000000</v>
      </c>
      <c r="C208" s="25" t="n">
        <f aca="false">D208+E208</f>
        <v>14</v>
      </c>
      <c r="D208" s="26" t="n">
        <v>8.9</v>
      </c>
      <c r="E208" s="26" t="n">
        <v>5.1</v>
      </c>
    </row>
    <row r="209" customFormat="false" ht="14.65" hidden="false" customHeight="false" outlineLevel="0" collapsed="false">
      <c r="B209" s="24" t="n">
        <f aca="false">B208+1*10^6</f>
        <v>2206000000</v>
      </c>
      <c r="C209" s="25" t="n">
        <f aca="false">D209+E209</f>
        <v>14</v>
      </c>
      <c r="D209" s="26" t="n">
        <v>8.9</v>
      </c>
      <c r="E209" s="26" t="n">
        <v>5.1</v>
      </c>
    </row>
    <row r="210" customFormat="false" ht="14.65" hidden="false" customHeight="false" outlineLevel="0" collapsed="false">
      <c r="B210" s="24" t="n">
        <f aca="false">B209+1*10^6</f>
        <v>2207000000</v>
      </c>
      <c r="C210" s="25" t="n">
        <f aca="false">D210+E210</f>
        <v>14</v>
      </c>
      <c r="D210" s="26" t="n">
        <v>8.9</v>
      </c>
      <c r="E210" s="26" t="n">
        <v>5.1</v>
      </c>
    </row>
    <row r="211" customFormat="false" ht="14.65" hidden="false" customHeight="false" outlineLevel="0" collapsed="false">
      <c r="B211" s="24" t="n">
        <f aca="false">B210+1*10^6</f>
        <v>2208000000</v>
      </c>
      <c r="C211" s="25" t="n">
        <f aca="false">D211+E211</f>
        <v>14</v>
      </c>
      <c r="D211" s="26" t="n">
        <v>8.9</v>
      </c>
      <c r="E211" s="26" t="n">
        <v>5.1</v>
      </c>
    </row>
    <row r="212" customFormat="false" ht="14.65" hidden="false" customHeight="false" outlineLevel="0" collapsed="false">
      <c r="B212" s="24" t="n">
        <f aca="false">B211+1*10^6</f>
        <v>2209000000</v>
      </c>
      <c r="C212" s="25" t="n">
        <f aca="false">D212+E212</f>
        <v>14.1</v>
      </c>
      <c r="D212" s="26" t="n">
        <v>8.9</v>
      </c>
      <c r="E212" s="26" t="n">
        <v>5.2</v>
      </c>
    </row>
    <row r="213" customFormat="false" ht="14.65" hidden="false" customHeight="false" outlineLevel="0" collapsed="false">
      <c r="B213" s="24" t="n">
        <f aca="false">B212+1*10^6</f>
        <v>2210000000</v>
      </c>
      <c r="C213" s="25" t="n">
        <f aca="false">D213+E213</f>
        <v>14.1</v>
      </c>
      <c r="D213" s="26" t="n">
        <v>8.9</v>
      </c>
      <c r="E213" s="26" t="n">
        <v>5.2</v>
      </c>
    </row>
    <row r="214" customFormat="false" ht="14.65" hidden="false" customHeight="false" outlineLevel="0" collapsed="false">
      <c r="B214" s="24" t="n">
        <f aca="false">B213+1*10^6</f>
        <v>2211000000</v>
      </c>
      <c r="C214" s="25" t="n">
        <f aca="false">D214+E214</f>
        <v>14.1</v>
      </c>
      <c r="D214" s="26" t="n">
        <v>8.9</v>
      </c>
      <c r="E214" s="26" t="n">
        <v>5.2</v>
      </c>
    </row>
    <row r="215" customFormat="false" ht="14.65" hidden="false" customHeight="false" outlineLevel="0" collapsed="false">
      <c r="B215" s="24" t="n">
        <f aca="false">B214+1*10^6</f>
        <v>2212000000</v>
      </c>
      <c r="C215" s="25" t="n">
        <f aca="false">D215+E215</f>
        <v>14.1</v>
      </c>
      <c r="D215" s="26" t="n">
        <v>8.9</v>
      </c>
      <c r="E215" s="26" t="n">
        <v>5.2</v>
      </c>
    </row>
    <row r="216" customFormat="false" ht="14.65" hidden="false" customHeight="false" outlineLevel="0" collapsed="false">
      <c r="B216" s="24" t="n">
        <f aca="false">B215+1*10^6</f>
        <v>2213000000</v>
      </c>
      <c r="C216" s="25" t="n">
        <f aca="false">D216+E216</f>
        <v>14.1</v>
      </c>
      <c r="D216" s="26" t="n">
        <v>8.9</v>
      </c>
      <c r="E216" s="26" t="n">
        <v>5.2</v>
      </c>
    </row>
    <row r="217" customFormat="false" ht="14.65" hidden="false" customHeight="false" outlineLevel="0" collapsed="false">
      <c r="B217" s="24" t="n">
        <f aca="false">B216+1*10^6</f>
        <v>2214000000</v>
      </c>
      <c r="C217" s="25" t="n">
        <f aca="false">D217+E217</f>
        <v>14.1</v>
      </c>
      <c r="D217" s="26" t="n">
        <v>8.9</v>
      </c>
      <c r="E217" s="26" t="n">
        <v>5.2</v>
      </c>
    </row>
    <row r="218" customFormat="false" ht="14.65" hidden="false" customHeight="false" outlineLevel="0" collapsed="false">
      <c r="B218" s="24" t="n">
        <f aca="false">B217+1*10^6</f>
        <v>2215000000</v>
      </c>
      <c r="C218" s="25" t="n">
        <f aca="false">D218+E218</f>
        <v>14.1</v>
      </c>
      <c r="D218" s="26" t="n">
        <v>8.9</v>
      </c>
      <c r="E218" s="26" t="n">
        <v>5.2</v>
      </c>
    </row>
    <row r="219" customFormat="false" ht="14.65" hidden="false" customHeight="false" outlineLevel="0" collapsed="false">
      <c r="B219" s="24" t="n">
        <f aca="false">B218+1*10^6</f>
        <v>2216000000</v>
      </c>
      <c r="C219" s="25" t="n">
        <f aca="false">D219+E219</f>
        <v>14.1</v>
      </c>
      <c r="D219" s="26" t="n">
        <v>8.9</v>
      </c>
      <c r="E219" s="26" t="n">
        <v>5.2</v>
      </c>
    </row>
    <row r="220" customFormat="false" ht="14.65" hidden="false" customHeight="false" outlineLevel="0" collapsed="false">
      <c r="B220" s="24" t="n">
        <f aca="false">B219+1*10^6</f>
        <v>2217000000</v>
      </c>
      <c r="C220" s="25" t="n">
        <f aca="false">D220+E220</f>
        <v>14.1</v>
      </c>
      <c r="D220" s="26" t="n">
        <v>8.9</v>
      </c>
      <c r="E220" s="26" t="n">
        <v>5.2</v>
      </c>
    </row>
    <row r="221" customFormat="false" ht="14.65" hidden="false" customHeight="false" outlineLevel="0" collapsed="false">
      <c r="B221" s="24" t="n">
        <f aca="false">B220+1*10^6</f>
        <v>2218000000</v>
      </c>
      <c r="C221" s="25" t="n">
        <f aca="false">D221+E221</f>
        <v>14.1</v>
      </c>
      <c r="D221" s="26" t="n">
        <v>8.9</v>
      </c>
      <c r="E221" s="26" t="n">
        <v>5.2</v>
      </c>
    </row>
    <row r="222" customFormat="false" ht="14.65" hidden="false" customHeight="false" outlineLevel="0" collapsed="false">
      <c r="B222" s="24" t="n">
        <f aca="false">B221+1*10^6</f>
        <v>2219000000</v>
      </c>
      <c r="C222" s="25" t="n">
        <f aca="false">D222+E222</f>
        <v>14.1</v>
      </c>
      <c r="D222" s="26" t="n">
        <v>8.9</v>
      </c>
      <c r="E222" s="26" t="n">
        <v>5.2</v>
      </c>
    </row>
    <row r="223" customFormat="false" ht="14.65" hidden="false" customHeight="false" outlineLevel="0" collapsed="false">
      <c r="B223" s="24" t="n">
        <f aca="false">B222+1*10^6</f>
        <v>2220000000</v>
      </c>
      <c r="C223" s="25" t="n">
        <f aca="false">D223+E223</f>
        <v>14.1</v>
      </c>
      <c r="D223" s="26" t="n">
        <v>8.9</v>
      </c>
      <c r="E223" s="26" t="n">
        <v>5.2</v>
      </c>
    </row>
    <row r="224" customFormat="false" ht="14.65" hidden="false" customHeight="false" outlineLevel="0" collapsed="false">
      <c r="B224" s="24" t="n">
        <f aca="false">B223+1*10^6</f>
        <v>2221000000</v>
      </c>
      <c r="C224" s="25" t="n">
        <f aca="false">D224+E224</f>
        <v>14</v>
      </c>
      <c r="D224" s="26" t="n">
        <v>8.9</v>
      </c>
      <c r="E224" s="26" t="n">
        <v>5.1</v>
      </c>
    </row>
    <row r="225" customFormat="false" ht="14.65" hidden="false" customHeight="false" outlineLevel="0" collapsed="false">
      <c r="B225" s="24" t="n">
        <f aca="false">B224+1*10^6</f>
        <v>2222000000</v>
      </c>
      <c r="C225" s="25" t="n">
        <f aca="false">D225+E225</f>
        <v>14</v>
      </c>
      <c r="D225" s="26" t="n">
        <v>8.9</v>
      </c>
      <c r="E225" s="26" t="n">
        <v>5.1</v>
      </c>
    </row>
    <row r="226" customFormat="false" ht="14.65" hidden="false" customHeight="false" outlineLevel="0" collapsed="false">
      <c r="B226" s="24" t="n">
        <f aca="false">B225+1*10^6</f>
        <v>2223000000</v>
      </c>
      <c r="C226" s="25" t="n">
        <f aca="false">D226+E226</f>
        <v>14.1</v>
      </c>
      <c r="D226" s="26" t="n">
        <v>9</v>
      </c>
      <c r="E226" s="26" t="n">
        <v>5.1</v>
      </c>
    </row>
    <row r="227" customFormat="false" ht="14.65" hidden="false" customHeight="false" outlineLevel="0" collapsed="false">
      <c r="B227" s="24" t="n">
        <f aca="false">B226+1*10^6</f>
        <v>2224000000</v>
      </c>
      <c r="C227" s="25" t="n">
        <f aca="false">D227+E227</f>
        <v>14.1</v>
      </c>
      <c r="D227" s="26" t="n">
        <v>8.9</v>
      </c>
      <c r="E227" s="26" t="n">
        <v>5.2</v>
      </c>
    </row>
    <row r="228" customFormat="false" ht="14.65" hidden="false" customHeight="false" outlineLevel="0" collapsed="false">
      <c r="B228" s="24" t="n">
        <f aca="false">B227+1*10^6</f>
        <v>2225000000</v>
      </c>
      <c r="C228" s="25" t="n">
        <f aca="false">D228+E228</f>
        <v>14.1</v>
      </c>
      <c r="D228" s="26" t="n">
        <v>8.9</v>
      </c>
      <c r="E228" s="26" t="n">
        <v>5.2</v>
      </c>
    </row>
    <row r="229" customFormat="false" ht="14.65" hidden="false" customHeight="false" outlineLevel="0" collapsed="false">
      <c r="B229" s="24" t="n">
        <f aca="false">B228+1*10^6</f>
        <v>2226000000</v>
      </c>
      <c r="C229" s="25" t="n">
        <f aca="false">D229+E229</f>
        <v>14.2</v>
      </c>
      <c r="D229" s="26" t="n">
        <v>9</v>
      </c>
      <c r="E229" s="26" t="n">
        <v>5.2</v>
      </c>
    </row>
    <row r="230" customFormat="false" ht="14.65" hidden="false" customHeight="false" outlineLevel="0" collapsed="false">
      <c r="B230" s="24" t="n">
        <f aca="false">B229+1*10^6</f>
        <v>2227000000</v>
      </c>
      <c r="C230" s="25" t="n">
        <f aca="false">D230+E230</f>
        <v>14.2</v>
      </c>
      <c r="D230" s="26" t="n">
        <v>9</v>
      </c>
      <c r="E230" s="26" t="n">
        <v>5.2</v>
      </c>
    </row>
    <row r="231" customFormat="false" ht="14.65" hidden="false" customHeight="false" outlineLevel="0" collapsed="false">
      <c r="B231" s="24" t="n">
        <f aca="false">B230+1*10^6</f>
        <v>2228000000</v>
      </c>
      <c r="C231" s="25" t="n">
        <f aca="false">D231+E231</f>
        <v>14.2</v>
      </c>
      <c r="D231" s="26" t="n">
        <v>9</v>
      </c>
      <c r="E231" s="26" t="n">
        <v>5.2</v>
      </c>
    </row>
    <row r="232" customFormat="false" ht="14.65" hidden="false" customHeight="false" outlineLevel="0" collapsed="false">
      <c r="B232" s="24" t="n">
        <f aca="false">B231+1*10^6</f>
        <v>2229000000</v>
      </c>
      <c r="C232" s="25" t="n">
        <f aca="false">D232+E232</f>
        <v>14.2</v>
      </c>
      <c r="D232" s="26" t="n">
        <v>9</v>
      </c>
      <c r="E232" s="26" t="n">
        <v>5.2</v>
      </c>
    </row>
    <row r="233" customFormat="false" ht="14.65" hidden="false" customHeight="false" outlineLevel="0" collapsed="false">
      <c r="B233" s="24" t="n">
        <f aca="false">B232+1*10^6</f>
        <v>2230000000</v>
      </c>
      <c r="C233" s="25" t="n">
        <f aca="false">D233+E233</f>
        <v>14.2</v>
      </c>
      <c r="D233" s="26" t="n">
        <v>9</v>
      </c>
      <c r="E233" s="26" t="n">
        <v>5.2</v>
      </c>
    </row>
    <row r="234" customFormat="false" ht="14.65" hidden="false" customHeight="false" outlineLevel="0" collapsed="false">
      <c r="B234" s="24" t="n">
        <f aca="false">B233+1*10^6</f>
        <v>2231000000</v>
      </c>
      <c r="C234" s="25" t="n">
        <f aca="false">D234+E234</f>
        <v>14.2</v>
      </c>
      <c r="D234" s="26" t="n">
        <v>9</v>
      </c>
      <c r="E234" s="26" t="n">
        <v>5.2</v>
      </c>
    </row>
    <row r="235" customFormat="false" ht="14.65" hidden="false" customHeight="false" outlineLevel="0" collapsed="false">
      <c r="B235" s="24" t="n">
        <f aca="false">B234+1*10^6</f>
        <v>2232000000</v>
      </c>
      <c r="C235" s="25" t="n">
        <f aca="false">D235+E235</f>
        <v>14.2</v>
      </c>
      <c r="D235" s="26" t="n">
        <v>9</v>
      </c>
      <c r="E235" s="26" t="n">
        <v>5.2</v>
      </c>
    </row>
    <row r="236" customFormat="false" ht="14.65" hidden="false" customHeight="false" outlineLevel="0" collapsed="false">
      <c r="B236" s="24" t="n">
        <f aca="false">B235+1*10^6</f>
        <v>2233000000</v>
      </c>
      <c r="C236" s="25" t="n">
        <f aca="false">D236+E236</f>
        <v>14.1</v>
      </c>
      <c r="D236" s="26" t="n">
        <v>9</v>
      </c>
      <c r="E236" s="26" t="n">
        <v>5.1</v>
      </c>
    </row>
    <row r="237" customFormat="false" ht="14.65" hidden="false" customHeight="false" outlineLevel="0" collapsed="false">
      <c r="B237" s="24" t="n">
        <f aca="false">B236+1*10^6</f>
        <v>2234000000</v>
      </c>
      <c r="C237" s="25" t="n">
        <f aca="false">D237+E237</f>
        <v>14.1</v>
      </c>
      <c r="D237" s="26" t="n">
        <v>9</v>
      </c>
      <c r="E237" s="26" t="n">
        <v>5.1</v>
      </c>
    </row>
    <row r="238" customFormat="false" ht="14.65" hidden="false" customHeight="false" outlineLevel="0" collapsed="false">
      <c r="B238" s="24" t="n">
        <f aca="false">B237+1*10^6</f>
        <v>2235000000</v>
      </c>
      <c r="C238" s="25" t="n">
        <f aca="false">D238+E238</f>
        <v>14.1</v>
      </c>
      <c r="D238" s="26" t="n">
        <v>9</v>
      </c>
      <c r="E238" s="26" t="n">
        <v>5.1</v>
      </c>
    </row>
    <row r="239" customFormat="false" ht="14.65" hidden="false" customHeight="false" outlineLevel="0" collapsed="false">
      <c r="B239" s="24" t="n">
        <f aca="false">B238+1*10^6</f>
        <v>2236000000</v>
      </c>
      <c r="C239" s="25" t="n">
        <f aca="false">D239+E239</f>
        <v>14.1</v>
      </c>
      <c r="D239" s="26" t="n">
        <v>9</v>
      </c>
      <c r="E239" s="26" t="n">
        <v>5.1</v>
      </c>
    </row>
    <row r="240" customFormat="false" ht="14.65" hidden="false" customHeight="false" outlineLevel="0" collapsed="false">
      <c r="B240" s="24" t="n">
        <f aca="false">B239+1*10^6</f>
        <v>2237000000</v>
      </c>
      <c r="C240" s="25" t="n">
        <f aca="false">D240+E240</f>
        <v>14.1</v>
      </c>
      <c r="D240" s="26" t="n">
        <v>9</v>
      </c>
      <c r="E240" s="26" t="n">
        <v>5.1</v>
      </c>
    </row>
    <row r="241" customFormat="false" ht="14.65" hidden="false" customHeight="false" outlineLevel="0" collapsed="false">
      <c r="B241" s="24" t="n">
        <f aca="false">B240+1*10^6</f>
        <v>2238000000</v>
      </c>
      <c r="C241" s="25" t="n">
        <f aca="false">D241+E241</f>
        <v>14</v>
      </c>
      <c r="D241" s="26" t="n">
        <v>8.9</v>
      </c>
      <c r="E241" s="26" t="n">
        <v>5.1</v>
      </c>
    </row>
    <row r="242" customFormat="false" ht="14.65" hidden="false" customHeight="false" outlineLevel="0" collapsed="false">
      <c r="B242" s="24" t="n">
        <f aca="false">B241+1*10^6</f>
        <v>2239000000</v>
      </c>
      <c r="C242" s="25" t="n">
        <f aca="false">D242+E242</f>
        <v>14</v>
      </c>
      <c r="D242" s="26" t="n">
        <v>8.9</v>
      </c>
      <c r="E242" s="26" t="n">
        <v>5.1</v>
      </c>
    </row>
    <row r="243" customFormat="false" ht="14.65" hidden="false" customHeight="false" outlineLevel="0" collapsed="false">
      <c r="B243" s="24" t="n">
        <f aca="false">B242+1*10^6</f>
        <v>2240000000</v>
      </c>
      <c r="C243" s="25" t="n">
        <f aca="false">D243+E243</f>
        <v>14</v>
      </c>
      <c r="D243" s="26" t="n">
        <v>8.9</v>
      </c>
      <c r="E243" s="26" t="n">
        <v>5.1</v>
      </c>
    </row>
    <row r="244" customFormat="false" ht="14.65" hidden="false" customHeight="false" outlineLevel="0" collapsed="false">
      <c r="B244" s="24" t="n">
        <f aca="false">B243+1*10^6</f>
        <v>2241000000</v>
      </c>
      <c r="C244" s="25" t="n">
        <f aca="false">D244+E244</f>
        <v>14</v>
      </c>
      <c r="D244" s="26" t="n">
        <v>8.9</v>
      </c>
      <c r="E244" s="26" t="n">
        <v>5.1</v>
      </c>
    </row>
    <row r="245" customFormat="false" ht="14.65" hidden="false" customHeight="false" outlineLevel="0" collapsed="false">
      <c r="B245" s="24" t="n">
        <f aca="false">B244+1*10^6</f>
        <v>2242000000</v>
      </c>
      <c r="C245" s="25" t="n">
        <f aca="false">D245+E245</f>
        <v>14.1</v>
      </c>
      <c r="D245" s="26" t="n">
        <v>9</v>
      </c>
      <c r="E245" s="26" t="n">
        <v>5.1</v>
      </c>
    </row>
    <row r="246" customFormat="false" ht="14.65" hidden="false" customHeight="false" outlineLevel="0" collapsed="false">
      <c r="B246" s="24" t="n">
        <f aca="false">B245+1*10^6</f>
        <v>2243000000</v>
      </c>
      <c r="C246" s="25" t="n">
        <f aca="false">D246+E246</f>
        <v>14.1</v>
      </c>
      <c r="D246" s="26" t="n">
        <v>9</v>
      </c>
      <c r="E246" s="26" t="n">
        <v>5.1</v>
      </c>
    </row>
    <row r="247" customFormat="false" ht="14.65" hidden="false" customHeight="false" outlineLevel="0" collapsed="false">
      <c r="B247" s="24" t="n">
        <f aca="false">B246+1*10^6</f>
        <v>2244000000</v>
      </c>
      <c r="C247" s="25" t="n">
        <f aca="false">D247+E247</f>
        <v>14.1</v>
      </c>
      <c r="D247" s="26" t="n">
        <v>9</v>
      </c>
      <c r="E247" s="26" t="n">
        <v>5.1</v>
      </c>
    </row>
    <row r="248" customFormat="false" ht="14.65" hidden="false" customHeight="false" outlineLevel="0" collapsed="false">
      <c r="B248" s="24" t="n">
        <f aca="false">B247+1*10^6</f>
        <v>2245000000</v>
      </c>
      <c r="C248" s="25" t="n">
        <f aca="false">D248+E248</f>
        <v>14.2</v>
      </c>
      <c r="D248" s="26" t="n">
        <v>9</v>
      </c>
      <c r="E248" s="26" t="n">
        <v>5.2</v>
      </c>
    </row>
    <row r="249" customFormat="false" ht="14.65" hidden="false" customHeight="false" outlineLevel="0" collapsed="false">
      <c r="B249" s="24" t="n">
        <f aca="false">B248+1*10^6</f>
        <v>2246000000</v>
      </c>
      <c r="C249" s="25" t="n">
        <f aca="false">D249+E249</f>
        <v>14.2</v>
      </c>
      <c r="D249" s="26" t="n">
        <v>9</v>
      </c>
      <c r="E249" s="26" t="n">
        <v>5.2</v>
      </c>
    </row>
    <row r="250" customFormat="false" ht="14.65" hidden="false" customHeight="false" outlineLevel="0" collapsed="false">
      <c r="B250" s="24" t="n">
        <f aca="false">B249+1*10^6</f>
        <v>2247000000</v>
      </c>
      <c r="C250" s="25" t="n">
        <f aca="false">D250+E250</f>
        <v>14.2</v>
      </c>
      <c r="D250" s="26" t="n">
        <v>9</v>
      </c>
      <c r="E250" s="26" t="n">
        <v>5.2</v>
      </c>
    </row>
    <row r="251" customFormat="false" ht="14.65" hidden="false" customHeight="false" outlineLevel="0" collapsed="false">
      <c r="B251" s="24" t="n">
        <f aca="false">B250+1*10^6</f>
        <v>2248000000</v>
      </c>
      <c r="C251" s="25" t="n">
        <f aca="false">D251+E251</f>
        <v>14.2</v>
      </c>
      <c r="D251" s="26" t="n">
        <v>9</v>
      </c>
      <c r="E251" s="26" t="n">
        <v>5.2</v>
      </c>
    </row>
    <row r="252" customFormat="false" ht="14.65" hidden="false" customHeight="false" outlineLevel="0" collapsed="false">
      <c r="B252" s="24" t="n">
        <f aca="false">B251+1*10^6</f>
        <v>2249000000</v>
      </c>
      <c r="C252" s="25" t="n">
        <f aca="false">D252+E252</f>
        <v>14.2</v>
      </c>
      <c r="D252" s="26" t="n">
        <v>9</v>
      </c>
      <c r="E252" s="26" t="n">
        <v>5.2</v>
      </c>
    </row>
    <row r="253" customFormat="false" ht="14.65" hidden="false" customHeight="false" outlineLevel="0" collapsed="false">
      <c r="B253" s="24" t="n">
        <f aca="false">B252+1*10^6</f>
        <v>2250000000</v>
      </c>
      <c r="C253" s="25" t="n">
        <f aca="false">D253+E253</f>
        <v>14.2</v>
      </c>
      <c r="D253" s="26" t="n">
        <v>9</v>
      </c>
      <c r="E253" s="26" t="n">
        <v>5.2</v>
      </c>
    </row>
    <row r="254" customFormat="false" ht="14.65" hidden="false" customHeight="false" outlineLevel="0" collapsed="false">
      <c r="B254" s="24" t="n">
        <f aca="false">B253+1*10^6</f>
        <v>2251000000</v>
      </c>
      <c r="C254" s="25" t="n">
        <f aca="false">D254+E254</f>
        <v>14.2</v>
      </c>
      <c r="D254" s="26" t="n">
        <v>9</v>
      </c>
      <c r="E254" s="26" t="n">
        <v>5.2</v>
      </c>
    </row>
    <row r="255" customFormat="false" ht="14.65" hidden="false" customHeight="false" outlineLevel="0" collapsed="false">
      <c r="B255" s="24" t="n">
        <f aca="false">B254+1*10^6</f>
        <v>2252000000</v>
      </c>
      <c r="C255" s="25" t="n">
        <f aca="false">D255+E255</f>
        <v>14.2</v>
      </c>
      <c r="D255" s="26" t="n">
        <v>9</v>
      </c>
      <c r="E255" s="26" t="n">
        <v>5.2</v>
      </c>
    </row>
    <row r="256" customFormat="false" ht="14.65" hidden="false" customHeight="false" outlineLevel="0" collapsed="false">
      <c r="B256" s="24" t="n">
        <f aca="false">B255+1*10^6</f>
        <v>2253000000</v>
      </c>
      <c r="C256" s="25" t="n">
        <f aca="false">D256+E256</f>
        <v>14.2</v>
      </c>
      <c r="D256" s="26" t="n">
        <v>9</v>
      </c>
      <c r="E256" s="26" t="n">
        <v>5.2</v>
      </c>
    </row>
    <row r="257" customFormat="false" ht="14.65" hidden="false" customHeight="false" outlineLevel="0" collapsed="false">
      <c r="B257" s="24" t="n">
        <f aca="false">B256+1*10^6</f>
        <v>2254000000</v>
      </c>
      <c r="C257" s="25" t="n">
        <f aca="false">D257+E257</f>
        <v>14.2</v>
      </c>
      <c r="D257" s="26" t="n">
        <v>9</v>
      </c>
      <c r="E257" s="26" t="n">
        <v>5.2</v>
      </c>
    </row>
    <row r="258" customFormat="false" ht="14.65" hidden="false" customHeight="false" outlineLevel="0" collapsed="false">
      <c r="B258" s="24" t="n">
        <f aca="false">B257+1*10^6</f>
        <v>2255000000</v>
      </c>
      <c r="C258" s="25" t="n">
        <f aca="false">D258+E258</f>
        <v>14.2</v>
      </c>
      <c r="D258" s="26" t="n">
        <v>9</v>
      </c>
      <c r="E258" s="26" t="n">
        <v>5.2</v>
      </c>
    </row>
    <row r="259" customFormat="false" ht="14.65" hidden="false" customHeight="false" outlineLevel="0" collapsed="false">
      <c r="B259" s="24" t="n">
        <f aca="false">B258+1*10^6</f>
        <v>2256000000</v>
      </c>
      <c r="C259" s="25" t="n">
        <f aca="false">D259+E259</f>
        <v>14.2</v>
      </c>
      <c r="D259" s="26" t="n">
        <v>9</v>
      </c>
      <c r="E259" s="26" t="n">
        <v>5.2</v>
      </c>
    </row>
    <row r="260" customFormat="false" ht="14.65" hidden="false" customHeight="false" outlineLevel="0" collapsed="false">
      <c r="B260" s="24" t="n">
        <f aca="false">B259+1*10^6</f>
        <v>2257000000</v>
      </c>
      <c r="C260" s="25" t="n">
        <f aca="false">D260+E260</f>
        <v>14.2</v>
      </c>
      <c r="D260" s="26" t="n">
        <v>9</v>
      </c>
      <c r="E260" s="26" t="n">
        <v>5.2</v>
      </c>
    </row>
    <row r="261" customFormat="false" ht="14.65" hidden="false" customHeight="false" outlineLevel="0" collapsed="false">
      <c r="B261" s="24" t="n">
        <f aca="false">B260+1*10^6</f>
        <v>2258000000</v>
      </c>
      <c r="C261" s="25" t="n">
        <f aca="false">D261+E261</f>
        <v>14.2</v>
      </c>
      <c r="D261" s="26" t="n">
        <v>9</v>
      </c>
      <c r="E261" s="26" t="n">
        <v>5.2</v>
      </c>
    </row>
    <row r="262" customFormat="false" ht="14.65" hidden="false" customHeight="false" outlineLevel="0" collapsed="false">
      <c r="B262" s="24" t="n">
        <f aca="false">B261+1*10^6</f>
        <v>2259000000</v>
      </c>
      <c r="C262" s="25" t="n">
        <f aca="false">D262+E262</f>
        <v>14.2</v>
      </c>
      <c r="D262" s="26" t="n">
        <v>9</v>
      </c>
      <c r="E262" s="26" t="n">
        <v>5.2</v>
      </c>
    </row>
    <row r="263" customFormat="false" ht="14.65" hidden="false" customHeight="false" outlineLevel="0" collapsed="false">
      <c r="B263" s="24" t="n">
        <f aca="false">B262+1*10^6</f>
        <v>2260000000</v>
      </c>
      <c r="C263" s="25" t="n">
        <f aca="false">D263+E263</f>
        <v>14.2</v>
      </c>
      <c r="D263" s="26" t="n">
        <v>9</v>
      </c>
      <c r="E263" s="26" t="n">
        <v>5.2</v>
      </c>
    </row>
    <row r="264" customFormat="false" ht="14.65" hidden="false" customHeight="false" outlineLevel="0" collapsed="false">
      <c r="B264" s="24" t="n">
        <f aca="false">B263+1*10^6</f>
        <v>2261000000</v>
      </c>
      <c r="C264" s="25" t="n">
        <f aca="false">D264+E264</f>
        <v>14.2</v>
      </c>
      <c r="D264" s="26" t="n">
        <v>9</v>
      </c>
      <c r="E264" s="26" t="n">
        <v>5.2</v>
      </c>
    </row>
    <row r="265" customFormat="false" ht="14.65" hidden="false" customHeight="false" outlineLevel="0" collapsed="false">
      <c r="B265" s="24" t="n">
        <f aca="false">B264+1*10^6</f>
        <v>2262000000</v>
      </c>
      <c r="C265" s="25" t="n">
        <f aca="false">D265+E265</f>
        <v>14.2</v>
      </c>
      <c r="D265" s="26" t="n">
        <v>9</v>
      </c>
      <c r="E265" s="26" t="n">
        <v>5.2</v>
      </c>
    </row>
    <row r="266" customFormat="false" ht="14.65" hidden="false" customHeight="false" outlineLevel="0" collapsed="false">
      <c r="B266" s="24" t="n">
        <f aca="false">B265+1*10^6</f>
        <v>2263000000</v>
      </c>
      <c r="C266" s="25" t="n">
        <f aca="false">D266+E266</f>
        <v>14.2</v>
      </c>
      <c r="D266" s="26" t="n">
        <v>9</v>
      </c>
      <c r="E266" s="26" t="n">
        <v>5.2</v>
      </c>
    </row>
    <row r="267" customFormat="false" ht="14.65" hidden="false" customHeight="false" outlineLevel="0" collapsed="false">
      <c r="B267" s="24" t="n">
        <f aca="false">B266+1*10^6</f>
        <v>2264000000</v>
      </c>
      <c r="C267" s="25" t="n">
        <f aca="false">D267+E267</f>
        <v>14.2</v>
      </c>
      <c r="D267" s="26" t="n">
        <v>9</v>
      </c>
      <c r="E267" s="26" t="n">
        <v>5.2</v>
      </c>
    </row>
    <row r="268" customFormat="false" ht="14.65" hidden="false" customHeight="false" outlineLevel="0" collapsed="false">
      <c r="B268" s="24" t="n">
        <f aca="false">B267+1*10^6</f>
        <v>2265000000</v>
      </c>
      <c r="C268" s="25" t="n">
        <f aca="false">D268+E268</f>
        <v>14.2</v>
      </c>
      <c r="D268" s="26" t="n">
        <v>9</v>
      </c>
      <c r="E268" s="26" t="n">
        <v>5.2</v>
      </c>
    </row>
    <row r="269" customFormat="false" ht="14.65" hidden="false" customHeight="false" outlineLevel="0" collapsed="false">
      <c r="B269" s="24" t="n">
        <f aca="false">B268+1*10^6</f>
        <v>2266000000</v>
      </c>
      <c r="C269" s="25" t="n">
        <f aca="false">D269+E269</f>
        <v>14.2</v>
      </c>
      <c r="D269" s="26" t="n">
        <v>9</v>
      </c>
      <c r="E269" s="26" t="n">
        <v>5.2</v>
      </c>
    </row>
    <row r="270" customFormat="false" ht="14.65" hidden="false" customHeight="false" outlineLevel="0" collapsed="false">
      <c r="B270" s="24" t="n">
        <f aca="false">B269+1*10^6</f>
        <v>2267000000</v>
      </c>
      <c r="C270" s="25" t="n">
        <f aca="false">D270+E270</f>
        <v>14.2</v>
      </c>
      <c r="D270" s="26" t="n">
        <v>9</v>
      </c>
      <c r="E270" s="26" t="n">
        <v>5.2</v>
      </c>
    </row>
    <row r="271" customFormat="false" ht="14.65" hidden="false" customHeight="false" outlineLevel="0" collapsed="false">
      <c r="B271" s="24" t="n">
        <f aca="false">B270+1*10^6</f>
        <v>2268000000</v>
      </c>
      <c r="C271" s="25" t="n">
        <f aca="false">D271+E271</f>
        <v>14.2</v>
      </c>
      <c r="D271" s="26" t="n">
        <v>9</v>
      </c>
      <c r="E271" s="26" t="n">
        <v>5.2</v>
      </c>
    </row>
    <row r="272" customFormat="false" ht="14.65" hidden="false" customHeight="false" outlineLevel="0" collapsed="false">
      <c r="B272" s="24" t="n">
        <f aca="false">B271+1*10^6</f>
        <v>2269000000</v>
      </c>
      <c r="C272" s="25" t="n">
        <f aca="false">D272+E272</f>
        <v>14.2</v>
      </c>
      <c r="D272" s="26" t="n">
        <v>9</v>
      </c>
      <c r="E272" s="26" t="n">
        <v>5.2</v>
      </c>
    </row>
    <row r="273" customFormat="false" ht="14.65" hidden="false" customHeight="false" outlineLevel="0" collapsed="false">
      <c r="B273" s="24" t="n">
        <f aca="false">B272+1*10^6</f>
        <v>2270000000</v>
      </c>
      <c r="C273" s="25" t="n">
        <f aca="false">D273+E273</f>
        <v>14.2</v>
      </c>
      <c r="D273" s="26" t="n">
        <v>9</v>
      </c>
      <c r="E273" s="26" t="n">
        <v>5.2</v>
      </c>
    </row>
    <row r="274" customFormat="false" ht="14.65" hidden="false" customHeight="false" outlineLevel="0" collapsed="false">
      <c r="B274" s="24" t="n">
        <f aca="false">B273+1*10^6</f>
        <v>2271000000</v>
      </c>
      <c r="C274" s="25" t="n">
        <f aca="false">D274+E274</f>
        <v>14.2</v>
      </c>
      <c r="D274" s="26" t="n">
        <v>9</v>
      </c>
      <c r="E274" s="26" t="n">
        <v>5.2</v>
      </c>
    </row>
    <row r="275" customFormat="false" ht="14.65" hidden="false" customHeight="false" outlineLevel="0" collapsed="false">
      <c r="B275" s="24" t="n">
        <f aca="false">B274+1*10^6</f>
        <v>2272000000</v>
      </c>
      <c r="C275" s="25" t="n">
        <f aca="false">D275+E275</f>
        <v>14.2</v>
      </c>
      <c r="D275" s="26" t="n">
        <v>9</v>
      </c>
      <c r="E275" s="26" t="n">
        <v>5.2</v>
      </c>
    </row>
    <row r="276" customFormat="false" ht="14.65" hidden="false" customHeight="false" outlineLevel="0" collapsed="false">
      <c r="B276" s="24" t="n">
        <f aca="false">B275+1*10^6</f>
        <v>2273000000</v>
      </c>
      <c r="C276" s="25" t="n">
        <f aca="false">D276+E276</f>
        <v>14.2</v>
      </c>
      <c r="D276" s="26" t="n">
        <v>9</v>
      </c>
      <c r="E276" s="26" t="n">
        <v>5.2</v>
      </c>
    </row>
    <row r="277" customFormat="false" ht="14.65" hidden="false" customHeight="false" outlineLevel="0" collapsed="false">
      <c r="B277" s="24" t="n">
        <f aca="false">B276+1*10^6</f>
        <v>2274000000</v>
      </c>
      <c r="C277" s="25" t="n">
        <f aca="false">D277+E277</f>
        <v>14.2</v>
      </c>
      <c r="D277" s="26" t="n">
        <v>9</v>
      </c>
      <c r="E277" s="26" t="n">
        <v>5.2</v>
      </c>
    </row>
    <row r="278" customFormat="false" ht="14.65" hidden="false" customHeight="false" outlineLevel="0" collapsed="false">
      <c r="B278" s="24" t="n">
        <f aca="false">B277+1*10^6</f>
        <v>2275000000</v>
      </c>
      <c r="C278" s="25" t="n">
        <f aca="false">D278+E278</f>
        <v>14.2</v>
      </c>
      <c r="D278" s="26" t="n">
        <v>9</v>
      </c>
      <c r="E278" s="26" t="n">
        <v>5.2</v>
      </c>
    </row>
    <row r="279" customFormat="false" ht="14.65" hidden="false" customHeight="false" outlineLevel="0" collapsed="false">
      <c r="B279" s="24" t="n">
        <f aca="false">B278+1*10^6</f>
        <v>2276000000</v>
      </c>
      <c r="C279" s="25" t="n">
        <f aca="false">D279+E279</f>
        <v>14.2</v>
      </c>
      <c r="D279" s="26" t="n">
        <v>9</v>
      </c>
      <c r="E279" s="26" t="n">
        <v>5.2</v>
      </c>
    </row>
    <row r="280" customFormat="false" ht="14.65" hidden="false" customHeight="false" outlineLevel="0" collapsed="false">
      <c r="B280" s="24" t="n">
        <f aca="false">B279+1*10^6</f>
        <v>2277000000</v>
      </c>
      <c r="C280" s="25" t="n">
        <f aca="false">D280+E280</f>
        <v>14.2</v>
      </c>
      <c r="D280" s="26" t="n">
        <v>9</v>
      </c>
      <c r="E280" s="26" t="n">
        <v>5.2</v>
      </c>
    </row>
    <row r="281" customFormat="false" ht="14.65" hidden="false" customHeight="false" outlineLevel="0" collapsed="false">
      <c r="B281" s="24" t="n">
        <f aca="false">B280+1*10^6</f>
        <v>2278000000</v>
      </c>
      <c r="C281" s="25" t="n">
        <f aca="false">D281+E281</f>
        <v>14.1</v>
      </c>
      <c r="D281" s="26" t="n">
        <v>9</v>
      </c>
      <c r="E281" s="26" t="n">
        <v>5.1</v>
      </c>
    </row>
    <row r="282" customFormat="false" ht="14.65" hidden="false" customHeight="false" outlineLevel="0" collapsed="false">
      <c r="B282" s="24" t="n">
        <f aca="false">B281+1*10^6</f>
        <v>2279000000</v>
      </c>
      <c r="C282" s="25" t="n">
        <f aca="false">D282+E282</f>
        <v>14.2</v>
      </c>
      <c r="D282" s="26" t="n">
        <v>9</v>
      </c>
      <c r="E282" s="26" t="n">
        <v>5.2</v>
      </c>
    </row>
    <row r="283" customFormat="false" ht="14.65" hidden="false" customHeight="false" outlineLevel="0" collapsed="false">
      <c r="B283" s="24" t="n">
        <f aca="false">B282+1*10^6</f>
        <v>2280000000</v>
      </c>
      <c r="C283" s="25" t="n">
        <f aca="false">D283+E283</f>
        <v>14.2</v>
      </c>
      <c r="D283" s="26" t="n">
        <v>9</v>
      </c>
      <c r="E283" s="26" t="n">
        <v>5.2</v>
      </c>
    </row>
    <row r="284" customFormat="false" ht="14.65" hidden="false" customHeight="false" outlineLevel="0" collapsed="false">
      <c r="B284" s="24" t="n">
        <f aca="false">B283+1*10^6</f>
        <v>2281000000</v>
      </c>
      <c r="C284" s="25" t="n">
        <f aca="false">D284+E284</f>
        <v>14.2</v>
      </c>
      <c r="D284" s="26" t="n">
        <v>9</v>
      </c>
      <c r="E284" s="26" t="n">
        <v>5.2</v>
      </c>
    </row>
    <row r="285" customFormat="false" ht="14.65" hidden="false" customHeight="false" outlineLevel="0" collapsed="false">
      <c r="B285" s="24" t="n">
        <f aca="false">B284+1*10^6</f>
        <v>2282000000</v>
      </c>
      <c r="C285" s="25" t="n">
        <f aca="false">D285+E285</f>
        <v>14.2</v>
      </c>
      <c r="D285" s="26" t="n">
        <v>9</v>
      </c>
      <c r="E285" s="26" t="n">
        <v>5.2</v>
      </c>
    </row>
    <row r="286" customFormat="false" ht="14.65" hidden="false" customHeight="false" outlineLevel="0" collapsed="false">
      <c r="B286" s="24" t="n">
        <f aca="false">B285+1*10^6</f>
        <v>2283000000</v>
      </c>
      <c r="C286" s="25" t="n">
        <f aca="false">D286+E286</f>
        <v>14.2</v>
      </c>
      <c r="D286" s="26" t="n">
        <v>9</v>
      </c>
      <c r="E286" s="26" t="n">
        <v>5.2</v>
      </c>
    </row>
    <row r="287" customFormat="false" ht="14.65" hidden="false" customHeight="false" outlineLevel="0" collapsed="false">
      <c r="B287" s="24" t="n">
        <f aca="false">B286+1*10^6</f>
        <v>2284000000</v>
      </c>
      <c r="C287" s="25" t="n">
        <f aca="false">D287+E287</f>
        <v>14.2</v>
      </c>
      <c r="D287" s="26" t="n">
        <v>9</v>
      </c>
      <c r="E287" s="26" t="n">
        <v>5.2</v>
      </c>
    </row>
    <row r="288" customFormat="false" ht="14.65" hidden="false" customHeight="false" outlineLevel="0" collapsed="false">
      <c r="B288" s="24" t="n">
        <f aca="false">B287+1*10^6</f>
        <v>2285000000</v>
      </c>
      <c r="C288" s="25" t="n">
        <f aca="false">D288+E288</f>
        <v>14.2</v>
      </c>
      <c r="D288" s="26" t="n">
        <v>9</v>
      </c>
      <c r="E288" s="26" t="n">
        <v>5.2</v>
      </c>
    </row>
    <row r="289" customFormat="false" ht="14.65" hidden="false" customHeight="false" outlineLevel="0" collapsed="false">
      <c r="B289" s="24" t="n">
        <f aca="false">B288+1*10^6</f>
        <v>2286000000</v>
      </c>
      <c r="C289" s="25" t="n">
        <f aca="false">D289+E289</f>
        <v>14.2</v>
      </c>
      <c r="D289" s="26" t="n">
        <v>9</v>
      </c>
      <c r="E289" s="26" t="n">
        <v>5.2</v>
      </c>
    </row>
    <row r="290" customFormat="false" ht="14.65" hidden="false" customHeight="false" outlineLevel="0" collapsed="false">
      <c r="B290" s="24" t="n">
        <f aca="false">B289+1*10^6</f>
        <v>2287000000</v>
      </c>
      <c r="C290" s="25" t="n">
        <f aca="false">D290+E290</f>
        <v>14.2</v>
      </c>
      <c r="D290" s="26" t="n">
        <v>9</v>
      </c>
      <c r="E290" s="26" t="n">
        <v>5.2</v>
      </c>
    </row>
    <row r="291" customFormat="false" ht="14.65" hidden="false" customHeight="false" outlineLevel="0" collapsed="false">
      <c r="B291" s="24" t="n">
        <f aca="false">B290+1*10^6</f>
        <v>2288000000</v>
      </c>
      <c r="C291" s="25" t="n">
        <f aca="false">D291+E291</f>
        <v>14.2</v>
      </c>
      <c r="D291" s="26" t="n">
        <v>9</v>
      </c>
      <c r="E291" s="26" t="n">
        <v>5.2</v>
      </c>
    </row>
    <row r="292" customFormat="false" ht="14.65" hidden="false" customHeight="false" outlineLevel="0" collapsed="false">
      <c r="B292" s="24" t="n">
        <f aca="false">B291+1*10^6</f>
        <v>2289000000</v>
      </c>
      <c r="C292" s="25" t="n">
        <f aca="false">D292+E292</f>
        <v>14.2</v>
      </c>
      <c r="D292" s="26" t="n">
        <v>9</v>
      </c>
      <c r="E292" s="26" t="n">
        <v>5.2</v>
      </c>
    </row>
    <row r="293" customFormat="false" ht="14.65" hidden="false" customHeight="false" outlineLevel="0" collapsed="false">
      <c r="B293" s="24" t="n">
        <f aca="false">B292+1*10^6</f>
        <v>2290000000</v>
      </c>
      <c r="C293" s="25" t="n">
        <f aca="false">D293+E293</f>
        <v>14.2</v>
      </c>
      <c r="D293" s="26" t="n">
        <v>9</v>
      </c>
      <c r="E293" s="26" t="n">
        <v>5.2</v>
      </c>
    </row>
    <row r="294" customFormat="false" ht="14.65" hidden="false" customHeight="false" outlineLevel="0" collapsed="false">
      <c r="B294" s="24" t="n">
        <f aca="false">B293+1*10^6</f>
        <v>2291000000</v>
      </c>
      <c r="C294" s="25" t="n">
        <f aca="false">D294+E294</f>
        <v>14.2</v>
      </c>
      <c r="D294" s="26" t="n">
        <v>9</v>
      </c>
      <c r="E294" s="26" t="n">
        <v>5.2</v>
      </c>
    </row>
    <row r="295" customFormat="false" ht="14.65" hidden="false" customHeight="false" outlineLevel="0" collapsed="false">
      <c r="B295" s="24" t="n">
        <f aca="false">B294+1*10^6</f>
        <v>2292000000</v>
      </c>
      <c r="C295" s="25" t="n">
        <f aca="false">D295+E295</f>
        <v>14.2</v>
      </c>
      <c r="D295" s="26" t="n">
        <v>9</v>
      </c>
      <c r="E295" s="26" t="n">
        <v>5.2</v>
      </c>
    </row>
    <row r="296" customFormat="false" ht="14.65" hidden="false" customHeight="false" outlineLevel="0" collapsed="false">
      <c r="B296" s="24" t="n">
        <f aca="false">B295+1*10^6</f>
        <v>2293000000</v>
      </c>
      <c r="C296" s="25" t="n">
        <f aca="false">D296+E296</f>
        <v>14.2</v>
      </c>
      <c r="D296" s="26" t="n">
        <v>9</v>
      </c>
      <c r="E296" s="26" t="n">
        <v>5.2</v>
      </c>
    </row>
    <row r="297" customFormat="false" ht="14.65" hidden="false" customHeight="false" outlineLevel="0" collapsed="false">
      <c r="B297" s="24" t="n">
        <f aca="false">B296+1*10^6</f>
        <v>2294000000</v>
      </c>
      <c r="C297" s="25" t="n">
        <f aca="false">D297+E297</f>
        <v>14.3</v>
      </c>
      <c r="D297" s="26" t="n">
        <v>9.1</v>
      </c>
      <c r="E297" s="26" t="n">
        <v>5.2</v>
      </c>
    </row>
    <row r="298" customFormat="false" ht="14.65" hidden="false" customHeight="false" outlineLevel="0" collapsed="false">
      <c r="B298" s="24" t="n">
        <f aca="false">B297+1*10^6</f>
        <v>2295000000</v>
      </c>
      <c r="C298" s="25" t="n">
        <f aca="false">D298+E298</f>
        <v>14.3</v>
      </c>
      <c r="D298" s="26" t="n">
        <v>9.1</v>
      </c>
      <c r="E298" s="26" t="n">
        <v>5.2</v>
      </c>
    </row>
    <row r="299" customFormat="false" ht="14.65" hidden="false" customHeight="false" outlineLevel="0" collapsed="false">
      <c r="B299" s="24" t="n">
        <f aca="false">B298+1*10^6</f>
        <v>2296000000</v>
      </c>
      <c r="C299" s="25" t="n">
        <f aca="false">D299+E299</f>
        <v>14.3</v>
      </c>
      <c r="D299" s="26" t="n">
        <v>9.1</v>
      </c>
      <c r="E299" s="26" t="n">
        <v>5.2</v>
      </c>
    </row>
    <row r="300" customFormat="false" ht="14.65" hidden="false" customHeight="false" outlineLevel="0" collapsed="false">
      <c r="B300" s="24" t="n">
        <f aca="false">B299+1*10^6</f>
        <v>2297000000</v>
      </c>
      <c r="C300" s="25" t="n">
        <f aca="false">D300+E300</f>
        <v>14.3</v>
      </c>
      <c r="D300" s="26" t="n">
        <v>9.1</v>
      </c>
      <c r="E300" s="26" t="n">
        <v>5.2</v>
      </c>
    </row>
    <row r="301" customFormat="false" ht="14.65" hidden="false" customHeight="false" outlineLevel="0" collapsed="false">
      <c r="B301" s="24" t="n">
        <f aca="false">B300+1*10^6</f>
        <v>2298000000</v>
      </c>
      <c r="C301" s="25" t="n">
        <f aca="false">D301+E301</f>
        <v>14.3</v>
      </c>
      <c r="D301" s="26" t="n">
        <v>9.1</v>
      </c>
      <c r="E301" s="26" t="n">
        <v>5.2</v>
      </c>
    </row>
    <row r="302" customFormat="false" ht="14.65" hidden="false" customHeight="false" outlineLevel="0" collapsed="false">
      <c r="B302" s="24" t="n">
        <f aca="false">B301+1*10^6</f>
        <v>2299000000</v>
      </c>
      <c r="C302" s="25" t="n">
        <f aca="false">D302+E302</f>
        <v>14.3</v>
      </c>
      <c r="D302" s="26" t="n">
        <v>9.1</v>
      </c>
      <c r="E302" s="26" t="n">
        <v>5.2</v>
      </c>
    </row>
    <row r="303" customFormat="false" ht="14.65" hidden="false" customHeight="false" outlineLevel="0" collapsed="false">
      <c r="B303" s="24" t="n">
        <f aca="false">B302+1*10^6</f>
        <v>2300000000</v>
      </c>
      <c r="C303" s="25" t="n">
        <f aca="false">D303+E303</f>
        <v>14.3</v>
      </c>
      <c r="D303" s="26" t="n">
        <v>9.1</v>
      </c>
      <c r="E303" s="26" t="n">
        <v>5.2</v>
      </c>
    </row>
    <row r="304" customFormat="false" ht="14.65" hidden="false" customHeight="false" outlineLevel="0" collapsed="false">
      <c r="B304" s="24" t="n">
        <f aca="false">B303+1*10^6</f>
        <v>2301000000</v>
      </c>
      <c r="C304" s="25" t="n">
        <f aca="false">D304+E304</f>
        <v>14.3</v>
      </c>
      <c r="D304" s="26" t="n">
        <v>9.1</v>
      </c>
      <c r="E304" s="26" t="n">
        <v>5.2</v>
      </c>
    </row>
    <row r="305" customFormat="false" ht="14.65" hidden="false" customHeight="false" outlineLevel="0" collapsed="false">
      <c r="B305" s="24" t="n">
        <f aca="false">B304+1*10^6</f>
        <v>2302000000</v>
      </c>
      <c r="C305" s="25" t="n">
        <f aca="false">D305+E305</f>
        <v>14.3</v>
      </c>
      <c r="D305" s="26" t="n">
        <v>9.1</v>
      </c>
      <c r="E305" s="26" t="n">
        <v>5.2</v>
      </c>
    </row>
    <row r="306" customFormat="false" ht="14.65" hidden="false" customHeight="false" outlineLevel="0" collapsed="false">
      <c r="B306" s="24" t="n">
        <f aca="false">B305+1*10^6</f>
        <v>2303000000</v>
      </c>
      <c r="C306" s="25" t="n">
        <f aca="false">D306+E306</f>
        <v>14.3</v>
      </c>
      <c r="D306" s="26" t="n">
        <v>9.1</v>
      </c>
      <c r="E306" s="26" t="n">
        <v>5.2</v>
      </c>
    </row>
    <row r="307" customFormat="false" ht="14.65" hidden="false" customHeight="false" outlineLevel="0" collapsed="false">
      <c r="B307" s="24" t="n">
        <f aca="false">B306+1*10^6</f>
        <v>2304000000</v>
      </c>
      <c r="C307" s="25" t="n">
        <f aca="false">D307+E307</f>
        <v>14.3</v>
      </c>
      <c r="D307" s="26" t="n">
        <v>9.1</v>
      </c>
      <c r="E307" s="26" t="n">
        <v>5.2</v>
      </c>
    </row>
    <row r="308" customFormat="false" ht="14.65" hidden="false" customHeight="false" outlineLevel="0" collapsed="false">
      <c r="B308" s="24" t="n">
        <f aca="false">B307+1*10^6</f>
        <v>2305000000</v>
      </c>
      <c r="C308" s="25" t="n">
        <f aca="false">D308+E308</f>
        <v>14.3</v>
      </c>
      <c r="D308" s="26" t="n">
        <v>9.1</v>
      </c>
      <c r="E308" s="26" t="n">
        <v>5.2</v>
      </c>
    </row>
    <row r="309" customFormat="false" ht="14.65" hidden="false" customHeight="false" outlineLevel="0" collapsed="false">
      <c r="B309" s="24" t="n">
        <f aca="false">B308+1*10^6</f>
        <v>2306000000</v>
      </c>
      <c r="C309" s="25" t="n">
        <f aca="false">D309+E309</f>
        <v>14.3</v>
      </c>
      <c r="D309" s="26" t="n">
        <v>9.1</v>
      </c>
      <c r="E309" s="26" t="n">
        <v>5.2</v>
      </c>
    </row>
    <row r="310" customFormat="false" ht="14.65" hidden="false" customHeight="false" outlineLevel="0" collapsed="false">
      <c r="B310" s="24" t="n">
        <f aca="false">B309+1*10^6</f>
        <v>2307000000</v>
      </c>
      <c r="C310" s="25" t="n">
        <f aca="false">D310+E310</f>
        <v>14.3</v>
      </c>
      <c r="D310" s="26" t="n">
        <v>9.1</v>
      </c>
      <c r="E310" s="26" t="n">
        <v>5.2</v>
      </c>
    </row>
    <row r="311" customFormat="false" ht="14.65" hidden="false" customHeight="false" outlineLevel="0" collapsed="false">
      <c r="B311" s="24" t="n">
        <f aca="false">B310+1*10^6</f>
        <v>2308000000</v>
      </c>
      <c r="C311" s="25" t="n">
        <f aca="false">D311+E311</f>
        <v>14.3</v>
      </c>
      <c r="D311" s="26" t="n">
        <v>9.1</v>
      </c>
      <c r="E311" s="26" t="n">
        <v>5.2</v>
      </c>
    </row>
    <row r="312" customFormat="false" ht="14.65" hidden="false" customHeight="false" outlineLevel="0" collapsed="false">
      <c r="B312" s="24" t="n">
        <f aca="false">B311+1*10^6</f>
        <v>2309000000</v>
      </c>
      <c r="C312" s="25" t="n">
        <f aca="false">D312+E312</f>
        <v>14.3</v>
      </c>
      <c r="D312" s="26" t="n">
        <v>9.1</v>
      </c>
      <c r="E312" s="26" t="n">
        <v>5.2</v>
      </c>
    </row>
    <row r="313" customFormat="false" ht="14.65" hidden="false" customHeight="false" outlineLevel="0" collapsed="false">
      <c r="B313" s="24" t="n">
        <f aca="false">B312+1*10^6</f>
        <v>2310000000</v>
      </c>
      <c r="C313" s="25" t="n">
        <f aca="false">D313+E313</f>
        <v>14.3</v>
      </c>
      <c r="D313" s="26" t="n">
        <v>9.1</v>
      </c>
      <c r="E313" s="26" t="n">
        <v>5.2</v>
      </c>
    </row>
    <row r="314" customFormat="false" ht="14.65" hidden="false" customHeight="false" outlineLevel="0" collapsed="false">
      <c r="B314" s="24" t="n">
        <f aca="false">B313+1*10^6</f>
        <v>2311000000</v>
      </c>
      <c r="C314" s="25" t="n">
        <f aca="false">D314+E314</f>
        <v>14.3</v>
      </c>
      <c r="D314" s="26" t="n">
        <v>9.1</v>
      </c>
      <c r="E314" s="26" t="n">
        <v>5.2</v>
      </c>
    </row>
    <row r="315" customFormat="false" ht="14.65" hidden="false" customHeight="false" outlineLevel="0" collapsed="false">
      <c r="B315" s="24" t="n">
        <f aca="false">B314+1*10^6</f>
        <v>2312000000</v>
      </c>
      <c r="C315" s="25" t="n">
        <f aca="false">D315+E315</f>
        <v>14.3</v>
      </c>
      <c r="D315" s="26" t="n">
        <v>9.1</v>
      </c>
      <c r="E315" s="26" t="n">
        <v>5.2</v>
      </c>
    </row>
    <row r="316" customFormat="false" ht="14.65" hidden="false" customHeight="false" outlineLevel="0" collapsed="false">
      <c r="B316" s="24" t="n">
        <f aca="false">B315+1*10^6</f>
        <v>2313000000</v>
      </c>
      <c r="C316" s="25" t="n">
        <f aca="false">D316+E316</f>
        <v>14.3</v>
      </c>
      <c r="D316" s="26" t="n">
        <v>9.1</v>
      </c>
      <c r="E316" s="26" t="n">
        <v>5.2</v>
      </c>
    </row>
    <row r="317" customFormat="false" ht="14.65" hidden="false" customHeight="false" outlineLevel="0" collapsed="false">
      <c r="B317" s="24" t="n">
        <f aca="false">B316+1*10^6</f>
        <v>2314000000</v>
      </c>
      <c r="C317" s="25" t="n">
        <f aca="false">D317+E317</f>
        <v>14.3</v>
      </c>
      <c r="D317" s="26" t="n">
        <v>9.1</v>
      </c>
      <c r="E317" s="26" t="n">
        <v>5.2</v>
      </c>
    </row>
    <row r="318" customFormat="false" ht="14.65" hidden="false" customHeight="false" outlineLevel="0" collapsed="false">
      <c r="B318" s="24" t="n">
        <f aca="false">B317+1*10^6</f>
        <v>2315000000</v>
      </c>
      <c r="C318" s="25" t="n">
        <f aca="false">D318+E318</f>
        <v>14.3</v>
      </c>
      <c r="D318" s="26" t="n">
        <v>9.1</v>
      </c>
      <c r="E318" s="26" t="n">
        <v>5.2</v>
      </c>
    </row>
    <row r="319" customFormat="false" ht="14.65" hidden="false" customHeight="false" outlineLevel="0" collapsed="false">
      <c r="B319" s="24" t="n">
        <f aca="false">B318+1*10^6</f>
        <v>2316000000</v>
      </c>
      <c r="C319" s="25" t="n">
        <f aca="false">D319+E319</f>
        <v>14.3</v>
      </c>
      <c r="D319" s="26" t="n">
        <v>9.1</v>
      </c>
      <c r="E319" s="26" t="n">
        <v>5.2</v>
      </c>
    </row>
    <row r="320" customFormat="false" ht="14.65" hidden="false" customHeight="false" outlineLevel="0" collapsed="false">
      <c r="B320" s="24" t="n">
        <f aca="false">B319+1*10^6</f>
        <v>2317000000</v>
      </c>
      <c r="C320" s="25" t="n">
        <f aca="false">D320+E320</f>
        <v>14.3</v>
      </c>
      <c r="D320" s="26" t="n">
        <v>9.1</v>
      </c>
      <c r="E320" s="26" t="n">
        <v>5.2</v>
      </c>
    </row>
    <row r="321" customFormat="false" ht="14.65" hidden="false" customHeight="false" outlineLevel="0" collapsed="false">
      <c r="B321" s="24" t="n">
        <f aca="false">B320+1*10^6</f>
        <v>2318000000</v>
      </c>
      <c r="C321" s="25" t="n">
        <f aca="false">D321+E321</f>
        <v>14.4</v>
      </c>
      <c r="D321" s="26" t="n">
        <v>9.1</v>
      </c>
      <c r="E321" s="26" t="n">
        <v>5.3</v>
      </c>
    </row>
    <row r="322" customFormat="false" ht="14.65" hidden="false" customHeight="false" outlineLevel="0" collapsed="false">
      <c r="B322" s="24" t="n">
        <f aca="false">B321+1*10^6</f>
        <v>2319000000</v>
      </c>
      <c r="C322" s="25" t="n">
        <f aca="false">D322+E322</f>
        <v>14.4</v>
      </c>
      <c r="D322" s="26" t="n">
        <v>9.1</v>
      </c>
      <c r="E322" s="26" t="n">
        <v>5.3</v>
      </c>
    </row>
    <row r="323" customFormat="false" ht="14.65" hidden="false" customHeight="false" outlineLevel="0" collapsed="false">
      <c r="B323" s="24" t="n">
        <f aca="false">B322+1*10^6</f>
        <v>2320000000</v>
      </c>
      <c r="C323" s="25" t="n">
        <f aca="false">D323+E323</f>
        <v>14.4</v>
      </c>
      <c r="D323" s="26" t="n">
        <v>9.1</v>
      </c>
      <c r="E323" s="26" t="n">
        <v>5.3</v>
      </c>
    </row>
    <row r="324" customFormat="false" ht="14.65" hidden="false" customHeight="false" outlineLevel="0" collapsed="false">
      <c r="B324" s="24" t="n">
        <f aca="false">B323+1*10^6</f>
        <v>2321000000</v>
      </c>
      <c r="C324" s="25" t="n">
        <f aca="false">D324+E324</f>
        <v>14.4</v>
      </c>
      <c r="D324" s="26" t="n">
        <v>9.1</v>
      </c>
      <c r="E324" s="26" t="n">
        <v>5.3</v>
      </c>
    </row>
    <row r="325" customFormat="false" ht="14.65" hidden="false" customHeight="false" outlineLevel="0" collapsed="false">
      <c r="B325" s="24" t="n">
        <f aca="false">B324+1*10^6</f>
        <v>2322000000</v>
      </c>
      <c r="C325" s="25" t="n">
        <f aca="false">D325+E325</f>
        <v>14.3</v>
      </c>
      <c r="D325" s="26" t="n">
        <v>9.1</v>
      </c>
      <c r="E325" s="26" t="n">
        <v>5.2</v>
      </c>
    </row>
    <row r="326" customFormat="false" ht="14.65" hidden="false" customHeight="false" outlineLevel="0" collapsed="false">
      <c r="B326" s="24" t="n">
        <f aca="false">B325+1*10^6</f>
        <v>2323000000</v>
      </c>
      <c r="C326" s="25" t="n">
        <f aca="false">D326+E326</f>
        <v>14.3</v>
      </c>
      <c r="D326" s="26" t="n">
        <v>9.1</v>
      </c>
      <c r="E326" s="26" t="n">
        <v>5.2</v>
      </c>
    </row>
    <row r="327" customFormat="false" ht="14.65" hidden="false" customHeight="false" outlineLevel="0" collapsed="false">
      <c r="B327" s="24" t="n">
        <f aca="false">B326+1*10^6</f>
        <v>2324000000</v>
      </c>
      <c r="C327" s="25" t="n">
        <f aca="false">D327+E327</f>
        <v>14.3</v>
      </c>
      <c r="D327" s="26" t="n">
        <v>9.1</v>
      </c>
      <c r="E327" s="26" t="n">
        <v>5.2</v>
      </c>
    </row>
    <row r="328" customFormat="false" ht="14.65" hidden="false" customHeight="false" outlineLevel="0" collapsed="false">
      <c r="B328" s="24" t="n">
        <f aca="false">B327+1*10^6</f>
        <v>2325000000</v>
      </c>
      <c r="C328" s="25" t="n">
        <f aca="false">D328+E328</f>
        <v>14.3</v>
      </c>
      <c r="D328" s="26" t="n">
        <v>9.1</v>
      </c>
      <c r="E328" s="26" t="n">
        <v>5.2</v>
      </c>
    </row>
    <row r="329" customFormat="false" ht="14.65" hidden="false" customHeight="false" outlineLevel="0" collapsed="false">
      <c r="B329" s="24" t="n">
        <f aca="false">B328+1*10^6</f>
        <v>2326000000</v>
      </c>
      <c r="C329" s="25" t="n">
        <f aca="false">D329+E329</f>
        <v>14.3</v>
      </c>
      <c r="D329" s="26" t="n">
        <v>9.1</v>
      </c>
      <c r="E329" s="26" t="n">
        <v>5.2</v>
      </c>
    </row>
    <row r="330" customFormat="false" ht="14.65" hidden="false" customHeight="false" outlineLevel="0" collapsed="false">
      <c r="B330" s="24" t="n">
        <f aca="false">B329+1*10^6</f>
        <v>2327000000</v>
      </c>
      <c r="C330" s="25" t="n">
        <f aca="false">D330+E330</f>
        <v>14.3</v>
      </c>
      <c r="D330" s="26" t="n">
        <v>9.1</v>
      </c>
      <c r="E330" s="26" t="n">
        <v>5.2</v>
      </c>
    </row>
    <row r="331" customFormat="false" ht="14.65" hidden="false" customHeight="false" outlineLevel="0" collapsed="false">
      <c r="B331" s="24" t="n">
        <f aca="false">B330+1*10^6</f>
        <v>2328000000</v>
      </c>
      <c r="C331" s="25" t="n">
        <f aca="false">D331+E331</f>
        <v>14.3</v>
      </c>
      <c r="D331" s="26" t="n">
        <v>9.1</v>
      </c>
      <c r="E331" s="26" t="n">
        <v>5.2</v>
      </c>
    </row>
    <row r="332" customFormat="false" ht="14.65" hidden="false" customHeight="false" outlineLevel="0" collapsed="false">
      <c r="B332" s="24" t="n">
        <f aca="false">B331+1*10^6</f>
        <v>2329000000</v>
      </c>
      <c r="C332" s="25" t="n">
        <f aca="false">D332+E332</f>
        <v>14.3</v>
      </c>
      <c r="D332" s="26" t="n">
        <v>9.1</v>
      </c>
      <c r="E332" s="26" t="n">
        <v>5.2</v>
      </c>
    </row>
    <row r="333" customFormat="false" ht="14.65" hidden="false" customHeight="false" outlineLevel="0" collapsed="false">
      <c r="B333" s="24" t="n">
        <f aca="false">B332+1*10^6</f>
        <v>2330000000</v>
      </c>
      <c r="C333" s="25" t="n">
        <f aca="false">D333+E333</f>
        <v>14.4</v>
      </c>
      <c r="D333" s="26" t="n">
        <v>9.2</v>
      </c>
      <c r="E333" s="26" t="n">
        <v>5.2</v>
      </c>
    </row>
    <row r="334" customFormat="false" ht="14.65" hidden="false" customHeight="false" outlineLevel="0" collapsed="false">
      <c r="B334" s="24" t="n">
        <f aca="false">B333+1*10^6</f>
        <v>2331000000</v>
      </c>
      <c r="C334" s="25" t="n">
        <f aca="false">D334+E334</f>
        <v>14.5</v>
      </c>
      <c r="D334" s="26" t="n">
        <v>9.2</v>
      </c>
      <c r="E334" s="26" t="n">
        <v>5.3</v>
      </c>
    </row>
    <row r="335" customFormat="false" ht="14.65" hidden="false" customHeight="false" outlineLevel="0" collapsed="false">
      <c r="B335" s="24" t="n">
        <f aca="false">B334+1*10^6</f>
        <v>2332000000</v>
      </c>
      <c r="C335" s="25" t="n">
        <f aca="false">D335+E335</f>
        <v>14.5</v>
      </c>
      <c r="D335" s="26" t="n">
        <v>9.2</v>
      </c>
      <c r="E335" s="26" t="n">
        <v>5.3</v>
      </c>
    </row>
    <row r="336" customFormat="false" ht="14.65" hidden="false" customHeight="false" outlineLevel="0" collapsed="false">
      <c r="B336" s="24" t="n">
        <f aca="false">B335+1*10^6</f>
        <v>2333000000</v>
      </c>
      <c r="C336" s="25" t="n">
        <f aca="false">D336+E336</f>
        <v>14.5</v>
      </c>
      <c r="D336" s="26" t="n">
        <v>9.2</v>
      </c>
      <c r="E336" s="26" t="n">
        <v>5.3</v>
      </c>
    </row>
    <row r="337" customFormat="false" ht="14.65" hidden="false" customHeight="false" outlineLevel="0" collapsed="false">
      <c r="B337" s="24" t="n">
        <f aca="false">B336+1*10^6</f>
        <v>2334000000</v>
      </c>
      <c r="C337" s="25" t="n">
        <f aca="false">D337+E337</f>
        <v>14.5</v>
      </c>
      <c r="D337" s="26" t="n">
        <v>9.2</v>
      </c>
      <c r="E337" s="26" t="n">
        <v>5.3</v>
      </c>
    </row>
    <row r="338" customFormat="false" ht="14.65" hidden="false" customHeight="false" outlineLevel="0" collapsed="false">
      <c r="B338" s="24" t="n">
        <f aca="false">B337+1*10^6</f>
        <v>2335000000</v>
      </c>
      <c r="C338" s="25" t="n">
        <f aca="false">D338+E338</f>
        <v>14.5</v>
      </c>
      <c r="D338" s="26" t="n">
        <v>9.2</v>
      </c>
      <c r="E338" s="26" t="n">
        <v>5.3</v>
      </c>
    </row>
    <row r="339" customFormat="false" ht="14.65" hidden="false" customHeight="false" outlineLevel="0" collapsed="false">
      <c r="B339" s="24" t="n">
        <f aca="false">B338+1*10^6</f>
        <v>2336000000</v>
      </c>
      <c r="C339" s="25" t="n">
        <f aca="false">D339+E339</f>
        <v>14.5</v>
      </c>
      <c r="D339" s="26" t="n">
        <v>9.2</v>
      </c>
      <c r="E339" s="26" t="n">
        <v>5.3</v>
      </c>
    </row>
    <row r="340" customFormat="false" ht="14.65" hidden="false" customHeight="false" outlineLevel="0" collapsed="false">
      <c r="B340" s="24" t="n">
        <f aca="false">B339+1*10^6</f>
        <v>2337000000</v>
      </c>
      <c r="C340" s="25" t="n">
        <f aca="false">D340+E340</f>
        <v>14.5</v>
      </c>
      <c r="D340" s="26" t="n">
        <v>9.2</v>
      </c>
      <c r="E340" s="26" t="n">
        <v>5.3</v>
      </c>
    </row>
    <row r="341" customFormat="false" ht="14.65" hidden="false" customHeight="false" outlineLevel="0" collapsed="false">
      <c r="B341" s="24" t="n">
        <f aca="false">B340+1*10^6</f>
        <v>2338000000</v>
      </c>
      <c r="C341" s="25" t="n">
        <f aca="false">D341+E341</f>
        <v>14.5</v>
      </c>
      <c r="D341" s="26" t="n">
        <v>9.2</v>
      </c>
      <c r="E341" s="26" t="n">
        <v>5.3</v>
      </c>
    </row>
    <row r="342" customFormat="false" ht="14.65" hidden="false" customHeight="false" outlineLevel="0" collapsed="false">
      <c r="B342" s="24" t="n">
        <f aca="false">B341+1*10^6</f>
        <v>2339000000</v>
      </c>
      <c r="C342" s="25" t="n">
        <f aca="false">D342+E342</f>
        <v>14.5</v>
      </c>
      <c r="D342" s="26" t="n">
        <v>9.2</v>
      </c>
      <c r="E342" s="26" t="n">
        <v>5.3</v>
      </c>
    </row>
    <row r="343" customFormat="false" ht="14.65" hidden="false" customHeight="false" outlineLevel="0" collapsed="false">
      <c r="B343" s="24" t="n">
        <f aca="false">B342+1*10^6</f>
        <v>2340000000</v>
      </c>
      <c r="C343" s="25" t="n">
        <f aca="false">D343+E343</f>
        <v>14.5</v>
      </c>
      <c r="D343" s="26" t="n">
        <v>9.2</v>
      </c>
      <c r="E343" s="26" t="n">
        <v>5.3</v>
      </c>
    </row>
    <row r="344" customFormat="false" ht="14.65" hidden="false" customHeight="false" outlineLevel="0" collapsed="false">
      <c r="B344" s="24" t="n">
        <f aca="false">B343+1*10^6</f>
        <v>2341000000</v>
      </c>
      <c r="C344" s="25" t="n">
        <f aca="false">D344+E344</f>
        <v>14.5</v>
      </c>
      <c r="D344" s="26" t="n">
        <v>9.2</v>
      </c>
      <c r="E344" s="26" t="n">
        <v>5.3</v>
      </c>
    </row>
    <row r="345" customFormat="false" ht="14.65" hidden="false" customHeight="false" outlineLevel="0" collapsed="false">
      <c r="B345" s="24" t="n">
        <f aca="false">B344+1*10^6</f>
        <v>2342000000</v>
      </c>
      <c r="C345" s="25" t="n">
        <f aca="false">D345+E345</f>
        <v>14.5</v>
      </c>
      <c r="D345" s="26" t="n">
        <v>9.2</v>
      </c>
      <c r="E345" s="26" t="n">
        <v>5.3</v>
      </c>
    </row>
    <row r="346" customFormat="false" ht="14.65" hidden="false" customHeight="false" outlineLevel="0" collapsed="false">
      <c r="B346" s="24" t="n">
        <f aca="false">B345+1*10^6</f>
        <v>2343000000</v>
      </c>
      <c r="C346" s="25" t="n">
        <f aca="false">D346+E346</f>
        <v>14.5</v>
      </c>
      <c r="D346" s="26" t="n">
        <v>9.2</v>
      </c>
      <c r="E346" s="26" t="n">
        <v>5.3</v>
      </c>
    </row>
    <row r="347" customFormat="false" ht="14.65" hidden="false" customHeight="false" outlineLevel="0" collapsed="false">
      <c r="B347" s="24" t="n">
        <f aca="false">B346+1*10^6</f>
        <v>2344000000</v>
      </c>
      <c r="C347" s="25" t="n">
        <f aca="false">D347+E347</f>
        <v>14.5</v>
      </c>
      <c r="D347" s="26" t="n">
        <v>9.2</v>
      </c>
      <c r="E347" s="26" t="n">
        <v>5.3</v>
      </c>
    </row>
    <row r="348" customFormat="false" ht="14.65" hidden="false" customHeight="false" outlineLevel="0" collapsed="false">
      <c r="B348" s="24" t="n">
        <f aca="false">B347+1*10^6</f>
        <v>2345000000</v>
      </c>
      <c r="C348" s="25" t="n">
        <f aca="false">D348+E348</f>
        <v>14.5</v>
      </c>
      <c r="D348" s="26" t="n">
        <v>9.2</v>
      </c>
      <c r="E348" s="26" t="n">
        <v>5.3</v>
      </c>
    </row>
    <row r="349" customFormat="false" ht="14.65" hidden="false" customHeight="false" outlineLevel="0" collapsed="false">
      <c r="B349" s="24" t="n">
        <f aca="false">B348+1*10^6</f>
        <v>2346000000</v>
      </c>
      <c r="C349" s="25" t="n">
        <f aca="false">D349+E349</f>
        <v>14.5</v>
      </c>
      <c r="D349" s="26" t="n">
        <v>9.2</v>
      </c>
      <c r="E349" s="26" t="n">
        <v>5.3</v>
      </c>
    </row>
    <row r="350" customFormat="false" ht="14.65" hidden="false" customHeight="false" outlineLevel="0" collapsed="false">
      <c r="B350" s="24" t="n">
        <f aca="false">B349+1*10^6</f>
        <v>2347000000</v>
      </c>
      <c r="C350" s="25" t="n">
        <f aca="false">D350+E350</f>
        <v>14.5</v>
      </c>
      <c r="D350" s="26" t="n">
        <v>9.2</v>
      </c>
      <c r="E350" s="26" t="n">
        <v>5.3</v>
      </c>
    </row>
    <row r="351" customFormat="false" ht="14.65" hidden="false" customHeight="false" outlineLevel="0" collapsed="false">
      <c r="B351" s="24" t="n">
        <f aca="false">B350+1*10^6</f>
        <v>2348000000</v>
      </c>
      <c r="C351" s="25" t="n">
        <f aca="false">D351+E351</f>
        <v>14.5</v>
      </c>
      <c r="D351" s="26" t="n">
        <v>9.2</v>
      </c>
      <c r="E351" s="26" t="n">
        <v>5.3</v>
      </c>
    </row>
    <row r="352" customFormat="false" ht="14.65" hidden="false" customHeight="false" outlineLevel="0" collapsed="false">
      <c r="B352" s="24" t="n">
        <f aca="false">B351+1*10^6</f>
        <v>2349000000</v>
      </c>
      <c r="C352" s="25" t="n">
        <f aca="false">D352+E352</f>
        <v>14.5</v>
      </c>
      <c r="D352" s="26" t="n">
        <v>9.2</v>
      </c>
      <c r="E352" s="26" t="n">
        <v>5.3</v>
      </c>
    </row>
    <row r="353" customFormat="false" ht="14.65" hidden="false" customHeight="false" outlineLevel="0" collapsed="false">
      <c r="B353" s="24" t="n">
        <f aca="false">B352+1*10^6</f>
        <v>2350000000</v>
      </c>
      <c r="C353" s="25" t="n">
        <f aca="false">D353+E353</f>
        <v>14.5</v>
      </c>
      <c r="D353" s="26" t="n">
        <v>9.2</v>
      </c>
      <c r="E353" s="26" t="n">
        <v>5.3</v>
      </c>
    </row>
    <row r="354" customFormat="false" ht="14.65" hidden="false" customHeight="false" outlineLevel="0" collapsed="false">
      <c r="B354" s="24" t="n">
        <f aca="false">B353+1*10^6</f>
        <v>2351000000</v>
      </c>
      <c r="C354" s="25" t="n">
        <f aca="false">D354+E354</f>
        <v>14.5</v>
      </c>
      <c r="D354" s="26" t="n">
        <v>9.2</v>
      </c>
      <c r="E354" s="26" t="n">
        <v>5.3</v>
      </c>
    </row>
    <row r="355" customFormat="false" ht="14.65" hidden="false" customHeight="false" outlineLevel="0" collapsed="false">
      <c r="B355" s="24" t="n">
        <f aca="false">B354+1*10^6</f>
        <v>2352000000</v>
      </c>
      <c r="C355" s="25" t="n">
        <f aca="false">D355+E355</f>
        <v>14.5</v>
      </c>
      <c r="D355" s="26" t="n">
        <v>9.2</v>
      </c>
      <c r="E355" s="26" t="n">
        <v>5.3</v>
      </c>
    </row>
    <row r="356" customFormat="false" ht="14.65" hidden="false" customHeight="false" outlineLevel="0" collapsed="false">
      <c r="B356" s="24" t="n">
        <f aca="false">B355+1*10^6</f>
        <v>2353000000</v>
      </c>
      <c r="C356" s="25" t="n">
        <f aca="false">D356+E356</f>
        <v>14.5</v>
      </c>
      <c r="D356" s="26" t="n">
        <v>9.2</v>
      </c>
      <c r="E356" s="26" t="n">
        <v>5.3</v>
      </c>
    </row>
    <row r="357" customFormat="false" ht="14.65" hidden="false" customHeight="false" outlineLevel="0" collapsed="false">
      <c r="B357" s="24" t="n">
        <f aca="false">B356+1*10^6</f>
        <v>2354000000</v>
      </c>
      <c r="C357" s="25" t="n">
        <f aca="false">D357+E357</f>
        <v>14.5</v>
      </c>
      <c r="D357" s="26" t="n">
        <v>9.2</v>
      </c>
      <c r="E357" s="26" t="n">
        <v>5.3</v>
      </c>
    </row>
    <row r="358" customFormat="false" ht="14.65" hidden="false" customHeight="false" outlineLevel="0" collapsed="false">
      <c r="B358" s="24" t="n">
        <f aca="false">B357+1*10^6</f>
        <v>2355000000</v>
      </c>
      <c r="C358" s="25" t="n">
        <f aca="false">D358+E358</f>
        <v>14.5</v>
      </c>
      <c r="D358" s="26" t="n">
        <v>9.2</v>
      </c>
      <c r="E358" s="26" t="n">
        <v>5.3</v>
      </c>
    </row>
    <row r="359" customFormat="false" ht="14.65" hidden="false" customHeight="false" outlineLevel="0" collapsed="false">
      <c r="B359" s="24" t="n">
        <f aca="false">B358+1*10^6</f>
        <v>2356000000</v>
      </c>
      <c r="C359" s="25" t="n">
        <f aca="false">D359+E359</f>
        <v>14.5</v>
      </c>
      <c r="D359" s="26" t="n">
        <v>9.2</v>
      </c>
      <c r="E359" s="26" t="n">
        <v>5.3</v>
      </c>
    </row>
    <row r="360" customFormat="false" ht="14.65" hidden="false" customHeight="false" outlineLevel="0" collapsed="false">
      <c r="B360" s="24" t="n">
        <f aca="false">B359+1*10^6</f>
        <v>2357000000</v>
      </c>
      <c r="C360" s="25" t="n">
        <f aca="false">D360+E360</f>
        <v>14.5</v>
      </c>
      <c r="D360" s="26" t="n">
        <v>9.2</v>
      </c>
      <c r="E360" s="26" t="n">
        <v>5.3</v>
      </c>
    </row>
    <row r="361" customFormat="false" ht="14.65" hidden="false" customHeight="false" outlineLevel="0" collapsed="false">
      <c r="B361" s="24" t="n">
        <f aca="false">B360+1*10^6</f>
        <v>2358000000</v>
      </c>
      <c r="C361" s="25" t="n">
        <f aca="false">D361+E361</f>
        <v>14.5</v>
      </c>
      <c r="D361" s="26" t="n">
        <v>9.2</v>
      </c>
      <c r="E361" s="26" t="n">
        <v>5.3</v>
      </c>
    </row>
    <row r="362" customFormat="false" ht="14.65" hidden="false" customHeight="false" outlineLevel="0" collapsed="false">
      <c r="B362" s="24" t="n">
        <f aca="false">B361+1*10^6</f>
        <v>2359000000</v>
      </c>
      <c r="C362" s="25" t="n">
        <f aca="false">D362+E362</f>
        <v>14.5</v>
      </c>
      <c r="D362" s="26" t="n">
        <v>9.2</v>
      </c>
      <c r="E362" s="26" t="n">
        <v>5.3</v>
      </c>
    </row>
    <row r="363" customFormat="false" ht="14.65" hidden="false" customHeight="false" outlineLevel="0" collapsed="false">
      <c r="B363" s="24" t="n">
        <f aca="false">B362+1*10^6</f>
        <v>2360000000</v>
      </c>
      <c r="C363" s="25" t="n">
        <f aca="false">D363+E363</f>
        <v>14.5</v>
      </c>
      <c r="D363" s="26" t="n">
        <v>9.2</v>
      </c>
      <c r="E363" s="26" t="n">
        <v>5.3</v>
      </c>
    </row>
    <row r="364" customFormat="false" ht="14.65" hidden="false" customHeight="false" outlineLevel="0" collapsed="false">
      <c r="B364" s="24" t="n">
        <f aca="false">B363+1*10^6</f>
        <v>2361000000</v>
      </c>
      <c r="C364" s="25" t="n">
        <f aca="false">D364+E364</f>
        <v>14.5</v>
      </c>
      <c r="D364" s="26" t="n">
        <v>9.2</v>
      </c>
      <c r="E364" s="26" t="n">
        <v>5.3</v>
      </c>
    </row>
    <row r="365" customFormat="false" ht="14.65" hidden="false" customHeight="false" outlineLevel="0" collapsed="false">
      <c r="B365" s="24" t="n">
        <f aca="false">B364+1*10^6</f>
        <v>2362000000</v>
      </c>
      <c r="C365" s="25" t="n">
        <f aca="false">D365+E365</f>
        <v>14.5</v>
      </c>
      <c r="D365" s="26" t="n">
        <v>9.2</v>
      </c>
      <c r="E365" s="26" t="n">
        <v>5.3</v>
      </c>
    </row>
    <row r="366" customFormat="false" ht="14.65" hidden="false" customHeight="false" outlineLevel="0" collapsed="false">
      <c r="B366" s="24" t="n">
        <f aca="false">B365+1*10^6</f>
        <v>2363000000</v>
      </c>
      <c r="C366" s="25" t="n">
        <f aca="false">D366+E366</f>
        <v>14.5</v>
      </c>
      <c r="D366" s="26" t="n">
        <v>9.2</v>
      </c>
      <c r="E366" s="26" t="n">
        <v>5.3</v>
      </c>
    </row>
    <row r="367" customFormat="false" ht="14.65" hidden="false" customHeight="false" outlineLevel="0" collapsed="false">
      <c r="B367" s="24" t="n">
        <f aca="false">B366+1*10^6</f>
        <v>2364000000</v>
      </c>
      <c r="C367" s="25" t="n">
        <f aca="false">D367+E367</f>
        <v>14.6</v>
      </c>
      <c r="D367" s="26" t="n">
        <v>9.3</v>
      </c>
      <c r="E367" s="26" t="n">
        <v>5.3</v>
      </c>
    </row>
    <row r="368" customFormat="false" ht="14.65" hidden="false" customHeight="false" outlineLevel="0" collapsed="false">
      <c r="B368" s="24" t="n">
        <f aca="false">B367+1*10^6</f>
        <v>2365000000</v>
      </c>
      <c r="C368" s="25" t="n">
        <f aca="false">D368+E368</f>
        <v>14.6</v>
      </c>
      <c r="D368" s="26" t="n">
        <v>9.3</v>
      </c>
      <c r="E368" s="26" t="n">
        <v>5.3</v>
      </c>
    </row>
    <row r="369" customFormat="false" ht="14.65" hidden="false" customHeight="false" outlineLevel="0" collapsed="false">
      <c r="B369" s="24" t="n">
        <f aca="false">B368+1*10^6</f>
        <v>2366000000</v>
      </c>
      <c r="C369" s="25" t="n">
        <f aca="false">D369+E369</f>
        <v>14.6</v>
      </c>
      <c r="D369" s="26" t="n">
        <v>9.3</v>
      </c>
      <c r="E369" s="26" t="n">
        <v>5.3</v>
      </c>
    </row>
    <row r="370" customFormat="false" ht="14.65" hidden="false" customHeight="false" outlineLevel="0" collapsed="false">
      <c r="B370" s="24" t="n">
        <f aca="false">B369+1*10^6</f>
        <v>2367000000</v>
      </c>
      <c r="C370" s="25" t="n">
        <f aca="false">D370+E370</f>
        <v>14.6</v>
      </c>
      <c r="D370" s="26" t="n">
        <v>9.3</v>
      </c>
      <c r="E370" s="26" t="n">
        <v>5.3</v>
      </c>
    </row>
    <row r="371" customFormat="false" ht="14.65" hidden="false" customHeight="false" outlineLevel="0" collapsed="false">
      <c r="B371" s="24" t="n">
        <f aca="false">B370+1*10^6</f>
        <v>2368000000</v>
      </c>
      <c r="C371" s="25" t="n">
        <f aca="false">D371+E371</f>
        <v>14.6</v>
      </c>
      <c r="D371" s="26" t="n">
        <v>9.3</v>
      </c>
      <c r="E371" s="26" t="n">
        <v>5.3</v>
      </c>
    </row>
    <row r="372" customFormat="false" ht="14.65" hidden="false" customHeight="false" outlineLevel="0" collapsed="false">
      <c r="B372" s="24" t="n">
        <f aca="false">B371+1*10^6</f>
        <v>2369000000</v>
      </c>
      <c r="C372" s="25" t="n">
        <f aca="false">D372+E372</f>
        <v>14.6</v>
      </c>
      <c r="D372" s="26" t="n">
        <v>9.3</v>
      </c>
      <c r="E372" s="26" t="n">
        <v>5.3</v>
      </c>
    </row>
    <row r="373" customFormat="false" ht="14.65" hidden="false" customHeight="false" outlineLevel="0" collapsed="false">
      <c r="B373" s="24" t="n">
        <f aca="false">B372+1*10^6</f>
        <v>2370000000</v>
      </c>
      <c r="C373" s="25" t="n">
        <f aca="false">D373+E373</f>
        <v>14.6</v>
      </c>
      <c r="D373" s="26" t="n">
        <v>9.3</v>
      </c>
      <c r="E373" s="26" t="n">
        <v>5.3</v>
      </c>
    </row>
    <row r="374" customFormat="false" ht="14.65" hidden="false" customHeight="false" outlineLevel="0" collapsed="false">
      <c r="B374" s="24" t="n">
        <f aca="false">B373+1*10^6</f>
        <v>2371000000</v>
      </c>
      <c r="C374" s="25" t="n">
        <f aca="false">D374+E374</f>
        <v>14.6</v>
      </c>
      <c r="D374" s="26" t="n">
        <v>9.3</v>
      </c>
      <c r="E374" s="26" t="n">
        <v>5.3</v>
      </c>
    </row>
    <row r="375" customFormat="false" ht="14.65" hidden="false" customHeight="false" outlineLevel="0" collapsed="false">
      <c r="B375" s="24" t="n">
        <f aca="false">B374+1*10^6</f>
        <v>2372000000</v>
      </c>
      <c r="C375" s="25" t="n">
        <f aca="false">D375+E375</f>
        <v>14.6</v>
      </c>
      <c r="D375" s="26" t="n">
        <v>9.3</v>
      </c>
      <c r="E375" s="26" t="n">
        <v>5.3</v>
      </c>
    </row>
    <row r="376" customFormat="false" ht="14.65" hidden="false" customHeight="false" outlineLevel="0" collapsed="false">
      <c r="B376" s="24" t="n">
        <f aca="false">B375+1*10^6</f>
        <v>2373000000</v>
      </c>
      <c r="C376" s="25" t="n">
        <f aca="false">D376+E376</f>
        <v>14.6</v>
      </c>
      <c r="D376" s="26" t="n">
        <v>9.3</v>
      </c>
      <c r="E376" s="26" t="n">
        <v>5.3</v>
      </c>
    </row>
    <row r="377" customFormat="false" ht="14.65" hidden="false" customHeight="false" outlineLevel="0" collapsed="false">
      <c r="B377" s="24" t="n">
        <f aca="false">B376+1*10^6</f>
        <v>2374000000</v>
      </c>
      <c r="C377" s="25" t="n">
        <f aca="false">D377+E377</f>
        <v>14.6</v>
      </c>
      <c r="D377" s="26" t="n">
        <v>9.3</v>
      </c>
      <c r="E377" s="26" t="n">
        <v>5.3</v>
      </c>
    </row>
    <row r="378" customFormat="false" ht="14.65" hidden="false" customHeight="false" outlineLevel="0" collapsed="false">
      <c r="B378" s="24" t="n">
        <f aca="false">B377+1*10^6</f>
        <v>2375000000</v>
      </c>
      <c r="C378" s="25" t="n">
        <f aca="false">D378+E378</f>
        <v>14.6</v>
      </c>
      <c r="D378" s="26" t="n">
        <v>9.3</v>
      </c>
      <c r="E378" s="26" t="n">
        <v>5.3</v>
      </c>
    </row>
    <row r="379" customFormat="false" ht="14.65" hidden="false" customHeight="false" outlineLevel="0" collapsed="false">
      <c r="B379" s="24" t="n">
        <f aca="false">B378+1*10^6</f>
        <v>2376000000</v>
      </c>
      <c r="C379" s="25" t="n">
        <f aca="false">D379+E379</f>
        <v>14.7</v>
      </c>
      <c r="D379" s="26" t="n">
        <v>9.3</v>
      </c>
      <c r="E379" s="26" t="n">
        <v>5.4</v>
      </c>
    </row>
    <row r="380" customFormat="false" ht="14.65" hidden="false" customHeight="false" outlineLevel="0" collapsed="false">
      <c r="B380" s="24" t="n">
        <f aca="false">B379+1*10^6</f>
        <v>2377000000</v>
      </c>
      <c r="C380" s="25" t="n">
        <f aca="false">D380+E380</f>
        <v>14.6</v>
      </c>
      <c r="D380" s="26" t="n">
        <v>9.3</v>
      </c>
      <c r="E380" s="26" t="n">
        <v>5.3</v>
      </c>
    </row>
    <row r="381" customFormat="false" ht="14.65" hidden="false" customHeight="false" outlineLevel="0" collapsed="false">
      <c r="B381" s="24" t="n">
        <f aca="false">B380+1*10^6</f>
        <v>2378000000</v>
      </c>
      <c r="C381" s="25" t="n">
        <f aca="false">D381+E381</f>
        <v>14.6</v>
      </c>
      <c r="D381" s="26" t="n">
        <v>9.3</v>
      </c>
      <c r="E381" s="26" t="n">
        <v>5.3</v>
      </c>
    </row>
    <row r="382" customFormat="false" ht="14.65" hidden="false" customHeight="false" outlineLevel="0" collapsed="false">
      <c r="B382" s="24" t="n">
        <f aca="false">B381+1*10^6</f>
        <v>2379000000</v>
      </c>
      <c r="C382" s="25" t="n">
        <f aca="false">D382+E382</f>
        <v>14.6</v>
      </c>
      <c r="D382" s="26" t="n">
        <v>9.3</v>
      </c>
      <c r="E382" s="26" t="n">
        <v>5.3</v>
      </c>
    </row>
    <row r="383" customFormat="false" ht="14.65" hidden="false" customHeight="false" outlineLevel="0" collapsed="false">
      <c r="B383" s="24" t="n">
        <f aca="false">B382+1*10^6</f>
        <v>2380000000</v>
      </c>
      <c r="C383" s="25" t="n">
        <f aca="false">D383+E383</f>
        <v>14.5</v>
      </c>
      <c r="D383" s="26" t="n">
        <v>9.2</v>
      </c>
      <c r="E383" s="26" t="n">
        <v>5.3</v>
      </c>
    </row>
    <row r="384" customFormat="false" ht="14.65" hidden="false" customHeight="false" outlineLevel="0" collapsed="false">
      <c r="B384" s="24" t="n">
        <f aca="false">B383+1*10^6</f>
        <v>2381000000</v>
      </c>
      <c r="C384" s="25" t="n">
        <f aca="false">D384+E384</f>
        <v>14.5</v>
      </c>
      <c r="D384" s="26" t="n">
        <v>9.2</v>
      </c>
      <c r="E384" s="26" t="n">
        <v>5.3</v>
      </c>
    </row>
    <row r="385" customFormat="false" ht="14.65" hidden="false" customHeight="false" outlineLevel="0" collapsed="false">
      <c r="B385" s="24" t="n">
        <f aca="false">B384+1*10^6</f>
        <v>2382000000</v>
      </c>
      <c r="C385" s="25" t="n">
        <f aca="false">D385+E385</f>
        <v>14.5</v>
      </c>
      <c r="D385" s="26" t="n">
        <v>9.2</v>
      </c>
      <c r="E385" s="26" t="n">
        <v>5.3</v>
      </c>
    </row>
    <row r="386" customFormat="false" ht="14.65" hidden="false" customHeight="false" outlineLevel="0" collapsed="false">
      <c r="B386" s="24" t="n">
        <f aca="false">B385+1*10^6</f>
        <v>2383000000</v>
      </c>
      <c r="C386" s="25" t="n">
        <f aca="false">D386+E386</f>
        <v>14.5</v>
      </c>
      <c r="D386" s="26" t="n">
        <v>9.2</v>
      </c>
      <c r="E386" s="26" t="n">
        <v>5.3</v>
      </c>
    </row>
    <row r="387" customFormat="false" ht="14.65" hidden="false" customHeight="false" outlineLevel="0" collapsed="false">
      <c r="B387" s="24" t="n">
        <f aca="false">B386+1*10^6</f>
        <v>2384000000</v>
      </c>
      <c r="C387" s="25" t="n">
        <f aca="false">D387+E387</f>
        <v>14.5</v>
      </c>
      <c r="D387" s="26" t="n">
        <v>9.2</v>
      </c>
      <c r="E387" s="26" t="n">
        <v>5.3</v>
      </c>
    </row>
    <row r="388" customFormat="false" ht="14.65" hidden="false" customHeight="false" outlineLevel="0" collapsed="false">
      <c r="B388" s="24" t="n">
        <f aca="false">B387+1*10^6</f>
        <v>2385000000</v>
      </c>
      <c r="C388" s="25" t="n">
        <f aca="false">D388+E388</f>
        <v>14.5</v>
      </c>
      <c r="D388" s="26" t="n">
        <v>9.2</v>
      </c>
      <c r="E388" s="26" t="n">
        <v>5.3</v>
      </c>
    </row>
    <row r="389" customFormat="false" ht="14.65" hidden="false" customHeight="false" outlineLevel="0" collapsed="false">
      <c r="B389" s="24" t="n">
        <f aca="false">B388+1*10^6</f>
        <v>2386000000</v>
      </c>
      <c r="C389" s="25" t="n">
        <f aca="false">D389+E389</f>
        <v>14.5</v>
      </c>
      <c r="D389" s="26" t="n">
        <v>9.2</v>
      </c>
      <c r="E389" s="26" t="n">
        <v>5.3</v>
      </c>
    </row>
    <row r="390" customFormat="false" ht="14.65" hidden="false" customHeight="false" outlineLevel="0" collapsed="false">
      <c r="B390" s="24" t="n">
        <f aca="false">B389+1*10^6</f>
        <v>2387000000</v>
      </c>
      <c r="C390" s="25" t="n">
        <f aca="false">D390+E390</f>
        <v>14.5</v>
      </c>
      <c r="D390" s="26" t="n">
        <v>9.2</v>
      </c>
      <c r="E390" s="26" t="n">
        <v>5.3</v>
      </c>
    </row>
    <row r="391" customFormat="false" ht="14.65" hidden="false" customHeight="false" outlineLevel="0" collapsed="false">
      <c r="B391" s="24" t="n">
        <f aca="false">B390+1*10^6</f>
        <v>2388000000</v>
      </c>
      <c r="C391" s="25" t="n">
        <f aca="false">D391+E391</f>
        <v>14.5</v>
      </c>
      <c r="D391" s="26" t="n">
        <v>9.2</v>
      </c>
      <c r="E391" s="26" t="n">
        <v>5.3</v>
      </c>
    </row>
    <row r="392" customFormat="false" ht="14.65" hidden="false" customHeight="false" outlineLevel="0" collapsed="false">
      <c r="B392" s="24" t="n">
        <f aca="false">B391+1*10^6</f>
        <v>2389000000</v>
      </c>
      <c r="C392" s="25" t="n">
        <f aca="false">D392+E392</f>
        <v>14.5</v>
      </c>
      <c r="D392" s="26" t="n">
        <v>9.2</v>
      </c>
      <c r="E392" s="26" t="n">
        <v>5.3</v>
      </c>
    </row>
    <row r="393" customFormat="false" ht="14.65" hidden="false" customHeight="false" outlineLevel="0" collapsed="false">
      <c r="B393" s="24" t="n">
        <f aca="false">B392+1*10^6</f>
        <v>2390000000</v>
      </c>
      <c r="C393" s="25" t="n">
        <f aca="false">D393+E393</f>
        <v>14.6</v>
      </c>
      <c r="D393" s="26" t="n">
        <v>9.3</v>
      </c>
      <c r="E393" s="26" t="n">
        <v>5.3</v>
      </c>
    </row>
    <row r="394" customFormat="false" ht="14.65" hidden="false" customHeight="false" outlineLevel="0" collapsed="false">
      <c r="B394" s="24" t="n">
        <f aca="false">B393+1*10^6</f>
        <v>2391000000</v>
      </c>
      <c r="C394" s="25" t="n">
        <f aca="false">D394+E394</f>
        <v>14.6</v>
      </c>
      <c r="D394" s="26" t="n">
        <v>9.3</v>
      </c>
      <c r="E394" s="26" t="n">
        <v>5.3</v>
      </c>
    </row>
    <row r="395" customFormat="false" ht="14.65" hidden="false" customHeight="false" outlineLevel="0" collapsed="false">
      <c r="B395" s="24" t="n">
        <f aca="false">B394+1*10^6</f>
        <v>2392000000</v>
      </c>
      <c r="C395" s="25" t="n">
        <f aca="false">D395+E395</f>
        <v>14.6</v>
      </c>
      <c r="D395" s="26" t="n">
        <v>9.3</v>
      </c>
      <c r="E395" s="26" t="n">
        <v>5.3</v>
      </c>
    </row>
    <row r="396" customFormat="false" ht="14.65" hidden="false" customHeight="false" outlineLevel="0" collapsed="false">
      <c r="B396" s="24" t="n">
        <f aca="false">B395+1*10^6</f>
        <v>2393000000</v>
      </c>
      <c r="C396" s="25" t="n">
        <f aca="false">D396+E396</f>
        <v>14.6</v>
      </c>
      <c r="D396" s="26" t="n">
        <v>9.3</v>
      </c>
      <c r="E396" s="26" t="n">
        <v>5.3</v>
      </c>
    </row>
    <row r="397" customFormat="false" ht="14.65" hidden="false" customHeight="false" outlineLevel="0" collapsed="false">
      <c r="B397" s="24" t="n">
        <f aca="false">B396+1*10^6</f>
        <v>2394000000</v>
      </c>
      <c r="C397" s="25" t="n">
        <f aca="false">D397+E397</f>
        <v>14.6</v>
      </c>
      <c r="D397" s="26" t="n">
        <v>9.3</v>
      </c>
      <c r="E397" s="26" t="n">
        <v>5.3</v>
      </c>
    </row>
    <row r="398" customFormat="false" ht="14.65" hidden="false" customHeight="false" outlineLevel="0" collapsed="false">
      <c r="B398" s="24" t="n">
        <f aca="false">B397+1*10^6</f>
        <v>2395000000</v>
      </c>
      <c r="C398" s="25" t="n">
        <f aca="false">D398+E398</f>
        <v>14.6</v>
      </c>
      <c r="D398" s="26" t="n">
        <v>9.3</v>
      </c>
      <c r="E398" s="26" t="n">
        <v>5.3</v>
      </c>
    </row>
    <row r="399" customFormat="false" ht="14.65" hidden="false" customHeight="false" outlineLevel="0" collapsed="false">
      <c r="B399" s="24" t="n">
        <f aca="false">B398+1*10^6</f>
        <v>2396000000</v>
      </c>
      <c r="C399" s="25" t="n">
        <f aca="false">D399+E399</f>
        <v>14.6</v>
      </c>
      <c r="D399" s="26" t="n">
        <v>9.3</v>
      </c>
      <c r="E399" s="26" t="n">
        <v>5.3</v>
      </c>
    </row>
    <row r="400" customFormat="false" ht="14.65" hidden="false" customHeight="false" outlineLevel="0" collapsed="false">
      <c r="B400" s="24" t="n">
        <f aca="false">B399+1*10^6</f>
        <v>2397000000</v>
      </c>
      <c r="C400" s="25" t="n">
        <f aca="false">D400+E400</f>
        <v>14.6</v>
      </c>
      <c r="D400" s="26" t="n">
        <v>9.3</v>
      </c>
      <c r="E400" s="26" t="n">
        <v>5.3</v>
      </c>
    </row>
    <row r="401" customFormat="false" ht="14.65" hidden="false" customHeight="false" outlineLevel="0" collapsed="false">
      <c r="B401" s="24" t="n">
        <f aca="false">B400+1*10^6</f>
        <v>2398000000</v>
      </c>
      <c r="C401" s="25" t="n">
        <f aca="false">D401+E401</f>
        <v>14.6</v>
      </c>
      <c r="D401" s="26" t="n">
        <v>9.3</v>
      </c>
      <c r="E401" s="26" t="n">
        <v>5.3</v>
      </c>
    </row>
    <row r="402" customFormat="false" ht="14.65" hidden="false" customHeight="false" outlineLevel="0" collapsed="false">
      <c r="B402" s="24" t="n">
        <f aca="false">B401+1*10^6</f>
        <v>2399000000</v>
      </c>
      <c r="C402" s="25" t="n">
        <f aca="false">D402+E402</f>
        <v>14.6</v>
      </c>
      <c r="D402" s="26" t="n">
        <v>9.3</v>
      </c>
      <c r="E402" s="26" t="n">
        <v>5.3</v>
      </c>
    </row>
    <row r="403" customFormat="false" ht="14.65" hidden="false" customHeight="false" outlineLevel="0" collapsed="false">
      <c r="B403" s="24" t="n">
        <f aca="false">B402+1*10^6</f>
        <v>2400000000</v>
      </c>
      <c r="C403" s="25" t="n">
        <f aca="false">D403+E403</f>
        <v>14.6</v>
      </c>
      <c r="D403" s="26" t="n">
        <v>9.3</v>
      </c>
      <c r="E403" s="26" t="n">
        <v>5.3</v>
      </c>
    </row>
    <row r="404" customFormat="false" ht="14.65" hidden="false" customHeight="false" outlineLevel="0" collapsed="false">
      <c r="B404" s="24" t="n">
        <f aca="false">B403+1*10^6</f>
        <v>2401000000</v>
      </c>
      <c r="C404" s="25" t="n">
        <f aca="false">D404+E404</f>
        <v>14.6</v>
      </c>
      <c r="D404" s="26" t="n">
        <v>9.3</v>
      </c>
      <c r="E404" s="26" t="n">
        <v>5.3</v>
      </c>
    </row>
    <row r="405" customFormat="false" ht="14.65" hidden="false" customHeight="false" outlineLevel="0" collapsed="false">
      <c r="B405" s="24" t="n">
        <f aca="false">B404+1*10^6</f>
        <v>2402000000</v>
      </c>
      <c r="C405" s="25" t="n">
        <f aca="false">D405+E405</f>
        <v>14.6</v>
      </c>
      <c r="D405" s="26" t="n">
        <v>9.3</v>
      </c>
      <c r="E405" s="26" t="n">
        <v>5.3</v>
      </c>
    </row>
    <row r="406" customFormat="false" ht="14.65" hidden="false" customHeight="false" outlineLevel="0" collapsed="false">
      <c r="B406" s="24" t="n">
        <f aca="false">B405+1*10^6</f>
        <v>2403000000</v>
      </c>
      <c r="C406" s="25" t="n">
        <f aca="false">D406+E406</f>
        <v>14.6</v>
      </c>
      <c r="D406" s="26" t="n">
        <v>9.3</v>
      </c>
      <c r="E406" s="26" t="n">
        <v>5.3</v>
      </c>
    </row>
    <row r="407" customFormat="false" ht="14.65" hidden="false" customHeight="false" outlineLevel="0" collapsed="false">
      <c r="B407" s="24" t="n">
        <f aca="false">B406+1*10^6</f>
        <v>2404000000</v>
      </c>
      <c r="C407" s="25" t="n">
        <f aca="false">D407+E407</f>
        <v>14.6</v>
      </c>
      <c r="D407" s="26" t="n">
        <v>9.3</v>
      </c>
      <c r="E407" s="26" t="n">
        <v>5.3</v>
      </c>
    </row>
    <row r="408" customFormat="false" ht="14.65" hidden="false" customHeight="false" outlineLevel="0" collapsed="false">
      <c r="B408" s="24" t="n">
        <f aca="false">B407+1*10^6</f>
        <v>2405000000</v>
      </c>
      <c r="C408" s="25" t="n">
        <f aca="false">D408+E408</f>
        <v>14.6</v>
      </c>
      <c r="D408" s="26" t="n">
        <v>9.3</v>
      </c>
      <c r="E408" s="26" t="n">
        <v>5.3</v>
      </c>
    </row>
    <row r="409" customFormat="false" ht="14.65" hidden="false" customHeight="false" outlineLevel="0" collapsed="false">
      <c r="B409" s="24" t="n">
        <f aca="false">B408+1*10^6</f>
        <v>2406000000</v>
      </c>
      <c r="C409" s="25" t="n">
        <f aca="false">D409+E409</f>
        <v>14.6</v>
      </c>
      <c r="D409" s="26" t="n">
        <v>9.3</v>
      </c>
      <c r="E409" s="26" t="n">
        <v>5.3</v>
      </c>
    </row>
    <row r="410" customFormat="false" ht="14.65" hidden="false" customHeight="false" outlineLevel="0" collapsed="false">
      <c r="B410" s="24" t="n">
        <f aca="false">B409+1*10^6</f>
        <v>2407000000</v>
      </c>
      <c r="C410" s="25" t="n">
        <f aca="false">D410+E410</f>
        <v>14.6</v>
      </c>
      <c r="D410" s="26" t="n">
        <v>9.3</v>
      </c>
      <c r="E410" s="26" t="n">
        <v>5.3</v>
      </c>
    </row>
    <row r="411" customFormat="false" ht="14.65" hidden="false" customHeight="false" outlineLevel="0" collapsed="false">
      <c r="B411" s="24" t="n">
        <f aca="false">B410+1*10^6</f>
        <v>2408000000</v>
      </c>
      <c r="C411" s="25" t="n">
        <f aca="false">D411+E411</f>
        <v>14.6</v>
      </c>
      <c r="D411" s="26" t="n">
        <v>9.3</v>
      </c>
      <c r="E411" s="26" t="n">
        <v>5.3</v>
      </c>
    </row>
    <row r="412" customFormat="false" ht="14.65" hidden="false" customHeight="false" outlineLevel="0" collapsed="false">
      <c r="B412" s="24" t="n">
        <f aca="false">B411+1*10^6</f>
        <v>2409000000</v>
      </c>
      <c r="C412" s="25" t="n">
        <f aca="false">D412+E412</f>
        <v>14.6</v>
      </c>
      <c r="D412" s="26" t="n">
        <v>9.3</v>
      </c>
      <c r="E412" s="26" t="n">
        <v>5.3</v>
      </c>
    </row>
    <row r="413" customFormat="false" ht="14.65" hidden="false" customHeight="false" outlineLevel="0" collapsed="false">
      <c r="B413" s="24" t="n">
        <f aca="false">B412+1*10^6</f>
        <v>2410000000</v>
      </c>
      <c r="C413" s="25" t="n">
        <f aca="false">D413+E413</f>
        <v>14.6</v>
      </c>
      <c r="D413" s="26" t="n">
        <v>9.3</v>
      </c>
      <c r="E413" s="26" t="n">
        <v>5.3</v>
      </c>
    </row>
    <row r="414" customFormat="false" ht="14.65" hidden="false" customHeight="false" outlineLevel="0" collapsed="false">
      <c r="B414" s="24" t="n">
        <f aca="false">B413+1*10^6</f>
        <v>2411000000</v>
      </c>
      <c r="C414" s="25" t="n">
        <f aca="false">D414+E414</f>
        <v>14.6</v>
      </c>
      <c r="D414" s="26" t="n">
        <v>9.3</v>
      </c>
      <c r="E414" s="26" t="n">
        <v>5.3</v>
      </c>
    </row>
    <row r="415" customFormat="false" ht="14.65" hidden="false" customHeight="false" outlineLevel="0" collapsed="false">
      <c r="B415" s="24" t="n">
        <f aca="false">B414+1*10^6</f>
        <v>2412000000</v>
      </c>
      <c r="C415" s="25" t="n">
        <f aca="false">D415+E415</f>
        <v>14.6</v>
      </c>
      <c r="D415" s="26" t="n">
        <v>9.3</v>
      </c>
      <c r="E415" s="26" t="n">
        <v>5.3</v>
      </c>
    </row>
    <row r="416" customFormat="false" ht="14.65" hidden="false" customHeight="false" outlineLevel="0" collapsed="false">
      <c r="B416" s="24" t="n">
        <f aca="false">B415+1*10^6</f>
        <v>2413000000</v>
      </c>
      <c r="C416" s="25" t="n">
        <f aca="false">D416+E416</f>
        <v>14.6</v>
      </c>
      <c r="D416" s="26" t="n">
        <v>9.3</v>
      </c>
      <c r="E416" s="26" t="n">
        <v>5.3</v>
      </c>
    </row>
    <row r="417" customFormat="false" ht="14.65" hidden="false" customHeight="false" outlineLevel="0" collapsed="false">
      <c r="B417" s="24" t="n">
        <f aca="false">B416+1*10^6</f>
        <v>2414000000</v>
      </c>
      <c r="C417" s="25" t="n">
        <f aca="false">D417+E417</f>
        <v>14.6</v>
      </c>
      <c r="D417" s="26" t="n">
        <v>9.3</v>
      </c>
      <c r="E417" s="26" t="n">
        <v>5.3</v>
      </c>
    </row>
    <row r="418" customFormat="false" ht="14.65" hidden="false" customHeight="false" outlineLevel="0" collapsed="false">
      <c r="B418" s="24" t="n">
        <f aca="false">B417+1*10^6</f>
        <v>2415000000</v>
      </c>
      <c r="C418" s="25" t="n">
        <f aca="false">D418+E418</f>
        <v>14.6</v>
      </c>
      <c r="D418" s="26" t="n">
        <v>9.3</v>
      </c>
      <c r="E418" s="26" t="n">
        <v>5.3</v>
      </c>
    </row>
    <row r="419" customFormat="false" ht="14.65" hidden="false" customHeight="false" outlineLevel="0" collapsed="false">
      <c r="B419" s="24" t="n">
        <f aca="false">B418+1*10^6</f>
        <v>2416000000</v>
      </c>
      <c r="C419" s="25" t="n">
        <f aca="false">D419+E419</f>
        <v>14.6</v>
      </c>
      <c r="D419" s="26" t="n">
        <v>9.3</v>
      </c>
      <c r="E419" s="26" t="n">
        <v>5.3</v>
      </c>
    </row>
    <row r="420" customFormat="false" ht="14.65" hidden="false" customHeight="false" outlineLevel="0" collapsed="false">
      <c r="B420" s="24" t="n">
        <f aca="false">B419+1*10^6</f>
        <v>2417000000</v>
      </c>
      <c r="C420" s="25" t="n">
        <f aca="false">D420+E420</f>
        <v>14.6</v>
      </c>
      <c r="D420" s="26" t="n">
        <v>9.3</v>
      </c>
      <c r="E420" s="26" t="n">
        <v>5.3</v>
      </c>
    </row>
    <row r="421" customFormat="false" ht="14.65" hidden="false" customHeight="false" outlineLevel="0" collapsed="false">
      <c r="B421" s="24" t="n">
        <f aca="false">B420+1*10^6</f>
        <v>2418000000</v>
      </c>
      <c r="C421" s="25" t="n">
        <f aca="false">D421+E421</f>
        <v>14.6</v>
      </c>
      <c r="D421" s="26" t="n">
        <v>9.3</v>
      </c>
      <c r="E421" s="26" t="n">
        <v>5.3</v>
      </c>
    </row>
    <row r="422" customFormat="false" ht="14.65" hidden="false" customHeight="false" outlineLevel="0" collapsed="false">
      <c r="B422" s="24" t="n">
        <f aca="false">B421+1*10^6</f>
        <v>2419000000</v>
      </c>
      <c r="C422" s="25" t="n">
        <f aca="false">D422+E422</f>
        <v>14.6</v>
      </c>
      <c r="D422" s="26" t="n">
        <v>9.3</v>
      </c>
      <c r="E422" s="26" t="n">
        <v>5.3</v>
      </c>
    </row>
    <row r="423" customFormat="false" ht="14.65" hidden="false" customHeight="false" outlineLevel="0" collapsed="false">
      <c r="B423" s="24" t="n">
        <f aca="false">B422+1*10^6</f>
        <v>2420000000</v>
      </c>
      <c r="C423" s="25" t="n">
        <f aca="false">D423+E423</f>
        <v>14.6</v>
      </c>
      <c r="D423" s="26" t="n">
        <v>9.3</v>
      </c>
      <c r="E423" s="26" t="n">
        <v>5.3</v>
      </c>
    </row>
    <row r="424" customFormat="false" ht="14.65" hidden="false" customHeight="false" outlineLevel="0" collapsed="false">
      <c r="B424" s="24" t="n">
        <f aca="false">B423+1*10^6</f>
        <v>2421000000</v>
      </c>
      <c r="C424" s="25" t="n">
        <f aca="false">D424+E424</f>
        <v>14.6</v>
      </c>
      <c r="D424" s="26" t="n">
        <v>9.3</v>
      </c>
      <c r="E424" s="26" t="n">
        <v>5.3</v>
      </c>
    </row>
    <row r="425" customFormat="false" ht="14.65" hidden="false" customHeight="false" outlineLevel="0" collapsed="false">
      <c r="B425" s="24" t="n">
        <f aca="false">B424+1*10^6</f>
        <v>2422000000</v>
      </c>
      <c r="C425" s="25" t="n">
        <f aca="false">D425+E425</f>
        <v>14.6</v>
      </c>
      <c r="D425" s="26" t="n">
        <v>9.3</v>
      </c>
      <c r="E425" s="26" t="n">
        <v>5.3</v>
      </c>
    </row>
    <row r="426" customFormat="false" ht="14.65" hidden="false" customHeight="false" outlineLevel="0" collapsed="false">
      <c r="B426" s="24" t="n">
        <f aca="false">B425+1*10^6</f>
        <v>2423000000</v>
      </c>
      <c r="C426" s="25" t="n">
        <f aca="false">D426+E426</f>
        <v>14.6</v>
      </c>
      <c r="D426" s="26" t="n">
        <v>9.3</v>
      </c>
      <c r="E426" s="26" t="n">
        <v>5.3</v>
      </c>
    </row>
    <row r="427" customFormat="false" ht="14.65" hidden="false" customHeight="false" outlineLevel="0" collapsed="false">
      <c r="B427" s="24" t="n">
        <f aca="false">B426+1*10^6</f>
        <v>2424000000</v>
      </c>
      <c r="C427" s="25" t="n">
        <f aca="false">D427+E427</f>
        <v>14.7</v>
      </c>
      <c r="D427" s="26" t="n">
        <v>9.3</v>
      </c>
      <c r="E427" s="26" t="n">
        <v>5.4</v>
      </c>
    </row>
    <row r="428" customFormat="false" ht="14.65" hidden="false" customHeight="false" outlineLevel="0" collapsed="false">
      <c r="B428" s="24" t="n">
        <f aca="false">B427+1*10^6</f>
        <v>2425000000</v>
      </c>
      <c r="C428" s="25" t="n">
        <f aca="false">D428+E428</f>
        <v>14.8</v>
      </c>
      <c r="D428" s="26" t="n">
        <v>9.4</v>
      </c>
      <c r="E428" s="26" t="n">
        <v>5.4</v>
      </c>
    </row>
    <row r="429" customFormat="false" ht="14.65" hidden="false" customHeight="false" outlineLevel="0" collapsed="false">
      <c r="B429" s="24" t="n">
        <f aca="false">B428+1*10^6</f>
        <v>2426000000</v>
      </c>
      <c r="C429" s="25" t="n">
        <f aca="false">D429+E429</f>
        <v>14.8</v>
      </c>
      <c r="D429" s="26" t="n">
        <v>9.4</v>
      </c>
      <c r="E429" s="26" t="n">
        <v>5.4</v>
      </c>
    </row>
    <row r="430" customFormat="false" ht="14.65" hidden="false" customHeight="false" outlineLevel="0" collapsed="false">
      <c r="B430" s="24" t="n">
        <f aca="false">B429+1*10^6</f>
        <v>2427000000</v>
      </c>
      <c r="C430" s="25" t="n">
        <f aca="false">D430+E430</f>
        <v>14.7</v>
      </c>
      <c r="D430" s="26" t="n">
        <v>9.4</v>
      </c>
      <c r="E430" s="26" t="n">
        <v>5.3</v>
      </c>
    </row>
    <row r="431" customFormat="false" ht="14.65" hidden="false" customHeight="false" outlineLevel="0" collapsed="false">
      <c r="B431" s="24" t="n">
        <f aca="false">B430+1*10^6</f>
        <v>2428000000</v>
      </c>
      <c r="C431" s="25" t="n">
        <f aca="false">D431+E431</f>
        <v>14.7</v>
      </c>
      <c r="D431" s="26" t="n">
        <v>9.4</v>
      </c>
      <c r="E431" s="26" t="n">
        <v>5.3</v>
      </c>
    </row>
    <row r="432" customFormat="false" ht="14.65" hidden="false" customHeight="false" outlineLevel="0" collapsed="false">
      <c r="B432" s="24" t="n">
        <f aca="false">B431+1*10^6</f>
        <v>2429000000</v>
      </c>
      <c r="C432" s="25" t="n">
        <f aca="false">D432+E432</f>
        <v>14.7</v>
      </c>
      <c r="D432" s="26" t="n">
        <v>9.4</v>
      </c>
      <c r="E432" s="26" t="n">
        <v>5.3</v>
      </c>
    </row>
    <row r="433" customFormat="false" ht="14.65" hidden="false" customHeight="false" outlineLevel="0" collapsed="false">
      <c r="B433" s="24" t="n">
        <f aca="false">B432+1*10^6</f>
        <v>2430000000</v>
      </c>
      <c r="C433" s="25" t="n">
        <f aca="false">D433+E433</f>
        <v>14.7</v>
      </c>
      <c r="D433" s="26" t="n">
        <v>9.4</v>
      </c>
      <c r="E433" s="26" t="n">
        <v>5.3</v>
      </c>
    </row>
    <row r="434" customFormat="false" ht="14.65" hidden="false" customHeight="false" outlineLevel="0" collapsed="false">
      <c r="B434" s="24" t="n">
        <f aca="false">B433+1*10^6</f>
        <v>2431000000</v>
      </c>
      <c r="C434" s="25" t="n">
        <f aca="false">D434+E434</f>
        <v>14.7</v>
      </c>
      <c r="D434" s="26" t="n">
        <v>9.4</v>
      </c>
      <c r="E434" s="26" t="n">
        <v>5.3</v>
      </c>
    </row>
    <row r="435" customFormat="false" ht="14.65" hidden="false" customHeight="false" outlineLevel="0" collapsed="false">
      <c r="B435" s="24" t="n">
        <f aca="false">B434+1*10^6</f>
        <v>2432000000</v>
      </c>
      <c r="C435" s="25" t="n">
        <f aca="false">D435+E435</f>
        <v>14.7</v>
      </c>
      <c r="D435" s="26" t="n">
        <v>9.4</v>
      </c>
      <c r="E435" s="26" t="n">
        <v>5.3</v>
      </c>
    </row>
    <row r="436" customFormat="false" ht="14.65" hidden="false" customHeight="false" outlineLevel="0" collapsed="false">
      <c r="B436" s="24" t="n">
        <f aca="false">B435+1*10^6</f>
        <v>2433000000</v>
      </c>
      <c r="C436" s="25" t="n">
        <f aca="false">D436+E436</f>
        <v>14.7</v>
      </c>
      <c r="D436" s="26" t="n">
        <v>9.4</v>
      </c>
      <c r="E436" s="26" t="n">
        <v>5.3</v>
      </c>
    </row>
    <row r="437" customFormat="false" ht="14.65" hidden="false" customHeight="false" outlineLevel="0" collapsed="false">
      <c r="B437" s="24" t="n">
        <f aca="false">B436+1*10^6</f>
        <v>2434000000</v>
      </c>
      <c r="C437" s="25" t="n">
        <f aca="false">D437+E437</f>
        <v>14.7</v>
      </c>
      <c r="D437" s="26" t="n">
        <v>9.4</v>
      </c>
      <c r="E437" s="26" t="n">
        <v>5.3</v>
      </c>
    </row>
    <row r="438" customFormat="false" ht="14.65" hidden="false" customHeight="false" outlineLevel="0" collapsed="false">
      <c r="B438" s="24" t="n">
        <f aca="false">B437+1*10^6</f>
        <v>2435000000</v>
      </c>
      <c r="C438" s="25" t="n">
        <f aca="false">D438+E438</f>
        <v>14.7</v>
      </c>
      <c r="D438" s="26" t="n">
        <v>9.4</v>
      </c>
      <c r="E438" s="26" t="n">
        <v>5.3</v>
      </c>
    </row>
    <row r="439" customFormat="false" ht="14.65" hidden="false" customHeight="false" outlineLevel="0" collapsed="false">
      <c r="B439" s="24" t="n">
        <f aca="false">B438+1*10^6</f>
        <v>2436000000</v>
      </c>
      <c r="C439" s="25" t="n">
        <f aca="false">D439+E439</f>
        <v>14.7</v>
      </c>
      <c r="D439" s="26" t="n">
        <v>9.4</v>
      </c>
      <c r="E439" s="26" t="n">
        <v>5.3</v>
      </c>
    </row>
    <row r="440" customFormat="false" ht="14.65" hidden="false" customHeight="false" outlineLevel="0" collapsed="false">
      <c r="B440" s="24" t="n">
        <f aca="false">B439+1*10^6</f>
        <v>2437000000</v>
      </c>
      <c r="C440" s="25" t="n">
        <f aca="false">D440+E440</f>
        <v>14.8</v>
      </c>
      <c r="D440" s="26" t="n">
        <v>9.4</v>
      </c>
      <c r="E440" s="26" t="n">
        <v>5.4</v>
      </c>
    </row>
    <row r="441" customFormat="false" ht="14.65" hidden="false" customHeight="false" outlineLevel="0" collapsed="false">
      <c r="B441" s="24" t="n">
        <f aca="false">B440+1*10^6</f>
        <v>2438000000</v>
      </c>
      <c r="C441" s="25" t="n">
        <f aca="false">D441+E441</f>
        <v>14.7</v>
      </c>
      <c r="D441" s="26" t="n">
        <v>9.4</v>
      </c>
      <c r="E441" s="26" t="n">
        <v>5.3</v>
      </c>
    </row>
    <row r="442" customFormat="false" ht="14.65" hidden="false" customHeight="false" outlineLevel="0" collapsed="false">
      <c r="B442" s="24" t="n">
        <f aca="false">B441+1*10^6</f>
        <v>2439000000</v>
      </c>
      <c r="C442" s="25" t="n">
        <f aca="false">D442+E442</f>
        <v>14.7</v>
      </c>
      <c r="D442" s="26" t="n">
        <v>9.4</v>
      </c>
      <c r="E442" s="26" t="n">
        <v>5.3</v>
      </c>
    </row>
    <row r="443" customFormat="false" ht="14.65" hidden="false" customHeight="false" outlineLevel="0" collapsed="false">
      <c r="B443" s="24" t="n">
        <f aca="false">B442+1*10^6</f>
        <v>2440000000</v>
      </c>
      <c r="C443" s="25" t="n">
        <f aca="false">D443+E443</f>
        <v>14.6</v>
      </c>
      <c r="D443" s="26" t="n">
        <v>9.3</v>
      </c>
      <c r="E443" s="26" t="n">
        <v>5.3</v>
      </c>
    </row>
    <row r="444" customFormat="false" ht="14.65" hidden="false" customHeight="false" outlineLevel="0" collapsed="false">
      <c r="B444" s="24" t="n">
        <f aca="false">B443+1*10^6</f>
        <v>2441000000</v>
      </c>
      <c r="C444" s="25" t="n">
        <f aca="false">D444+E444</f>
        <v>14.6</v>
      </c>
      <c r="D444" s="26" t="n">
        <v>9.3</v>
      </c>
      <c r="E444" s="26" t="n">
        <v>5.3</v>
      </c>
    </row>
    <row r="445" customFormat="false" ht="14.65" hidden="false" customHeight="false" outlineLevel="0" collapsed="false">
      <c r="B445" s="24" t="n">
        <f aca="false">B444+1*10^6</f>
        <v>2442000000</v>
      </c>
      <c r="C445" s="25" t="n">
        <f aca="false">D445+E445</f>
        <v>14.6</v>
      </c>
      <c r="D445" s="26" t="n">
        <v>9.3</v>
      </c>
      <c r="E445" s="26" t="n">
        <v>5.3</v>
      </c>
    </row>
    <row r="446" customFormat="false" ht="14.65" hidden="false" customHeight="false" outlineLevel="0" collapsed="false">
      <c r="B446" s="24" t="n">
        <f aca="false">B445+1*10^6</f>
        <v>2443000000</v>
      </c>
      <c r="C446" s="25" t="n">
        <f aca="false">D446+E446</f>
        <v>14.8</v>
      </c>
      <c r="D446" s="26" t="n">
        <v>9.4</v>
      </c>
      <c r="E446" s="26" t="n">
        <v>5.4</v>
      </c>
    </row>
    <row r="447" customFormat="false" ht="14.65" hidden="false" customHeight="false" outlineLevel="0" collapsed="false">
      <c r="B447" s="24" t="n">
        <f aca="false">B446+1*10^6</f>
        <v>2444000000</v>
      </c>
      <c r="C447" s="25" t="n">
        <f aca="false">D447+E447</f>
        <v>14.8</v>
      </c>
      <c r="D447" s="26" t="n">
        <v>9.4</v>
      </c>
      <c r="E447" s="26" t="n">
        <v>5.4</v>
      </c>
    </row>
    <row r="448" customFormat="false" ht="14.65" hidden="false" customHeight="false" outlineLevel="0" collapsed="false">
      <c r="B448" s="24" t="n">
        <f aca="false">B447+1*10^6</f>
        <v>2445000000</v>
      </c>
      <c r="C448" s="25" t="n">
        <f aca="false">D448+E448</f>
        <v>14.8</v>
      </c>
      <c r="D448" s="26" t="n">
        <v>9.4</v>
      </c>
      <c r="E448" s="26" t="n">
        <v>5.4</v>
      </c>
    </row>
    <row r="449" customFormat="false" ht="14.65" hidden="false" customHeight="false" outlineLevel="0" collapsed="false">
      <c r="B449" s="24" t="n">
        <f aca="false">B448+1*10^6</f>
        <v>2446000000</v>
      </c>
      <c r="C449" s="25" t="n">
        <f aca="false">D449+E449</f>
        <v>14.8</v>
      </c>
      <c r="D449" s="26" t="n">
        <v>9.4</v>
      </c>
      <c r="E449" s="26" t="n">
        <v>5.4</v>
      </c>
    </row>
    <row r="450" customFormat="false" ht="14.65" hidden="false" customHeight="false" outlineLevel="0" collapsed="false">
      <c r="B450" s="24" t="n">
        <f aca="false">B449+1*10^6</f>
        <v>2447000000</v>
      </c>
      <c r="C450" s="25" t="n">
        <f aca="false">D450+E450</f>
        <v>14.8</v>
      </c>
      <c r="D450" s="26" t="n">
        <v>9.4</v>
      </c>
      <c r="E450" s="26" t="n">
        <v>5.4</v>
      </c>
    </row>
    <row r="451" customFormat="false" ht="14.65" hidden="false" customHeight="false" outlineLevel="0" collapsed="false">
      <c r="B451" s="24" t="n">
        <f aca="false">B450+1*10^6</f>
        <v>2448000000</v>
      </c>
      <c r="C451" s="25" t="n">
        <f aca="false">D451+E451</f>
        <v>14.8</v>
      </c>
      <c r="D451" s="26" t="n">
        <v>9.4</v>
      </c>
      <c r="E451" s="26" t="n">
        <v>5.4</v>
      </c>
    </row>
    <row r="452" customFormat="false" ht="14.65" hidden="false" customHeight="false" outlineLevel="0" collapsed="false">
      <c r="B452" s="24" t="n">
        <f aca="false">B451+1*10^6</f>
        <v>2449000000</v>
      </c>
      <c r="C452" s="25" t="n">
        <f aca="false">D452+E452</f>
        <v>14.8</v>
      </c>
      <c r="D452" s="26" t="n">
        <v>9.4</v>
      </c>
      <c r="E452" s="26" t="n">
        <v>5.4</v>
      </c>
    </row>
    <row r="453" customFormat="false" ht="14.65" hidden="false" customHeight="false" outlineLevel="0" collapsed="false">
      <c r="B453" s="24" t="n">
        <f aca="false">B452+1*10^6</f>
        <v>2450000000</v>
      </c>
      <c r="C453" s="25" t="n">
        <f aca="false">D453+E453</f>
        <v>14.8</v>
      </c>
      <c r="D453" s="26" t="n">
        <v>9.4</v>
      </c>
      <c r="E453" s="26" t="n">
        <v>5.4</v>
      </c>
    </row>
    <row r="454" customFormat="false" ht="14.65" hidden="false" customHeight="false" outlineLevel="0" collapsed="false">
      <c r="B454" s="24" t="n">
        <f aca="false">B453+1*10^6</f>
        <v>2451000000</v>
      </c>
      <c r="C454" s="25" t="n">
        <f aca="false">D454+E454</f>
        <v>14.7</v>
      </c>
      <c r="D454" s="26" t="n">
        <v>9.3</v>
      </c>
      <c r="E454" s="26" t="n">
        <v>5.4</v>
      </c>
    </row>
    <row r="455" customFormat="false" ht="14.65" hidden="false" customHeight="false" outlineLevel="0" collapsed="false">
      <c r="B455" s="24" t="n">
        <f aca="false">B454+1*10^6</f>
        <v>2452000000</v>
      </c>
      <c r="C455" s="25" t="n">
        <f aca="false">D455+E455</f>
        <v>14.8</v>
      </c>
      <c r="D455" s="26" t="n">
        <v>9.4</v>
      </c>
      <c r="E455" s="26" t="n">
        <v>5.4</v>
      </c>
    </row>
    <row r="456" customFormat="false" ht="14.65" hidden="false" customHeight="false" outlineLevel="0" collapsed="false">
      <c r="B456" s="24" t="n">
        <f aca="false">B455+1*10^6</f>
        <v>2453000000</v>
      </c>
      <c r="C456" s="25" t="n">
        <f aca="false">D456+E456</f>
        <v>14.8</v>
      </c>
      <c r="D456" s="26" t="n">
        <v>9.4</v>
      </c>
      <c r="E456" s="26" t="n">
        <v>5.4</v>
      </c>
    </row>
    <row r="457" customFormat="false" ht="14.65" hidden="false" customHeight="false" outlineLevel="0" collapsed="false">
      <c r="B457" s="24" t="n">
        <f aca="false">B456+1*10^6</f>
        <v>2454000000</v>
      </c>
      <c r="C457" s="25" t="n">
        <f aca="false">D457+E457</f>
        <v>14.8</v>
      </c>
      <c r="D457" s="26" t="n">
        <v>9.4</v>
      </c>
      <c r="E457" s="26" t="n">
        <v>5.4</v>
      </c>
    </row>
    <row r="458" customFormat="false" ht="14.65" hidden="false" customHeight="false" outlineLevel="0" collapsed="false">
      <c r="B458" s="24" t="n">
        <f aca="false">B457+1*10^6</f>
        <v>2455000000</v>
      </c>
      <c r="C458" s="25" t="n">
        <f aca="false">D458+E458</f>
        <v>14.8</v>
      </c>
      <c r="D458" s="26" t="n">
        <v>9.4</v>
      </c>
      <c r="E458" s="26" t="n">
        <v>5.4</v>
      </c>
    </row>
    <row r="459" customFormat="false" ht="14.65" hidden="false" customHeight="false" outlineLevel="0" collapsed="false">
      <c r="B459" s="24" t="n">
        <f aca="false">B458+1*10^6</f>
        <v>2456000000</v>
      </c>
      <c r="C459" s="25" t="n">
        <f aca="false">D459+E459</f>
        <v>14.8</v>
      </c>
      <c r="D459" s="26" t="n">
        <v>9.4</v>
      </c>
      <c r="E459" s="26" t="n">
        <v>5.4</v>
      </c>
    </row>
    <row r="460" customFormat="false" ht="14.65" hidden="false" customHeight="false" outlineLevel="0" collapsed="false">
      <c r="B460" s="24" t="n">
        <f aca="false">B459+1*10^6</f>
        <v>2457000000</v>
      </c>
      <c r="C460" s="25" t="n">
        <f aca="false">D460+E460</f>
        <v>14.8</v>
      </c>
      <c r="D460" s="26" t="n">
        <v>9.4</v>
      </c>
      <c r="E460" s="26" t="n">
        <v>5.4</v>
      </c>
    </row>
    <row r="461" customFormat="false" ht="14.65" hidden="false" customHeight="false" outlineLevel="0" collapsed="false">
      <c r="B461" s="24" t="n">
        <f aca="false">B460+1*10^6</f>
        <v>2458000000</v>
      </c>
      <c r="C461" s="25" t="n">
        <f aca="false">D461+E461</f>
        <v>14.8</v>
      </c>
      <c r="D461" s="26" t="n">
        <v>9.4</v>
      </c>
      <c r="E461" s="26" t="n">
        <v>5.4</v>
      </c>
    </row>
    <row r="462" customFormat="false" ht="14.65" hidden="false" customHeight="false" outlineLevel="0" collapsed="false">
      <c r="B462" s="24" t="n">
        <f aca="false">B461+1*10^6</f>
        <v>2459000000</v>
      </c>
      <c r="C462" s="25" t="n">
        <f aca="false">D462+E462</f>
        <v>14.8</v>
      </c>
      <c r="D462" s="26" t="n">
        <v>9.4</v>
      </c>
      <c r="E462" s="26" t="n">
        <v>5.4</v>
      </c>
    </row>
    <row r="463" customFormat="false" ht="14.65" hidden="false" customHeight="false" outlineLevel="0" collapsed="false">
      <c r="B463" s="24" t="n">
        <f aca="false">B462+1*10^6</f>
        <v>2460000000</v>
      </c>
      <c r="C463" s="25" t="n">
        <f aca="false">D463+E463</f>
        <v>14.8</v>
      </c>
      <c r="D463" s="26" t="n">
        <v>9.4</v>
      </c>
      <c r="E463" s="26" t="n">
        <v>5.4</v>
      </c>
    </row>
    <row r="464" customFormat="false" ht="14.65" hidden="false" customHeight="false" outlineLevel="0" collapsed="false">
      <c r="B464" s="24" t="n">
        <f aca="false">B463+1*10^6</f>
        <v>2461000000</v>
      </c>
      <c r="C464" s="25" t="n">
        <f aca="false">D464+E464</f>
        <v>14.8</v>
      </c>
      <c r="D464" s="26" t="n">
        <v>9.4</v>
      </c>
      <c r="E464" s="26" t="n">
        <v>5.4</v>
      </c>
    </row>
    <row r="465" customFormat="false" ht="14.65" hidden="false" customHeight="false" outlineLevel="0" collapsed="false">
      <c r="B465" s="24" t="n">
        <f aca="false">B464+1*10^6</f>
        <v>2462000000</v>
      </c>
      <c r="C465" s="25" t="n">
        <f aca="false">D465+E465</f>
        <v>14.8</v>
      </c>
      <c r="D465" s="26" t="n">
        <v>9.4</v>
      </c>
      <c r="E465" s="26" t="n">
        <v>5.4</v>
      </c>
    </row>
    <row r="466" customFormat="false" ht="14.65" hidden="false" customHeight="false" outlineLevel="0" collapsed="false">
      <c r="B466" s="24" t="n">
        <f aca="false">B465+1*10^6</f>
        <v>2463000000</v>
      </c>
      <c r="C466" s="25" t="n">
        <f aca="false">D466+E466</f>
        <v>14.8</v>
      </c>
      <c r="D466" s="26" t="n">
        <v>9.4</v>
      </c>
      <c r="E466" s="26" t="n">
        <v>5.4</v>
      </c>
    </row>
    <row r="467" customFormat="false" ht="14.65" hidden="false" customHeight="false" outlineLevel="0" collapsed="false">
      <c r="B467" s="24" t="n">
        <f aca="false">B466+1*10^6</f>
        <v>2464000000</v>
      </c>
      <c r="C467" s="25" t="n">
        <f aca="false">D467+E467</f>
        <v>14.8</v>
      </c>
      <c r="D467" s="26" t="n">
        <v>9.4</v>
      </c>
      <c r="E467" s="26" t="n">
        <v>5.4</v>
      </c>
    </row>
    <row r="468" customFormat="false" ht="14.65" hidden="false" customHeight="false" outlineLevel="0" collapsed="false">
      <c r="B468" s="24" t="n">
        <f aca="false">B467+1*10^6</f>
        <v>2465000000</v>
      </c>
      <c r="C468" s="25" t="n">
        <f aca="false">D468+E468</f>
        <v>14.8</v>
      </c>
      <c r="D468" s="26" t="n">
        <v>9.4</v>
      </c>
      <c r="E468" s="26" t="n">
        <v>5.4</v>
      </c>
    </row>
    <row r="469" customFormat="false" ht="14.65" hidden="false" customHeight="false" outlineLevel="0" collapsed="false">
      <c r="B469" s="24" t="n">
        <f aca="false">B468+1*10^6</f>
        <v>2466000000</v>
      </c>
      <c r="C469" s="25" t="n">
        <f aca="false">D469+E469</f>
        <v>14.8</v>
      </c>
      <c r="D469" s="26" t="n">
        <v>9.4</v>
      </c>
      <c r="E469" s="26" t="n">
        <v>5.4</v>
      </c>
    </row>
    <row r="470" customFormat="false" ht="14.65" hidden="false" customHeight="false" outlineLevel="0" collapsed="false">
      <c r="B470" s="24" t="n">
        <f aca="false">B469+1*10^6</f>
        <v>2467000000</v>
      </c>
      <c r="C470" s="25" t="n">
        <f aca="false">D470+E470</f>
        <v>14.8</v>
      </c>
      <c r="D470" s="26" t="n">
        <v>9.4</v>
      </c>
      <c r="E470" s="26" t="n">
        <v>5.4</v>
      </c>
    </row>
    <row r="471" customFormat="false" ht="14.65" hidden="false" customHeight="false" outlineLevel="0" collapsed="false">
      <c r="B471" s="24" t="n">
        <f aca="false">B470+1*10^6</f>
        <v>2468000000</v>
      </c>
      <c r="C471" s="25" t="n">
        <f aca="false">D471+E471</f>
        <v>14.8</v>
      </c>
      <c r="D471" s="26" t="n">
        <v>9.4</v>
      </c>
      <c r="E471" s="26" t="n">
        <v>5.4</v>
      </c>
    </row>
    <row r="472" customFormat="false" ht="14.65" hidden="false" customHeight="false" outlineLevel="0" collapsed="false">
      <c r="B472" s="24" t="n">
        <f aca="false">B471+1*10^6</f>
        <v>2469000000</v>
      </c>
      <c r="C472" s="25" t="n">
        <f aca="false">D472+E472</f>
        <v>14.7</v>
      </c>
      <c r="D472" s="26" t="n">
        <v>9.4</v>
      </c>
      <c r="E472" s="26" t="n">
        <v>5.3</v>
      </c>
    </row>
    <row r="473" customFormat="false" ht="14.65" hidden="false" customHeight="false" outlineLevel="0" collapsed="false">
      <c r="B473" s="24" t="n">
        <f aca="false">B472+1*10^6</f>
        <v>2470000000</v>
      </c>
      <c r="C473" s="25" t="n">
        <f aca="false">D473+E473</f>
        <v>14.7</v>
      </c>
      <c r="D473" s="26" t="n">
        <v>9.4</v>
      </c>
      <c r="E473" s="26" t="n">
        <v>5.3</v>
      </c>
    </row>
    <row r="474" customFormat="false" ht="14.65" hidden="false" customHeight="false" outlineLevel="0" collapsed="false">
      <c r="B474" s="24" t="n">
        <f aca="false">B473+1*10^6</f>
        <v>2471000000</v>
      </c>
      <c r="C474" s="25" t="n">
        <f aca="false">D474+E474</f>
        <v>14.8</v>
      </c>
      <c r="D474" s="26" t="n">
        <v>9.4</v>
      </c>
      <c r="E474" s="26" t="n">
        <v>5.4</v>
      </c>
    </row>
    <row r="475" customFormat="false" ht="14.65" hidden="false" customHeight="false" outlineLevel="0" collapsed="false">
      <c r="B475" s="24" t="n">
        <f aca="false">B474+1*10^6</f>
        <v>2472000000</v>
      </c>
      <c r="C475" s="25" t="n">
        <f aca="false">D475+E475</f>
        <v>14.8</v>
      </c>
      <c r="D475" s="26" t="n">
        <v>9.4</v>
      </c>
      <c r="E475" s="26" t="n">
        <v>5.4</v>
      </c>
    </row>
    <row r="476" customFormat="false" ht="14.65" hidden="false" customHeight="false" outlineLevel="0" collapsed="false">
      <c r="B476" s="24" t="n">
        <f aca="false">B475+1*10^6</f>
        <v>2473000000</v>
      </c>
      <c r="C476" s="25" t="n">
        <f aca="false">D476+E476</f>
        <v>14.8</v>
      </c>
      <c r="D476" s="26" t="n">
        <v>9.4</v>
      </c>
      <c r="E476" s="26" t="n">
        <v>5.4</v>
      </c>
    </row>
    <row r="477" customFormat="false" ht="14.65" hidden="false" customHeight="false" outlineLevel="0" collapsed="false">
      <c r="B477" s="24" t="n">
        <f aca="false">B476+1*10^6</f>
        <v>2474000000</v>
      </c>
      <c r="C477" s="25" t="n">
        <f aca="false">D477+E477</f>
        <v>14.8</v>
      </c>
      <c r="D477" s="26" t="n">
        <v>9.4</v>
      </c>
      <c r="E477" s="26" t="n">
        <v>5.4</v>
      </c>
    </row>
    <row r="478" customFormat="false" ht="14.65" hidden="false" customHeight="false" outlineLevel="0" collapsed="false">
      <c r="B478" s="24" t="n">
        <f aca="false">B477+1*10^6</f>
        <v>2475000000</v>
      </c>
      <c r="C478" s="25" t="n">
        <f aca="false">D478+E478</f>
        <v>14.8</v>
      </c>
      <c r="D478" s="26" t="n">
        <v>9.4</v>
      </c>
      <c r="E478" s="26" t="n">
        <v>5.4</v>
      </c>
    </row>
    <row r="479" customFormat="false" ht="14.65" hidden="false" customHeight="false" outlineLevel="0" collapsed="false">
      <c r="B479" s="24" t="n">
        <f aca="false">B478+1*10^6</f>
        <v>2476000000</v>
      </c>
      <c r="C479" s="25" t="n">
        <f aca="false">D479+E479</f>
        <v>14.8</v>
      </c>
      <c r="D479" s="26" t="n">
        <v>9.4</v>
      </c>
      <c r="E479" s="26" t="n">
        <v>5.4</v>
      </c>
    </row>
    <row r="480" customFormat="false" ht="14.65" hidden="false" customHeight="false" outlineLevel="0" collapsed="false">
      <c r="B480" s="24" t="n">
        <f aca="false">B479+1*10^6</f>
        <v>2477000000</v>
      </c>
      <c r="C480" s="25" t="n">
        <f aca="false">D480+E480</f>
        <v>14.8</v>
      </c>
      <c r="D480" s="26" t="n">
        <v>9.4</v>
      </c>
      <c r="E480" s="26" t="n">
        <v>5.4</v>
      </c>
    </row>
    <row r="481" customFormat="false" ht="14.65" hidden="false" customHeight="false" outlineLevel="0" collapsed="false">
      <c r="B481" s="24" t="n">
        <f aca="false">B480+1*10^6</f>
        <v>2478000000</v>
      </c>
      <c r="C481" s="25" t="n">
        <f aca="false">D481+E481</f>
        <v>14.8</v>
      </c>
      <c r="D481" s="26" t="n">
        <v>9.4</v>
      </c>
      <c r="E481" s="26" t="n">
        <v>5.4</v>
      </c>
    </row>
    <row r="482" customFormat="false" ht="14.65" hidden="false" customHeight="false" outlineLevel="0" collapsed="false">
      <c r="B482" s="24" t="n">
        <f aca="false">B481+1*10^6</f>
        <v>2479000000</v>
      </c>
      <c r="C482" s="25" t="n">
        <f aca="false">D482+E482</f>
        <v>14.8</v>
      </c>
      <c r="D482" s="26" t="n">
        <v>9.4</v>
      </c>
      <c r="E482" s="26" t="n">
        <v>5.4</v>
      </c>
    </row>
    <row r="483" customFormat="false" ht="14.65" hidden="false" customHeight="false" outlineLevel="0" collapsed="false">
      <c r="B483" s="24" t="n">
        <f aca="false">B482+1*10^6</f>
        <v>2480000000</v>
      </c>
      <c r="C483" s="25" t="n">
        <f aca="false">D483+E483</f>
        <v>14.8</v>
      </c>
      <c r="D483" s="26" t="n">
        <v>9.4</v>
      </c>
      <c r="E483" s="26" t="n">
        <v>5.4</v>
      </c>
    </row>
    <row r="484" customFormat="false" ht="14.65" hidden="false" customHeight="false" outlineLevel="0" collapsed="false">
      <c r="B484" s="24" t="n">
        <f aca="false">B483+1*10^6</f>
        <v>2481000000</v>
      </c>
      <c r="C484" s="25" t="n">
        <f aca="false">D484+E484</f>
        <v>14.8</v>
      </c>
      <c r="D484" s="26" t="n">
        <v>9.4</v>
      </c>
      <c r="E484" s="26" t="n">
        <v>5.4</v>
      </c>
    </row>
    <row r="485" customFormat="false" ht="14.65" hidden="false" customHeight="false" outlineLevel="0" collapsed="false">
      <c r="B485" s="24" t="n">
        <f aca="false">B484+1*10^6</f>
        <v>2482000000</v>
      </c>
      <c r="C485" s="25" t="n">
        <f aca="false">D485+E485</f>
        <v>14.8</v>
      </c>
      <c r="D485" s="26" t="n">
        <v>9.4</v>
      </c>
      <c r="E485" s="26" t="n">
        <v>5.4</v>
      </c>
    </row>
    <row r="486" customFormat="false" ht="14.65" hidden="false" customHeight="false" outlineLevel="0" collapsed="false">
      <c r="B486" s="24" t="n">
        <f aca="false">B485+1*10^6</f>
        <v>2483000000</v>
      </c>
      <c r="C486" s="25" t="n">
        <f aca="false">D486+E486</f>
        <v>14.9</v>
      </c>
      <c r="D486" s="26" t="n">
        <v>9.5</v>
      </c>
      <c r="E486" s="26" t="n">
        <v>5.4</v>
      </c>
    </row>
    <row r="487" customFormat="false" ht="14.65" hidden="false" customHeight="false" outlineLevel="0" collapsed="false">
      <c r="B487" s="24" t="n">
        <f aca="false">B486+1*10^6</f>
        <v>2484000000</v>
      </c>
      <c r="C487" s="25" t="n">
        <f aca="false">D487+E487</f>
        <v>15</v>
      </c>
      <c r="D487" s="26" t="n">
        <v>9.5</v>
      </c>
      <c r="E487" s="26" t="n">
        <v>5.5</v>
      </c>
    </row>
    <row r="488" customFormat="false" ht="14.65" hidden="false" customHeight="false" outlineLevel="0" collapsed="false">
      <c r="B488" s="24" t="n">
        <f aca="false">B487+1*10^6</f>
        <v>2485000000</v>
      </c>
      <c r="C488" s="25" t="n">
        <f aca="false">D488+E488</f>
        <v>15</v>
      </c>
      <c r="D488" s="26" t="n">
        <v>9.5</v>
      </c>
      <c r="E488" s="26" t="n">
        <v>5.5</v>
      </c>
    </row>
    <row r="489" customFormat="false" ht="14.65" hidden="false" customHeight="false" outlineLevel="0" collapsed="false">
      <c r="B489" s="24" t="n">
        <f aca="false">B488+1*10^6</f>
        <v>2486000000</v>
      </c>
      <c r="C489" s="25" t="n">
        <f aca="false">D489+E489</f>
        <v>15</v>
      </c>
      <c r="D489" s="26" t="n">
        <v>9.5</v>
      </c>
      <c r="E489" s="26" t="n">
        <v>5.5</v>
      </c>
    </row>
    <row r="490" customFormat="false" ht="14.65" hidden="false" customHeight="false" outlineLevel="0" collapsed="false">
      <c r="B490" s="24" t="n">
        <f aca="false">B489+1*10^6</f>
        <v>2487000000</v>
      </c>
      <c r="C490" s="25" t="n">
        <f aca="false">D490+E490</f>
        <v>15</v>
      </c>
      <c r="D490" s="26" t="n">
        <v>9.5</v>
      </c>
      <c r="E490" s="26" t="n">
        <v>5.5</v>
      </c>
    </row>
    <row r="491" customFormat="false" ht="14.65" hidden="false" customHeight="false" outlineLevel="0" collapsed="false">
      <c r="B491" s="24" t="n">
        <f aca="false">B490+1*10^6</f>
        <v>2488000000</v>
      </c>
      <c r="C491" s="25" t="n">
        <f aca="false">D491+E491</f>
        <v>15</v>
      </c>
      <c r="D491" s="26" t="n">
        <v>9.5</v>
      </c>
      <c r="E491" s="26" t="n">
        <v>5.5</v>
      </c>
    </row>
    <row r="492" customFormat="false" ht="14.65" hidden="false" customHeight="false" outlineLevel="0" collapsed="false">
      <c r="B492" s="24" t="n">
        <f aca="false">B491+1*10^6</f>
        <v>2489000000</v>
      </c>
      <c r="C492" s="25" t="n">
        <f aca="false">D492+E492</f>
        <v>15</v>
      </c>
      <c r="D492" s="26" t="n">
        <v>9.5</v>
      </c>
      <c r="E492" s="26" t="n">
        <v>5.5</v>
      </c>
    </row>
    <row r="493" customFormat="false" ht="14.65" hidden="false" customHeight="false" outlineLevel="0" collapsed="false">
      <c r="B493" s="24" t="n">
        <f aca="false">B492+1*10^6</f>
        <v>2490000000</v>
      </c>
      <c r="C493" s="25" t="n">
        <f aca="false">D493+E493</f>
        <v>15</v>
      </c>
      <c r="D493" s="26" t="n">
        <v>9.5</v>
      </c>
      <c r="E493" s="26" t="n">
        <v>5.5</v>
      </c>
    </row>
    <row r="494" customFormat="false" ht="14.65" hidden="false" customHeight="false" outlineLevel="0" collapsed="false">
      <c r="B494" s="24" t="n">
        <f aca="false">B493+1*10^6</f>
        <v>2491000000</v>
      </c>
      <c r="C494" s="25" t="n">
        <f aca="false">D494+E494</f>
        <v>14.9</v>
      </c>
      <c r="D494" s="26" t="n">
        <v>9.5</v>
      </c>
      <c r="E494" s="26" t="n">
        <v>5.4</v>
      </c>
    </row>
    <row r="495" customFormat="false" ht="14.65" hidden="false" customHeight="false" outlineLevel="0" collapsed="false">
      <c r="B495" s="24" t="n">
        <f aca="false">B494+1*10^6</f>
        <v>2492000000</v>
      </c>
      <c r="C495" s="25" t="n">
        <f aca="false">D495+E495</f>
        <v>14.9</v>
      </c>
      <c r="D495" s="26" t="n">
        <v>9.5</v>
      </c>
      <c r="E495" s="26" t="n">
        <v>5.4</v>
      </c>
    </row>
    <row r="496" customFormat="false" ht="14.65" hidden="false" customHeight="false" outlineLevel="0" collapsed="false">
      <c r="B496" s="24" t="n">
        <f aca="false">B495+1*10^6</f>
        <v>2493000000</v>
      </c>
      <c r="C496" s="25" t="n">
        <f aca="false">D496+E496</f>
        <v>14.9</v>
      </c>
      <c r="D496" s="26" t="n">
        <v>9.5</v>
      </c>
      <c r="E496" s="26" t="n">
        <v>5.4</v>
      </c>
    </row>
    <row r="497" customFormat="false" ht="14.65" hidden="false" customHeight="false" outlineLevel="0" collapsed="false">
      <c r="B497" s="24" t="n">
        <f aca="false">B496+1*10^6</f>
        <v>2494000000</v>
      </c>
      <c r="C497" s="25" t="n">
        <f aca="false">D497+E497</f>
        <v>14.9</v>
      </c>
      <c r="D497" s="26" t="n">
        <v>9.5</v>
      </c>
      <c r="E497" s="26" t="n">
        <v>5.4</v>
      </c>
    </row>
    <row r="498" customFormat="false" ht="14.65" hidden="false" customHeight="false" outlineLevel="0" collapsed="false">
      <c r="B498" s="24" t="n">
        <f aca="false">B497+1*10^6</f>
        <v>2495000000</v>
      </c>
      <c r="C498" s="25" t="n">
        <f aca="false">D498+E498</f>
        <v>14.9</v>
      </c>
      <c r="D498" s="26" t="n">
        <v>9.5</v>
      </c>
      <c r="E498" s="26" t="n">
        <v>5.4</v>
      </c>
    </row>
    <row r="499" customFormat="false" ht="14.65" hidden="false" customHeight="false" outlineLevel="0" collapsed="false">
      <c r="B499" s="24" t="n">
        <f aca="false">B498+1*10^6</f>
        <v>2496000000</v>
      </c>
      <c r="C499" s="25" t="n">
        <f aca="false">D499+E499</f>
        <v>14.9</v>
      </c>
      <c r="D499" s="26" t="n">
        <v>9.5</v>
      </c>
      <c r="E499" s="26" t="n">
        <v>5.4</v>
      </c>
    </row>
    <row r="500" customFormat="false" ht="14.65" hidden="false" customHeight="false" outlineLevel="0" collapsed="false">
      <c r="B500" s="24" t="n">
        <f aca="false">B499+1*10^6</f>
        <v>2497000000</v>
      </c>
      <c r="C500" s="25" t="n">
        <f aca="false">D500+E500</f>
        <v>14.9</v>
      </c>
      <c r="D500" s="26" t="n">
        <v>9.5</v>
      </c>
      <c r="E500" s="26" t="n">
        <v>5.4</v>
      </c>
    </row>
    <row r="501" customFormat="false" ht="14.65" hidden="false" customHeight="false" outlineLevel="0" collapsed="false">
      <c r="B501" s="24" t="n">
        <f aca="false">B500+1*10^6</f>
        <v>2498000000</v>
      </c>
      <c r="C501" s="25" t="n">
        <f aca="false">D501+E501</f>
        <v>14.9</v>
      </c>
      <c r="D501" s="26" t="n">
        <v>9.5</v>
      </c>
      <c r="E501" s="26" t="n">
        <v>5.4</v>
      </c>
    </row>
    <row r="502" customFormat="false" ht="14.65" hidden="false" customHeight="false" outlineLevel="0" collapsed="false">
      <c r="B502" s="24" t="n">
        <f aca="false">B501+1*10^6</f>
        <v>2499000000</v>
      </c>
      <c r="C502" s="25" t="n">
        <f aca="false">D502+E502</f>
        <v>14.9</v>
      </c>
      <c r="D502" s="26" t="n">
        <v>9.5</v>
      </c>
      <c r="E502" s="26" t="n">
        <v>5.4</v>
      </c>
    </row>
    <row r="503" customFormat="false" ht="14.65" hidden="false" customHeight="false" outlineLevel="0" collapsed="false">
      <c r="B503" s="24" t="n">
        <f aca="false">B502+1*10^6</f>
        <v>2500000000</v>
      </c>
      <c r="C503" s="25" t="n">
        <f aca="false">D503+E503</f>
        <v>14.9</v>
      </c>
      <c r="D503" s="26" t="n">
        <v>9.5</v>
      </c>
      <c r="E503" s="26" t="n">
        <v>5.4</v>
      </c>
    </row>
    <row r="504" customFormat="false" ht="14.65" hidden="false" customHeight="false" outlineLevel="0" collapsed="false">
      <c r="B504" s="24" t="n">
        <f aca="false">B503+1*10^6</f>
        <v>2501000000</v>
      </c>
      <c r="C504" s="25" t="n">
        <f aca="false">D504+E504</f>
        <v>14.9</v>
      </c>
      <c r="D504" s="26" t="n">
        <v>9.5</v>
      </c>
      <c r="E504" s="26" t="n">
        <v>5.4</v>
      </c>
    </row>
    <row r="505" customFormat="false" ht="14.65" hidden="false" customHeight="false" outlineLevel="0" collapsed="false">
      <c r="B505" s="24" t="n">
        <f aca="false">B504+1*10^6</f>
        <v>2502000000</v>
      </c>
      <c r="C505" s="25" t="n">
        <f aca="false">D505+E505</f>
        <v>14.9</v>
      </c>
      <c r="D505" s="26" t="n">
        <v>9.5</v>
      </c>
      <c r="E505" s="26" t="n">
        <v>5.4</v>
      </c>
    </row>
    <row r="506" customFormat="false" ht="14.65" hidden="false" customHeight="false" outlineLevel="0" collapsed="false">
      <c r="B506" s="24" t="n">
        <f aca="false">B505+1*10^6</f>
        <v>2503000000</v>
      </c>
      <c r="C506" s="25" t="n">
        <f aca="false">D506+E506</f>
        <v>14.9</v>
      </c>
      <c r="D506" s="26" t="n">
        <v>9.5</v>
      </c>
      <c r="E506" s="26" t="n">
        <v>5.4</v>
      </c>
    </row>
    <row r="507" customFormat="false" ht="14.65" hidden="false" customHeight="false" outlineLevel="0" collapsed="false">
      <c r="B507" s="24" t="n">
        <f aca="false">B506+1*10^6</f>
        <v>2504000000</v>
      </c>
      <c r="C507" s="25" t="n">
        <f aca="false">D507+E507</f>
        <v>14.9</v>
      </c>
      <c r="D507" s="26" t="n">
        <v>9.5</v>
      </c>
      <c r="E507" s="26" t="n">
        <v>5.4</v>
      </c>
    </row>
    <row r="508" customFormat="false" ht="14.65" hidden="false" customHeight="false" outlineLevel="0" collapsed="false">
      <c r="B508" s="24" t="n">
        <f aca="false">B507+1*10^6</f>
        <v>2505000000</v>
      </c>
      <c r="C508" s="25" t="n">
        <f aca="false">D508+E508</f>
        <v>14.9</v>
      </c>
      <c r="D508" s="26" t="n">
        <v>9.5</v>
      </c>
      <c r="E508" s="26" t="n">
        <v>5.4</v>
      </c>
    </row>
    <row r="509" customFormat="false" ht="14.65" hidden="false" customHeight="false" outlineLevel="0" collapsed="false">
      <c r="B509" s="24" t="n">
        <f aca="false">B508+1*10^6</f>
        <v>2506000000</v>
      </c>
      <c r="C509" s="25" t="n">
        <f aca="false">D509+E509</f>
        <v>14.9</v>
      </c>
      <c r="D509" s="26" t="n">
        <v>9.5</v>
      </c>
      <c r="E509" s="26" t="n">
        <v>5.4</v>
      </c>
    </row>
    <row r="510" customFormat="false" ht="14.65" hidden="false" customHeight="false" outlineLevel="0" collapsed="false">
      <c r="B510" s="24" t="n">
        <f aca="false">B509+1*10^6</f>
        <v>2507000000</v>
      </c>
      <c r="C510" s="25" t="n">
        <f aca="false">D510+E510</f>
        <v>14.9</v>
      </c>
      <c r="D510" s="26" t="n">
        <v>9.5</v>
      </c>
      <c r="E510" s="26" t="n">
        <v>5.4</v>
      </c>
    </row>
    <row r="511" customFormat="false" ht="14.65" hidden="false" customHeight="false" outlineLevel="0" collapsed="false">
      <c r="B511" s="24" t="n">
        <f aca="false">B510+1*10^6</f>
        <v>2508000000</v>
      </c>
      <c r="C511" s="25" t="n">
        <f aca="false">D511+E511</f>
        <v>14.9</v>
      </c>
      <c r="D511" s="26" t="n">
        <v>9.5</v>
      </c>
      <c r="E511" s="26" t="n">
        <v>5.4</v>
      </c>
    </row>
    <row r="512" customFormat="false" ht="14.65" hidden="false" customHeight="false" outlineLevel="0" collapsed="false">
      <c r="B512" s="24" t="n">
        <f aca="false">B511+1*10^6</f>
        <v>2509000000</v>
      </c>
      <c r="C512" s="25" t="n">
        <f aca="false">D512+E512</f>
        <v>14.9</v>
      </c>
      <c r="D512" s="26" t="n">
        <v>9.5</v>
      </c>
      <c r="E512" s="26" t="n">
        <v>5.4</v>
      </c>
    </row>
    <row r="513" customFormat="false" ht="14.65" hidden="false" customHeight="false" outlineLevel="0" collapsed="false">
      <c r="B513" s="24" t="n">
        <f aca="false">B512+1*10^6</f>
        <v>2510000000</v>
      </c>
      <c r="C513" s="25" t="n">
        <f aca="false">D513+E513</f>
        <v>14.9</v>
      </c>
      <c r="D513" s="26" t="n">
        <v>9.5</v>
      </c>
      <c r="E513" s="26" t="n">
        <v>5.4</v>
      </c>
    </row>
    <row r="514" customFormat="false" ht="14.65" hidden="false" customHeight="false" outlineLevel="0" collapsed="false">
      <c r="B514" s="24" t="n">
        <f aca="false">B513+1*10^6</f>
        <v>2511000000</v>
      </c>
      <c r="C514" s="25" t="n">
        <f aca="false">D514+E514</f>
        <v>14.9</v>
      </c>
      <c r="D514" s="26" t="n">
        <v>9.5</v>
      </c>
      <c r="E514" s="26" t="n">
        <v>5.4</v>
      </c>
    </row>
    <row r="515" customFormat="false" ht="14.65" hidden="false" customHeight="false" outlineLevel="0" collapsed="false">
      <c r="B515" s="24" t="n">
        <f aca="false">B514+1*10^6</f>
        <v>2512000000</v>
      </c>
      <c r="C515" s="25" t="n">
        <f aca="false">D515+E515</f>
        <v>14.9</v>
      </c>
      <c r="D515" s="26" t="n">
        <v>9.5</v>
      </c>
      <c r="E515" s="26" t="n">
        <v>5.4</v>
      </c>
    </row>
    <row r="516" customFormat="false" ht="14.65" hidden="false" customHeight="false" outlineLevel="0" collapsed="false">
      <c r="B516" s="24" t="n">
        <f aca="false">B515+1*10^6</f>
        <v>2513000000</v>
      </c>
      <c r="C516" s="25" t="n">
        <f aca="false">D516+E516</f>
        <v>14.9</v>
      </c>
      <c r="D516" s="26" t="n">
        <v>9.5</v>
      </c>
      <c r="E516" s="26" t="n">
        <v>5.4</v>
      </c>
    </row>
    <row r="517" customFormat="false" ht="14.65" hidden="false" customHeight="false" outlineLevel="0" collapsed="false">
      <c r="B517" s="24" t="n">
        <f aca="false">B516+1*10^6</f>
        <v>2514000000</v>
      </c>
      <c r="C517" s="25" t="n">
        <f aca="false">D517+E517</f>
        <v>14.9</v>
      </c>
      <c r="D517" s="26" t="n">
        <v>9.5</v>
      </c>
      <c r="E517" s="26" t="n">
        <v>5.4</v>
      </c>
    </row>
    <row r="518" customFormat="false" ht="14.65" hidden="false" customHeight="false" outlineLevel="0" collapsed="false">
      <c r="B518" s="24" t="n">
        <f aca="false">B517+1*10^6</f>
        <v>2515000000</v>
      </c>
      <c r="C518" s="25" t="n">
        <f aca="false">D518+E518</f>
        <v>14.9</v>
      </c>
      <c r="D518" s="26" t="n">
        <v>9.5</v>
      </c>
      <c r="E518" s="26" t="n">
        <v>5.4</v>
      </c>
    </row>
    <row r="519" customFormat="false" ht="14.65" hidden="false" customHeight="false" outlineLevel="0" collapsed="false">
      <c r="B519" s="24" t="n">
        <f aca="false">B518+1*10^6</f>
        <v>2516000000</v>
      </c>
      <c r="C519" s="25" t="n">
        <f aca="false">D519+E519</f>
        <v>14.9</v>
      </c>
      <c r="D519" s="26" t="n">
        <v>9.5</v>
      </c>
      <c r="E519" s="26" t="n">
        <v>5.4</v>
      </c>
    </row>
    <row r="520" customFormat="false" ht="14.65" hidden="false" customHeight="false" outlineLevel="0" collapsed="false">
      <c r="B520" s="24" t="n">
        <f aca="false">B519+1*10^6</f>
        <v>2517000000</v>
      </c>
      <c r="C520" s="25" t="n">
        <f aca="false">D520+E520</f>
        <v>14.9</v>
      </c>
      <c r="D520" s="26" t="n">
        <v>9.5</v>
      </c>
      <c r="E520" s="26" t="n">
        <v>5.4</v>
      </c>
    </row>
    <row r="521" customFormat="false" ht="14.65" hidden="false" customHeight="false" outlineLevel="0" collapsed="false">
      <c r="B521" s="24" t="n">
        <f aca="false">B520+1*10^6</f>
        <v>2518000000</v>
      </c>
      <c r="C521" s="25" t="n">
        <f aca="false">D521+E521</f>
        <v>14.9</v>
      </c>
      <c r="D521" s="26" t="n">
        <v>9.5</v>
      </c>
      <c r="E521" s="26" t="n">
        <v>5.4</v>
      </c>
    </row>
    <row r="522" customFormat="false" ht="14.65" hidden="false" customHeight="false" outlineLevel="0" collapsed="false">
      <c r="B522" s="24" t="n">
        <f aca="false">B521+1*10^6</f>
        <v>2519000000</v>
      </c>
      <c r="C522" s="25" t="n">
        <f aca="false">D522+E522</f>
        <v>14.9</v>
      </c>
      <c r="D522" s="26" t="n">
        <v>9.5</v>
      </c>
      <c r="E522" s="26" t="n">
        <v>5.4</v>
      </c>
    </row>
    <row r="523" customFormat="false" ht="14.65" hidden="false" customHeight="false" outlineLevel="0" collapsed="false">
      <c r="B523" s="24" t="n">
        <f aca="false">B522+1*10^6</f>
        <v>2520000000</v>
      </c>
      <c r="C523" s="25" t="n">
        <f aca="false">D523+E523</f>
        <v>14.9</v>
      </c>
      <c r="D523" s="26" t="n">
        <v>9.5</v>
      </c>
      <c r="E523" s="26" t="n">
        <v>5.4</v>
      </c>
    </row>
    <row r="524" customFormat="false" ht="14.65" hidden="false" customHeight="false" outlineLevel="0" collapsed="false">
      <c r="B524" s="24" t="n">
        <f aca="false">B523+1*10^6</f>
        <v>2521000000</v>
      </c>
      <c r="C524" s="25" t="n">
        <f aca="false">D524+E524</f>
        <v>14.9</v>
      </c>
      <c r="D524" s="26" t="n">
        <v>9.5</v>
      </c>
      <c r="E524" s="26" t="n">
        <v>5.4</v>
      </c>
    </row>
    <row r="525" customFormat="false" ht="14.65" hidden="false" customHeight="false" outlineLevel="0" collapsed="false">
      <c r="B525" s="24" t="n">
        <f aca="false">B524+1*10^6</f>
        <v>2522000000</v>
      </c>
      <c r="C525" s="25" t="n">
        <f aca="false">D525+E525</f>
        <v>14.9</v>
      </c>
      <c r="D525" s="26" t="n">
        <v>9.5</v>
      </c>
      <c r="E525" s="26" t="n">
        <v>5.4</v>
      </c>
    </row>
    <row r="526" customFormat="false" ht="14.65" hidden="false" customHeight="false" outlineLevel="0" collapsed="false">
      <c r="B526" s="24" t="n">
        <f aca="false">B525+1*10^6</f>
        <v>2523000000</v>
      </c>
      <c r="C526" s="25" t="n">
        <f aca="false">D526+E526</f>
        <v>14.9</v>
      </c>
      <c r="D526" s="26" t="n">
        <v>9.5</v>
      </c>
      <c r="E526" s="26" t="n">
        <v>5.4</v>
      </c>
    </row>
    <row r="527" customFormat="false" ht="14.65" hidden="false" customHeight="false" outlineLevel="0" collapsed="false">
      <c r="B527" s="24" t="n">
        <f aca="false">B526+1*10^6</f>
        <v>2524000000</v>
      </c>
      <c r="C527" s="25" t="n">
        <f aca="false">D527+E527</f>
        <v>15</v>
      </c>
      <c r="D527" s="26" t="n">
        <v>9.5</v>
      </c>
      <c r="E527" s="26" t="n">
        <v>5.5</v>
      </c>
    </row>
    <row r="528" customFormat="false" ht="14.65" hidden="false" customHeight="false" outlineLevel="0" collapsed="false">
      <c r="B528" s="24" t="n">
        <f aca="false">B527+1*10^6</f>
        <v>2525000000</v>
      </c>
      <c r="C528" s="25" t="n">
        <f aca="false">D528+E528</f>
        <v>15</v>
      </c>
      <c r="D528" s="26" t="n">
        <v>9.5</v>
      </c>
      <c r="E528" s="26" t="n">
        <v>5.5</v>
      </c>
    </row>
    <row r="529" customFormat="false" ht="14.65" hidden="false" customHeight="false" outlineLevel="0" collapsed="false">
      <c r="B529" s="24" t="n">
        <f aca="false">B528+1*10^6</f>
        <v>2526000000</v>
      </c>
      <c r="C529" s="25" t="n">
        <f aca="false">D529+E529</f>
        <v>15</v>
      </c>
      <c r="D529" s="26" t="n">
        <v>9.5</v>
      </c>
      <c r="E529" s="26" t="n">
        <v>5.5</v>
      </c>
    </row>
    <row r="530" customFormat="false" ht="14.65" hidden="false" customHeight="false" outlineLevel="0" collapsed="false">
      <c r="B530" s="24" t="n">
        <f aca="false">B529+1*10^6</f>
        <v>2527000000</v>
      </c>
      <c r="C530" s="25" t="n">
        <f aca="false">D530+E530</f>
        <v>15</v>
      </c>
      <c r="D530" s="26" t="n">
        <v>9.5</v>
      </c>
      <c r="E530" s="26" t="n">
        <v>5.5</v>
      </c>
    </row>
    <row r="531" customFormat="false" ht="14.65" hidden="false" customHeight="false" outlineLevel="0" collapsed="false">
      <c r="B531" s="24" t="n">
        <f aca="false">B530+1*10^6</f>
        <v>2528000000</v>
      </c>
      <c r="C531" s="25" t="n">
        <f aca="false">D531+E531</f>
        <v>14.9</v>
      </c>
      <c r="D531" s="26" t="n">
        <v>9.5</v>
      </c>
      <c r="E531" s="26" t="n">
        <v>5.4</v>
      </c>
    </row>
    <row r="532" customFormat="false" ht="14.65" hidden="false" customHeight="false" outlineLevel="0" collapsed="false">
      <c r="B532" s="24" t="n">
        <f aca="false">B531+1*10^6</f>
        <v>2529000000</v>
      </c>
      <c r="C532" s="25" t="n">
        <f aca="false">D532+E532</f>
        <v>14.9</v>
      </c>
      <c r="D532" s="26" t="n">
        <v>9.5</v>
      </c>
      <c r="E532" s="26" t="n">
        <v>5.4</v>
      </c>
    </row>
    <row r="533" customFormat="false" ht="14.65" hidden="false" customHeight="false" outlineLevel="0" collapsed="false">
      <c r="B533" s="24" t="n">
        <f aca="false">B532+1*10^6</f>
        <v>2530000000</v>
      </c>
      <c r="C533" s="25" t="n">
        <f aca="false">D533+E533</f>
        <v>14.9</v>
      </c>
      <c r="D533" s="26" t="n">
        <v>9.5</v>
      </c>
      <c r="E533" s="26" t="n">
        <v>5.4</v>
      </c>
    </row>
    <row r="534" customFormat="false" ht="14.65" hidden="false" customHeight="false" outlineLevel="0" collapsed="false">
      <c r="B534" s="24" t="n">
        <f aca="false">B533+1*10^6</f>
        <v>2531000000</v>
      </c>
      <c r="C534" s="25" t="n">
        <f aca="false">D534+E534</f>
        <v>14.9</v>
      </c>
      <c r="D534" s="26" t="n">
        <v>9.5</v>
      </c>
      <c r="E534" s="26" t="n">
        <v>5.4</v>
      </c>
    </row>
    <row r="535" customFormat="false" ht="14.65" hidden="false" customHeight="false" outlineLevel="0" collapsed="false">
      <c r="B535" s="24" t="n">
        <f aca="false">B534+1*10^6</f>
        <v>2532000000</v>
      </c>
      <c r="C535" s="25" t="n">
        <f aca="false">D535+E535</f>
        <v>14.9</v>
      </c>
      <c r="D535" s="26" t="n">
        <v>9.5</v>
      </c>
      <c r="E535" s="26" t="n">
        <v>5.4</v>
      </c>
    </row>
    <row r="536" customFormat="false" ht="14.65" hidden="false" customHeight="false" outlineLevel="0" collapsed="false">
      <c r="B536" s="24" t="n">
        <f aca="false">B535+1*10^6</f>
        <v>2533000000</v>
      </c>
      <c r="C536" s="25" t="n">
        <f aca="false">D536+E536</f>
        <v>14.9</v>
      </c>
      <c r="D536" s="26" t="n">
        <v>9.5</v>
      </c>
      <c r="E536" s="26" t="n">
        <v>5.4</v>
      </c>
    </row>
    <row r="537" customFormat="false" ht="14.65" hidden="false" customHeight="false" outlineLevel="0" collapsed="false">
      <c r="B537" s="24" t="n">
        <f aca="false">B536+1*10^6</f>
        <v>2534000000</v>
      </c>
      <c r="C537" s="25" t="n">
        <f aca="false">D537+E537</f>
        <v>14.9</v>
      </c>
      <c r="D537" s="26" t="n">
        <v>9.5</v>
      </c>
      <c r="E537" s="26" t="n">
        <v>5.4</v>
      </c>
    </row>
    <row r="538" customFormat="false" ht="14.65" hidden="false" customHeight="false" outlineLevel="0" collapsed="false">
      <c r="B538" s="24" t="n">
        <f aca="false">B537+1*10^6</f>
        <v>2535000000</v>
      </c>
      <c r="C538" s="25" t="n">
        <f aca="false">D538+E538</f>
        <v>14.9</v>
      </c>
      <c r="D538" s="26" t="n">
        <v>9.5</v>
      </c>
      <c r="E538" s="26" t="n">
        <v>5.4</v>
      </c>
    </row>
    <row r="539" customFormat="false" ht="14.65" hidden="false" customHeight="false" outlineLevel="0" collapsed="false">
      <c r="B539" s="24" t="n">
        <f aca="false">B538+1*10^6</f>
        <v>2536000000</v>
      </c>
      <c r="C539" s="25" t="n">
        <f aca="false">D539+E539</f>
        <v>14.9</v>
      </c>
      <c r="D539" s="26" t="n">
        <v>9.5</v>
      </c>
      <c r="E539" s="26" t="n">
        <v>5.4</v>
      </c>
    </row>
    <row r="540" customFormat="false" ht="14.65" hidden="false" customHeight="false" outlineLevel="0" collapsed="false">
      <c r="B540" s="24" t="n">
        <f aca="false">B539+1*10^6</f>
        <v>2537000000</v>
      </c>
      <c r="C540" s="25" t="n">
        <f aca="false">D540+E540</f>
        <v>14.9</v>
      </c>
      <c r="D540" s="26" t="n">
        <v>9.5</v>
      </c>
      <c r="E540" s="26" t="n">
        <v>5.4</v>
      </c>
    </row>
    <row r="541" customFormat="false" ht="14.65" hidden="false" customHeight="false" outlineLevel="0" collapsed="false">
      <c r="B541" s="24" t="n">
        <f aca="false">B540+1*10^6</f>
        <v>2538000000</v>
      </c>
      <c r="C541" s="25" t="n">
        <f aca="false">D541+E541</f>
        <v>14.9</v>
      </c>
      <c r="D541" s="26" t="n">
        <v>9.5</v>
      </c>
      <c r="E541" s="26" t="n">
        <v>5.4</v>
      </c>
    </row>
    <row r="542" customFormat="false" ht="14.65" hidden="false" customHeight="false" outlineLevel="0" collapsed="false">
      <c r="B542" s="24" t="n">
        <f aca="false">B541+1*10^6</f>
        <v>2539000000</v>
      </c>
      <c r="C542" s="25" t="n">
        <f aca="false">D542+E542</f>
        <v>14.9</v>
      </c>
      <c r="D542" s="26" t="n">
        <v>9.5</v>
      </c>
      <c r="E542" s="26" t="n">
        <v>5.4</v>
      </c>
    </row>
    <row r="543" customFormat="false" ht="14.65" hidden="false" customHeight="false" outlineLevel="0" collapsed="false">
      <c r="B543" s="24" t="n">
        <f aca="false">B542+1*10^6</f>
        <v>2540000000</v>
      </c>
      <c r="C543" s="25" t="n">
        <f aca="false">D543+E543</f>
        <v>14.9</v>
      </c>
      <c r="D543" s="26" t="n">
        <v>9.5</v>
      </c>
      <c r="E543" s="26" t="n">
        <v>5.4</v>
      </c>
    </row>
    <row r="544" customFormat="false" ht="14.65" hidden="false" customHeight="false" outlineLevel="0" collapsed="false">
      <c r="B544" s="24" t="n">
        <f aca="false">B543+1*10^6</f>
        <v>2541000000</v>
      </c>
      <c r="C544" s="25" t="n">
        <f aca="false">D544+E544</f>
        <v>14.9</v>
      </c>
      <c r="D544" s="26" t="n">
        <v>9.5</v>
      </c>
      <c r="E544" s="26" t="n">
        <v>5.4</v>
      </c>
    </row>
    <row r="545" customFormat="false" ht="14.65" hidden="false" customHeight="false" outlineLevel="0" collapsed="false">
      <c r="B545" s="24" t="n">
        <f aca="false">B544+1*10^6</f>
        <v>2542000000</v>
      </c>
      <c r="C545" s="25" t="n">
        <f aca="false">D545+E545</f>
        <v>14.9</v>
      </c>
      <c r="D545" s="26" t="n">
        <v>9.5</v>
      </c>
      <c r="E545" s="26" t="n">
        <v>5.4</v>
      </c>
    </row>
    <row r="546" customFormat="false" ht="14.65" hidden="false" customHeight="false" outlineLevel="0" collapsed="false">
      <c r="B546" s="24" t="n">
        <f aca="false">B545+1*10^6</f>
        <v>2543000000</v>
      </c>
      <c r="C546" s="25" t="n">
        <f aca="false">D546+E546</f>
        <v>14.9</v>
      </c>
      <c r="D546" s="26" t="n">
        <v>9.5</v>
      </c>
      <c r="E546" s="26" t="n">
        <v>5.4</v>
      </c>
    </row>
    <row r="547" customFormat="false" ht="14.65" hidden="false" customHeight="false" outlineLevel="0" collapsed="false">
      <c r="B547" s="24" t="n">
        <f aca="false">B546+1*10^6</f>
        <v>2544000000</v>
      </c>
      <c r="C547" s="25" t="n">
        <f aca="false">D547+E547</f>
        <v>14.9</v>
      </c>
      <c r="D547" s="26" t="n">
        <v>9.5</v>
      </c>
      <c r="E547" s="26" t="n">
        <v>5.4</v>
      </c>
    </row>
    <row r="548" customFormat="false" ht="14.65" hidden="false" customHeight="false" outlineLevel="0" collapsed="false">
      <c r="B548" s="24" t="n">
        <f aca="false">B547+1*10^6</f>
        <v>2545000000</v>
      </c>
      <c r="C548" s="25" t="n">
        <f aca="false">D548+E548</f>
        <v>14.9</v>
      </c>
      <c r="D548" s="26" t="n">
        <v>9.5</v>
      </c>
      <c r="E548" s="26" t="n">
        <v>5.4</v>
      </c>
    </row>
    <row r="549" customFormat="false" ht="14.65" hidden="false" customHeight="false" outlineLevel="0" collapsed="false">
      <c r="B549" s="24" t="n">
        <f aca="false">B548+1*10^6</f>
        <v>2546000000</v>
      </c>
      <c r="C549" s="25" t="n">
        <f aca="false">D549+E549</f>
        <v>14.9</v>
      </c>
      <c r="D549" s="26" t="n">
        <v>9.5</v>
      </c>
      <c r="E549" s="26" t="n">
        <v>5.4</v>
      </c>
    </row>
    <row r="550" customFormat="false" ht="14.65" hidden="false" customHeight="false" outlineLevel="0" collapsed="false">
      <c r="B550" s="24" t="n">
        <f aca="false">B549+1*10^6</f>
        <v>2547000000</v>
      </c>
      <c r="C550" s="25" t="n">
        <f aca="false">D550+E550</f>
        <v>14.9</v>
      </c>
      <c r="D550" s="26" t="n">
        <v>9.5</v>
      </c>
      <c r="E550" s="26" t="n">
        <v>5.4</v>
      </c>
    </row>
    <row r="551" customFormat="false" ht="14.65" hidden="false" customHeight="false" outlineLevel="0" collapsed="false">
      <c r="B551" s="24" t="n">
        <f aca="false">B550+1*10^6</f>
        <v>2548000000</v>
      </c>
      <c r="C551" s="25" t="n">
        <f aca="false">D551+E551</f>
        <v>14.9</v>
      </c>
      <c r="D551" s="26" t="n">
        <v>9.5</v>
      </c>
      <c r="E551" s="26" t="n">
        <v>5.4</v>
      </c>
    </row>
    <row r="552" customFormat="false" ht="14.65" hidden="false" customHeight="false" outlineLevel="0" collapsed="false">
      <c r="B552" s="24" t="n">
        <f aca="false">B551+1*10^6</f>
        <v>2549000000</v>
      </c>
      <c r="C552" s="25" t="n">
        <f aca="false">D552+E552</f>
        <v>14.9</v>
      </c>
      <c r="D552" s="26" t="n">
        <v>9.5</v>
      </c>
      <c r="E552" s="26" t="n">
        <v>5.4</v>
      </c>
    </row>
    <row r="553" customFormat="false" ht="14.65" hidden="false" customHeight="false" outlineLevel="0" collapsed="false">
      <c r="B553" s="24" t="n">
        <f aca="false">B552+1*10^6</f>
        <v>2550000000</v>
      </c>
      <c r="C553" s="25" t="n">
        <f aca="false">D553+E553</f>
        <v>14.9</v>
      </c>
      <c r="D553" s="26" t="n">
        <v>9.5</v>
      </c>
      <c r="E553" s="26" t="n">
        <v>5.4</v>
      </c>
    </row>
    <row r="554" customFormat="false" ht="14.65" hidden="false" customHeight="false" outlineLevel="0" collapsed="false">
      <c r="B554" s="24" t="n">
        <f aca="false">B553+1*10^6</f>
        <v>2551000000</v>
      </c>
      <c r="C554" s="25" t="n">
        <f aca="false">D554+E554</f>
        <v>14.9</v>
      </c>
      <c r="D554" s="26" t="n">
        <v>9.5</v>
      </c>
      <c r="E554" s="26" t="n">
        <v>5.4</v>
      </c>
    </row>
    <row r="555" customFormat="false" ht="14.65" hidden="false" customHeight="false" outlineLevel="0" collapsed="false">
      <c r="B555" s="24" t="n">
        <f aca="false">B554+1*10^6</f>
        <v>2552000000</v>
      </c>
      <c r="C555" s="25" t="n">
        <f aca="false">D555+E555</f>
        <v>14.9</v>
      </c>
      <c r="D555" s="26" t="n">
        <v>9.5</v>
      </c>
      <c r="E555" s="26" t="n">
        <v>5.4</v>
      </c>
    </row>
    <row r="556" customFormat="false" ht="14.65" hidden="false" customHeight="false" outlineLevel="0" collapsed="false">
      <c r="B556" s="24" t="n">
        <f aca="false">B555+1*10^6</f>
        <v>2553000000</v>
      </c>
      <c r="C556" s="25" t="n">
        <f aca="false">D556+E556</f>
        <v>14.9</v>
      </c>
      <c r="D556" s="26" t="n">
        <v>9.5</v>
      </c>
      <c r="E556" s="26" t="n">
        <v>5.4</v>
      </c>
    </row>
    <row r="557" customFormat="false" ht="14.65" hidden="false" customHeight="false" outlineLevel="0" collapsed="false">
      <c r="B557" s="24" t="n">
        <f aca="false">B556+1*10^6</f>
        <v>2554000000</v>
      </c>
      <c r="C557" s="25" t="n">
        <f aca="false">D557+E557</f>
        <v>14.9</v>
      </c>
      <c r="D557" s="26" t="n">
        <v>9.5</v>
      </c>
      <c r="E557" s="26" t="n">
        <v>5.4</v>
      </c>
    </row>
    <row r="558" customFormat="false" ht="14.65" hidden="false" customHeight="false" outlineLevel="0" collapsed="false">
      <c r="B558" s="24" t="n">
        <f aca="false">B557+1*10^6</f>
        <v>2555000000</v>
      </c>
      <c r="C558" s="25" t="n">
        <f aca="false">D558+E558</f>
        <v>14.9</v>
      </c>
      <c r="D558" s="26" t="n">
        <v>9.5</v>
      </c>
      <c r="E558" s="26" t="n">
        <v>5.4</v>
      </c>
    </row>
    <row r="559" customFormat="false" ht="14.65" hidden="false" customHeight="false" outlineLevel="0" collapsed="false">
      <c r="B559" s="24" t="n">
        <f aca="false">B558+1*10^6</f>
        <v>2556000000</v>
      </c>
      <c r="C559" s="25" t="n">
        <f aca="false">D559+E559</f>
        <v>15</v>
      </c>
      <c r="D559" s="26" t="n">
        <v>9.6</v>
      </c>
      <c r="E559" s="26" t="n">
        <v>5.4</v>
      </c>
    </row>
    <row r="560" customFormat="false" ht="14.65" hidden="false" customHeight="false" outlineLevel="0" collapsed="false">
      <c r="B560" s="24" t="n">
        <f aca="false">B559+1*10^6</f>
        <v>2557000000</v>
      </c>
      <c r="C560" s="25" t="n">
        <f aca="false">D560+E560</f>
        <v>15</v>
      </c>
      <c r="D560" s="26" t="n">
        <v>9.6</v>
      </c>
      <c r="E560" s="26" t="n">
        <v>5.4</v>
      </c>
    </row>
    <row r="561" customFormat="false" ht="14.65" hidden="false" customHeight="false" outlineLevel="0" collapsed="false">
      <c r="B561" s="24" t="n">
        <f aca="false">B560+1*10^6</f>
        <v>2558000000</v>
      </c>
      <c r="C561" s="25" t="n">
        <f aca="false">D561+E561</f>
        <v>15</v>
      </c>
      <c r="D561" s="26" t="n">
        <v>9.6</v>
      </c>
      <c r="E561" s="26" t="n">
        <v>5.4</v>
      </c>
    </row>
    <row r="562" customFormat="false" ht="14.65" hidden="false" customHeight="false" outlineLevel="0" collapsed="false">
      <c r="B562" s="24" t="n">
        <f aca="false">B561+1*10^6</f>
        <v>2559000000</v>
      </c>
      <c r="C562" s="25" t="n">
        <f aca="false">D562+E562</f>
        <v>15</v>
      </c>
      <c r="D562" s="26" t="n">
        <v>9.6</v>
      </c>
      <c r="E562" s="26" t="n">
        <v>5.4</v>
      </c>
    </row>
    <row r="563" customFormat="false" ht="14.65" hidden="false" customHeight="false" outlineLevel="0" collapsed="false">
      <c r="B563" s="24" t="n">
        <f aca="false">B562+1*10^6</f>
        <v>2560000000</v>
      </c>
      <c r="C563" s="25" t="n">
        <f aca="false">D563+E563</f>
        <v>15</v>
      </c>
      <c r="D563" s="26" t="n">
        <v>9.6</v>
      </c>
      <c r="E563" s="26" t="n">
        <v>5.4</v>
      </c>
    </row>
    <row r="564" customFormat="false" ht="14.65" hidden="false" customHeight="false" outlineLevel="0" collapsed="false">
      <c r="B564" s="24" t="n">
        <f aca="false">B563+1*10^6</f>
        <v>2561000000</v>
      </c>
      <c r="C564" s="25" t="n">
        <f aca="false">D564+E564</f>
        <v>15</v>
      </c>
      <c r="D564" s="26" t="n">
        <v>9.6</v>
      </c>
      <c r="E564" s="26" t="n">
        <v>5.4</v>
      </c>
    </row>
    <row r="565" customFormat="false" ht="14.65" hidden="false" customHeight="false" outlineLevel="0" collapsed="false">
      <c r="B565" s="24" t="n">
        <f aca="false">B564+1*10^6</f>
        <v>2562000000</v>
      </c>
      <c r="C565" s="25" t="n">
        <f aca="false">D565+E565</f>
        <v>15</v>
      </c>
      <c r="D565" s="26" t="n">
        <v>9.6</v>
      </c>
      <c r="E565" s="26" t="n">
        <v>5.4</v>
      </c>
    </row>
    <row r="566" customFormat="false" ht="14.65" hidden="false" customHeight="false" outlineLevel="0" collapsed="false">
      <c r="B566" s="24" t="n">
        <f aca="false">B565+1*10^6</f>
        <v>2563000000</v>
      </c>
      <c r="C566" s="25" t="n">
        <f aca="false">D566+E566</f>
        <v>15</v>
      </c>
      <c r="D566" s="26" t="n">
        <v>9.6</v>
      </c>
      <c r="E566" s="26" t="n">
        <v>5.4</v>
      </c>
    </row>
    <row r="567" customFormat="false" ht="14.65" hidden="false" customHeight="false" outlineLevel="0" collapsed="false">
      <c r="B567" s="24" t="n">
        <f aca="false">B566+1*10^6</f>
        <v>2564000000</v>
      </c>
      <c r="C567" s="25" t="n">
        <f aca="false">D567+E567</f>
        <v>15</v>
      </c>
      <c r="D567" s="26" t="n">
        <v>9.6</v>
      </c>
      <c r="E567" s="26" t="n">
        <v>5.4</v>
      </c>
    </row>
    <row r="568" customFormat="false" ht="14.65" hidden="false" customHeight="false" outlineLevel="0" collapsed="false">
      <c r="B568" s="24" t="n">
        <f aca="false">B567+1*10^6</f>
        <v>2565000000</v>
      </c>
      <c r="C568" s="25" t="n">
        <f aca="false">D568+E568</f>
        <v>15</v>
      </c>
      <c r="D568" s="26" t="n">
        <v>9.6</v>
      </c>
      <c r="E568" s="26" t="n">
        <v>5.4</v>
      </c>
    </row>
    <row r="569" customFormat="false" ht="14.65" hidden="false" customHeight="false" outlineLevel="0" collapsed="false">
      <c r="B569" s="24" t="n">
        <f aca="false">B568+1*10^6</f>
        <v>2566000000</v>
      </c>
      <c r="C569" s="25" t="n">
        <f aca="false">D569+E569</f>
        <v>15</v>
      </c>
      <c r="D569" s="26" t="n">
        <v>9.6</v>
      </c>
      <c r="E569" s="26" t="n">
        <v>5.4</v>
      </c>
    </row>
    <row r="570" customFormat="false" ht="14.65" hidden="false" customHeight="false" outlineLevel="0" collapsed="false">
      <c r="B570" s="24" t="n">
        <f aca="false">B569+1*10^6</f>
        <v>2567000000</v>
      </c>
      <c r="C570" s="25" t="n">
        <f aca="false">D570+E570</f>
        <v>15</v>
      </c>
      <c r="D570" s="26" t="n">
        <v>9.6</v>
      </c>
      <c r="E570" s="26" t="n">
        <v>5.4</v>
      </c>
    </row>
    <row r="571" customFormat="false" ht="14.65" hidden="false" customHeight="false" outlineLevel="0" collapsed="false">
      <c r="B571" s="24" t="n">
        <f aca="false">B570+1*10^6</f>
        <v>2568000000</v>
      </c>
      <c r="C571" s="25" t="n">
        <f aca="false">D571+E571</f>
        <v>15</v>
      </c>
      <c r="D571" s="26" t="n">
        <v>9.6</v>
      </c>
      <c r="E571" s="26" t="n">
        <v>5.4</v>
      </c>
    </row>
    <row r="572" customFormat="false" ht="14.65" hidden="false" customHeight="false" outlineLevel="0" collapsed="false">
      <c r="B572" s="24" t="n">
        <f aca="false">B571+1*10^6</f>
        <v>2569000000</v>
      </c>
      <c r="C572" s="25" t="n">
        <f aca="false">D572+E572</f>
        <v>15</v>
      </c>
      <c r="D572" s="26" t="n">
        <v>9.6</v>
      </c>
      <c r="E572" s="26" t="n">
        <v>5.4</v>
      </c>
    </row>
    <row r="573" customFormat="false" ht="14.65" hidden="false" customHeight="false" outlineLevel="0" collapsed="false">
      <c r="B573" s="24" t="n">
        <f aca="false">B572+1*10^6</f>
        <v>2570000000</v>
      </c>
      <c r="C573" s="25" t="n">
        <f aca="false">D573+E573</f>
        <v>15</v>
      </c>
      <c r="D573" s="26" t="n">
        <v>9.6</v>
      </c>
      <c r="E573" s="26" t="n">
        <v>5.4</v>
      </c>
    </row>
    <row r="574" customFormat="false" ht="14.65" hidden="false" customHeight="false" outlineLevel="0" collapsed="false">
      <c r="B574" s="24" t="n">
        <f aca="false">B573+1*10^6</f>
        <v>2571000000</v>
      </c>
      <c r="C574" s="25" t="n">
        <f aca="false">D574+E574</f>
        <v>15</v>
      </c>
      <c r="D574" s="26" t="n">
        <v>9.6</v>
      </c>
      <c r="E574" s="26" t="n">
        <v>5.4</v>
      </c>
    </row>
    <row r="575" customFormat="false" ht="14.65" hidden="false" customHeight="false" outlineLevel="0" collapsed="false">
      <c r="B575" s="24" t="n">
        <f aca="false">B574+1*10^6</f>
        <v>2572000000</v>
      </c>
      <c r="C575" s="25" t="n">
        <f aca="false">D575+E575</f>
        <v>15</v>
      </c>
      <c r="D575" s="26" t="n">
        <v>9.6</v>
      </c>
      <c r="E575" s="26" t="n">
        <v>5.4</v>
      </c>
    </row>
    <row r="576" customFormat="false" ht="14.65" hidden="false" customHeight="false" outlineLevel="0" collapsed="false">
      <c r="B576" s="24" t="n">
        <f aca="false">B575+1*10^6</f>
        <v>2573000000</v>
      </c>
      <c r="C576" s="25" t="n">
        <f aca="false">D576+E576</f>
        <v>15</v>
      </c>
      <c r="D576" s="26" t="n">
        <v>9.6</v>
      </c>
      <c r="E576" s="26" t="n">
        <v>5.4</v>
      </c>
    </row>
    <row r="577" customFormat="false" ht="14.65" hidden="false" customHeight="false" outlineLevel="0" collapsed="false">
      <c r="B577" s="24" t="n">
        <f aca="false">B576+1*10^6</f>
        <v>2574000000</v>
      </c>
      <c r="C577" s="25" t="n">
        <f aca="false">D577+E577</f>
        <v>15</v>
      </c>
      <c r="D577" s="26" t="n">
        <v>9.6</v>
      </c>
      <c r="E577" s="26" t="n">
        <v>5.4</v>
      </c>
    </row>
    <row r="578" customFormat="false" ht="14.65" hidden="false" customHeight="false" outlineLevel="0" collapsed="false">
      <c r="B578" s="24" t="n">
        <f aca="false">B577+1*10^6</f>
        <v>2575000000</v>
      </c>
      <c r="C578" s="25" t="n">
        <f aca="false">D578+E578</f>
        <v>15</v>
      </c>
      <c r="D578" s="26" t="n">
        <v>9.6</v>
      </c>
      <c r="E578" s="26" t="n">
        <v>5.4</v>
      </c>
    </row>
    <row r="579" customFormat="false" ht="14.65" hidden="false" customHeight="false" outlineLevel="0" collapsed="false">
      <c r="B579" s="24" t="n">
        <f aca="false">B578+1*10^6</f>
        <v>2576000000</v>
      </c>
      <c r="C579" s="25" t="n">
        <f aca="false">D579+E579</f>
        <v>15</v>
      </c>
      <c r="D579" s="26" t="n">
        <v>9.6</v>
      </c>
      <c r="E579" s="26" t="n">
        <v>5.4</v>
      </c>
    </row>
    <row r="580" customFormat="false" ht="14.65" hidden="false" customHeight="false" outlineLevel="0" collapsed="false">
      <c r="B580" s="24" t="n">
        <f aca="false">B579+1*10^6</f>
        <v>2577000000</v>
      </c>
      <c r="C580" s="25" t="n">
        <f aca="false">D580+E580</f>
        <v>15</v>
      </c>
      <c r="D580" s="26" t="n">
        <v>9.6</v>
      </c>
      <c r="E580" s="26" t="n">
        <v>5.4</v>
      </c>
    </row>
    <row r="581" customFormat="false" ht="14.65" hidden="false" customHeight="false" outlineLevel="0" collapsed="false">
      <c r="B581" s="24" t="n">
        <f aca="false">B580+1*10^6</f>
        <v>2578000000</v>
      </c>
      <c r="C581" s="25" t="n">
        <f aca="false">D581+E581</f>
        <v>15</v>
      </c>
      <c r="D581" s="26" t="n">
        <v>9.6</v>
      </c>
      <c r="E581" s="26" t="n">
        <v>5.4</v>
      </c>
    </row>
    <row r="582" customFormat="false" ht="14.65" hidden="false" customHeight="false" outlineLevel="0" collapsed="false">
      <c r="B582" s="24" t="n">
        <f aca="false">B581+1*10^6</f>
        <v>2579000000</v>
      </c>
      <c r="C582" s="25" t="n">
        <f aca="false">D582+E582</f>
        <v>15.1</v>
      </c>
      <c r="D582" s="26" t="n">
        <v>9.7</v>
      </c>
      <c r="E582" s="26" t="n">
        <v>5.4</v>
      </c>
    </row>
    <row r="583" customFormat="false" ht="14.65" hidden="false" customHeight="false" outlineLevel="0" collapsed="false">
      <c r="B583" s="24" t="n">
        <f aca="false">B582+1*10^6</f>
        <v>2580000000</v>
      </c>
      <c r="C583" s="25" t="n">
        <f aca="false">D583+E583</f>
        <v>15.1</v>
      </c>
      <c r="D583" s="26" t="n">
        <v>9.7</v>
      </c>
      <c r="E583" s="26" t="n">
        <v>5.4</v>
      </c>
    </row>
    <row r="584" customFormat="false" ht="14.65" hidden="false" customHeight="false" outlineLevel="0" collapsed="false">
      <c r="B584" s="24" t="n">
        <f aca="false">B583+1*10^6</f>
        <v>2581000000</v>
      </c>
      <c r="C584" s="25" t="n">
        <f aca="false">D584+E584</f>
        <v>15.1</v>
      </c>
      <c r="D584" s="26" t="n">
        <v>9.7</v>
      </c>
      <c r="E584" s="26" t="n">
        <v>5.4</v>
      </c>
    </row>
    <row r="585" customFormat="false" ht="14.65" hidden="false" customHeight="false" outlineLevel="0" collapsed="false">
      <c r="B585" s="24" t="n">
        <f aca="false">B584+1*10^6</f>
        <v>2582000000</v>
      </c>
      <c r="C585" s="25" t="n">
        <f aca="false">D585+E585</f>
        <v>15</v>
      </c>
      <c r="D585" s="26" t="n">
        <v>9.6</v>
      </c>
      <c r="E585" s="26" t="n">
        <v>5.4</v>
      </c>
    </row>
    <row r="586" customFormat="false" ht="14.65" hidden="false" customHeight="false" outlineLevel="0" collapsed="false">
      <c r="B586" s="24" t="n">
        <f aca="false">B585+1*10^6</f>
        <v>2583000000</v>
      </c>
      <c r="C586" s="25" t="n">
        <f aca="false">D586+E586</f>
        <v>15</v>
      </c>
      <c r="D586" s="26" t="n">
        <v>9.6</v>
      </c>
      <c r="E586" s="26" t="n">
        <v>5.4</v>
      </c>
    </row>
    <row r="587" customFormat="false" ht="14.65" hidden="false" customHeight="false" outlineLevel="0" collapsed="false">
      <c r="B587" s="24" t="n">
        <f aca="false">B586+1*10^6</f>
        <v>2584000000</v>
      </c>
      <c r="C587" s="25" t="n">
        <f aca="false">D587+E587</f>
        <v>15</v>
      </c>
      <c r="D587" s="26" t="n">
        <v>9.6</v>
      </c>
      <c r="E587" s="26" t="n">
        <v>5.4</v>
      </c>
    </row>
    <row r="588" customFormat="false" ht="14.65" hidden="false" customHeight="false" outlineLevel="0" collapsed="false">
      <c r="B588" s="24" t="n">
        <f aca="false">B587+1*10^6</f>
        <v>2585000000</v>
      </c>
      <c r="C588" s="25" t="n">
        <f aca="false">D588+E588</f>
        <v>15</v>
      </c>
      <c r="D588" s="26" t="n">
        <v>9.6</v>
      </c>
      <c r="E588" s="26" t="n">
        <v>5.4</v>
      </c>
    </row>
    <row r="589" customFormat="false" ht="14.65" hidden="false" customHeight="false" outlineLevel="0" collapsed="false">
      <c r="B589" s="24" t="n">
        <f aca="false">B588+1*10^6</f>
        <v>2586000000</v>
      </c>
      <c r="C589" s="25" t="n">
        <f aca="false">D589+E589</f>
        <v>15.1</v>
      </c>
      <c r="D589" s="26" t="n">
        <v>9.6</v>
      </c>
      <c r="E589" s="26" t="n">
        <v>5.5</v>
      </c>
    </row>
    <row r="590" customFormat="false" ht="14.65" hidden="false" customHeight="false" outlineLevel="0" collapsed="false">
      <c r="B590" s="24" t="n">
        <f aca="false">B589+1*10^6</f>
        <v>2587000000</v>
      </c>
      <c r="C590" s="25" t="n">
        <f aca="false">D590+E590</f>
        <v>15.1</v>
      </c>
      <c r="D590" s="26" t="n">
        <v>9.6</v>
      </c>
      <c r="E590" s="26" t="n">
        <v>5.5</v>
      </c>
    </row>
    <row r="591" customFormat="false" ht="14.65" hidden="false" customHeight="false" outlineLevel="0" collapsed="false">
      <c r="B591" s="24" t="n">
        <f aca="false">B590+1*10^6</f>
        <v>2588000000</v>
      </c>
      <c r="C591" s="25" t="n">
        <f aca="false">D591+E591</f>
        <v>15.1</v>
      </c>
      <c r="D591" s="26" t="n">
        <v>9.6</v>
      </c>
      <c r="E591" s="26" t="n">
        <v>5.5</v>
      </c>
    </row>
    <row r="592" customFormat="false" ht="14.65" hidden="false" customHeight="false" outlineLevel="0" collapsed="false">
      <c r="B592" s="24" t="n">
        <f aca="false">B591+1*10^6</f>
        <v>2589000000</v>
      </c>
      <c r="C592" s="25" t="n">
        <f aca="false">D592+E592</f>
        <v>15.1</v>
      </c>
      <c r="D592" s="26" t="n">
        <v>9.6</v>
      </c>
      <c r="E592" s="26" t="n">
        <v>5.5</v>
      </c>
    </row>
    <row r="593" customFormat="false" ht="14.65" hidden="false" customHeight="false" outlineLevel="0" collapsed="false">
      <c r="B593" s="24" t="n">
        <f aca="false">B592+1*10^6</f>
        <v>2590000000</v>
      </c>
      <c r="C593" s="25" t="n">
        <f aca="false">D593+E593</f>
        <v>15.1</v>
      </c>
      <c r="D593" s="26" t="n">
        <v>9.6</v>
      </c>
      <c r="E593" s="26" t="n">
        <v>5.5</v>
      </c>
    </row>
    <row r="594" customFormat="false" ht="14.65" hidden="false" customHeight="false" outlineLevel="0" collapsed="false">
      <c r="B594" s="24" t="n">
        <f aca="false">B593+1*10^6</f>
        <v>2591000000</v>
      </c>
      <c r="C594" s="25" t="n">
        <f aca="false">D594+E594</f>
        <v>15.1</v>
      </c>
      <c r="D594" s="26" t="n">
        <v>9.6</v>
      </c>
      <c r="E594" s="26" t="n">
        <v>5.5</v>
      </c>
    </row>
    <row r="595" customFormat="false" ht="14.65" hidden="false" customHeight="false" outlineLevel="0" collapsed="false">
      <c r="B595" s="24" t="n">
        <f aca="false">B594+1*10^6</f>
        <v>2592000000</v>
      </c>
      <c r="C595" s="25" t="n">
        <f aca="false">D595+E595</f>
        <v>15.1</v>
      </c>
      <c r="D595" s="26" t="n">
        <v>9.6</v>
      </c>
      <c r="E595" s="26" t="n">
        <v>5.5</v>
      </c>
    </row>
    <row r="596" customFormat="false" ht="14.65" hidden="false" customHeight="false" outlineLevel="0" collapsed="false">
      <c r="B596" s="24" t="n">
        <f aca="false">B595+1*10^6</f>
        <v>2593000000</v>
      </c>
      <c r="C596" s="25" t="n">
        <f aca="false">D596+E596</f>
        <v>15.1</v>
      </c>
      <c r="D596" s="26" t="n">
        <v>9.6</v>
      </c>
      <c r="E596" s="26" t="n">
        <v>5.5</v>
      </c>
    </row>
    <row r="597" customFormat="false" ht="14.65" hidden="false" customHeight="false" outlineLevel="0" collapsed="false">
      <c r="B597" s="24" t="n">
        <f aca="false">B596+1*10^6</f>
        <v>2594000000</v>
      </c>
      <c r="C597" s="25" t="n">
        <f aca="false">D597+E597</f>
        <v>15.1</v>
      </c>
      <c r="D597" s="26" t="n">
        <v>9.6</v>
      </c>
      <c r="E597" s="26" t="n">
        <v>5.5</v>
      </c>
    </row>
    <row r="598" customFormat="false" ht="14.65" hidden="false" customHeight="false" outlineLevel="0" collapsed="false">
      <c r="B598" s="24" t="n">
        <f aca="false">B597+1*10^6</f>
        <v>2595000000</v>
      </c>
      <c r="C598" s="25" t="n">
        <f aca="false">D598+E598</f>
        <v>15.1</v>
      </c>
      <c r="D598" s="26" t="n">
        <v>9.6</v>
      </c>
      <c r="E598" s="26" t="n">
        <v>5.5</v>
      </c>
    </row>
    <row r="599" customFormat="false" ht="14.65" hidden="false" customHeight="false" outlineLevel="0" collapsed="false">
      <c r="B599" s="24" t="n">
        <f aca="false">B598+1*10^6</f>
        <v>2596000000</v>
      </c>
      <c r="C599" s="25" t="n">
        <f aca="false">D599+E599</f>
        <v>15.1</v>
      </c>
      <c r="D599" s="26" t="n">
        <v>9.6</v>
      </c>
      <c r="E599" s="26" t="n">
        <v>5.5</v>
      </c>
    </row>
    <row r="600" customFormat="false" ht="14.65" hidden="false" customHeight="false" outlineLevel="0" collapsed="false">
      <c r="B600" s="24" t="n">
        <f aca="false">B599+1*10^6</f>
        <v>2597000000</v>
      </c>
      <c r="C600" s="25" t="n">
        <f aca="false">D600+E600</f>
        <v>15.1</v>
      </c>
      <c r="D600" s="26" t="n">
        <v>9.6</v>
      </c>
      <c r="E600" s="26" t="n">
        <v>5.5</v>
      </c>
    </row>
    <row r="601" customFormat="false" ht="14.65" hidden="false" customHeight="false" outlineLevel="0" collapsed="false">
      <c r="B601" s="24" t="n">
        <f aca="false">B600+1*10^6</f>
        <v>2598000000</v>
      </c>
      <c r="C601" s="25" t="n">
        <f aca="false">D601+E601</f>
        <v>15.1</v>
      </c>
      <c r="D601" s="26" t="n">
        <v>9.6</v>
      </c>
      <c r="E601" s="26" t="n">
        <v>5.5</v>
      </c>
    </row>
    <row r="602" customFormat="false" ht="14.65" hidden="false" customHeight="false" outlineLevel="0" collapsed="false">
      <c r="B602" s="24" t="n">
        <f aca="false">B601+1*10^6</f>
        <v>2599000000</v>
      </c>
      <c r="C602" s="25" t="n">
        <f aca="false">D602+E602</f>
        <v>15.2</v>
      </c>
      <c r="D602" s="26" t="n">
        <v>9.7</v>
      </c>
      <c r="E602" s="26" t="n">
        <v>5.5</v>
      </c>
    </row>
    <row r="603" customFormat="false" ht="14.65" hidden="false" customHeight="false" outlineLevel="0" collapsed="false">
      <c r="B603" s="24" t="n">
        <f aca="false">B602+1*10^6</f>
        <v>2600000000</v>
      </c>
      <c r="C603" s="25" t="n">
        <f aca="false">D603+E603</f>
        <v>15.2</v>
      </c>
      <c r="D603" s="26" t="n">
        <v>9.7</v>
      </c>
      <c r="E603" s="26" t="n">
        <v>5.5</v>
      </c>
    </row>
    <row r="604" customFormat="false" ht="14.65" hidden="false" customHeight="false" outlineLevel="0" collapsed="false">
      <c r="B604" s="24" t="n">
        <f aca="false">B603+1*10^6</f>
        <v>2601000000</v>
      </c>
      <c r="C604" s="25" t="n">
        <f aca="false">D604+E604</f>
        <v>15.2</v>
      </c>
      <c r="D604" s="26" t="n">
        <v>9.7</v>
      </c>
      <c r="E604" s="26" t="n">
        <v>5.5</v>
      </c>
    </row>
    <row r="605" customFormat="false" ht="14.65" hidden="false" customHeight="false" outlineLevel="0" collapsed="false">
      <c r="B605" s="24" t="n">
        <f aca="false">B604+1*10^6</f>
        <v>2602000000</v>
      </c>
      <c r="C605" s="25" t="n">
        <f aca="false">D605+E605</f>
        <v>15.2</v>
      </c>
      <c r="D605" s="26" t="n">
        <v>9.7</v>
      </c>
      <c r="E605" s="26" t="n">
        <v>5.5</v>
      </c>
    </row>
    <row r="606" customFormat="false" ht="14.65" hidden="false" customHeight="false" outlineLevel="0" collapsed="false">
      <c r="B606" s="24" t="n">
        <f aca="false">B605+1*10^6</f>
        <v>2603000000</v>
      </c>
      <c r="C606" s="25" t="n">
        <f aca="false">D606+E606</f>
        <v>15.2</v>
      </c>
      <c r="D606" s="26" t="n">
        <v>9.7</v>
      </c>
      <c r="E606" s="26" t="n">
        <v>5.5</v>
      </c>
    </row>
    <row r="607" customFormat="false" ht="14.65" hidden="false" customHeight="false" outlineLevel="0" collapsed="false">
      <c r="B607" s="24" t="n">
        <f aca="false">B606+1*10^6</f>
        <v>2604000000</v>
      </c>
      <c r="C607" s="25" t="n">
        <f aca="false">D607+E607</f>
        <v>15.2</v>
      </c>
      <c r="D607" s="26" t="n">
        <v>9.7</v>
      </c>
      <c r="E607" s="26" t="n">
        <v>5.5</v>
      </c>
    </row>
    <row r="608" customFormat="false" ht="14.65" hidden="false" customHeight="false" outlineLevel="0" collapsed="false">
      <c r="B608" s="24" t="n">
        <f aca="false">B607+1*10^6</f>
        <v>2605000000</v>
      </c>
      <c r="C608" s="25" t="n">
        <f aca="false">D608+E608</f>
        <v>15.2</v>
      </c>
      <c r="D608" s="26" t="n">
        <v>9.7</v>
      </c>
      <c r="E608" s="26" t="n">
        <v>5.5</v>
      </c>
    </row>
    <row r="609" customFormat="false" ht="14.65" hidden="false" customHeight="false" outlineLevel="0" collapsed="false">
      <c r="B609" s="24" t="n">
        <f aca="false">B608+1*10^6</f>
        <v>2606000000</v>
      </c>
      <c r="C609" s="25" t="n">
        <f aca="false">D609+E609</f>
        <v>15.2</v>
      </c>
      <c r="D609" s="26" t="n">
        <v>9.7</v>
      </c>
      <c r="E609" s="26" t="n">
        <v>5.5</v>
      </c>
    </row>
    <row r="610" customFormat="false" ht="14.65" hidden="false" customHeight="false" outlineLevel="0" collapsed="false">
      <c r="B610" s="24" t="n">
        <f aca="false">B609+1*10^6</f>
        <v>2607000000</v>
      </c>
      <c r="C610" s="25" t="n">
        <f aca="false">D610+E610</f>
        <v>15.2</v>
      </c>
      <c r="D610" s="26" t="n">
        <v>9.7</v>
      </c>
      <c r="E610" s="26" t="n">
        <v>5.5</v>
      </c>
    </row>
    <row r="611" customFormat="false" ht="14.65" hidden="false" customHeight="false" outlineLevel="0" collapsed="false">
      <c r="B611" s="24" t="n">
        <f aca="false">B610+1*10^6</f>
        <v>2608000000</v>
      </c>
      <c r="C611" s="25" t="n">
        <f aca="false">D611+E611</f>
        <v>15.2</v>
      </c>
      <c r="D611" s="26" t="n">
        <v>9.7</v>
      </c>
      <c r="E611" s="26" t="n">
        <v>5.5</v>
      </c>
    </row>
    <row r="612" customFormat="false" ht="14.65" hidden="false" customHeight="false" outlineLevel="0" collapsed="false">
      <c r="B612" s="24" t="n">
        <f aca="false">B611+1*10^6</f>
        <v>2609000000</v>
      </c>
      <c r="C612" s="25" t="n">
        <f aca="false">D612+E612</f>
        <v>15.1</v>
      </c>
      <c r="D612" s="26" t="n">
        <v>9.6</v>
      </c>
      <c r="E612" s="26" t="n">
        <v>5.5</v>
      </c>
    </row>
    <row r="613" customFormat="false" ht="14.65" hidden="false" customHeight="false" outlineLevel="0" collapsed="false">
      <c r="B613" s="24" t="n">
        <f aca="false">B612+1*10^6</f>
        <v>2610000000</v>
      </c>
      <c r="C613" s="25" t="n">
        <f aca="false">D613+E613</f>
        <v>15.2</v>
      </c>
      <c r="D613" s="26" t="n">
        <v>9.7</v>
      </c>
      <c r="E613" s="26" t="n">
        <v>5.5</v>
      </c>
    </row>
    <row r="614" customFormat="false" ht="14.65" hidden="false" customHeight="false" outlineLevel="0" collapsed="false">
      <c r="B614" s="24" t="n">
        <f aca="false">B613+1*10^6</f>
        <v>2611000000</v>
      </c>
      <c r="C614" s="25" t="n">
        <f aca="false">D614+E614</f>
        <v>15.2</v>
      </c>
      <c r="D614" s="26" t="n">
        <v>9.7</v>
      </c>
      <c r="E614" s="26" t="n">
        <v>5.5</v>
      </c>
    </row>
    <row r="615" customFormat="false" ht="14.65" hidden="false" customHeight="false" outlineLevel="0" collapsed="false">
      <c r="B615" s="24" t="n">
        <f aca="false">B614+1*10^6</f>
        <v>2612000000</v>
      </c>
      <c r="C615" s="25" t="n">
        <f aca="false">D615+E615</f>
        <v>15.2</v>
      </c>
      <c r="D615" s="26" t="n">
        <v>9.7</v>
      </c>
      <c r="E615" s="26" t="n">
        <v>5.5</v>
      </c>
    </row>
    <row r="616" customFormat="false" ht="14.65" hidden="false" customHeight="false" outlineLevel="0" collapsed="false">
      <c r="B616" s="24" t="n">
        <f aca="false">B615+1*10^6</f>
        <v>2613000000</v>
      </c>
      <c r="C616" s="25" t="n">
        <f aca="false">D616+E616</f>
        <v>15.2</v>
      </c>
      <c r="D616" s="26" t="n">
        <v>9.7</v>
      </c>
      <c r="E616" s="26" t="n">
        <v>5.5</v>
      </c>
    </row>
    <row r="617" customFormat="false" ht="14.65" hidden="false" customHeight="false" outlineLevel="0" collapsed="false">
      <c r="B617" s="24" t="n">
        <f aca="false">B616+1*10^6</f>
        <v>2614000000</v>
      </c>
      <c r="C617" s="25" t="n">
        <f aca="false">D617+E617</f>
        <v>15.2</v>
      </c>
      <c r="D617" s="26" t="n">
        <v>9.7</v>
      </c>
      <c r="E617" s="26" t="n">
        <v>5.5</v>
      </c>
    </row>
    <row r="618" customFormat="false" ht="14.65" hidden="false" customHeight="false" outlineLevel="0" collapsed="false">
      <c r="B618" s="24" t="n">
        <f aca="false">B617+1*10^6</f>
        <v>2615000000</v>
      </c>
      <c r="C618" s="25" t="n">
        <f aca="false">D618+E618</f>
        <v>15.2</v>
      </c>
      <c r="D618" s="26" t="n">
        <v>9.7</v>
      </c>
      <c r="E618" s="26" t="n">
        <v>5.5</v>
      </c>
    </row>
    <row r="619" customFormat="false" ht="14.65" hidden="false" customHeight="false" outlineLevel="0" collapsed="false">
      <c r="B619" s="24" t="n">
        <f aca="false">B618+1*10^6</f>
        <v>2616000000</v>
      </c>
      <c r="C619" s="25" t="n">
        <f aca="false">D619+E619</f>
        <v>15.2</v>
      </c>
      <c r="D619" s="26" t="n">
        <v>9.7</v>
      </c>
      <c r="E619" s="26" t="n">
        <v>5.5</v>
      </c>
    </row>
    <row r="620" customFormat="false" ht="14.65" hidden="false" customHeight="false" outlineLevel="0" collapsed="false">
      <c r="B620" s="24" t="n">
        <f aca="false">B619+1*10^6</f>
        <v>2617000000</v>
      </c>
      <c r="C620" s="25" t="n">
        <f aca="false">D620+E620</f>
        <v>15.2</v>
      </c>
      <c r="D620" s="26" t="n">
        <v>9.7</v>
      </c>
      <c r="E620" s="26" t="n">
        <v>5.5</v>
      </c>
    </row>
    <row r="621" customFormat="false" ht="14.65" hidden="false" customHeight="false" outlineLevel="0" collapsed="false">
      <c r="B621" s="24" t="n">
        <f aca="false">B620+1*10^6</f>
        <v>2618000000</v>
      </c>
      <c r="C621" s="25" t="n">
        <f aca="false">D621+E621</f>
        <v>15.2</v>
      </c>
      <c r="D621" s="26" t="n">
        <v>9.7</v>
      </c>
      <c r="E621" s="26" t="n">
        <v>5.5</v>
      </c>
    </row>
    <row r="622" customFormat="false" ht="14.65" hidden="false" customHeight="false" outlineLevel="0" collapsed="false">
      <c r="B622" s="24" t="n">
        <f aca="false">B621+1*10^6</f>
        <v>2619000000</v>
      </c>
      <c r="C622" s="25" t="n">
        <f aca="false">D622+E622</f>
        <v>15.2</v>
      </c>
      <c r="D622" s="26" t="n">
        <v>9.7</v>
      </c>
      <c r="E622" s="26" t="n">
        <v>5.5</v>
      </c>
    </row>
    <row r="623" customFormat="false" ht="14.65" hidden="false" customHeight="false" outlineLevel="0" collapsed="false">
      <c r="B623" s="24" t="n">
        <f aca="false">B622+1*10^6</f>
        <v>2620000000</v>
      </c>
      <c r="C623" s="25" t="n">
        <f aca="false">D623+E623</f>
        <v>15.2</v>
      </c>
      <c r="D623" s="26" t="n">
        <v>9.7</v>
      </c>
      <c r="E623" s="26" t="n">
        <v>5.5</v>
      </c>
    </row>
    <row r="624" customFormat="false" ht="14.65" hidden="false" customHeight="false" outlineLevel="0" collapsed="false">
      <c r="B624" s="24" t="n">
        <f aca="false">B623+1*10^6</f>
        <v>2621000000</v>
      </c>
      <c r="C624" s="25" t="n">
        <f aca="false">D624+E624</f>
        <v>15.2</v>
      </c>
      <c r="D624" s="26" t="n">
        <v>9.7</v>
      </c>
      <c r="E624" s="26" t="n">
        <v>5.5</v>
      </c>
    </row>
    <row r="625" customFormat="false" ht="14.65" hidden="false" customHeight="false" outlineLevel="0" collapsed="false">
      <c r="B625" s="24" t="n">
        <f aca="false">B624+1*10^6</f>
        <v>2622000000</v>
      </c>
      <c r="C625" s="25" t="n">
        <f aca="false">D625+E625</f>
        <v>15.2</v>
      </c>
      <c r="D625" s="26" t="n">
        <v>9.7</v>
      </c>
      <c r="E625" s="26" t="n">
        <v>5.5</v>
      </c>
    </row>
    <row r="626" customFormat="false" ht="14.65" hidden="false" customHeight="false" outlineLevel="0" collapsed="false">
      <c r="B626" s="24" t="n">
        <f aca="false">B625+1*10^6</f>
        <v>2623000000</v>
      </c>
      <c r="C626" s="25" t="n">
        <f aca="false">D626+E626</f>
        <v>15.2</v>
      </c>
      <c r="D626" s="26" t="n">
        <v>9.7</v>
      </c>
      <c r="E626" s="26" t="n">
        <v>5.5</v>
      </c>
    </row>
    <row r="627" customFormat="false" ht="14.65" hidden="false" customHeight="false" outlineLevel="0" collapsed="false">
      <c r="B627" s="24" t="n">
        <f aca="false">B626+1*10^6</f>
        <v>2624000000</v>
      </c>
      <c r="C627" s="25" t="n">
        <f aca="false">D627+E627</f>
        <v>15.2</v>
      </c>
      <c r="D627" s="26" t="n">
        <v>9.7</v>
      </c>
      <c r="E627" s="26" t="n">
        <v>5.5</v>
      </c>
    </row>
    <row r="628" customFormat="false" ht="14.65" hidden="false" customHeight="false" outlineLevel="0" collapsed="false">
      <c r="B628" s="24" t="n">
        <f aca="false">B627+1*10^6</f>
        <v>2625000000</v>
      </c>
      <c r="C628" s="25" t="n">
        <f aca="false">D628+E628</f>
        <v>15.2</v>
      </c>
      <c r="D628" s="26" t="n">
        <v>9.7</v>
      </c>
      <c r="E628" s="26" t="n">
        <v>5.5</v>
      </c>
    </row>
    <row r="629" customFormat="false" ht="14.65" hidden="false" customHeight="false" outlineLevel="0" collapsed="false">
      <c r="B629" s="24" t="n">
        <f aca="false">B628+1*10^6</f>
        <v>2626000000</v>
      </c>
      <c r="C629" s="25" t="n">
        <f aca="false">D629+E629</f>
        <v>15.2</v>
      </c>
      <c r="D629" s="26" t="n">
        <v>9.7</v>
      </c>
      <c r="E629" s="26" t="n">
        <v>5.5</v>
      </c>
    </row>
    <row r="630" customFormat="false" ht="14.65" hidden="false" customHeight="false" outlineLevel="0" collapsed="false">
      <c r="B630" s="24" t="n">
        <f aca="false">B629+1*10^6</f>
        <v>2627000000</v>
      </c>
      <c r="C630" s="25" t="n">
        <f aca="false">D630+E630</f>
        <v>15.2</v>
      </c>
      <c r="D630" s="26" t="n">
        <v>9.7</v>
      </c>
      <c r="E630" s="26" t="n">
        <v>5.5</v>
      </c>
    </row>
    <row r="631" customFormat="false" ht="14.65" hidden="false" customHeight="false" outlineLevel="0" collapsed="false">
      <c r="B631" s="24" t="n">
        <f aca="false">B630+1*10^6</f>
        <v>2628000000</v>
      </c>
      <c r="C631" s="25" t="n">
        <f aca="false">D631+E631</f>
        <v>15.3</v>
      </c>
      <c r="D631" s="26" t="n">
        <v>9.7</v>
      </c>
      <c r="E631" s="26" t="n">
        <v>5.6</v>
      </c>
    </row>
    <row r="632" customFormat="false" ht="14.65" hidden="false" customHeight="false" outlineLevel="0" collapsed="false">
      <c r="B632" s="24" t="n">
        <f aca="false">B631+1*10^6</f>
        <v>2629000000</v>
      </c>
      <c r="C632" s="25" t="n">
        <f aca="false">D632+E632</f>
        <v>15.3</v>
      </c>
      <c r="D632" s="26" t="n">
        <v>9.7</v>
      </c>
      <c r="E632" s="26" t="n">
        <v>5.6</v>
      </c>
    </row>
    <row r="633" customFormat="false" ht="14.65" hidden="false" customHeight="false" outlineLevel="0" collapsed="false">
      <c r="B633" s="24" t="n">
        <f aca="false">B632+1*10^6</f>
        <v>2630000000</v>
      </c>
      <c r="C633" s="25" t="n">
        <f aca="false">D633+E633</f>
        <v>15.3</v>
      </c>
      <c r="D633" s="26" t="n">
        <v>9.7</v>
      </c>
      <c r="E633" s="26" t="n">
        <v>5.6</v>
      </c>
    </row>
    <row r="634" customFormat="false" ht="14.65" hidden="false" customHeight="false" outlineLevel="0" collapsed="false">
      <c r="B634" s="24" t="n">
        <f aca="false">B633+1*10^6</f>
        <v>2631000000</v>
      </c>
      <c r="C634" s="25" t="n">
        <f aca="false">D634+E634</f>
        <v>15.3</v>
      </c>
      <c r="D634" s="26" t="n">
        <v>9.7</v>
      </c>
      <c r="E634" s="26" t="n">
        <v>5.6</v>
      </c>
    </row>
    <row r="635" customFormat="false" ht="14.65" hidden="false" customHeight="false" outlineLevel="0" collapsed="false">
      <c r="B635" s="24" t="n">
        <f aca="false">B634+1*10^6</f>
        <v>2632000000</v>
      </c>
      <c r="C635" s="25" t="n">
        <f aca="false">D635+E635</f>
        <v>15.4</v>
      </c>
      <c r="D635" s="26" t="n">
        <v>9.8</v>
      </c>
      <c r="E635" s="26" t="n">
        <v>5.6</v>
      </c>
    </row>
    <row r="636" customFormat="false" ht="14.65" hidden="false" customHeight="false" outlineLevel="0" collapsed="false">
      <c r="B636" s="24" t="n">
        <f aca="false">B635+1*10^6</f>
        <v>2633000000</v>
      </c>
      <c r="C636" s="25" t="n">
        <f aca="false">D636+E636</f>
        <v>15.4</v>
      </c>
      <c r="D636" s="26" t="n">
        <v>9.8</v>
      </c>
      <c r="E636" s="26" t="n">
        <v>5.6</v>
      </c>
    </row>
    <row r="637" customFormat="false" ht="14.65" hidden="false" customHeight="false" outlineLevel="0" collapsed="false">
      <c r="B637" s="24" t="n">
        <f aca="false">B636+1*10^6</f>
        <v>2634000000</v>
      </c>
      <c r="C637" s="25" t="n">
        <f aca="false">D637+E637</f>
        <v>15.4</v>
      </c>
      <c r="D637" s="26" t="n">
        <v>9.8</v>
      </c>
      <c r="E637" s="26" t="n">
        <v>5.6</v>
      </c>
    </row>
    <row r="638" customFormat="false" ht="14.65" hidden="false" customHeight="false" outlineLevel="0" collapsed="false">
      <c r="B638" s="24" t="n">
        <f aca="false">B637+1*10^6</f>
        <v>2635000000</v>
      </c>
      <c r="C638" s="25" t="n">
        <f aca="false">D638+E638</f>
        <v>15.4</v>
      </c>
      <c r="D638" s="26" t="n">
        <v>9.8</v>
      </c>
      <c r="E638" s="26" t="n">
        <v>5.6</v>
      </c>
    </row>
    <row r="639" customFormat="false" ht="14.65" hidden="false" customHeight="false" outlineLevel="0" collapsed="false">
      <c r="B639" s="24" t="n">
        <f aca="false">B638+1*10^6</f>
        <v>2636000000</v>
      </c>
      <c r="C639" s="25" t="n">
        <f aca="false">D639+E639</f>
        <v>15.3</v>
      </c>
      <c r="D639" s="26" t="n">
        <v>9.8</v>
      </c>
      <c r="E639" s="26" t="n">
        <v>5.5</v>
      </c>
    </row>
    <row r="640" customFormat="false" ht="14.65" hidden="false" customHeight="false" outlineLevel="0" collapsed="false">
      <c r="B640" s="24" t="n">
        <f aca="false">B639+1*10^6</f>
        <v>2637000000</v>
      </c>
      <c r="C640" s="25" t="n">
        <f aca="false">D640+E640</f>
        <v>15.3</v>
      </c>
      <c r="D640" s="26" t="n">
        <v>9.8</v>
      </c>
      <c r="E640" s="26" t="n">
        <v>5.5</v>
      </c>
    </row>
    <row r="641" customFormat="false" ht="14.65" hidden="false" customHeight="false" outlineLevel="0" collapsed="false">
      <c r="B641" s="24" t="n">
        <f aca="false">B640+1*10^6</f>
        <v>2638000000</v>
      </c>
      <c r="C641" s="25" t="n">
        <f aca="false">D641+E641</f>
        <v>15.3</v>
      </c>
      <c r="D641" s="26" t="n">
        <v>9.8</v>
      </c>
      <c r="E641" s="26" t="n">
        <v>5.5</v>
      </c>
    </row>
    <row r="642" customFormat="false" ht="14.65" hidden="false" customHeight="false" outlineLevel="0" collapsed="false">
      <c r="B642" s="24" t="n">
        <f aca="false">B641+1*10^6</f>
        <v>2639000000</v>
      </c>
      <c r="C642" s="25" t="n">
        <f aca="false">D642+E642</f>
        <v>15.3</v>
      </c>
      <c r="D642" s="26" t="n">
        <v>9.8</v>
      </c>
      <c r="E642" s="26" t="n">
        <v>5.5</v>
      </c>
    </row>
    <row r="643" customFormat="false" ht="14.65" hidden="false" customHeight="false" outlineLevel="0" collapsed="false">
      <c r="B643" s="24" t="n">
        <f aca="false">B642+1*10^6</f>
        <v>2640000000</v>
      </c>
      <c r="C643" s="25" t="n">
        <f aca="false">D643+E643</f>
        <v>15.3</v>
      </c>
      <c r="D643" s="26" t="n">
        <v>9.8</v>
      </c>
      <c r="E643" s="26" t="n">
        <v>5.5</v>
      </c>
    </row>
    <row r="644" customFormat="false" ht="14.65" hidden="false" customHeight="false" outlineLevel="0" collapsed="false">
      <c r="B644" s="24" t="n">
        <f aca="false">B643+1*10^6</f>
        <v>2641000000</v>
      </c>
      <c r="C644" s="25" t="n">
        <f aca="false">D644+E644</f>
        <v>15.3</v>
      </c>
      <c r="D644" s="26" t="n">
        <v>9.8</v>
      </c>
      <c r="E644" s="26" t="n">
        <v>5.5</v>
      </c>
    </row>
    <row r="645" customFormat="false" ht="14.65" hidden="false" customHeight="false" outlineLevel="0" collapsed="false">
      <c r="B645" s="24" t="n">
        <f aca="false">B644+1*10^6</f>
        <v>2642000000</v>
      </c>
      <c r="C645" s="25" t="n">
        <f aca="false">D645+E645</f>
        <v>15.3</v>
      </c>
      <c r="D645" s="26" t="n">
        <v>9.8</v>
      </c>
      <c r="E645" s="26" t="n">
        <v>5.5</v>
      </c>
    </row>
    <row r="646" customFormat="false" ht="14.65" hidden="false" customHeight="false" outlineLevel="0" collapsed="false">
      <c r="B646" s="24" t="n">
        <f aca="false">B645+1*10^6</f>
        <v>2643000000</v>
      </c>
      <c r="C646" s="25" t="n">
        <f aca="false">D646+E646</f>
        <v>15.3</v>
      </c>
      <c r="D646" s="26" t="n">
        <v>9.8</v>
      </c>
      <c r="E646" s="26" t="n">
        <v>5.5</v>
      </c>
    </row>
    <row r="647" customFormat="false" ht="14.65" hidden="false" customHeight="false" outlineLevel="0" collapsed="false">
      <c r="B647" s="24" t="n">
        <f aca="false">B646+1*10^6</f>
        <v>2644000000</v>
      </c>
      <c r="C647" s="25" t="n">
        <f aca="false">D647+E647</f>
        <v>15.3</v>
      </c>
      <c r="D647" s="26" t="n">
        <v>9.8</v>
      </c>
      <c r="E647" s="26" t="n">
        <v>5.5</v>
      </c>
    </row>
    <row r="648" customFormat="false" ht="14.65" hidden="false" customHeight="false" outlineLevel="0" collapsed="false">
      <c r="B648" s="24" t="n">
        <f aca="false">B647+1*10^6</f>
        <v>2645000000</v>
      </c>
      <c r="C648" s="25" t="n">
        <f aca="false">D648+E648</f>
        <v>15.3</v>
      </c>
      <c r="D648" s="26" t="n">
        <v>9.8</v>
      </c>
      <c r="E648" s="26" t="n">
        <v>5.5</v>
      </c>
    </row>
    <row r="649" customFormat="false" ht="14.65" hidden="false" customHeight="false" outlineLevel="0" collapsed="false">
      <c r="B649" s="24" t="n">
        <f aca="false">B648+1*10^6</f>
        <v>2646000000</v>
      </c>
      <c r="C649" s="25" t="n">
        <f aca="false">D649+E649</f>
        <v>15.3</v>
      </c>
      <c r="D649" s="26" t="n">
        <v>9.8</v>
      </c>
      <c r="E649" s="26" t="n">
        <v>5.5</v>
      </c>
    </row>
    <row r="650" customFormat="false" ht="14.65" hidden="false" customHeight="false" outlineLevel="0" collapsed="false">
      <c r="B650" s="24" t="n">
        <f aca="false">B649+1*10^6</f>
        <v>2647000000</v>
      </c>
      <c r="C650" s="25" t="n">
        <f aca="false">D650+E650</f>
        <v>15.3</v>
      </c>
      <c r="D650" s="26" t="n">
        <v>9.8</v>
      </c>
      <c r="E650" s="26" t="n">
        <v>5.5</v>
      </c>
    </row>
    <row r="651" customFormat="false" ht="14.65" hidden="false" customHeight="false" outlineLevel="0" collapsed="false">
      <c r="B651" s="24" t="n">
        <f aca="false">B650+1*10^6</f>
        <v>2648000000</v>
      </c>
      <c r="C651" s="25" t="n">
        <f aca="false">D651+E651</f>
        <v>15.3</v>
      </c>
      <c r="D651" s="26" t="n">
        <v>9.8</v>
      </c>
      <c r="E651" s="26" t="n">
        <v>5.5</v>
      </c>
    </row>
    <row r="652" customFormat="false" ht="14.65" hidden="false" customHeight="false" outlineLevel="0" collapsed="false">
      <c r="B652" s="24" t="n">
        <f aca="false">B651+1*10^6</f>
        <v>2649000000</v>
      </c>
      <c r="C652" s="25" t="n">
        <f aca="false">D652+E652</f>
        <v>15.3</v>
      </c>
      <c r="D652" s="26" t="n">
        <v>9.8</v>
      </c>
      <c r="E652" s="26" t="n">
        <v>5.5</v>
      </c>
    </row>
    <row r="653" customFormat="false" ht="14.65" hidden="false" customHeight="false" outlineLevel="0" collapsed="false">
      <c r="B653" s="24" t="n">
        <f aca="false">B652+1*10^6</f>
        <v>2650000000</v>
      </c>
      <c r="C653" s="25" t="n">
        <f aca="false">D653+E653</f>
        <v>15.3</v>
      </c>
      <c r="D653" s="26" t="n">
        <v>9.8</v>
      </c>
      <c r="E653" s="26" t="n">
        <v>5.5</v>
      </c>
    </row>
    <row r="654" customFormat="false" ht="14.65" hidden="false" customHeight="false" outlineLevel="0" collapsed="false">
      <c r="B654" s="24" t="n">
        <f aca="false">B653+1*10^6</f>
        <v>2651000000</v>
      </c>
      <c r="C654" s="25" t="n">
        <f aca="false">D654+E654</f>
        <v>15.4</v>
      </c>
      <c r="D654" s="26" t="n">
        <v>9.9</v>
      </c>
      <c r="E654" s="26" t="n">
        <v>5.5</v>
      </c>
    </row>
    <row r="655" customFormat="false" ht="14.65" hidden="false" customHeight="false" outlineLevel="0" collapsed="false">
      <c r="B655" s="24" t="n">
        <f aca="false">B654+1*10^6</f>
        <v>2652000000</v>
      </c>
      <c r="C655" s="25" t="n">
        <f aca="false">D655+E655</f>
        <v>15.5</v>
      </c>
      <c r="D655" s="26" t="n">
        <v>9.9</v>
      </c>
      <c r="E655" s="26" t="n">
        <v>5.6</v>
      </c>
    </row>
    <row r="656" customFormat="false" ht="14.65" hidden="false" customHeight="false" outlineLevel="0" collapsed="false">
      <c r="B656" s="24" t="n">
        <f aca="false">B655+1*10^6</f>
        <v>2653000000</v>
      </c>
      <c r="C656" s="25" t="n">
        <f aca="false">D656+E656</f>
        <v>15.5</v>
      </c>
      <c r="D656" s="26" t="n">
        <v>9.9</v>
      </c>
      <c r="E656" s="26" t="n">
        <v>5.6</v>
      </c>
    </row>
    <row r="657" customFormat="false" ht="14.65" hidden="false" customHeight="false" outlineLevel="0" collapsed="false">
      <c r="B657" s="24" t="n">
        <f aca="false">B656+1*10^6</f>
        <v>2654000000</v>
      </c>
      <c r="C657" s="25" t="n">
        <f aca="false">D657+E657</f>
        <v>15.5</v>
      </c>
      <c r="D657" s="26" t="n">
        <v>9.9</v>
      </c>
      <c r="E657" s="26" t="n">
        <v>5.6</v>
      </c>
    </row>
    <row r="658" customFormat="false" ht="14.65" hidden="false" customHeight="false" outlineLevel="0" collapsed="false">
      <c r="B658" s="24" t="n">
        <f aca="false">B657+1*10^6</f>
        <v>2655000000</v>
      </c>
      <c r="C658" s="25" t="n">
        <f aca="false">D658+E658</f>
        <v>15.5</v>
      </c>
      <c r="D658" s="26" t="n">
        <v>9.9</v>
      </c>
      <c r="E658" s="26" t="n">
        <v>5.6</v>
      </c>
    </row>
    <row r="659" customFormat="false" ht="14.65" hidden="false" customHeight="false" outlineLevel="0" collapsed="false">
      <c r="B659" s="24" t="n">
        <f aca="false">B658+1*10^6</f>
        <v>2656000000</v>
      </c>
      <c r="C659" s="25" t="n">
        <f aca="false">D659+E659</f>
        <v>15.5</v>
      </c>
      <c r="D659" s="26" t="n">
        <v>9.9</v>
      </c>
      <c r="E659" s="26" t="n">
        <v>5.6</v>
      </c>
    </row>
    <row r="660" customFormat="false" ht="14.65" hidden="false" customHeight="false" outlineLevel="0" collapsed="false">
      <c r="B660" s="24" t="n">
        <f aca="false">B659+1*10^6</f>
        <v>2657000000</v>
      </c>
      <c r="C660" s="25" t="n">
        <f aca="false">D660+E660</f>
        <v>15.5</v>
      </c>
      <c r="D660" s="26" t="n">
        <v>9.9</v>
      </c>
      <c r="E660" s="26" t="n">
        <v>5.6</v>
      </c>
    </row>
    <row r="661" customFormat="false" ht="14.65" hidden="false" customHeight="false" outlineLevel="0" collapsed="false">
      <c r="B661" s="24" t="n">
        <f aca="false">B660+1*10^6</f>
        <v>2658000000</v>
      </c>
      <c r="C661" s="25" t="n">
        <f aca="false">D661+E661</f>
        <v>15.4</v>
      </c>
      <c r="D661" s="26" t="n">
        <v>9.8</v>
      </c>
      <c r="E661" s="26" t="n">
        <v>5.6</v>
      </c>
    </row>
    <row r="662" customFormat="false" ht="14.65" hidden="false" customHeight="false" outlineLevel="0" collapsed="false">
      <c r="B662" s="24" t="n">
        <f aca="false">B661+1*10^6</f>
        <v>2659000000</v>
      </c>
      <c r="C662" s="25" t="n">
        <f aca="false">D662+E662</f>
        <v>15.4</v>
      </c>
      <c r="D662" s="26" t="n">
        <v>9.8</v>
      </c>
      <c r="E662" s="26" t="n">
        <v>5.6</v>
      </c>
    </row>
    <row r="663" customFormat="false" ht="14.65" hidden="false" customHeight="false" outlineLevel="0" collapsed="false">
      <c r="B663" s="24" t="n">
        <f aca="false">B662+1*10^6</f>
        <v>2660000000</v>
      </c>
      <c r="C663" s="25" t="n">
        <f aca="false">D663+E663</f>
        <v>15.4</v>
      </c>
      <c r="D663" s="26" t="n">
        <v>9.8</v>
      </c>
      <c r="E663" s="26" t="n">
        <v>5.6</v>
      </c>
    </row>
    <row r="664" customFormat="false" ht="14.65" hidden="false" customHeight="false" outlineLevel="0" collapsed="false">
      <c r="B664" s="24" t="n">
        <f aca="false">B663+1*10^6</f>
        <v>2661000000</v>
      </c>
      <c r="C664" s="25" t="n">
        <f aca="false">D664+E664</f>
        <v>15.4</v>
      </c>
      <c r="D664" s="26" t="n">
        <v>9.8</v>
      </c>
      <c r="E664" s="26" t="n">
        <v>5.6</v>
      </c>
    </row>
    <row r="665" customFormat="false" ht="14.65" hidden="false" customHeight="false" outlineLevel="0" collapsed="false">
      <c r="B665" s="24" t="n">
        <f aca="false">B664+1*10^6</f>
        <v>2662000000</v>
      </c>
      <c r="C665" s="25" t="n">
        <f aca="false">D665+E665</f>
        <v>15.4</v>
      </c>
      <c r="D665" s="26" t="n">
        <v>9.8</v>
      </c>
      <c r="E665" s="26" t="n">
        <v>5.6</v>
      </c>
    </row>
    <row r="666" customFormat="false" ht="14.65" hidden="false" customHeight="false" outlineLevel="0" collapsed="false">
      <c r="B666" s="24" t="n">
        <f aca="false">B665+1*10^6</f>
        <v>2663000000</v>
      </c>
      <c r="C666" s="25" t="n">
        <f aca="false">D666+E666</f>
        <v>15.4</v>
      </c>
      <c r="D666" s="26" t="n">
        <v>9.8</v>
      </c>
      <c r="E666" s="26" t="n">
        <v>5.6</v>
      </c>
    </row>
    <row r="667" customFormat="false" ht="14.65" hidden="false" customHeight="false" outlineLevel="0" collapsed="false">
      <c r="B667" s="24" t="n">
        <f aca="false">B666+1*10^6</f>
        <v>2664000000</v>
      </c>
      <c r="C667" s="25" t="n">
        <f aca="false">D667+E667</f>
        <v>15.4</v>
      </c>
      <c r="D667" s="26" t="n">
        <v>9.8</v>
      </c>
      <c r="E667" s="26" t="n">
        <v>5.6</v>
      </c>
    </row>
    <row r="668" customFormat="false" ht="14.65" hidden="false" customHeight="false" outlineLevel="0" collapsed="false">
      <c r="B668" s="24" t="n">
        <f aca="false">B667+1*10^6</f>
        <v>2665000000</v>
      </c>
      <c r="C668" s="25" t="n">
        <f aca="false">D668+E668</f>
        <v>15.4</v>
      </c>
      <c r="D668" s="26" t="n">
        <v>9.8</v>
      </c>
      <c r="E668" s="26" t="n">
        <v>5.6</v>
      </c>
    </row>
    <row r="669" customFormat="false" ht="14.65" hidden="false" customHeight="false" outlineLevel="0" collapsed="false">
      <c r="B669" s="24" t="n">
        <f aca="false">B668+1*10^6</f>
        <v>2666000000</v>
      </c>
      <c r="C669" s="25" t="n">
        <f aca="false">D669+E669</f>
        <v>15.4</v>
      </c>
      <c r="D669" s="26" t="n">
        <v>9.8</v>
      </c>
      <c r="E669" s="26" t="n">
        <v>5.6</v>
      </c>
    </row>
    <row r="670" customFormat="false" ht="14.65" hidden="false" customHeight="false" outlineLevel="0" collapsed="false">
      <c r="B670" s="24" t="n">
        <f aca="false">B669+1*10^6</f>
        <v>2667000000</v>
      </c>
      <c r="C670" s="25" t="n">
        <f aca="false">D670+E670</f>
        <v>15.4</v>
      </c>
      <c r="D670" s="26" t="n">
        <v>9.8</v>
      </c>
      <c r="E670" s="26" t="n">
        <v>5.6</v>
      </c>
    </row>
    <row r="671" customFormat="false" ht="14.65" hidden="false" customHeight="false" outlineLevel="0" collapsed="false">
      <c r="B671" s="24" t="n">
        <f aca="false">B670+1*10^6</f>
        <v>2668000000</v>
      </c>
      <c r="C671" s="25" t="n">
        <f aca="false">D671+E671</f>
        <v>15.4</v>
      </c>
      <c r="D671" s="26" t="n">
        <v>9.8</v>
      </c>
      <c r="E671" s="26" t="n">
        <v>5.6</v>
      </c>
    </row>
    <row r="672" customFormat="false" ht="14.65" hidden="false" customHeight="false" outlineLevel="0" collapsed="false">
      <c r="B672" s="24" t="n">
        <f aca="false">B671+1*10^6</f>
        <v>2669000000</v>
      </c>
      <c r="C672" s="25" t="n">
        <f aca="false">D672+E672</f>
        <v>15.4</v>
      </c>
      <c r="D672" s="26" t="n">
        <v>9.8</v>
      </c>
      <c r="E672" s="26" t="n">
        <v>5.6</v>
      </c>
    </row>
    <row r="673" customFormat="false" ht="14.65" hidden="false" customHeight="false" outlineLevel="0" collapsed="false">
      <c r="B673" s="24" t="n">
        <f aca="false">B672+1*10^6</f>
        <v>2670000000</v>
      </c>
      <c r="C673" s="25" t="n">
        <f aca="false">D673+E673</f>
        <v>15.4</v>
      </c>
      <c r="D673" s="26" t="n">
        <v>9.8</v>
      </c>
      <c r="E673" s="26" t="n">
        <v>5.6</v>
      </c>
    </row>
    <row r="674" customFormat="false" ht="14.65" hidden="false" customHeight="false" outlineLevel="0" collapsed="false">
      <c r="B674" s="24" t="n">
        <f aca="false">B673+1*10^6</f>
        <v>2671000000</v>
      </c>
      <c r="C674" s="25" t="n">
        <f aca="false">D674+E674</f>
        <v>15.4</v>
      </c>
      <c r="D674" s="26" t="n">
        <v>9.8</v>
      </c>
      <c r="E674" s="26" t="n">
        <v>5.6</v>
      </c>
    </row>
    <row r="675" customFormat="false" ht="14.65" hidden="false" customHeight="false" outlineLevel="0" collapsed="false">
      <c r="B675" s="24" t="n">
        <f aca="false">B674+1*10^6</f>
        <v>2672000000</v>
      </c>
      <c r="C675" s="25" t="n">
        <f aca="false">D675+E675</f>
        <v>15.4</v>
      </c>
      <c r="D675" s="26" t="n">
        <v>9.8</v>
      </c>
      <c r="E675" s="26" t="n">
        <v>5.6</v>
      </c>
    </row>
    <row r="676" customFormat="false" ht="14.65" hidden="false" customHeight="false" outlineLevel="0" collapsed="false">
      <c r="B676" s="24" t="n">
        <f aca="false">B675+1*10^6</f>
        <v>2673000000</v>
      </c>
      <c r="C676" s="25" t="n">
        <f aca="false">D676+E676</f>
        <v>15.4</v>
      </c>
      <c r="D676" s="26" t="n">
        <v>9.8</v>
      </c>
      <c r="E676" s="26" t="n">
        <v>5.6</v>
      </c>
    </row>
    <row r="677" customFormat="false" ht="14.65" hidden="false" customHeight="false" outlineLevel="0" collapsed="false">
      <c r="B677" s="24" t="n">
        <f aca="false">B676+1*10^6</f>
        <v>2674000000</v>
      </c>
      <c r="C677" s="25" t="n">
        <f aca="false">D677+E677</f>
        <v>15.4</v>
      </c>
      <c r="D677" s="26" t="n">
        <v>9.8</v>
      </c>
      <c r="E677" s="26" t="n">
        <v>5.6</v>
      </c>
    </row>
    <row r="678" customFormat="false" ht="14.65" hidden="false" customHeight="false" outlineLevel="0" collapsed="false">
      <c r="B678" s="24" t="n">
        <f aca="false">B677+1*10^6</f>
        <v>2675000000</v>
      </c>
      <c r="C678" s="25" t="n">
        <f aca="false">D678+E678</f>
        <v>15.4</v>
      </c>
      <c r="D678" s="26" t="n">
        <v>9.8</v>
      </c>
      <c r="E678" s="26" t="n">
        <v>5.6</v>
      </c>
    </row>
    <row r="679" customFormat="false" ht="14.65" hidden="false" customHeight="false" outlineLevel="0" collapsed="false">
      <c r="B679" s="24" t="n">
        <f aca="false">B678+1*10^6</f>
        <v>2676000000</v>
      </c>
      <c r="C679" s="25" t="n">
        <f aca="false">D679+E679</f>
        <v>15.4</v>
      </c>
      <c r="D679" s="26" t="n">
        <v>9.8</v>
      </c>
      <c r="E679" s="26" t="n">
        <v>5.6</v>
      </c>
    </row>
    <row r="680" customFormat="false" ht="14.65" hidden="false" customHeight="false" outlineLevel="0" collapsed="false">
      <c r="B680" s="24" t="n">
        <f aca="false">B679+1*10^6</f>
        <v>2677000000</v>
      </c>
      <c r="C680" s="25" t="n">
        <f aca="false">D680+E680</f>
        <v>15.4</v>
      </c>
      <c r="D680" s="26" t="n">
        <v>9.8</v>
      </c>
      <c r="E680" s="26" t="n">
        <v>5.6</v>
      </c>
    </row>
    <row r="681" customFormat="false" ht="14.65" hidden="false" customHeight="false" outlineLevel="0" collapsed="false">
      <c r="B681" s="24" t="n">
        <f aca="false">B680+1*10^6</f>
        <v>2678000000</v>
      </c>
      <c r="C681" s="25" t="n">
        <f aca="false">D681+E681</f>
        <v>15.4</v>
      </c>
      <c r="D681" s="26" t="n">
        <v>9.8</v>
      </c>
      <c r="E681" s="26" t="n">
        <v>5.6</v>
      </c>
    </row>
    <row r="682" customFormat="false" ht="14.65" hidden="false" customHeight="false" outlineLevel="0" collapsed="false">
      <c r="B682" s="24" t="n">
        <f aca="false">B681+1*10^6</f>
        <v>2679000000</v>
      </c>
      <c r="C682" s="25" t="n">
        <f aca="false">D682+E682</f>
        <v>15.4</v>
      </c>
      <c r="D682" s="26" t="n">
        <v>9.8</v>
      </c>
      <c r="E682" s="26" t="n">
        <v>5.6</v>
      </c>
    </row>
    <row r="683" customFormat="false" ht="14.65" hidden="false" customHeight="false" outlineLevel="0" collapsed="false">
      <c r="B683" s="24" t="n">
        <f aca="false">B682+1*10^6</f>
        <v>2680000000</v>
      </c>
      <c r="C683" s="25" t="n">
        <f aca="false">D683+E683</f>
        <v>15.4</v>
      </c>
      <c r="D683" s="26" t="n">
        <v>9.8</v>
      </c>
      <c r="E683" s="26" t="n">
        <v>5.6</v>
      </c>
    </row>
    <row r="684" customFormat="false" ht="14.65" hidden="false" customHeight="false" outlineLevel="0" collapsed="false">
      <c r="B684" s="24" t="n">
        <f aca="false">B683+1*10^6</f>
        <v>2681000000</v>
      </c>
      <c r="C684" s="25" t="n">
        <f aca="false">D684+E684</f>
        <v>15.4</v>
      </c>
      <c r="D684" s="26" t="n">
        <v>9.8</v>
      </c>
      <c r="E684" s="26" t="n">
        <v>5.6</v>
      </c>
    </row>
    <row r="685" customFormat="false" ht="14.65" hidden="false" customHeight="false" outlineLevel="0" collapsed="false">
      <c r="B685" s="24" t="n">
        <f aca="false">B684+1*10^6</f>
        <v>2682000000</v>
      </c>
      <c r="C685" s="25" t="n">
        <f aca="false">D685+E685</f>
        <v>15.4</v>
      </c>
      <c r="D685" s="26" t="n">
        <v>9.8</v>
      </c>
      <c r="E685" s="26" t="n">
        <v>5.6</v>
      </c>
    </row>
    <row r="686" customFormat="false" ht="14.65" hidden="false" customHeight="false" outlineLevel="0" collapsed="false">
      <c r="B686" s="24" t="n">
        <f aca="false">B685+1*10^6</f>
        <v>2683000000</v>
      </c>
      <c r="C686" s="25" t="n">
        <f aca="false">D686+E686</f>
        <v>15.4</v>
      </c>
      <c r="D686" s="26" t="n">
        <v>9.8</v>
      </c>
      <c r="E686" s="26" t="n">
        <v>5.6</v>
      </c>
    </row>
    <row r="687" customFormat="false" ht="14.65" hidden="false" customHeight="false" outlineLevel="0" collapsed="false">
      <c r="B687" s="24" t="n">
        <f aca="false">B686+1*10^6</f>
        <v>2684000000</v>
      </c>
      <c r="C687" s="25" t="n">
        <f aca="false">D687+E687</f>
        <v>15.4</v>
      </c>
      <c r="D687" s="26" t="n">
        <v>9.8</v>
      </c>
      <c r="E687" s="26" t="n">
        <v>5.6</v>
      </c>
    </row>
    <row r="688" customFormat="false" ht="14.65" hidden="false" customHeight="false" outlineLevel="0" collapsed="false">
      <c r="B688" s="24" t="n">
        <f aca="false">B687+1*10^6</f>
        <v>2685000000</v>
      </c>
      <c r="C688" s="25" t="n">
        <f aca="false">D688+E688</f>
        <v>15.4</v>
      </c>
      <c r="D688" s="26" t="n">
        <v>9.8</v>
      </c>
      <c r="E688" s="26" t="n">
        <v>5.6</v>
      </c>
    </row>
    <row r="689" customFormat="false" ht="14.65" hidden="false" customHeight="false" outlineLevel="0" collapsed="false">
      <c r="B689" s="24" t="n">
        <f aca="false">B688+1*10^6</f>
        <v>2686000000</v>
      </c>
      <c r="C689" s="25" t="n">
        <f aca="false">D689+E689</f>
        <v>15.4</v>
      </c>
      <c r="D689" s="26" t="n">
        <v>9.8</v>
      </c>
      <c r="E689" s="26" t="n">
        <v>5.6</v>
      </c>
    </row>
    <row r="690" customFormat="false" ht="14.65" hidden="false" customHeight="false" outlineLevel="0" collapsed="false">
      <c r="B690" s="24" t="n">
        <f aca="false">B689+1*10^6</f>
        <v>2687000000</v>
      </c>
      <c r="C690" s="25" t="n">
        <f aca="false">D690+E690</f>
        <v>15.4</v>
      </c>
      <c r="D690" s="26" t="n">
        <v>9.8</v>
      </c>
      <c r="E690" s="26" t="n">
        <v>5.6</v>
      </c>
    </row>
    <row r="691" customFormat="false" ht="14.65" hidden="false" customHeight="false" outlineLevel="0" collapsed="false">
      <c r="B691" s="24" t="n">
        <f aca="false">B690+1*10^6</f>
        <v>2688000000</v>
      </c>
      <c r="C691" s="25" t="n">
        <f aca="false">D691+E691</f>
        <v>15.4</v>
      </c>
      <c r="D691" s="26" t="n">
        <v>9.8</v>
      </c>
      <c r="E691" s="26" t="n">
        <v>5.6</v>
      </c>
    </row>
    <row r="692" customFormat="false" ht="14.65" hidden="false" customHeight="false" outlineLevel="0" collapsed="false">
      <c r="B692" s="24" t="n">
        <f aca="false">B691+1*10^6</f>
        <v>2689000000</v>
      </c>
      <c r="C692" s="25" t="n">
        <f aca="false">D692+E692</f>
        <v>15.4</v>
      </c>
      <c r="D692" s="26" t="n">
        <v>9.8</v>
      </c>
      <c r="E692" s="26" t="n">
        <v>5.6</v>
      </c>
    </row>
    <row r="693" customFormat="false" ht="14.65" hidden="false" customHeight="false" outlineLevel="0" collapsed="false">
      <c r="B693" s="24" t="n">
        <f aca="false">B692+1*10^6</f>
        <v>2690000000</v>
      </c>
      <c r="C693" s="25" t="n">
        <f aca="false">D693+E693</f>
        <v>15.4</v>
      </c>
      <c r="D693" s="26" t="n">
        <v>9.8</v>
      </c>
      <c r="E693" s="26" t="n">
        <v>5.6</v>
      </c>
    </row>
    <row r="694" customFormat="false" ht="14.65" hidden="false" customHeight="false" outlineLevel="0" collapsed="false">
      <c r="B694" s="24" t="n">
        <f aca="false">B693+1*10^6</f>
        <v>2691000000</v>
      </c>
      <c r="C694" s="25" t="n">
        <f aca="false">D694+E694</f>
        <v>15.4</v>
      </c>
      <c r="D694" s="26" t="n">
        <v>9.8</v>
      </c>
      <c r="E694" s="26" t="n">
        <v>5.6</v>
      </c>
    </row>
    <row r="695" customFormat="false" ht="14.65" hidden="false" customHeight="false" outlineLevel="0" collapsed="false">
      <c r="B695" s="24" t="n">
        <f aca="false">B694+1*10^6</f>
        <v>2692000000</v>
      </c>
      <c r="C695" s="25" t="n">
        <f aca="false">D695+E695</f>
        <v>15.4</v>
      </c>
      <c r="D695" s="26" t="n">
        <v>9.8</v>
      </c>
      <c r="E695" s="26" t="n">
        <v>5.6</v>
      </c>
    </row>
    <row r="696" customFormat="false" ht="14.65" hidden="false" customHeight="false" outlineLevel="0" collapsed="false">
      <c r="B696" s="24" t="n">
        <f aca="false">B695+1*10^6</f>
        <v>2693000000</v>
      </c>
      <c r="C696" s="25" t="n">
        <f aca="false">D696+E696</f>
        <v>15.4</v>
      </c>
      <c r="D696" s="26" t="n">
        <v>9.8</v>
      </c>
      <c r="E696" s="26" t="n">
        <v>5.6</v>
      </c>
    </row>
    <row r="697" customFormat="false" ht="14.65" hidden="false" customHeight="false" outlineLevel="0" collapsed="false">
      <c r="B697" s="24" t="n">
        <f aca="false">B696+1*10^6</f>
        <v>2694000000</v>
      </c>
      <c r="C697" s="25" t="n">
        <f aca="false">D697+E697</f>
        <v>15.4</v>
      </c>
      <c r="D697" s="26" t="n">
        <v>9.8</v>
      </c>
      <c r="E697" s="26" t="n">
        <v>5.6</v>
      </c>
    </row>
    <row r="698" customFormat="false" ht="14.65" hidden="false" customHeight="false" outlineLevel="0" collapsed="false">
      <c r="B698" s="24" t="n">
        <f aca="false">B697+1*10^6</f>
        <v>2695000000</v>
      </c>
      <c r="C698" s="25" t="n">
        <f aca="false">D698+E698</f>
        <v>15.4</v>
      </c>
      <c r="D698" s="26" t="n">
        <v>9.8</v>
      </c>
      <c r="E698" s="26" t="n">
        <v>5.6</v>
      </c>
    </row>
    <row r="699" customFormat="false" ht="14.65" hidden="false" customHeight="false" outlineLevel="0" collapsed="false">
      <c r="B699" s="24" t="n">
        <f aca="false">B698+1*10^6</f>
        <v>2696000000</v>
      </c>
      <c r="C699" s="25" t="n">
        <f aca="false">D699+E699</f>
        <v>15.4</v>
      </c>
      <c r="D699" s="26" t="n">
        <v>9.8</v>
      </c>
      <c r="E699" s="26" t="n">
        <v>5.6</v>
      </c>
    </row>
    <row r="700" customFormat="false" ht="14.65" hidden="false" customHeight="false" outlineLevel="0" collapsed="false">
      <c r="B700" s="24" t="n">
        <f aca="false">B699+1*10^6</f>
        <v>2697000000</v>
      </c>
      <c r="C700" s="25" t="n">
        <f aca="false">D700+E700</f>
        <v>15.4</v>
      </c>
      <c r="D700" s="26" t="n">
        <v>9.8</v>
      </c>
      <c r="E700" s="26" t="n">
        <v>5.6</v>
      </c>
    </row>
    <row r="701" customFormat="false" ht="14.65" hidden="false" customHeight="false" outlineLevel="0" collapsed="false">
      <c r="B701" s="24" t="n">
        <f aca="false">B700+1*10^6</f>
        <v>2698000000</v>
      </c>
      <c r="C701" s="25" t="n">
        <f aca="false">D701+E701</f>
        <v>15.4</v>
      </c>
      <c r="D701" s="26" t="n">
        <v>9.8</v>
      </c>
      <c r="E701" s="26" t="n">
        <v>5.6</v>
      </c>
    </row>
    <row r="702" customFormat="false" ht="14.65" hidden="false" customHeight="false" outlineLevel="0" collapsed="false">
      <c r="B702" s="24" t="n">
        <f aca="false">B701+1*10^6</f>
        <v>2699000000</v>
      </c>
      <c r="C702" s="25" t="n">
        <f aca="false">D702+E702</f>
        <v>15.4</v>
      </c>
      <c r="D702" s="26" t="n">
        <v>9.8</v>
      </c>
      <c r="E702" s="26" t="n">
        <v>5.6</v>
      </c>
    </row>
    <row r="703" customFormat="false" ht="14.65" hidden="false" customHeight="false" outlineLevel="0" collapsed="false">
      <c r="B703" s="24" t="n">
        <f aca="false">B702+1*10^6</f>
        <v>2700000000</v>
      </c>
      <c r="C703" s="25" t="n">
        <f aca="false">D703+E703</f>
        <v>15.4</v>
      </c>
      <c r="D703" s="26" t="n">
        <v>9.8</v>
      </c>
      <c r="E703" s="26" t="n">
        <v>5.6</v>
      </c>
    </row>
    <row r="704" customFormat="false" ht="14.65" hidden="false" customHeight="false" outlineLevel="0" collapsed="false">
      <c r="B704" s="24" t="n">
        <f aca="false">B703+1*10^6</f>
        <v>2701000000</v>
      </c>
      <c r="C704" s="25" t="n">
        <f aca="false">D704+E704</f>
        <v>15.4</v>
      </c>
      <c r="D704" s="26" t="n">
        <v>9.8</v>
      </c>
      <c r="E704" s="26" t="n">
        <v>5.6</v>
      </c>
    </row>
    <row r="705" customFormat="false" ht="14.65" hidden="false" customHeight="false" outlineLevel="0" collapsed="false">
      <c r="B705" s="24" t="n">
        <f aca="false">B704+1*10^6</f>
        <v>2702000000</v>
      </c>
      <c r="C705" s="25" t="n">
        <f aca="false">D705+E705</f>
        <v>15.4</v>
      </c>
      <c r="D705" s="26" t="n">
        <v>9.8</v>
      </c>
      <c r="E705" s="26" t="n">
        <v>5.6</v>
      </c>
    </row>
    <row r="706" customFormat="false" ht="14.65" hidden="false" customHeight="false" outlineLevel="0" collapsed="false">
      <c r="B706" s="24" t="n">
        <f aca="false">B705+1*10^6</f>
        <v>2703000000</v>
      </c>
      <c r="C706" s="25" t="n">
        <f aca="false">D706+E706</f>
        <v>15.4</v>
      </c>
      <c r="D706" s="26" t="n">
        <v>9.8</v>
      </c>
      <c r="E706" s="26" t="n">
        <v>5.6</v>
      </c>
    </row>
    <row r="707" customFormat="false" ht="14.65" hidden="false" customHeight="false" outlineLevel="0" collapsed="false">
      <c r="B707" s="24" t="n">
        <f aca="false">B706+1*10^6</f>
        <v>2704000000</v>
      </c>
      <c r="C707" s="25" t="n">
        <f aca="false">D707+E707</f>
        <v>15.4</v>
      </c>
      <c r="D707" s="26" t="n">
        <v>9.8</v>
      </c>
      <c r="E707" s="26" t="n">
        <v>5.6</v>
      </c>
    </row>
    <row r="708" customFormat="false" ht="14.65" hidden="false" customHeight="false" outlineLevel="0" collapsed="false">
      <c r="B708" s="24" t="n">
        <f aca="false">B707+1*10^6</f>
        <v>2705000000</v>
      </c>
      <c r="C708" s="25" t="n">
        <f aca="false">D708+E708</f>
        <v>15.5</v>
      </c>
      <c r="D708" s="26" t="n">
        <v>9.9</v>
      </c>
      <c r="E708" s="26" t="n">
        <v>5.6</v>
      </c>
    </row>
    <row r="709" customFormat="false" ht="14.65" hidden="false" customHeight="false" outlineLevel="0" collapsed="false">
      <c r="B709" s="24" t="n">
        <f aca="false">B708+1*10^6</f>
        <v>2706000000</v>
      </c>
      <c r="C709" s="25" t="n">
        <f aca="false">D709+E709</f>
        <v>15.5</v>
      </c>
      <c r="D709" s="26" t="n">
        <v>9.9</v>
      </c>
      <c r="E709" s="26" t="n">
        <v>5.6</v>
      </c>
    </row>
    <row r="710" customFormat="false" ht="14.65" hidden="false" customHeight="false" outlineLevel="0" collapsed="false">
      <c r="B710" s="24" t="n">
        <f aca="false">B709+1*10^6</f>
        <v>2707000000</v>
      </c>
      <c r="C710" s="25" t="n">
        <f aca="false">D710+E710</f>
        <v>15.5</v>
      </c>
      <c r="D710" s="26" t="n">
        <v>9.9</v>
      </c>
      <c r="E710" s="26" t="n">
        <v>5.6</v>
      </c>
    </row>
    <row r="711" customFormat="false" ht="14.65" hidden="false" customHeight="false" outlineLevel="0" collapsed="false">
      <c r="B711" s="24" t="n">
        <f aca="false">B710+1*10^6</f>
        <v>2708000000</v>
      </c>
      <c r="C711" s="25" t="n">
        <f aca="false">D711+E711</f>
        <v>15.5</v>
      </c>
      <c r="D711" s="26" t="n">
        <v>9.9</v>
      </c>
      <c r="E711" s="26" t="n">
        <v>5.6</v>
      </c>
    </row>
    <row r="712" customFormat="false" ht="14.65" hidden="false" customHeight="false" outlineLevel="0" collapsed="false">
      <c r="B712" s="24" t="n">
        <f aca="false">B711+1*10^6</f>
        <v>2709000000</v>
      </c>
      <c r="C712" s="25" t="n">
        <f aca="false">D712+E712</f>
        <v>15.5</v>
      </c>
      <c r="D712" s="26" t="n">
        <v>9.9</v>
      </c>
      <c r="E712" s="26" t="n">
        <v>5.6</v>
      </c>
    </row>
    <row r="713" customFormat="false" ht="14.65" hidden="false" customHeight="false" outlineLevel="0" collapsed="false">
      <c r="B713" s="24" t="n">
        <f aca="false">B712+1*10^6</f>
        <v>2710000000</v>
      </c>
      <c r="C713" s="25" t="n">
        <f aca="false">D713+E713</f>
        <v>15.5</v>
      </c>
      <c r="D713" s="26" t="n">
        <v>9.9</v>
      </c>
      <c r="E713" s="26" t="n">
        <v>5.6</v>
      </c>
    </row>
    <row r="714" customFormat="false" ht="14.65" hidden="false" customHeight="false" outlineLevel="0" collapsed="false">
      <c r="B714" s="24" t="n">
        <f aca="false">B713+1*10^6</f>
        <v>2711000000</v>
      </c>
      <c r="C714" s="25" t="n">
        <f aca="false">D714+E714</f>
        <v>15.5</v>
      </c>
      <c r="D714" s="26" t="n">
        <v>9.9</v>
      </c>
      <c r="E714" s="26" t="n">
        <v>5.6</v>
      </c>
    </row>
    <row r="715" customFormat="false" ht="14.65" hidden="false" customHeight="false" outlineLevel="0" collapsed="false">
      <c r="B715" s="24" t="n">
        <f aca="false">B714+1*10^6</f>
        <v>2712000000</v>
      </c>
      <c r="C715" s="25" t="n">
        <f aca="false">D715+E715</f>
        <v>15.5</v>
      </c>
      <c r="D715" s="26" t="n">
        <v>9.9</v>
      </c>
      <c r="E715" s="26" t="n">
        <v>5.6</v>
      </c>
    </row>
    <row r="716" customFormat="false" ht="14.65" hidden="false" customHeight="false" outlineLevel="0" collapsed="false">
      <c r="B716" s="24" t="n">
        <f aca="false">B715+1*10^6</f>
        <v>2713000000</v>
      </c>
      <c r="C716" s="25" t="n">
        <f aca="false">D716+E716</f>
        <v>15.5</v>
      </c>
      <c r="D716" s="26" t="n">
        <v>9.9</v>
      </c>
      <c r="E716" s="26" t="n">
        <v>5.6</v>
      </c>
    </row>
    <row r="717" customFormat="false" ht="14.65" hidden="false" customHeight="false" outlineLevel="0" collapsed="false">
      <c r="B717" s="24" t="n">
        <f aca="false">B716+1*10^6</f>
        <v>2714000000</v>
      </c>
      <c r="C717" s="25" t="n">
        <f aca="false">D717+E717</f>
        <v>15.5</v>
      </c>
      <c r="D717" s="26" t="n">
        <v>9.9</v>
      </c>
      <c r="E717" s="26" t="n">
        <v>5.6</v>
      </c>
    </row>
    <row r="718" customFormat="false" ht="14.65" hidden="false" customHeight="false" outlineLevel="0" collapsed="false">
      <c r="B718" s="24" t="n">
        <f aca="false">B717+1*10^6</f>
        <v>2715000000</v>
      </c>
      <c r="C718" s="25" t="n">
        <f aca="false">D718+E718</f>
        <v>15.5</v>
      </c>
      <c r="D718" s="26" t="n">
        <v>9.9</v>
      </c>
      <c r="E718" s="26" t="n">
        <v>5.6</v>
      </c>
    </row>
    <row r="719" customFormat="false" ht="14.65" hidden="false" customHeight="false" outlineLevel="0" collapsed="false">
      <c r="B719" s="24" t="n">
        <f aca="false">B718+1*10^6</f>
        <v>2716000000</v>
      </c>
      <c r="C719" s="25" t="n">
        <f aca="false">D719+E719</f>
        <v>15.5</v>
      </c>
      <c r="D719" s="26" t="n">
        <v>9.9</v>
      </c>
      <c r="E719" s="26" t="n">
        <v>5.6</v>
      </c>
    </row>
    <row r="720" customFormat="false" ht="14.65" hidden="false" customHeight="false" outlineLevel="0" collapsed="false">
      <c r="B720" s="24" t="n">
        <f aca="false">B719+1*10^6</f>
        <v>2717000000</v>
      </c>
      <c r="C720" s="25" t="n">
        <f aca="false">D720+E720</f>
        <v>15.5</v>
      </c>
      <c r="D720" s="26" t="n">
        <v>9.9</v>
      </c>
      <c r="E720" s="26" t="n">
        <v>5.6</v>
      </c>
    </row>
    <row r="721" customFormat="false" ht="14.65" hidden="false" customHeight="false" outlineLevel="0" collapsed="false">
      <c r="B721" s="24" t="n">
        <f aca="false">B720+1*10^6</f>
        <v>2718000000</v>
      </c>
      <c r="C721" s="25" t="n">
        <f aca="false">D721+E721</f>
        <v>15.5</v>
      </c>
      <c r="D721" s="26" t="n">
        <v>9.9</v>
      </c>
      <c r="E721" s="26" t="n">
        <v>5.6</v>
      </c>
    </row>
    <row r="722" customFormat="false" ht="14.65" hidden="false" customHeight="false" outlineLevel="0" collapsed="false">
      <c r="B722" s="24" t="n">
        <f aca="false">B721+1*10^6</f>
        <v>2719000000</v>
      </c>
      <c r="C722" s="25" t="n">
        <f aca="false">D722+E722</f>
        <v>15.6</v>
      </c>
      <c r="D722" s="26" t="n">
        <v>9.9</v>
      </c>
      <c r="E722" s="26" t="n">
        <v>5.7</v>
      </c>
    </row>
    <row r="723" customFormat="false" ht="14.65" hidden="false" customHeight="false" outlineLevel="0" collapsed="false">
      <c r="B723" s="24" t="n">
        <f aca="false">B722+1*10^6</f>
        <v>2720000000</v>
      </c>
      <c r="C723" s="25" t="n">
        <f aca="false">D723+E723</f>
        <v>15.6</v>
      </c>
      <c r="D723" s="26" t="n">
        <v>9.9</v>
      </c>
      <c r="E723" s="26" t="n">
        <v>5.7</v>
      </c>
    </row>
    <row r="724" customFormat="false" ht="14.65" hidden="false" customHeight="false" outlineLevel="0" collapsed="false">
      <c r="B724" s="24" t="n">
        <f aca="false">B723+1*10^6</f>
        <v>2721000000</v>
      </c>
      <c r="C724" s="25" t="n">
        <f aca="false">D724+E724</f>
        <v>15.6</v>
      </c>
      <c r="D724" s="26" t="n">
        <v>9.9</v>
      </c>
      <c r="E724" s="26" t="n">
        <v>5.7</v>
      </c>
    </row>
    <row r="725" customFormat="false" ht="14.65" hidden="false" customHeight="false" outlineLevel="0" collapsed="false">
      <c r="B725" s="24" t="n">
        <f aca="false">B724+1*10^6</f>
        <v>2722000000</v>
      </c>
      <c r="C725" s="25" t="n">
        <f aca="false">D725+E725</f>
        <v>15.5</v>
      </c>
      <c r="D725" s="26" t="n">
        <v>9.9</v>
      </c>
      <c r="E725" s="26" t="n">
        <v>5.6</v>
      </c>
    </row>
    <row r="726" customFormat="false" ht="14.65" hidden="false" customHeight="false" outlineLevel="0" collapsed="false">
      <c r="B726" s="24" t="n">
        <f aca="false">B725+1*10^6</f>
        <v>2723000000</v>
      </c>
      <c r="C726" s="25" t="n">
        <f aca="false">D726+E726</f>
        <v>15.5</v>
      </c>
      <c r="D726" s="26" t="n">
        <v>9.9</v>
      </c>
      <c r="E726" s="26" t="n">
        <v>5.6</v>
      </c>
    </row>
    <row r="727" customFormat="false" ht="14.65" hidden="false" customHeight="false" outlineLevel="0" collapsed="false">
      <c r="B727" s="24" t="n">
        <f aca="false">B726+1*10^6</f>
        <v>2724000000</v>
      </c>
      <c r="C727" s="25" t="n">
        <f aca="false">D727+E727</f>
        <v>15.5</v>
      </c>
      <c r="D727" s="26" t="n">
        <v>9.9</v>
      </c>
      <c r="E727" s="26" t="n">
        <v>5.6</v>
      </c>
    </row>
    <row r="728" customFormat="false" ht="14.65" hidden="false" customHeight="false" outlineLevel="0" collapsed="false">
      <c r="B728" s="24" t="n">
        <f aca="false">B727+1*10^6</f>
        <v>2725000000</v>
      </c>
      <c r="C728" s="25" t="n">
        <f aca="false">D728+E728</f>
        <v>15.5</v>
      </c>
      <c r="D728" s="26" t="n">
        <v>9.9</v>
      </c>
      <c r="E728" s="26" t="n">
        <v>5.6</v>
      </c>
    </row>
    <row r="729" customFormat="false" ht="14.65" hidden="false" customHeight="false" outlineLevel="0" collapsed="false">
      <c r="B729" s="24" t="n">
        <f aca="false">B728+1*10^6</f>
        <v>2726000000</v>
      </c>
      <c r="C729" s="25" t="n">
        <f aca="false">D729+E729</f>
        <v>15.5</v>
      </c>
      <c r="D729" s="26" t="n">
        <v>9.9</v>
      </c>
      <c r="E729" s="26" t="n">
        <v>5.6</v>
      </c>
    </row>
    <row r="730" customFormat="false" ht="14.65" hidden="false" customHeight="false" outlineLevel="0" collapsed="false">
      <c r="B730" s="24" t="n">
        <f aca="false">B729+1*10^6</f>
        <v>2727000000</v>
      </c>
      <c r="C730" s="25" t="n">
        <f aca="false">D730+E730</f>
        <v>15.6</v>
      </c>
      <c r="D730" s="26" t="n">
        <v>10</v>
      </c>
      <c r="E730" s="26" t="n">
        <v>5.6</v>
      </c>
    </row>
    <row r="731" customFormat="false" ht="14.65" hidden="false" customHeight="false" outlineLevel="0" collapsed="false">
      <c r="B731" s="24" t="n">
        <f aca="false">B730+1*10^6</f>
        <v>2728000000</v>
      </c>
      <c r="C731" s="25" t="n">
        <f aca="false">D731+E731</f>
        <v>15.6</v>
      </c>
      <c r="D731" s="26" t="n">
        <v>10</v>
      </c>
      <c r="E731" s="26" t="n">
        <v>5.6</v>
      </c>
    </row>
    <row r="732" customFormat="false" ht="14.65" hidden="false" customHeight="false" outlineLevel="0" collapsed="false">
      <c r="B732" s="24" t="n">
        <f aca="false">B731+1*10^6</f>
        <v>2729000000</v>
      </c>
      <c r="C732" s="25" t="n">
        <f aca="false">D732+E732</f>
        <v>15.6</v>
      </c>
      <c r="D732" s="26" t="n">
        <v>10</v>
      </c>
      <c r="E732" s="26" t="n">
        <v>5.6</v>
      </c>
    </row>
    <row r="733" customFormat="false" ht="14.65" hidden="false" customHeight="false" outlineLevel="0" collapsed="false">
      <c r="B733" s="24" t="n">
        <f aca="false">B732+1*10^6</f>
        <v>2730000000</v>
      </c>
      <c r="C733" s="25" t="n">
        <f aca="false">D733+E733</f>
        <v>15.7</v>
      </c>
      <c r="D733" s="26" t="n">
        <v>10</v>
      </c>
      <c r="E733" s="26" t="n">
        <v>5.7</v>
      </c>
    </row>
    <row r="734" customFormat="false" ht="14.65" hidden="false" customHeight="false" outlineLevel="0" collapsed="false">
      <c r="B734" s="24" t="n">
        <f aca="false">B733+1*10^6</f>
        <v>2731000000</v>
      </c>
      <c r="C734" s="25" t="n">
        <f aca="false">D734+E734</f>
        <v>15.7</v>
      </c>
      <c r="D734" s="26" t="n">
        <v>10</v>
      </c>
      <c r="E734" s="26" t="n">
        <v>5.7</v>
      </c>
    </row>
    <row r="735" customFormat="false" ht="14.65" hidden="false" customHeight="false" outlineLevel="0" collapsed="false">
      <c r="B735" s="24" t="n">
        <f aca="false">B734+1*10^6</f>
        <v>2732000000</v>
      </c>
      <c r="C735" s="25" t="n">
        <f aca="false">D735+E735</f>
        <v>15.7</v>
      </c>
      <c r="D735" s="26" t="n">
        <v>10</v>
      </c>
      <c r="E735" s="26" t="n">
        <v>5.7</v>
      </c>
    </row>
    <row r="736" customFormat="false" ht="14.65" hidden="false" customHeight="false" outlineLevel="0" collapsed="false">
      <c r="B736" s="24" t="n">
        <f aca="false">B735+1*10^6</f>
        <v>2733000000</v>
      </c>
      <c r="C736" s="25" t="n">
        <f aca="false">D736+E736</f>
        <v>15.7</v>
      </c>
      <c r="D736" s="26" t="n">
        <v>10</v>
      </c>
      <c r="E736" s="26" t="n">
        <v>5.7</v>
      </c>
    </row>
    <row r="737" customFormat="false" ht="14.65" hidden="false" customHeight="false" outlineLevel="0" collapsed="false">
      <c r="B737" s="24" t="n">
        <f aca="false">B736+1*10^6</f>
        <v>2734000000</v>
      </c>
      <c r="C737" s="25" t="n">
        <f aca="false">D737+E737</f>
        <v>15.7</v>
      </c>
      <c r="D737" s="26" t="n">
        <v>10</v>
      </c>
      <c r="E737" s="26" t="n">
        <v>5.7</v>
      </c>
    </row>
    <row r="738" customFormat="false" ht="14.65" hidden="false" customHeight="false" outlineLevel="0" collapsed="false">
      <c r="B738" s="24" t="n">
        <f aca="false">B737+1*10^6</f>
        <v>2735000000</v>
      </c>
      <c r="C738" s="25" t="n">
        <f aca="false">D738+E738</f>
        <v>15.7</v>
      </c>
      <c r="D738" s="26" t="n">
        <v>10</v>
      </c>
      <c r="E738" s="26" t="n">
        <v>5.7</v>
      </c>
    </row>
    <row r="739" customFormat="false" ht="14.65" hidden="false" customHeight="false" outlineLevel="0" collapsed="false">
      <c r="B739" s="24" t="n">
        <f aca="false">B738+1*10^6</f>
        <v>2736000000</v>
      </c>
      <c r="C739" s="25" t="n">
        <f aca="false">D739+E739</f>
        <v>15.7</v>
      </c>
      <c r="D739" s="26" t="n">
        <v>10</v>
      </c>
      <c r="E739" s="26" t="n">
        <v>5.7</v>
      </c>
    </row>
    <row r="740" customFormat="false" ht="14.65" hidden="false" customHeight="false" outlineLevel="0" collapsed="false">
      <c r="B740" s="24" t="n">
        <f aca="false">B739+1*10^6</f>
        <v>2737000000</v>
      </c>
      <c r="C740" s="25" t="n">
        <f aca="false">D740+E740</f>
        <v>15.7</v>
      </c>
      <c r="D740" s="26" t="n">
        <v>10</v>
      </c>
      <c r="E740" s="26" t="n">
        <v>5.7</v>
      </c>
    </row>
    <row r="741" customFormat="false" ht="14.65" hidden="false" customHeight="false" outlineLevel="0" collapsed="false">
      <c r="B741" s="24" t="n">
        <f aca="false">B740+1*10^6</f>
        <v>2738000000</v>
      </c>
      <c r="C741" s="25" t="n">
        <f aca="false">D741+E741</f>
        <v>15.7</v>
      </c>
      <c r="D741" s="26" t="n">
        <v>10</v>
      </c>
      <c r="E741" s="26" t="n">
        <v>5.7</v>
      </c>
    </row>
    <row r="742" customFormat="false" ht="14.65" hidden="false" customHeight="false" outlineLevel="0" collapsed="false">
      <c r="B742" s="24" t="n">
        <f aca="false">B741+1*10^6</f>
        <v>2739000000</v>
      </c>
      <c r="C742" s="25" t="n">
        <f aca="false">D742+E742</f>
        <v>15.7</v>
      </c>
      <c r="D742" s="26" t="n">
        <v>10</v>
      </c>
      <c r="E742" s="26" t="n">
        <v>5.7</v>
      </c>
    </row>
    <row r="743" customFormat="false" ht="14.65" hidden="false" customHeight="false" outlineLevel="0" collapsed="false">
      <c r="B743" s="24" t="n">
        <f aca="false">B742+1*10^6</f>
        <v>2740000000</v>
      </c>
      <c r="C743" s="25" t="n">
        <f aca="false">D743+E743</f>
        <v>15.6</v>
      </c>
      <c r="D743" s="26" t="n">
        <v>10</v>
      </c>
      <c r="E743" s="26" t="n">
        <v>5.6</v>
      </c>
    </row>
    <row r="744" customFormat="false" ht="14.65" hidden="false" customHeight="false" outlineLevel="0" collapsed="false">
      <c r="B744" s="24" t="n">
        <f aca="false">B743+1*10^6</f>
        <v>2741000000</v>
      </c>
      <c r="C744" s="25" t="n">
        <f aca="false">D744+E744</f>
        <v>15.6</v>
      </c>
      <c r="D744" s="26" t="n">
        <v>10</v>
      </c>
      <c r="E744" s="26" t="n">
        <v>5.6</v>
      </c>
    </row>
    <row r="745" customFormat="false" ht="14.65" hidden="false" customHeight="false" outlineLevel="0" collapsed="false">
      <c r="B745" s="24" t="n">
        <f aca="false">B744+1*10^6</f>
        <v>2742000000</v>
      </c>
      <c r="C745" s="25" t="n">
        <f aca="false">D745+E745</f>
        <v>15.6</v>
      </c>
      <c r="D745" s="26" t="n">
        <v>10</v>
      </c>
      <c r="E745" s="26" t="n">
        <v>5.6</v>
      </c>
    </row>
    <row r="746" customFormat="false" ht="14.65" hidden="false" customHeight="false" outlineLevel="0" collapsed="false">
      <c r="B746" s="24" t="n">
        <f aca="false">B745+1*10^6</f>
        <v>2743000000</v>
      </c>
      <c r="C746" s="25" t="n">
        <f aca="false">D746+E746</f>
        <v>15.6</v>
      </c>
      <c r="D746" s="26" t="n">
        <v>10</v>
      </c>
      <c r="E746" s="26" t="n">
        <v>5.6</v>
      </c>
    </row>
    <row r="747" customFormat="false" ht="14.65" hidden="false" customHeight="false" outlineLevel="0" collapsed="false">
      <c r="B747" s="24" t="n">
        <f aca="false">B746+1*10^6</f>
        <v>2744000000</v>
      </c>
      <c r="C747" s="25" t="n">
        <f aca="false">D747+E747</f>
        <v>15.6</v>
      </c>
      <c r="D747" s="26" t="n">
        <v>10</v>
      </c>
      <c r="E747" s="26" t="n">
        <v>5.6</v>
      </c>
    </row>
    <row r="748" customFormat="false" ht="14.65" hidden="false" customHeight="false" outlineLevel="0" collapsed="false">
      <c r="B748" s="24" t="n">
        <f aca="false">B747+1*10^6</f>
        <v>2745000000</v>
      </c>
      <c r="C748" s="25" t="n">
        <f aca="false">D748+E748</f>
        <v>15.6</v>
      </c>
      <c r="D748" s="26" t="n">
        <v>10</v>
      </c>
      <c r="E748" s="26" t="n">
        <v>5.6</v>
      </c>
    </row>
    <row r="749" customFormat="false" ht="14.65" hidden="false" customHeight="false" outlineLevel="0" collapsed="false">
      <c r="B749" s="24" t="n">
        <f aca="false">B748+1*10^6</f>
        <v>2746000000</v>
      </c>
      <c r="C749" s="25" t="n">
        <f aca="false">D749+E749</f>
        <v>15.6</v>
      </c>
      <c r="D749" s="26" t="n">
        <v>10</v>
      </c>
      <c r="E749" s="26" t="n">
        <v>5.6</v>
      </c>
    </row>
    <row r="750" customFormat="false" ht="14.65" hidden="false" customHeight="false" outlineLevel="0" collapsed="false">
      <c r="B750" s="24" t="n">
        <f aca="false">B749+1*10^6</f>
        <v>2747000000</v>
      </c>
      <c r="C750" s="25" t="n">
        <f aca="false">D750+E750</f>
        <v>15.6</v>
      </c>
      <c r="D750" s="26" t="n">
        <v>10</v>
      </c>
      <c r="E750" s="26" t="n">
        <v>5.6</v>
      </c>
    </row>
    <row r="751" customFormat="false" ht="14.65" hidden="false" customHeight="false" outlineLevel="0" collapsed="false">
      <c r="B751" s="24" t="n">
        <f aca="false">B750+1*10^6</f>
        <v>2748000000</v>
      </c>
      <c r="C751" s="25" t="n">
        <f aca="false">D751+E751</f>
        <v>15.6</v>
      </c>
      <c r="D751" s="26" t="n">
        <v>10</v>
      </c>
      <c r="E751" s="26" t="n">
        <v>5.6</v>
      </c>
    </row>
    <row r="752" customFormat="false" ht="14.65" hidden="false" customHeight="false" outlineLevel="0" collapsed="false">
      <c r="B752" s="24" t="n">
        <f aca="false">B751+1*10^6</f>
        <v>2749000000</v>
      </c>
      <c r="C752" s="25" t="n">
        <f aca="false">D752+E752</f>
        <v>15.7</v>
      </c>
      <c r="D752" s="26" t="n">
        <v>10</v>
      </c>
      <c r="E752" s="26" t="n">
        <v>5.7</v>
      </c>
    </row>
    <row r="753" customFormat="false" ht="14.65" hidden="false" customHeight="false" outlineLevel="0" collapsed="false">
      <c r="B753" s="24" t="n">
        <f aca="false">B752+1*10^6</f>
        <v>2750000000</v>
      </c>
      <c r="C753" s="25" t="n">
        <f aca="false">D753+E753</f>
        <v>15.6</v>
      </c>
      <c r="D753" s="26" t="n">
        <v>10</v>
      </c>
      <c r="E753" s="26" t="n">
        <v>5.6</v>
      </c>
    </row>
    <row r="754" customFormat="false" ht="14.65" hidden="false" customHeight="false" outlineLevel="0" collapsed="false">
      <c r="B754" s="24" t="n">
        <f aca="false">B753+1*10^6</f>
        <v>2751000000</v>
      </c>
      <c r="C754" s="25" t="n">
        <f aca="false">D754+E754</f>
        <v>15.7</v>
      </c>
      <c r="D754" s="26" t="n">
        <v>10</v>
      </c>
      <c r="E754" s="26" t="n">
        <v>5.7</v>
      </c>
    </row>
    <row r="755" customFormat="false" ht="14.65" hidden="false" customHeight="false" outlineLevel="0" collapsed="false">
      <c r="B755" s="24" t="n">
        <f aca="false">B754+1*10^6</f>
        <v>2752000000</v>
      </c>
      <c r="C755" s="25" t="n">
        <f aca="false">D755+E755</f>
        <v>15.7</v>
      </c>
      <c r="D755" s="26" t="n">
        <v>10</v>
      </c>
      <c r="E755" s="26" t="n">
        <v>5.7</v>
      </c>
    </row>
    <row r="756" customFormat="false" ht="14.65" hidden="false" customHeight="false" outlineLevel="0" collapsed="false">
      <c r="B756" s="24" t="n">
        <f aca="false">B755+1*10^6</f>
        <v>2753000000</v>
      </c>
      <c r="C756" s="25" t="n">
        <f aca="false">D756+E756</f>
        <v>15.7</v>
      </c>
      <c r="D756" s="26" t="n">
        <v>10</v>
      </c>
      <c r="E756" s="26" t="n">
        <v>5.7</v>
      </c>
    </row>
    <row r="757" customFormat="false" ht="14.65" hidden="false" customHeight="false" outlineLevel="0" collapsed="false">
      <c r="B757" s="24" t="n">
        <f aca="false">B756+1*10^6</f>
        <v>2754000000</v>
      </c>
      <c r="C757" s="25" t="n">
        <f aca="false">D757+E757</f>
        <v>15.7</v>
      </c>
      <c r="D757" s="26" t="n">
        <v>10</v>
      </c>
      <c r="E757" s="26" t="n">
        <v>5.7</v>
      </c>
    </row>
    <row r="758" customFormat="false" ht="14.65" hidden="false" customHeight="false" outlineLevel="0" collapsed="false">
      <c r="B758" s="24" t="n">
        <f aca="false">B757+1*10^6</f>
        <v>2755000000</v>
      </c>
      <c r="C758" s="25" t="n">
        <f aca="false">D758+E758</f>
        <v>15.7</v>
      </c>
      <c r="D758" s="26" t="n">
        <v>10</v>
      </c>
      <c r="E758" s="26" t="n">
        <v>5.7</v>
      </c>
    </row>
    <row r="759" customFormat="false" ht="14.65" hidden="false" customHeight="false" outlineLevel="0" collapsed="false">
      <c r="B759" s="24" t="n">
        <f aca="false">B758+1*10^6</f>
        <v>2756000000</v>
      </c>
      <c r="C759" s="25" t="n">
        <f aca="false">D759+E759</f>
        <v>15.7</v>
      </c>
      <c r="D759" s="26" t="n">
        <v>10</v>
      </c>
      <c r="E759" s="26" t="n">
        <v>5.7</v>
      </c>
    </row>
    <row r="760" customFormat="false" ht="14.65" hidden="false" customHeight="false" outlineLevel="0" collapsed="false">
      <c r="B760" s="24" t="n">
        <f aca="false">B759+1*10^6</f>
        <v>2757000000</v>
      </c>
      <c r="C760" s="25" t="n">
        <f aca="false">D760+E760</f>
        <v>15.7</v>
      </c>
      <c r="D760" s="26" t="n">
        <v>10</v>
      </c>
      <c r="E760" s="26" t="n">
        <v>5.7</v>
      </c>
    </row>
    <row r="761" customFormat="false" ht="14.65" hidden="false" customHeight="false" outlineLevel="0" collapsed="false">
      <c r="B761" s="24" t="n">
        <f aca="false">B760+1*10^6</f>
        <v>2758000000</v>
      </c>
      <c r="C761" s="25" t="n">
        <f aca="false">D761+E761</f>
        <v>15.7</v>
      </c>
      <c r="D761" s="26" t="n">
        <v>10</v>
      </c>
      <c r="E761" s="26" t="n">
        <v>5.7</v>
      </c>
    </row>
    <row r="762" customFormat="false" ht="14.65" hidden="false" customHeight="false" outlineLevel="0" collapsed="false">
      <c r="B762" s="24" t="n">
        <f aca="false">B761+1*10^6</f>
        <v>2759000000</v>
      </c>
      <c r="C762" s="25" t="n">
        <f aca="false">D762+E762</f>
        <v>15.7</v>
      </c>
      <c r="D762" s="26" t="n">
        <v>10</v>
      </c>
      <c r="E762" s="26" t="n">
        <v>5.7</v>
      </c>
    </row>
    <row r="763" customFormat="false" ht="14.65" hidden="false" customHeight="false" outlineLevel="0" collapsed="false">
      <c r="B763" s="24" t="n">
        <f aca="false">B762+1*10^6</f>
        <v>2760000000</v>
      </c>
      <c r="C763" s="25" t="n">
        <f aca="false">D763+E763</f>
        <v>15.7</v>
      </c>
      <c r="D763" s="26" t="n">
        <v>10</v>
      </c>
      <c r="E763" s="26" t="n">
        <v>5.7</v>
      </c>
    </row>
    <row r="764" customFormat="false" ht="14.65" hidden="false" customHeight="false" outlineLevel="0" collapsed="false">
      <c r="B764" s="24" t="n">
        <f aca="false">B763+1*10^6</f>
        <v>2761000000</v>
      </c>
      <c r="C764" s="25" t="n">
        <f aca="false">D764+E764</f>
        <v>15.7</v>
      </c>
      <c r="D764" s="26" t="n">
        <v>10</v>
      </c>
      <c r="E764" s="26" t="n">
        <v>5.7</v>
      </c>
    </row>
    <row r="765" customFormat="false" ht="14.65" hidden="false" customHeight="false" outlineLevel="0" collapsed="false">
      <c r="B765" s="24" t="n">
        <f aca="false">B764+1*10^6</f>
        <v>2762000000</v>
      </c>
      <c r="C765" s="25" t="n">
        <f aca="false">D765+E765</f>
        <v>15.7</v>
      </c>
      <c r="D765" s="26" t="n">
        <v>10</v>
      </c>
      <c r="E765" s="26" t="n">
        <v>5.7</v>
      </c>
    </row>
    <row r="766" customFormat="false" ht="14.65" hidden="false" customHeight="false" outlineLevel="0" collapsed="false">
      <c r="B766" s="24" t="n">
        <f aca="false">B765+1*10^6</f>
        <v>2763000000</v>
      </c>
      <c r="C766" s="25" t="n">
        <f aca="false">D766+E766</f>
        <v>15.7</v>
      </c>
      <c r="D766" s="26" t="n">
        <v>10</v>
      </c>
      <c r="E766" s="26" t="n">
        <v>5.7</v>
      </c>
    </row>
    <row r="767" customFormat="false" ht="14.65" hidden="false" customHeight="false" outlineLevel="0" collapsed="false">
      <c r="B767" s="24" t="n">
        <f aca="false">B766+1*10^6</f>
        <v>2764000000</v>
      </c>
      <c r="C767" s="25" t="n">
        <f aca="false">D767+E767</f>
        <v>15.7</v>
      </c>
      <c r="D767" s="26" t="n">
        <v>10</v>
      </c>
      <c r="E767" s="26" t="n">
        <v>5.7</v>
      </c>
    </row>
    <row r="768" customFormat="false" ht="14.65" hidden="false" customHeight="false" outlineLevel="0" collapsed="false">
      <c r="B768" s="24" t="n">
        <f aca="false">B767+1*10^6</f>
        <v>2765000000</v>
      </c>
      <c r="C768" s="25" t="n">
        <f aca="false">D768+E768</f>
        <v>15.7</v>
      </c>
      <c r="D768" s="26" t="n">
        <v>10</v>
      </c>
      <c r="E768" s="26" t="n">
        <v>5.7</v>
      </c>
    </row>
    <row r="769" customFormat="false" ht="14.65" hidden="false" customHeight="false" outlineLevel="0" collapsed="false">
      <c r="B769" s="24" t="n">
        <f aca="false">B768+1*10^6</f>
        <v>2766000000</v>
      </c>
      <c r="C769" s="25" t="n">
        <f aca="false">D769+E769</f>
        <v>15.7</v>
      </c>
      <c r="D769" s="26" t="n">
        <v>10</v>
      </c>
      <c r="E769" s="26" t="n">
        <v>5.7</v>
      </c>
    </row>
    <row r="770" customFormat="false" ht="14.65" hidden="false" customHeight="false" outlineLevel="0" collapsed="false">
      <c r="B770" s="24" t="n">
        <f aca="false">B769+1*10^6</f>
        <v>2767000000</v>
      </c>
      <c r="C770" s="25" t="n">
        <f aca="false">D770+E770</f>
        <v>15.7</v>
      </c>
      <c r="D770" s="26" t="n">
        <v>10</v>
      </c>
      <c r="E770" s="26" t="n">
        <v>5.7</v>
      </c>
    </row>
    <row r="771" customFormat="false" ht="14.65" hidden="false" customHeight="false" outlineLevel="0" collapsed="false">
      <c r="B771" s="24" t="n">
        <f aca="false">B770+1*10^6</f>
        <v>2768000000</v>
      </c>
      <c r="C771" s="25" t="n">
        <f aca="false">D771+E771</f>
        <v>15.7</v>
      </c>
      <c r="D771" s="26" t="n">
        <v>10</v>
      </c>
      <c r="E771" s="26" t="n">
        <v>5.7</v>
      </c>
    </row>
    <row r="772" customFormat="false" ht="14.65" hidden="false" customHeight="false" outlineLevel="0" collapsed="false">
      <c r="B772" s="24" t="n">
        <f aca="false">B771+1*10^6</f>
        <v>2769000000</v>
      </c>
      <c r="C772" s="25" t="n">
        <f aca="false">D772+E772</f>
        <v>15.7</v>
      </c>
      <c r="D772" s="26" t="n">
        <v>10</v>
      </c>
      <c r="E772" s="26" t="n">
        <v>5.7</v>
      </c>
    </row>
    <row r="773" customFormat="false" ht="14.65" hidden="false" customHeight="false" outlineLevel="0" collapsed="false">
      <c r="B773" s="24" t="n">
        <f aca="false">B772+1*10^6</f>
        <v>2770000000</v>
      </c>
      <c r="C773" s="25" t="n">
        <f aca="false">D773+E773</f>
        <v>15.7</v>
      </c>
      <c r="D773" s="26" t="n">
        <v>10</v>
      </c>
      <c r="E773" s="26" t="n">
        <v>5.7</v>
      </c>
    </row>
    <row r="774" customFormat="false" ht="14.65" hidden="false" customHeight="false" outlineLevel="0" collapsed="false">
      <c r="B774" s="24" t="n">
        <f aca="false">B773+1*10^6</f>
        <v>2771000000</v>
      </c>
      <c r="C774" s="25" t="n">
        <f aca="false">D774+E774</f>
        <v>15.7</v>
      </c>
      <c r="D774" s="26" t="n">
        <v>10</v>
      </c>
      <c r="E774" s="26" t="n">
        <v>5.7</v>
      </c>
    </row>
    <row r="775" customFormat="false" ht="14.65" hidden="false" customHeight="false" outlineLevel="0" collapsed="false">
      <c r="B775" s="24" t="n">
        <f aca="false">B774+1*10^6</f>
        <v>2772000000</v>
      </c>
      <c r="C775" s="25" t="n">
        <f aca="false">D775+E775</f>
        <v>15.7</v>
      </c>
      <c r="D775" s="26" t="n">
        <v>10</v>
      </c>
      <c r="E775" s="26" t="n">
        <v>5.7</v>
      </c>
    </row>
    <row r="776" customFormat="false" ht="14.65" hidden="false" customHeight="false" outlineLevel="0" collapsed="false">
      <c r="B776" s="24" t="n">
        <f aca="false">B775+1*10^6</f>
        <v>2773000000</v>
      </c>
      <c r="C776" s="25" t="n">
        <f aca="false">D776+E776</f>
        <v>15.8</v>
      </c>
      <c r="D776" s="26" t="n">
        <v>10</v>
      </c>
      <c r="E776" s="26" t="n">
        <v>5.8</v>
      </c>
    </row>
    <row r="777" customFormat="false" ht="14.65" hidden="false" customHeight="false" outlineLevel="0" collapsed="false">
      <c r="B777" s="24" t="n">
        <f aca="false">B776+1*10^6</f>
        <v>2774000000</v>
      </c>
      <c r="C777" s="25" t="n">
        <f aca="false">D777+E777</f>
        <v>15.9</v>
      </c>
      <c r="D777" s="26" t="n">
        <v>10.1</v>
      </c>
      <c r="E777" s="26" t="n">
        <v>5.8</v>
      </c>
    </row>
    <row r="778" customFormat="false" ht="14.65" hidden="false" customHeight="false" outlineLevel="0" collapsed="false">
      <c r="B778" s="24" t="n">
        <f aca="false">B777+1*10^6</f>
        <v>2775000000</v>
      </c>
      <c r="C778" s="25" t="n">
        <f aca="false">D778+E778</f>
        <v>15.9</v>
      </c>
      <c r="D778" s="26" t="n">
        <v>10.1</v>
      </c>
      <c r="E778" s="26" t="n">
        <v>5.8</v>
      </c>
    </row>
    <row r="779" customFormat="false" ht="14.65" hidden="false" customHeight="false" outlineLevel="0" collapsed="false">
      <c r="B779" s="24" t="n">
        <f aca="false">B778+1*10^6</f>
        <v>2776000000</v>
      </c>
      <c r="C779" s="25" t="n">
        <f aca="false">D779+E779</f>
        <v>15.9</v>
      </c>
      <c r="D779" s="26" t="n">
        <v>10.1</v>
      </c>
      <c r="E779" s="26" t="n">
        <v>5.8</v>
      </c>
    </row>
    <row r="780" customFormat="false" ht="14.65" hidden="false" customHeight="false" outlineLevel="0" collapsed="false">
      <c r="B780" s="24" t="n">
        <f aca="false">B779+1*10^6</f>
        <v>2777000000</v>
      </c>
      <c r="C780" s="25" t="n">
        <f aca="false">D780+E780</f>
        <v>15.9</v>
      </c>
      <c r="D780" s="26" t="n">
        <v>10.1</v>
      </c>
      <c r="E780" s="26" t="n">
        <v>5.8</v>
      </c>
    </row>
    <row r="781" customFormat="false" ht="14.65" hidden="false" customHeight="false" outlineLevel="0" collapsed="false">
      <c r="B781" s="24" t="n">
        <f aca="false">B780+1*10^6</f>
        <v>2778000000</v>
      </c>
      <c r="C781" s="25" t="n">
        <f aca="false">D781+E781</f>
        <v>15.8</v>
      </c>
      <c r="D781" s="26" t="n">
        <v>10.1</v>
      </c>
      <c r="E781" s="26" t="n">
        <v>5.7</v>
      </c>
    </row>
    <row r="782" customFormat="false" ht="14.65" hidden="false" customHeight="false" outlineLevel="0" collapsed="false">
      <c r="B782" s="24" t="n">
        <f aca="false">B781+1*10^6</f>
        <v>2779000000</v>
      </c>
      <c r="C782" s="25" t="n">
        <f aca="false">D782+E782</f>
        <v>15.8</v>
      </c>
      <c r="D782" s="26" t="n">
        <v>10.1</v>
      </c>
      <c r="E782" s="26" t="n">
        <v>5.7</v>
      </c>
    </row>
    <row r="783" customFormat="false" ht="14.65" hidden="false" customHeight="false" outlineLevel="0" collapsed="false">
      <c r="B783" s="24" t="n">
        <f aca="false">B782+1*10^6</f>
        <v>2780000000</v>
      </c>
      <c r="C783" s="25" t="n">
        <f aca="false">D783+E783</f>
        <v>15.8</v>
      </c>
      <c r="D783" s="26" t="n">
        <v>10.1</v>
      </c>
      <c r="E783" s="26" t="n">
        <v>5.7</v>
      </c>
    </row>
    <row r="784" customFormat="false" ht="14.65" hidden="false" customHeight="false" outlineLevel="0" collapsed="false">
      <c r="B784" s="24" t="n">
        <f aca="false">B783+1*10^6</f>
        <v>2781000000</v>
      </c>
      <c r="C784" s="25" t="n">
        <f aca="false">D784+E784</f>
        <v>15.8</v>
      </c>
      <c r="D784" s="26" t="n">
        <v>10.1</v>
      </c>
      <c r="E784" s="26" t="n">
        <v>5.7</v>
      </c>
    </row>
    <row r="785" customFormat="false" ht="14.65" hidden="false" customHeight="false" outlineLevel="0" collapsed="false">
      <c r="B785" s="24" t="n">
        <f aca="false">B784+1*10^6</f>
        <v>2782000000</v>
      </c>
      <c r="C785" s="25" t="n">
        <f aca="false">D785+E785</f>
        <v>15.8</v>
      </c>
      <c r="D785" s="26" t="n">
        <v>10.1</v>
      </c>
      <c r="E785" s="26" t="n">
        <v>5.7</v>
      </c>
    </row>
    <row r="786" customFormat="false" ht="14.65" hidden="false" customHeight="false" outlineLevel="0" collapsed="false">
      <c r="B786" s="24" t="n">
        <f aca="false">B785+1*10^6</f>
        <v>2783000000</v>
      </c>
      <c r="C786" s="25" t="n">
        <f aca="false">D786+E786</f>
        <v>15.9</v>
      </c>
      <c r="D786" s="26" t="n">
        <v>10.2</v>
      </c>
      <c r="E786" s="26" t="n">
        <v>5.7</v>
      </c>
    </row>
    <row r="787" customFormat="false" ht="14.65" hidden="false" customHeight="false" outlineLevel="0" collapsed="false">
      <c r="B787" s="24" t="n">
        <f aca="false">B786+1*10^6</f>
        <v>2784000000</v>
      </c>
      <c r="C787" s="25" t="n">
        <f aca="false">D787+E787</f>
        <v>15.9</v>
      </c>
      <c r="D787" s="26" t="n">
        <v>10.2</v>
      </c>
      <c r="E787" s="26" t="n">
        <v>5.7</v>
      </c>
    </row>
    <row r="788" customFormat="false" ht="14.65" hidden="false" customHeight="false" outlineLevel="0" collapsed="false">
      <c r="B788" s="24" t="n">
        <f aca="false">B787+1*10^6</f>
        <v>2785000000</v>
      </c>
      <c r="C788" s="25" t="n">
        <f aca="false">D788+E788</f>
        <v>15.9</v>
      </c>
      <c r="D788" s="26" t="n">
        <v>10.2</v>
      </c>
      <c r="E788" s="26" t="n">
        <v>5.7</v>
      </c>
    </row>
    <row r="789" customFormat="false" ht="14.65" hidden="false" customHeight="false" outlineLevel="0" collapsed="false">
      <c r="B789" s="24" t="n">
        <f aca="false">B788+1*10^6</f>
        <v>2786000000</v>
      </c>
      <c r="C789" s="25" t="n">
        <f aca="false">D789+E789</f>
        <v>15.9</v>
      </c>
      <c r="D789" s="26" t="n">
        <v>10.2</v>
      </c>
      <c r="E789" s="26" t="n">
        <v>5.7</v>
      </c>
    </row>
    <row r="790" customFormat="false" ht="14.65" hidden="false" customHeight="false" outlineLevel="0" collapsed="false">
      <c r="B790" s="24" t="n">
        <f aca="false">B789+1*10^6</f>
        <v>2787000000</v>
      </c>
      <c r="C790" s="25" t="n">
        <f aca="false">D790+E790</f>
        <v>15.8</v>
      </c>
      <c r="D790" s="26" t="n">
        <v>10.1</v>
      </c>
      <c r="E790" s="26" t="n">
        <v>5.7</v>
      </c>
    </row>
    <row r="791" customFormat="false" ht="14.65" hidden="false" customHeight="false" outlineLevel="0" collapsed="false">
      <c r="B791" s="24" t="n">
        <f aca="false">B790+1*10^6</f>
        <v>2788000000</v>
      </c>
      <c r="C791" s="25" t="n">
        <f aca="false">D791+E791</f>
        <v>15.8</v>
      </c>
      <c r="D791" s="26" t="n">
        <v>10.1</v>
      </c>
      <c r="E791" s="26" t="n">
        <v>5.7</v>
      </c>
    </row>
    <row r="792" customFormat="false" ht="14.65" hidden="false" customHeight="false" outlineLevel="0" collapsed="false">
      <c r="B792" s="24" t="n">
        <f aca="false">B791+1*10^6</f>
        <v>2789000000</v>
      </c>
      <c r="C792" s="25" t="n">
        <f aca="false">D792+E792</f>
        <v>15.8</v>
      </c>
      <c r="D792" s="26" t="n">
        <v>10.1</v>
      </c>
      <c r="E792" s="26" t="n">
        <v>5.7</v>
      </c>
    </row>
    <row r="793" customFormat="false" ht="14.65" hidden="false" customHeight="false" outlineLevel="0" collapsed="false">
      <c r="B793" s="24" t="n">
        <f aca="false">B792+1*10^6</f>
        <v>2790000000</v>
      </c>
      <c r="C793" s="25" t="n">
        <f aca="false">D793+E793</f>
        <v>15.8</v>
      </c>
      <c r="D793" s="26" t="n">
        <v>10.1</v>
      </c>
      <c r="E793" s="26" t="n">
        <v>5.7</v>
      </c>
    </row>
    <row r="794" customFormat="false" ht="14.65" hidden="false" customHeight="false" outlineLevel="0" collapsed="false">
      <c r="B794" s="24" t="n">
        <f aca="false">B793+1*10^6</f>
        <v>2791000000</v>
      </c>
      <c r="C794" s="25" t="n">
        <f aca="false">D794+E794</f>
        <v>15.9</v>
      </c>
      <c r="D794" s="26" t="n">
        <v>10.2</v>
      </c>
      <c r="E794" s="26" t="n">
        <v>5.7</v>
      </c>
    </row>
    <row r="795" customFormat="false" ht="14.65" hidden="false" customHeight="false" outlineLevel="0" collapsed="false">
      <c r="B795" s="24" t="n">
        <f aca="false">B794+1*10^6</f>
        <v>2792000000</v>
      </c>
      <c r="C795" s="25" t="n">
        <f aca="false">D795+E795</f>
        <v>15.9</v>
      </c>
      <c r="D795" s="26" t="n">
        <v>10.2</v>
      </c>
      <c r="E795" s="26" t="n">
        <v>5.7</v>
      </c>
    </row>
    <row r="796" customFormat="false" ht="14.65" hidden="false" customHeight="false" outlineLevel="0" collapsed="false">
      <c r="B796" s="24" t="n">
        <f aca="false">B795+1*10^6</f>
        <v>2793000000</v>
      </c>
      <c r="C796" s="25" t="n">
        <f aca="false">D796+E796</f>
        <v>15.9</v>
      </c>
      <c r="D796" s="26" t="n">
        <v>10.2</v>
      </c>
      <c r="E796" s="26" t="n">
        <v>5.7</v>
      </c>
    </row>
    <row r="797" customFormat="false" ht="14.65" hidden="false" customHeight="false" outlineLevel="0" collapsed="false">
      <c r="B797" s="24" t="n">
        <f aca="false">B796+1*10^6</f>
        <v>2794000000</v>
      </c>
      <c r="C797" s="25" t="n">
        <f aca="false">D797+E797</f>
        <v>15.8</v>
      </c>
      <c r="D797" s="26" t="n">
        <v>10.1</v>
      </c>
      <c r="E797" s="26" t="n">
        <v>5.7</v>
      </c>
    </row>
    <row r="798" customFormat="false" ht="14.65" hidden="false" customHeight="false" outlineLevel="0" collapsed="false">
      <c r="B798" s="24" t="n">
        <f aca="false">B797+1*10^6</f>
        <v>2795000000</v>
      </c>
      <c r="C798" s="25" t="n">
        <f aca="false">D798+E798</f>
        <v>15.8</v>
      </c>
      <c r="D798" s="26" t="n">
        <v>10.1</v>
      </c>
      <c r="E798" s="26" t="n">
        <v>5.7</v>
      </c>
    </row>
    <row r="799" customFormat="false" ht="14.65" hidden="false" customHeight="false" outlineLevel="0" collapsed="false">
      <c r="B799" s="24" t="n">
        <f aca="false">B798+1*10^6</f>
        <v>2796000000</v>
      </c>
      <c r="C799" s="25" t="n">
        <f aca="false">D799+E799</f>
        <v>15.8</v>
      </c>
      <c r="D799" s="26" t="n">
        <v>10.1</v>
      </c>
      <c r="E799" s="26" t="n">
        <v>5.7</v>
      </c>
    </row>
    <row r="800" customFormat="false" ht="14.65" hidden="false" customHeight="false" outlineLevel="0" collapsed="false">
      <c r="B800" s="24" t="n">
        <f aca="false">B799+1*10^6</f>
        <v>2797000000</v>
      </c>
      <c r="C800" s="25" t="n">
        <f aca="false">D800+E800</f>
        <v>16</v>
      </c>
      <c r="D800" s="26" t="n">
        <v>10.2</v>
      </c>
      <c r="E800" s="26" t="n">
        <v>5.8</v>
      </c>
    </row>
    <row r="801" customFormat="false" ht="14.65" hidden="false" customHeight="false" outlineLevel="0" collapsed="false">
      <c r="B801" s="24" t="n">
        <f aca="false">B800+1*10^6</f>
        <v>2798000000</v>
      </c>
      <c r="C801" s="25" t="n">
        <f aca="false">D801+E801</f>
        <v>16</v>
      </c>
      <c r="D801" s="26" t="n">
        <v>10.2</v>
      </c>
      <c r="E801" s="26" t="n">
        <v>5.8</v>
      </c>
    </row>
    <row r="802" customFormat="false" ht="14.65" hidden="false" customHeight="false" outlineLevel="0" collapsed="false">
      <c r="B802" s="24" t="n">
        <f aca="false">B801+1*10^6</f>
        <v>2799000000</v>
      </c>
      <c r="C802" s="25" t="n">
        <f aca="false">D802+E802</f>
        <v>15.9</v>
      </c>
      <c r="D802" s="26" t="n">
        <v>10.2</v>
      </c>
      <c r="E802" s="26" t="n">
        <v>5.7</v>
      </c>
    </row>
    <row r="803" customFormat="false" ht="14.65" hidden="false" customHeight="false" outlineLevel="0" collapsed="false">
      <c r="B803" s="24" t="n">
        <f aca="false">B802+1*10^6</f>
        <v>2800000000</v>
      </c>
      <c r="C803" s="25" t="n">
        <f aca="false">D803+E803</f>
        <v>15.9</v>
      </c>
      <c r="D803" s="26" t="n">
        <v>10.2</v>
      </c>
      <c r="E803" s="26" t="n">
        <v>5.7</v>
      </c>
    </row>
    <row r="804" customFormat="false" ht="14.65" hidden="false" customHeight="false" outlineLevel="0" collapsed="false">
      <c r="B804" s="24" t="n">
        <f aca="false">B803+1*10^6</f>
        <v>2801000000</v>
      </c>
      <c r="C804" s="25" t="n">
        <f aca="false">D804+E804</f>
        <v>15.9</v>
      </c>
      <c r="D804" s="26" t="n">
        <v>10.2</v>
      </c>
      <c r="E804" s="26" t="n">
        <v>5.7</v>
      </c>
    </row>
    <row r="805" customFormat="false" ht="14.65" hidden="false" customHeight="false" outlineLevel="0" collapsed="false">
      <c r="B805" s="24" t="n">
        <f aca="false">B804+1*10^6</f>
        <v>2802000000</v>
      </c>
      <c r="C805" s="25" t="n">
        <f aca="false">D805+E805</f>
        <v>15.9</v>
      </c>
      <c r="D805" s="26" t="n">
        <v>10.2</v>
      </c>
      <c r="E805" s="26" t="n">
        <v>5.7</v>
      </c>
    </row>
    <row r="806" customFormat="false" ht="14.65" hidden="false" customHeight="false" outlineLevel="0" collapsed="false">
      <c r="B806" s="24" t="n">
        <f aca="false">B805+1*10^6</f>
        <v>2803000000</v>
      </c>
      <c r="C806" s="25" t="n">
        <f aca="false">D806+E806</f>
        <v>16</v>
      </c>
      <c r="D806" s="26" t="n">
        <v>10.2</v>
      </c>
      <c r="E806" s="26" t="n">
        <v>5.8</v>
      </c>
    </row>
    <row r="807" customFormat="false" ht="14.65" hidden="false" customHeight="false" outlineLevel="0" collapsed="false">
      <c r="B807" s="24" t="n">
        <f aca="false">B806+1*10^6</f>
        <v>2804000000</v>
      </c>
      <c r="C807" s="25" t="n">
        <f aca="false">D807+E807</f>
        <v>16</v>
      </c>
      <c r="D807" s="26" t="n">
        <v>10.2</v>
      </c>
      <c r="E807" s="26" t="n">
        <v>5.8</v>
      </c>
    </row>
    <row r="808" customFormat="false" ht="14.65" hidden="false" customHeight="false" outlineLevel="0" collapsed="false">
      <c r="B808" s="24" t="n">
        <f aca="false">B807+1*10^6</f>
        <v>2805000000</v>
      </c>
      <c r="C808" s="25" t="n">
        <f aca="false">D808+E808</f>
        <v>16</v>
      </c>
      <c r="D808" s="26" t="n">
        <v>10.2</v>
      </c>
      <c r="E808" s="26" t="n">
        <v>5.8</v>
      </c>
    </row>
    <row r="809" customFormat="false" ht="14.65" hidden="false" customHeight="false" outlineLevel="0" collapsed="false">
      <c r="B809" s="24" t="n">
        <f aca="false">B808+1*10^6</f>
        <v>2806000000</v>
      </c>
      <c r="C809" s="25" t="n">
        <f aca="false">D809+E809</f>
        <v>15.9</v>
      </c>
      <c r="D809" s="26" t="n">
        <v>10.1</v>
      </c>
      <c r="E809" s="26" t="n">
        <v>5.8</v>
      </c>
    </row>
    <row r="810" customFormat="false" ht="14.65" hidden="false" customHeight="false" outlineLevel="0" collapsed="false">
      <c r="B810" s="24" t="n">
        <f aca="false">B809+1*10^6</f>
        <v>2807000000</v>
      </c>
      <c r="C810" s="25" t="n">
        <f aca="false">D810+E810</f>
        <v>15.8</v>
      </c>
      <c r="D810" s="26" t="n">
        <v>10.1</v>
      </c>
      <c r="E810" s="26" t="n">
        <v>5.7</v>
      </c>
    </row>
    <row r="811" customFormat="false" ht="14.65" hidden="false" customHeight="false" outlineLevel="0" collapsed="false">
      <c r="B811" s="24" t="n">
        <f aca="false">B810+1*10^6</f>
        <v>2808000000</v>
      </c>
      <c r="C811" s="25" t="n">
        <f aca="false">D811+E811</f>
        <v>15.8</v>
      </c>
      <c r="D811" s="26" t="n">
        <v>10.1</v>
      </c>
      <c r="E811" s="26" t="n">
        <v>5.7</v>
      </c>
    </row>
    <row r="812" customFormat="false" ht="14.65" hidden="false" customHeight="false" outlineLevel="0" collapsed="false">
      <c r="B812" s="24" t="n">
        <f aca="false">B811+1*10^6</f>
        <v>2809000000</v>
      </c>
      <c r="C812" s="25" t="n">
        <f aca="false">D812+E812</f>
        <v>15.7</v>
      </c>
      <c r="D812" s="26" t="n">
        <v>10.1</v>
      </c>
      <c r="E812" s="26" t="n">
        <v>5.6</v>
      </c>
    </row>
    <row r="813" customFormat="false" ht="14.65" hidden="false" customHeight="false" outlineLevel="0" collapsed="false">
      <c r="B813" s="24" t="n">
        <f aca="false">B812+1*10^6</f>
        <v>2810000000</v>
      </c>
      <c r="C813" s="25" t="n">
        <f aca="false">D813+E813</f>
        <v>15.7</v>
      </c>
      <c r="D813" s="26" t="n">
        <v>10.1</v>
      </c>
      <c r="E813" s="26" t="n">
        <v>5.6</v>
      </c>
    </row>
    <row r="814" customFormat="false" ht="14.65" hidden="false" customHeight="false" outlineLevel="0" collapsed="false">
      <c r="B814" s="24" t="n">
        <f aca="false">B813+1*10^6</f>
        <v>2811000000</v>
      </c>
      <c r="C814" s="25" t="n">
        <f aca="false">D814+E814</f>
        <v>15.7</v>
      </c>
      <c r="D814" s="26" t="n">
        <v>10.1</v>
      </c>
      <c r="E814" s="26" t="n">
        <v>5.6</v>
      </c>
    </row>
    <row r="815" customFormat="false" ht="14.65" hidden="false" customHeight="false" outlineLevel="0" collapsed="false">
      <c r="B815" s="24" t="n">
        <f aca="false">B814+1*10^6</f>
        <v>2812000000</v>
      </c>
      <c r="C815" s="25" t="n">
        <f aca="false">D815+E815</f>
        <v>15.7</v>
      </c>
      <c r="D815" s="26" t="n">
        <v>10.1</v>
      </c>
      <c r="E815" s="26" t="n">
        <v>5.6</v>
      </c>
    </row>
    <row r="816" customFormat="false" ht="14.65" hidden="false" customHeight="false" outlineLevel="0" collapsed="false">
      <c r="B816" s="24" t="n">
        <f aca="false">B815+1*10^6</f>
        <v>2813000000</v>
      </c>
      <c r="C816" s="25" t="n">
        <f aca="false">D816+E816</f>
        <v>15.8</v>
      </c>
      <c r="D816" s="26" t="n">
        <v>10.1</v>
      </c>
      <c r="E816" s="26" t="n">
        <v>5.7</v>
      </c>
    </row>
    <row r="817" customFormat="false" ht="14.65" hidden="false" customHeight="false" outlineLevel="0" collapsed="false">
      <c r="B817" s="24" t="n">
        <f aca="false">B816+1*10^6</f>
        <v>2814000000</v>
      </c>
      <c r="C817" s="25" t="n">
        <f aca="false">D817+E817</f>
        <v>15.8</v>
      </c>
      <c r="D817" s="26" t="n">
        <v>10.1</v>
      </c>
      <c r="E817" s="26" t="n">
        <v>5.7</v>
      </c>
    </row>
    <row r="818" customFormat="false" ht="14.65" hidden="false" customHeight="false" outlineLevel="0" collapsed="false">
      <c r="B818" s="24" t="n">
        <f aca="false">B817+1*10^6</f>
        <v>2815000000</v>
      </c>
      <c r="C818" s="25" t="n">
        <f aca="false">D818+E818</f>
        <v>15.8</v>
      </c>
      <c r="D818" s="26" t="n">
        <v>10.1</v>
      </c>
      <c r="E818" s="26" t="n">
        <v>5.7</v>
      </c>
    </row>
    <row r="819" customFormat="false" ht="14.65" hidden="false" customHeight="false" outlineLevel="0" collapsed="false">
      <c r="B819" s="24" t="n">
        <f aca="false">B818+1*10^6</f>
        <v>2816000000</v>
      </c>
      <c r="C819" s="25" t="n">
        <f aca="false">D819+E819</f>
        <v>15.8</v>
      </c>
      <c r="D819" s="26" t="n">
        <v>10.1</v>
      </c>
      <c r="E819" s="26" t="n">
        <v>5.7</v>
      </c>
    </row>
    <row r="820" customFormat="false" ht="14.65" hidden="false" customHeight="false" outlineLevel="0" collapsed="false">
      <c r="B820" s="24" t="n">
        <f aca="false">B819+1*10^6</f>
        <v>2817000000</v>
      </c>
      <c r="C820" s="25" t="n">
        <f aca="false">D820+E820</f>
        <v>15.8</v>
      </c>
      <c r="D820" s="26" t="n">
        <v>10.1</v>
      </c>
      <c r="E820" s="26" t="n">
        <v>5.7</v>
      </c>
    </row>
    <row r="821" customFormat="false" ht="14.65" hidden="false" customHeight="false" outlineLevel="0" collapsed="false">
      <c r="B821" s="24" t="n">
        <f aca="false">B820+1*10^6</f>
        <v>2818000000</v>
      </c>
      <c r="C821" s="25" t="n">
        <f aca="false">D821+E821</f>
        <v>15.8</v>
      </c>
      <c r="D821" s="26" t="n">
        <v>10.1</v>
      </c>
      <c r="E821" s="26" t="n">
        <v>5.7</v>
      </c>
    </row>
    <row r="822" customFormat="false" ht="14.65" hidden="false" customHeight="false" outlineLevel="0" collapsed="false">
      <c r="B822" s="24" t="n">
        <f aca="false">B821+1*10^6</f>
        <v>2819000000</v>
      </c>
      <c r="C822" s="25" t="n">
        <f aca="false">D822+E822</f>
        <v>15.8</v>
      </c>
      <c r="D822" s="26" t="n">
        <v>10.1</v>
      </c>
      <c r="E822" s="26" t="n">
        <v>5.7</v>
      </c>
    </row>
    <row r="823" customFormat="false" ht="14.65" hidden="false" customHeight="false" outlineLevel="0" collapsed="false">
      <c r="B823" s="24" t="n">
        <f aca="false">B822+1*10^6</f>
        <v>2820000000</v>
      </c>
      <c r="C823" s="25" t="n">
        <f aca="false">D823+E823</f>
        <v>15.8</v>
      </c>
      <c r="D823" s="26" t="n">
        <v>10.1</v>
      </c>
      <c r="E823" s="26" t="n">
        <v>5.7</v>
      </c>
    </row>
    <row r="824" customFormat="false" ht="14.65" hidden="false" customHeight="false" outlineLevel="0" collapsed="false">
      <c r="B824" s="24" t="n">
        <f aca="false">B823+1*10^6</f>
        <v>2821000000</v>
      </c>
      <c r="C824" s="25" t="n">
        <f aca="false">D824+E824</f>
        <v>15.8</v>
      </c>
      <c r="D824" s="26" t="n">
        <v>10.1</v>
      </c>
      <c r="E824" s="26" t="n">
        <v>5.7</v>
      </c>
    </row>
    <row r="825" customFormat="false" ht="14.65" hidden="false" customHeight="false" outlineLevel="0" collapsed="false">
      <c r="B825" s="24" t="n">
        <f aca="false">B824+1*10^6</f>
        <v>2822000000</v>
      </c>
      <c r="C825" s="25" t="n">
        <f aca="false">D825+E825</f>
        <v>15.8</v>
      </c>
      <c r="D825" s="26" t="n">
        <v>10.1</v>
      </c>
      <c r="E825" s="26" t="n">
        <v>5.7</v>
      </c>
    </row>
    <row r="826" customFormat="false" ht="14.65" hidden="false" customHeight="false" outlineLevel="0" collapsed="false">
      <c r="B826" s="24" t="n">
        <f aca="false">B825+1*10^6</f>
        <v>2823000000</v>
      </c>
      <c r="C826" s="25" t="n">
        <f aca="false">D826+E826</f>
        <v>15.8</v>
      </c>
      <c r="D826" s="26" t="n">
        <v>10.1</v>
      </c>
      <c r="E826" s="26" t="n">
        <v>5.7</v>
      </c>
    </row>
    <row r="827" customFormat="false" ht="14.65" hidden="false" customHeight="false" outlineLevel="0" collapsed="false">
      <c r="B827" s="24" t="n">
        <f aca="false">B826+1*10^6</f>
        <v>2824000000</v>
      </c>
      <c r="C827" s="25" t="n">
        <f aca="false">D827+E827</f>
        <v>15.8</v>
      </c>
      <c r="D827" s="26" t="n">
        <v>10.1</v>
      </c>
      <c r="E827" s="26" t="n">
        <v>5.7</v>
      </c>
    </row>
    <row r="828" customFormat="false" ht="14.65" hidden="false" customHeight="false" outlineLevel="0" collapsed="false">
      <c r="B828" s="24" t="n">
        <f aca="false">B827+1*10^6</f>
        <v>2825000000</v>
      </c>
      <c r="C828" s="25" t="n">
        <f aca="false">D828+E828</f>
        <v>15.8</v>
      </c>
      <c r="D828" s="26" t="n">
        <v>10.1</v>
      </c>
      <c r="E828" s="26" t="n">
        <v>5.7</v>
      </c>
    </row>
    <row r="829" customFormat="false" ht="14.65" hidden="false" customHeight="false" outlineLevel="0" collapsed="false">
      <c r="B829" s="24" t="n">
        <f aca="false">B828+1*10^6</f>
        <v>2826000000</v>
      </c>
      <c r="C829" s="25" t="n">
        <f aca="false">D829+E829</f>
        <v>15.8</v>
      </c>
      <c r="D829" s="26" t="n">
        <v>10.1</v>
      </c>
      <c r="E829" s="26" t="n">
        <v>5.7</v>
      </c>
    </row>
    <row r="830" customFormat="false" ht="14.65" hidden="false" customHeight="false" outlineLevel="0" collapsed="false">
      <c r="B830" s="24" t="n">
        <f aca="false">B829+1*10^6</f>
        <v>2827000000</v>
      </c>
      <c r="C830" s="25" t="n">
        <f aca="false">D830+E830</f>
        <v>15.7</v>
      </c>
      <c r="D830" s="26" t="n">
        <v>10.1</v>
      </c>
      <c r="E830" s="26" t="n">
        <v>5.6</v>
      </c>
    </row>
    <row r="831" customFormat="false" ht="14.65" hidden="false" customHeight="false" outlineLevel="0" collapsed="false">
      <c r="B831" s="24" t="n">
        <f aca="false">B830+1*10^6</f>
        <v>2828000000</v>
      </c>
      <c r="C831" s="25" t="n">
        <f aca="false">D831+E831</f>
        <v>15.7</v>
      </c>
      <c r="D831" s="26" t="n">
        <v>10.1</v>
      </c>
      <c r="E831" s="26" t="n">
        <v>5.6</v>
      </c>
    </row>
    <row r="832" customFormat="false" ht="14.65" hidden="false" customHeight="false" outlineLevel="0" collapsed="false">
      <c r="B832" s="24" t="n">
        <f aca="false">B831+1*10^6</f>
        <v>2829000000</v>
      </c>
      <c r="C832" s="25" t="n">
        <f aca="false">D832+E832</f>
        <v>15.8</v>
      </c>
      <c r="D832" s="26" t="n">
        <v>10.1</v>
      </c>
      <c r="E832" s="26" t="n">
        <v>5.7</v>
      </c>
    </row>
    <row r="833" customFormat="false" ht="14.65" hidden="false" customHeight="false" outlineLevel="0" collapsed="false">
      <c r="B833" s="24" t="n">
        <f aca="false">B832+1*10^6</f>
        <v>2830000000</v>
      </c>
      <c r="C833" s="25" t="n">
        <f aca="false">D833+E833</f>
        <v>15.8</v>
      </c>
      <c r="D833" s="26" t="n">
        <v>10.1</v>
      </c>
      <c r="E833" s="26" t="n">
        <v>5.7</v>
      </c>
    </row>
    <row r="834" customFormat="false" ht="14.65" hidden="false" customHeight="false" outlineLevel="0" collapsed="false">
      <c r="B834" s="24" t="n">
        <f aca="false">B833+1*10^6</f>
        <v>2831000000</v>
      </c>
      <c r="C834" s="25" t="n">
        <f aca="false">D834+E834</f>
        <v>15.8</v>
      </c>
      <c r="D834" s="26" t="n">
        <v>10.1</v>
      </c>
      <c r="E834" s="26" t="n">
        <v>5.7</v>
      </c>
    </row>
    <row r="835" customFormat="false" ht="14.65" hidden="false" customHeight="false" outlineLevel="0" collapsed="false">
      <c r="B835" s="24" t="n">
        <f aca="false">B834+1*10^6</f>
        <v>2832000000</v>
      </c>
      <c r="C835" s="25" t="n">
        <f aca="false">D835+E835</f>
        <v>15.8</v>
      </c>
      <c r="D835" s="26" t="n">
        <v>10.1</v>
      </c>
      <c r="E835" s="26" t="n">
        <v>5.7</v>
      </c>
    </row>
    <row r="836" customFormat="false" ht="14.65" hidden="false" customHeight="false" outlineLevel="0" collapsed="false">
      <c r="B836" s="24" t="n">
        <f aca="false">B835+1*10^6</f>
        <v>2833000000</v>
      </c>
      <c r="C836" s="25" t="n">
        <f aca="false">D836+E836</f>
        <v>15.8</v>
      </c>
      <c r="D836" s="26" t="n">
        <v>10.1</v>
      </c>
      <c r="E836" s="26" t="n">
        <v>5.7</v>
      </c>
    </row>
    <row r="837" customFormat="false" ht="14.65" hidden="false" customHeight="false" outlineLevel="0" collapsed="false">
      <c r="B837" s="24" t="n">
        <f aca="false">B836+1*10^6</f>
        <v>2834000000</v>
      </c>
      <c r="C837" s="25" t="n">
        <f aca="false">D837+E837</f>
        <v>15.8</v>
      </c>
      <c r="D837" s="26" t="n">
        <v>10.1</v>
      </c>
      <c r="E837" s="26" t="n">
        <v>5.7</v>
      </c>
    </row>
    <row r="838" customFormat="false" ht="14.65" hidden="false" customHeight="false" outlineLevel="0" collapsed="false">
      <c r="B838" s="24" t="n">
        <f aca="false">B837+1*10^6</f>
        <v>2835000000</v>
      </c>
      <c r="C838" s="25" t="n">
        <f aca="false">D838+E838</f>
        <v>15.8</v>
      </c>
      <c r="D838" s="26" t="n">
        <v>10.1</v>
      </c>
      <c r="E838" s="26" t="n">
        <v>5.7</v>
      </c>
    </row>
    <row r="839" customFormat="false" ht="14.65" hidden="false" customHeight="false" outlineLevel="0" collapsed="false">
      <c r="B839" s="24" t="n">
        <f aca="false">B838+1*10^6</f>
        <v>2836000000</v>
      </c>
      <c r="C839" s="25" t="n">
        <f aca="false">D839+E839</f>
        <v>15.8</v>
      </c>
      <c r="D839" s="26" t="n">
        <v>10.1</v>
      </c>
      <c r="E839" s="26" t="n">
        <v>5.7</v>
      </c>
    </row>
    <row r="840" customFormat="false" ht="14.65" hidden="false" customHeight="false" outlineLevel="0" collapsed="false">
      <c r="B840" s="24" t="n">
        <f aca="false">B839+1*10^6</f>
        <v>2837000000</v>
      </c>
      <c r="C840" s="25" t="n">
        <f aca="false">D840+E840</f>
        <v>15.8</v>
      </c>
      <c r="D840" s="26" t="n">
        <v>10.1</v>
      </c>
      <c r="E840" s="26" t="n">
        <v>5.7</v>
      </c>
    </row>
    <row r="841" customFormat="false" ht="14.65" hidden="false" customHeight="false" outlineLevel="0" collapsed="false">
      <c r="B841" s="24" t="n">
        <f aca="false">B840+1*10^6</f>
        <v>2838000000</v>
      </c>
      <c r="C841" s="25" t="n">
        <f aca="false">D841+E841</f>
        <v>15.9</v>
      </c>
      <c r="D841" s="26" t="n">
        <v>10.1</v>
      </c>
      <c r="E841" s="26" t="n">
        <v>5.8</v>
      </c>
    </row>
    <row r="842" customFormat="false" ht="14.65" hidden="false" customHeight="false" outlineLevel="0" collapsed="false">
      <c r="B842" s="24" t="n">
        <f aca="false">B841+1*10^6</f>
        <v>2839000000</v>
      </c>
      <c r="C842" s="25" t="n">
        <f aca="false">D842+E842</f>
        <v>15.8</v>
      </c>
      <c r="D842" s="26" t="n">
        <v>10.1</v>
      </c>
      <c r="E842" s="26" t="n">
        <v>5.7</v>
      </c>
    </row>
    <row r="843" customFormat="false" ht="14.65" hidden="false" customHeight="false" outlineLevel="0" collapsed="false">
      <c r="B843" s="24" t="n">
        <f aca="false">B842+1*10^6</f>
        <v>2840000000</v>
      </c>
      <c r="C843" s="25" t="n">
        <f aca="false">D843+E843</f>
        <v>15.8</v>
      </c>
      <c r="D843" s="26" t="n">
        <v>10.1</v>
      </c>
      <c r="E843" s="26" t="n">
        <v>5.7</v>
      </c>
    </row>
    <row r="844" customFormat="false" ht="14.65" hidden="false" customHeight="false" outlineLevel="0" collapsed="false">
      <c r="B844" s="24" t="n">
        <f aca="false">B843+1*10^6</f>
        <v>2841000000</v>
      </c>
      <c r="C844" s="25" t="n">
        <f aca="false">D844+E844</f>
        <v>15.8</v>
      </c>
      <c r="D844" s="26" t="n">
        <v>10.1</v>
      </c>
      <c r="E844" s="26" t="n">
        <v>5.7</v>
      </c>
    </row>
    <row r="845" customFormat="false" ht="14.65" hidden="false" customHeight="false" outlineLevel="0" collapsed="false">
      <c r="B845" s="24" t="n">
        <f aca="false">B844+1*10^6</f>
        <v>2842000000</v>
      </c>
      <c r="C845" s="25" t="n">
        <f aca="false">D845+E845</f>
        <v>15.8</v>
      </c>
      <c r="D845" s="26" t="n">
        <v>10.1</v>
      </c>
      <c r="E845" s="26" t="n">
        <v>5.7</v>
      </c>
    </row>
    <row r="846" customFormat="false" ht="14.65" hidden="false" customHeight="false" outlineLevel="0" collapsed="false">
      <c r="B846" s="24" t="n">
        <f aca="false">B845+1*10^6</f>
        <v>2843000000</v>
      </c>
      <c r="C846" s="25" t="n">
        <f aca="false">D846+E846</f>
        <v>15.8</v>
      </c>
      <c r="D846" s="26" t="n">
        <v>10.1</v>
      </c>
      <c r="E846" s="26" t="n">
        <v>5.7</v>
      </c>
    </row>
    <row r="847" customFormat="false" ht="14.65" hidden="false" customHeight="false" outlineLevel="0" collapsed="false">
      <c r="B847" s="24" t="n">
        <f aca="false">B846+1*10^6</f>
        <v>2844000000</v>
      </c>
      <c r="C847" s="25" t="n">
        <f aca="false">D847+E847</f>
        <v>15.8</v>
      </c>
      <c r="D847" s="26" t="n">
        <v>10.1</v>
      </c>
      <c r="E847" s="26" t="n">
        <v>5.7</v>
      </c>
    </row>
    <row r="848" customFormat="false" ht="14.65" hidden="false" customHeight="false" outlineLevel="0" collapsed="false">
      <c r="B848" s="24" t="n">
        <f aca="false">B847+1*10^6</f>
        <v>2845000000</v>
      </c>
      <c r="C848" s="25" t="n">
        <f aca="false">D848+E848</f>
        <v>15.8</v>
      </c>
      <c r="D848" s="26" t="n">
        <v>10.1</v>
      </c>
      <c r="E848" s="26" t="n">
        <v>5.7</v>
      </c>
    </row>
    <row r="849" customFormat="false" ht="14.65" hidden="false" customHeight="false" outlineLevel="0" collapsed="false">
      <c r="B849" s="24" t="n">
        <f aca="false">B848+1*10^6</f>
        <v>2846000000</v>
      </c>
      <c r="C849" s="25" t="n">
        <f aca="false">D849+E849</f>
        <v>15.8</v>
      </c>
      <c r="D849" s="26" t="n">
        <v>10.1</v>
      </c>
      <c r="E849" s="26" t="n">
        <v>5.7</v>
      </c>
    </row>
    <row r="850" customFormat="false" ht="14.65" hidden="false" customHeight="false" outlineLevel="0" collapsed="false">
      <c r="B850" s="24" t="n">
        <f aca="false">B849+1*10^6</f>
        <v>2847000000</v>
      </c>
      <c r="C850" s="25" t="n">
        <f aca="false">D850+E850</f>
        <v>15.8</v>
      </c>
      <c r="D850" s="26" t="n">
        <v>10.1</v>
      </c>
      <c r="E850" s="26" t="n">
        <v>5.7</v>
      </c>
    </row>
    <row r="851" customFormat="false" ht="14.65" hidden="false" customHeight="false" outlineLevel="0" collapsed="false">
      <c r="B851" s="24" t="n">
        <f aca="false">B850+1*10^6</f>
        <v>2848000000</v>
      </c>
      <c r="C851" s="25" t="n">
        <f aca="false">D851+E851</f>
        <v>15.8</v>
      </c>
      <c r="D851" s="26" t="n">
        <v>10.1</v>
      </c>
      <c r="E851" s="26" t="n">
        <v>5.7</v>
      </c>
    </row>
    <row r="852" customFormat="false" ht="14.65" hidden="false" customHeight="false" outlineLevel="0" collapsed="false">
      <c r="B852" s="24" t="n">
        <f aca="false">B851+1*10^6</f>
        <v>2849000000</v>
      </c>
      <c r="C852" s="25" t="n">
        <f aca="false">D852+E852</f>
        <v>15.8</v>
      </c>
      <c r="D852" s="26" t="n">
        <v>10.1</v>
      </c>
      <c r="E852" s="26" t="n">
        <v>5.7</v>
      </c>
    </row>
    <row r="853" customFormat="false" ht="14.65" hidden="false" customHeight="false" outlineLevel="0" collapsed="false">
      <c r="B853" s="24" t="n">
        <f aca="false">B852+1*10^6</f>
        <v>2850000000</v>
      </c>
      <c r="C853" s="25" t="n">
        <f aca="false">D853+E853</f>
        <v>15.8</v>
      </c>
      <c r="D853" s="26" t="n">
        <v>10.1</v>
      </c>
      <c r="E853" s="26" t="n">
        <v>5.7</v>
      </c>
    </row>
    <row r="854" customFormat="false" ht="14.65" hidden="false" customHeight="false" outlineLevel="0" collapsed="false">
      <c r="B854" s="24" t="n">
        <f aca="false">B853+1*10^6</f>
        <v>2851000000</v>
      </c>
      <c r="C854" s="25" t="n">
        <f aca="false">D854+E854</f>
        <v>15.8</v>
      </c>
      <c r="D854" s="26" t="n">
        <v>10.1</v>
      </c>
      <c r="E854" s="26" t="n">
        <v>5.7</v>
      </c>
    </row>
    <row r="855" customFormat="false" ht="14.65" hidden="false" customHeight="false" outlineLevel="0" collapsed="false">
      <c r="B855" s="24" t="n">
        <f aca="false">B854+1*10^6</f>
        <v>2852000000</v>
      </c>
      <c r="C855" s="25" t="n">
        <f aca="false">D855+E855</f>
        <v>15.8</v>
      </c>
      <c r="D855" s="26" t="n">
        <v>10.1</v>
      </c>
      <c r="E855" s="26" t="n">
        <v>5.7</v>
      </c>
    </row>
    <row r="856" customFormat="false" ht="14.65" hidden="false" customHeight="false" outlineLevel="0" collapsed="false">
      <c r="B856" s="24" t="n">
        <f aca="false">B855+1*10^6</f>
        <v>2853000000</v>
      </c>
      <c r="C856" s="25" t="n">
        <f aca="false">D856+E856</f>
        <v>15.8</v>
      </c>
      <c r="D856" s="26" t="n">
        <v>10.1</v>
      </c>
      <c r="E856" s="26" t="n">
        <v>5.7</v>
      </c>
    </row>
    <row r="857" customFormat="false" ht="14.65" hidden="false" customHeight="false" outlineLevel="0" collapsed="false">
      <c r="B857" s="24" t="n">
        <f aca="false">B856+1*10^6</f>
        <v>2854000000</v>
      </c>
      <c r="C857" s="25" t="n">
        <f aca="false">D857+E857</f>
        <v>15.8</v>
      </c>
      <c r="D857" s="26" t="n">
        <v>10.1</v>
      </c>
      <c r="E857" s="26" t="n">
        <v>5.7</v>
      </c>
    </row>
    <row r="858" customFormat="false" ht="14.65" hidden="false" customHeight="false" outlineLevel="0" collapsed="false">
      <c r="B858" s="24" t="n">
        <f aca="false">B857+1*10^6</f>
        <v>2855000000</v>
      </c>
      <c r="C858" s="25" t="n">
        <f aca="false">D858+E858</f>
        <v>15.8</v>
      </c>
      <c r="D858" s="26" t="n">
        <v>10.1</v>
      </c>
      <c r="E858" s="26" t="n">
        <v>5.7</v>
      </c>
    </row>
    <row r="859" customFormat="false" ht="14.65" hidden="false" customHeight="false" outlineLevel="0" collapsed="false">
      <c r="B859" s="24" t="n">
        <f aca="false">B858+1*10^6</f>
        <v>2856000000</v>
      </c>
      <c r="C859" s="25" t="n">
        <f aca="false">D859+E859</f>
        <v>15.9</v>
      </c>
      <c r="D859" s="26" t="n">
        <v>10.2</v>
      </c>
      <c r="E859" s="26" t="n">
        <v>5.7</v>
      </c>
    </row>
    <row r="860" customFormat="false" ht="14.65" hidden="false" customHeight="false" outlineLevel="0" collapsed="false">
      <c r="B860" s="24" t="n">
        <f aca="false">B859+1*10^6</f>
        <v>2857000000</v>
      </c>
      <c r="C860" s="25" t="n">
        <f aca="false">D860+E860</f>
        <v>15.9</v>
      </c>
      <c r="D860" s="26" t="n">
        <v>10.2</v>
      </c>
      <c r="E860" s="26" t="n">
        <v>5.7</v>
      </c>
    </row>
    <row r="861" customFormat="false" ht="14.65" hidden="false" customHeight="false" outlineLevel="0" collapsed="false">
      <c r="B861" s="24" t="n">
        <f aca="false">B860+1*10^6</f>
        <v>2858000000</v>
      </c>
      <c r="C861" s="25" t="n">
        <f aca="false">D861+E861</f>
        <v>15.9</v>
      </c>
      <c r="D861" s="26" t="n">
        <v>10.2</v>
      </c>
      <c r="E861" s="26" t="n">
        <v>5.7</v>
      </c>
    </row>
    <row r="862" customFormat="false" ht="14.65" hidden="false" customHeight="false" outlineLevel="0" collapsed="false">
      <c r="B862" s="24" t="n">
        <f aca="false">B861+1*10^6</f>
        <v>2859000000</v>
      </c>
      <c r="C862" s="25" t="n">
        <f aca="false">D862+E862</f>
        <v>15.9</v>
      </c>
      <c r="D862" s="26" t="n">
        <v>10.2</v>
      </c>
      <c r="E862" s="26" t="n">
        <v>5.7</v>
      </c>
    </row>
    <row r="863" customFormat="false" ht="14.65" hidden="false" customHeight="false" outlineLevel="0" collapsed="false">
      <c r="B863" s="24" t="n">
        <f aca="false">B862+1*10^6</f>
        <v>2860000000</v>
      </c>
      <c r="C863" s="25" t="n">
        <f aca="false">D863+E863</f>
        <v>15.9</v>
      </c>
      <c r="D863" s="26" t="n">
        <v>10.2</v>
      </c>
      <c r="E863" s="26" t="n">
        <v>5.7</v>
      </c>
    </row>
    <row r="864" customFormat="false" ht="14.65" hidden="false" customHeight="false" outlineLevel="0" collapsed="false">
      <c r="B864" s="24" t="n">
        <f aca="false">B863+1*10^6</f>
        <v>2861000000</v>
      </c>
      <c r="C864" s="25" t="n">
        <f aca="false">D864+E864</f>
        <v>15.9</v>
      </c>
      <c r="D864" s="26" t="n">
        <v>10.2</v>
      </c>
      <c r="E864" s="26" t="n">
        <v>5.7</v>
      </c>
    </row>
    <row r="865" customFormat="false" ht="14.65" hidden="false" customHeight="false" outlineLevel="0" collapsed="false">
      <c r="B865" s="24" t="n">
        <f aca="false">B864+1*10^6</f>
        <v>2862000000</v>
      </c>
      <c r="C865" s="25" t="n">
        <f aca="false">D865+E865</f>
        <v>15.9</v>
      </c>
      <c r="D865" s="26" t="n">
        <v>10.2</v>
      </c>
      <c r="E865" s="26" t="n">
        <v>5.7</v>
      </c>
    </row>
    <row r="866" customFormat="false" ht="14.65" hidden="false" customHeight="false" outlineLevel="0" collapsed="false">
      <c r="B866" s="24" t="n">
        <f aca="false">B865+1*10^6</f>
        <v>2863000000</v>
      </c>
      <c r="C866" s="25" t="n">
        <f aca="false">D866+E866</f>
        <v>15.9</v>
      </c>
      <c r="D866" s="26" t="n">
        <v>10.2</v>
      </c>
      <c r="E866" s="26" t="n">
        <v>5.7</v>
      </c>
    </row>
    <row r="867" customFormat="false" ht="14.65" hidden="false" customHeight="false" outlineLevel="0" collapsed="false">
      <c r="B867" s="24" t="n">
        <f aca="false">B866+1*10^6</f>
        <v>2864000000</v>
      </c>
      <c r="C867" s="25" t="n">
        <f aca="false">D867+E867</f>
        <v>15.9</v>
      </c>
      <c r="D867" s="26" t="n">
        <v>10.2</v>
      </c>
      <c r="E867" s="26" t="n">
        <v>5.7</v>
      </c>
    </row>
    <row r="868" customFormat="false" ht="14.65" hidden="false" customHeight="false" outlineLevel="0" collapsed="false">
      <c r="B868" s="24" t="n">
        <f aca="false">B867+1*10^6</f>
        <v>2865000000</v>
      </c>
      <c r="C868" s="25" t="n">
        <f aca="false">D868+E868</f>
        <v>16</v>
      </c>
      <c r="D868" s="26" t="n">
        <v>10.2</v>
      </c>
      <c r="E868" s="26" t="n">
        <v>5.8</v>
      </c>
    </row>
    <row r="869" customFormat="false" ht="14.65" hidden="false" customHeight="false" outlineLevel="0" collapsed="false">
      <c r="B869" s="24" t="n">
        <f aca="false">B868+1*10^6</f>
        <v>2866000000</v>
      </c>
      <c r="C869" s="25" t="n">
        <f aca="false">D869+E869</f>
        <v>16</v>
      </c>
      <c r="D869" s="26" t="n">
        <v>10.2</v>
      </c>
      <c r="E869" s="26" t="n">
        <v>5.8</v>
      </c>
    </row>
    <row r="870" customFormat="false" ht="14.65" hidden="false" customHeight="false" outlineLevel="0" collapsed="false">
      <c r="B870" s="24" t="n">
        <f aca="false">B869+1*10^6</f>
        <v>2867000000</v>
      </c>
      <c r="C870" s="25" t="n">
        <f aca="false">D870+E870</f>
        <v>15.9</v>
      </c>
      <c r="D870" s="26" t="n">
        <v>10.2</v>
      </c>
      <c r="E870" s="26" t="n">
        <v>5.7</v>
      </c>
    </row>
    <row r="871" customFormat="false" ht="14.65" hidden="false" customHeight="false" outlineLevel="0" collapsed="false">
      <c r="B871" s="24" t="n">
        <f aca="false">B870+1*10^6</f>
        <v>2868000000</v>
      </c>
      <c r="C871" s="25" t="n">
        <f aca="false">D871+E871</f>
        <v>15.9</v>
      </c>
      <c r="D871" s="26" t="n">
        <v>10.2</v>
      </c>
      <c r="E871" s="26" t="n">
        <v>5.7</v>
      </c>
    </row>
    <row r="872" customFormat="false" ht="14.65" hidden="false" customHeight="false" outlineLevel="0" collapsed="false">
      <c r="B872" s="24" t="n">
        <f aca="false">B871+1*10^6</f>
        <v>2869000000</v>
      </c>
      <c r="C872" s="25" t="n">
        <f aca="false">D872+E872</f>
        <v>15.9</v>
      </c>
      <c r="D872" s="26" t="n">
        <v>10.2</v>
      </c>
      <c r="E872" s="26" t="n">
        <v>5.7</v>
      </c>
    </row>
    <row r="873" customFormat="false" ht="14.65" hidden="false" customHeight="false" outlineLevel="0" collapsed="false">
      <c r="B873" s="24" t="n">
        <f aca="false">B872+1*10^6</f>
        <v>2870000000</v>
      </c>
      <c r="C873" s="25" t="n">
        <f aca="false">D873+E873</f>
        <v>15.9</v>
      </c>
      <c r="D873" s="26" t="n">
        <v>10.2</v>
      </c>
      <c r="E873" s="26" t="n">
        <v>5.7</v>
      </c>
    </row>
    <row r="874" customFormat="false" ht="14.65" hidden="false" customHeight="false" outlineLevel="0" collapsed="false">
      <c r="B874" s="24" t="n">
        <f aca="false">B873+1*10^6</f>
        <v>2871000000</v>
      </c>
      <c r="C874" s="25" t="n">
        <f aca="false">D874+E874</f>
        <v>15.9</v>
      </c>
      <c r="D874" s="26" t="n">
        <v>10.2</v>
      </c>
      <c r="E874" s="26" t="n">
        <v>5.7</v>
      </c>
    </row>
    <row r="875" customFormat="false" ht="14.65" hidden="false" customHeight="false" outlineLevel="0" collapsed="false">
      <c r="B875" s="24" t="n">
        <f aca="false">B874+1*10^6</f>
        <v>2872000000</v>
      </c>
      <c r="C875" s="25" t="n">
        <f aca="false">D875+E875</f>
        <v>15.9</v>
      </c>
      <c r="D875" s="26" t="n">
        <v>10.2</v>
      </c>
      <c r="E875" s="26" t="n">
        <v>5.7</v>
      </c>
    </row>
    <row r="876" customFormat="false" ht="14.65" hidden="false" customHeight="false" outlineLevel="0" collapsed="false">
      <c r="B876" s="24" t="n">
        <f aca="false">B875+1*10^6</f>
        <v>2873000000</v>
      </c>
      <c r="C876" s="25" t="n">
        <f aca="false">D876+E876</f>
        <v>15.9</v>
      </c>
      <c r="D876" s="26" t="n">
        <v>10.2</v>
      </c>
      <c r="E876" s="26" t="n">
        <v>5.7</v>
      </c>
    </row>
    <row r="877" customFormat="false" ht="14.65" hidden="false" customHeight="false" outlineLevel="0" collapsed="false">
      <c r="B877" s="24" t="n">
        <f aca="false">B876+1*10^6</f>
        <v>2874000000</v>
      </c>
      <c r="C877" s="25" t="n">
        <f aca="false">D877+E877</f>
        <v>16</v>
      </c>
      <c r="D877" s="26" t="n">
        <v>10.3</v>
      </c>
      <c r="E877" s="26" t="n">
        <v>5.7</v>
      </c>
    </row>
    <row r="878" customFormat="false" ht="14.65" hidden="false" customHeight="false" outlineLevel="0" collapsed="false">
      <c r="B878" s="24" t="n">
        <f aca="false">B877+1*10^6</f>
        <v>2875000000</v>
      </c>
      <c r="C878" s="25" t="n">
        <f aca="false">D878+E878</f>
        <v>16</v>
      </c>
      <c r="D878" s="26" t="n">
        <v>10.3</v>
      </c>
      <c r="E878" s="26" t="n">
        <v>5.7</v>
      </c>
    </row>
    <row r="879" customFormat="false" ht="14.65" hidden="false" customHeight="false" outlineLevel="0" collapsed="false">
      <c r="B879" s="24" t="n">
        <f aca="false">B878+1*10^6</f>
        <v>2876000000</v>
      </c>
      <c r="C879" s="25" t="n">
        <f aca="false">D879+E879</f>
        <v>16.1</v>
      </c>
      <c r="D879" s="26" t="n">
        <v>10.3</v>
      </c>
      <c r="E879" s="26" t="n">
        <v>5.8</v>
      </c>
    </row>
    <row r="880" customFormat="false" ht="14.65" hidden="false" customHeight="false" outlineLevel="0" collapsed="false">
      <c r="B880" s="24" t="n">
        <f aca="false">B879+1*10^6</f>
        <v>2877000000</v>
      </c>
      <c r="C880" s="25" t="n">
        <f aca="false">D880+E880</f>
        <v>16.1</v>
      </c>
      <c r="D880" s="26" t="n">
        <v>10.3</v>
      </c>
      <c r="E880" s="26" t="n">
        <v>5.8</v>
      </c>
    </row>
    <row r="881" customFormat="false" ht="14.65" hidden="false" customHeight="false" outlineLevel="0" collapsed="false">
      <c r="B881" s="24" t="n">
        <f aca="false">B880+1*10^6</f>
        <v>2878000000</v>
      </c>
      <c r="C881" s="25" t="n">
        <f aca="false">D881+E881</f>
        <v>16.1</v>
      </c>
      <c r="D881" s="26" t="n">
        <v>10.3</v>
      </c>
      <c r="E881" s="26" t="n">
        <v>5.8</v>
      </c>
    </row>
    <row r="882" customFormat="false" ht="14.65" hidden="false" customHeight="false" outlineLevel="0" collapsed="false">
      <c r="B882" s="24" t="n">
        <f aca="false">B881+1*10^6</f>
        <v>2879000000</v>
      </c>
      <c r="C882" s="25" t="n">
        <f aca="false">D882+E882</f>
        <v>16.1</v>
      </c>
      <c r="D882" s="26" t="n">
        <v>10.3</v>
      </c>
      <c r="E882" s="26" t="n">
        <v>5.8</v>
      </c>
    </row>
    <row r="883" customFormat="false" ht="14.65" hidden="false" customHeight="false" outlineLevel="0" collapsed="false">
      <c r="B883" s="24" t="n">
        <f aca="false">B882+1*10^6</f>
        <v>2880000000</v>
      </c>
      <c r="C883" s="25" t="n">
        <f aca="false">D883+E883</f>
        <v>16.1</v>
      </c>
      <c r="D883" s="26" t="n">
        <v>10.3</v>
      </c>
      <c r="E883" s="26" t="n">
        <v>5.8</v>
      </c>
    </row>
    <row r="884" customFormat="false" ht="14.65" hidden="false" customHeight="false" outlineLevel="0" collapsed="false">
      <c r="B884" s="24" t="n">
        <f aca="false">B883+1*10^6</f>
        <v>2881000000</v>
      </c>
      <c r="C884" s="25" t="n">
        <f aca="false">D884+E884</f>
        <v>16.1</v>
      </c>
      <c r="D884" s="26" t="n">
        <v>10.3</v>
      </c>
      <c r="E884" s="26" t="n">
        <v>5.8</v>
      </c>
    </row>
    <row r="885" customFormat="false" ht="14.65" hidden="false" customHeight="false" outlineLevel="0" collapsed="false">
      <c r="B885" s="24" t="n">
        <f aca="false">B884+1*10^6</f>
        <v>2882000000</v>
      </c>
      <c r="C885" s="25" t="n">
        <f aca="false">D885+E885</f>
        <v>15.9</v>
      </c>
      <c r="D885" s="26" t="n">
        <v>10.2</v>
      </c>
      <c r="E885" s="26" t="n">
        <v>5.7</v>
      </c>
    </row>
    <row r="886" customFormat="false" ht="14.65" hidden="false" customHeight="false" outlineLevel="0" collapsed="false">
      <c r="B886" s="24" t="n">
        <f aca="false">B885+1*10^6</f>
        <v>2883000000</v>
      </c>
      <c r="C886" s="25" t="n">
        <f aca="false">D886+E886</f>
        <v>15.9</v>
      </c>
      <c r="D886" s="26" t="n">
        <v>10.2</v>
      </c>
      <c r="E886" s="26" t="n">
        <v>5.7</v>
      </c>
    </row>
    <row r="887" customFormat="false" ht="14.65" hidden="false" customHeight="false" outlineLevel="0" collapsed="false">
      <c r="B887" s="24" t="n">
        <f aca="false">B886+1*10^6</f>
        <v>2884000000</v>
      </c>
      <c r="C887" s="25" t="n">
        <f aca="false">D887+E887</f>
        <v>15.9</v>
      </c>
      <c r="D887" s="26" t="n">
        <v>10.2</v>
      </c>
      <c r="E887" s="26" t="n">
        <v>5.7</v>
      </c>
    </row>
    <row r="888" customFormat="false" ht="14.65" hidden="false" customHeight="false" outlineLevel="0" collapsed="false">
      <c r="B888" s="24" t="n">
        <f aca="false">B887+1*10^6</f>
        <v>2885000000</v>
      </c>
      <c r="C888" s="25" t="n">
        <f aca="false">D888+E888</f>
        <v>15.9</v>
      </c>
      <c r="D888" s="26" t="n">
        <v>10.2</v>
      </c>
      <c r="E888" s="26" t="n">
        <v>5.7</v>
      </c>
    </row>
    <row r="889" customFormat="false" ht="14.65" hidden="false" customHeight="false" outlineLevel="0" collapsed="false">
      <c r="B889" s="24" t="n">
        <f aca="false">B888+1*10^6</f>
        <v>2886000000</v>
      </c>
      <c r="C889" s="25" t="n">
        <f aca="false">D889+E889</f>
        <v>15.9</v>
      </c>
      <c r="D889" s="26" t="n">
        <v>10.2</v>
      </c>
      <c r="E889" s="26" t="n">
        <v>5.7</v>
      </c>
    </row>
    <row r="890" customFormat="false" ht="14.65" hidden="false" customHeight="false" outlineLevel="0" collapsed="false">
      <c r="B890" s="24" t="n">
        <f aca="false">B889+1*10^6</f>
        <v>2887000000</v>
      </c>
      <c r="C890" s="25" t="n">
        <f aca="false">D890+E890</f>
        <v>15.9</v>
      </c>
      <c r="D890" s="26" t="n">
        <v>10.2</v>
      </c>
      <c r="E890" s="26" t="n">
        <v>5.7</v>
      </c>
    </row>
    <row r="891" customFormat="false" ht="14.65" hidden="false" customHeight="false" outlineLevel="0" collapsed="false">
      <c r="B891" s="24" t="n">
        <f aca="false">B890+1*10^6</f>
        <v>2888000000</v>
      </c>
      <c r="C891" s="25" t="n">
        <f aca="false">D891+E891</f>
        <v>15.9</v>
      </c>
      <c r="D891" s="26" t="n">
        <v>10.2</v>
      </c>
      <c r="E891" s="26" t="n">
        <v>5.7</v>
      </c>
    </row>
    <row r="892" customFormat="false" ht="14.65" hidden="false" customHeight="false" outlineLevel="0" collapsed="false">
      <c r="B892" s="24" t="n">
        <f aca="false">B891+1*10^6</f>
        <v>2889000000</v>
      </c>
      <c r="C892" s="25" t="n">
        <f aca="false">D892+E892</f>
        <v>16</v>
      </c>
      <c r="D892" s="26" t="n">
        <v>10.2</v>
      </c>
      <c r="E892" s="26" t="n">
        <v>5.8</v>
      </c>
    </row>
    <row r="893" customFormat="false" ht="14.65" hidden="false" customHeight="false" outlineLevel="0" collapsed="false">
      <c r="B893" s="24" t="n">
        <f aca="false">B892+1*10^6</f>
        <v>2890000000</v>
      </c>
      <c r="C893" s="25" t="n">
        <f aca="false">D893+E893</f>
        <v>16</v>
      </c>
      <c r="D893" s="26" t="n">
        <v>10.2</v>
      </c>
      <c r="E893" s="26" t="n">
        <v>5.8</v>
      </c>
    </row>
    <row r="894" customFormat="false" ht="14.65" hidden="false" customHeight="false" outlineLevel="0" collapsed="false">
      <c r="B894" s="24" t="n">
        <f aca="false">B893+1*10^6</f>
        <v>2891000000</v>
      </c>
      <c r="C894" s="25" t="n">
        <f aca="false">D894+E894</f>
        <v>16</v>
      </c>
      <c r="D894" s="26" t="n">
        <v>10.2</v>
      </c>
      <c r="E894" s="26" t="n">
        <v>5.8</v>
      </c>
    </row>
    <row r="895" customFormat="false" ht="14.65" hidden="false" customHeight="false" outlineLevel="0" collapsed="false">
      <c r="B895" s="24" t="n">
        <f aca="false">B894+1*10^6</f>
        <v>2892000000</v>
      </c>
      <c r="C895" s="25" t="n">
        <f aca="false">D895+E895</f>
        <v>16</v>
      </c>
      <c r="D895" s="26" t="n">
        <v>10.2</v>
      </c>
      <c r="E895" s="26" t="n">
        <v>5.8</v>
      </c>
    </row>
    <row r="896" customFormat="false" ht="14.65" hidden="false" customHeight="false" outlineLevel="0" collapsed="false">
      <c r="B896" s="24" t="n">
        <f aca="false">B895+1*10^6</f>
        <v>2893000000</v>
      </c>
      <c r="C896" s="25" t="n">
        <f aca="false">D896+E896</f>
        <v>16</v>
      </c>
      <c r="D896" s="26" t="n">
        <v>10.2</v>
      </c>
      <c r="E896" s="26" t="n">
        <v>5.8</v>
      </c>
    </row>
    <row r="897" customFormat="false" ht="14.65" hidden="false" customHeight="false" outlineLevel="0" collapsed="false">
      <c r="B897" s="24" t="n">
        <f aca="false">B896+1*10^6</f>
        <v>2894000000</v>
      </c>
      <c r="C897" s="25" t="n">
        <f aca="false">D897+E897</f>
        <v>16</v>
      </c>
      <c r="D897" s="26" t="n">
        <v>10.2</v>
      </c>
      <c r="E897" s="26" t="n">
        <v>5.8</v>
      </c>
    </row>
    <row r="898" customFormat="false" ht="14.65" hidden="false" customHeight="false" outlineLevel="0" collapsed="false">
      <c r="B898" s="24" t="n">
        <f aca="false">B897+1*10^6</f>
        <v>2895000000</v>
      </c>
      <c r="C898" s="25" t="n">
        <f aca="false">D898+E898</f>
        <v>16</v>
      </c>
      <c r="D898" s="26" t="n">
        <v>10.2</v>
      </c>
      <c r="E898" s="26" t="n">
        <v>5.8</v>
      </c>
    </row>
    <row r="899" customFormat="false" ht="14.65" hidden="false" customHeight="false" outlineLevel="0" collapsed="false">
      <c r="B899" s="24" t="n">
        <f aca="false">B898+1*10^6</f>
        <v>2896000000</v>
      </c>
      <c r="C899" s="25" t="n">
        <f aca="false">D899+E899</f>
        <v>16</v>
      </c>
      <c r="D899" s="26" t="n">
        <v>10.2</v>
      </c>
      <c r="E899" s="26" t="n">
        <v>5.8</v>
      </c>
    </row>
    <row r="900" customFormat="false" ht="14.65" hidden="false" customHeight="false" outlineLevel="0" collapsed="false">
      <c r="B900" s="24" t="n">
        <f aca="false">B899+1*10^6</f>
        <v>2897000000</v>
      </c>
      <c r="C900" s="25" t="n">
        <f aca="false">D900+E900</f>
        <v>16</v>
      </c>
      <c r="D900" s="26" t="n">
        <v>10.2</v>
      </c>
      <c r="E900" s="26" t="n">
        <v>5.8</v>
      </c>
    </row>
    <row r="901" customFormat="false" ht="14.65" hidden="false" customHeight="false" outlineLevel="0" collapsed="false">
      <c r="B901" s="24" t="n">
        <f aca="false">B900+1*10^6</f>
        <v>2898000000</v>
      </c>
      <c r="C901" s="25" t="n">
        <f aca="false">D901+E901</f>
        <v>16</v>
      </c>
      <c r="D901" s="26" t="n">
        <v>10.2</v>
      </c>
      <c r="E901" s="26" t="n">
        <v>5.8</v>
      </c>
    </row>
    <row r="902" customFormat="false" ht="14.65" hidden="false" customHeight="false" outlineLevel="0" collapsed="false">
      <c r="B902" s="24" t="n">
        <f aca="false">B901+1*10^6</f>
        <v>2899000000</v>
      </c>
      <c r="C902" s="25" t="n">
        <f aca="false">D902+E902</f>
        <v>16</v>
      </c>
      <c r="D902" s="26" t="n">
        <v>10.2</v>
      </c>
      <c r="E902" s="26" t="n">
        <v>5.8</v>
      </c>
    </row>
    <row r="903" customFormat="false" ht="14.65" hidden="false" customHeight="false" outlineLevel="0" collapsed="false">
      <c r="B903" s="24" t="n">
        <f aca="false">B902+1*10^6</f>
        <v>2900000000</v>
      </c>
      <c r="C903" s="25" t="n">
        <f aca="false">D903+E903</f>
        <v>16</v>
      </c>
      <c r="D903" s="26" t="n">
        <v>10.2</v>
      </c>
      <c r="E903" s="26" t="n">
        <v>5.8</v>
      </c>
    </row>
    <row r="904" customFormat="false" ht="14.65" hidden="false" customHeight="false" outlineLevel="0" collapsed="false">
      <c r="B904" s="24" t="n">
        <f aca="false">B903+1*10^6</f>
        <v>2901000000</v>
      </c>
      <c r="C904" s="25" t="n">
        <f aca="false">D904+E904</f>
        <v>16.1</v>
      </c>
      <c r="D904" s="26" t="n">
        <v>10.2</v>
      </c>
      <c r="E904" s="26" t="n">
        <v>5.9</v>
      </c>
    </row>
    <row r="905" customFormat="false" ht="14.65" hidden="false" customHeight="false" outlineLevel="0" collapsed="false">
      <c r="B905" s="24" t="n">
        <f aca="false">B904+1*10^6</f>
        <v>2902000000</v>
      </c>
      <c r="C905" s="25" t="n">
        <f aca="false">D905+E905</f>
        <v>16.1</v>
      </c>
      <c r="D905" s="26" t="n">
        <v>10.2</v>
      </c>
      <c r="E905" s="26" t="n">
        <v>5.9</v>
      </c>
    </row>
    <row r="906" customFormat="false" ht="14.65" hidden="false" customHeight="false" outlineLevel="0" collapsed="false">
      <c r="B906" s="24" t="n">
        <f aca="false">B905+1*10^6</f>
        <v>2903000000</v>
      </c>
      <c r="C906" s="25" t="n">
        <f aca="false">D906+E906</f>
        <v>16</v>
      </c>
      <c r="D906" s="26" t="n">
        <v>10.2</v>
      </c>
      <c r="E906" s="26" t="n">
        <v>5.8</v>
      </c>
    </row>
    <row r="907" customFormat="false" ht="14.65" hidden="false" customHeight="false" outlineLevel="0" collapsed="false">
      <c r="B907" s="24" t="n">
        <f aca="false">B906+1*10^6</f>
        <v>2904000000</v>
      </c>
      <c r="C907" s="25" t="n">
        <f aca="false">D907+E907</f>
        <v>16</v>
      </c>
      <c r="D907" s="26" t="n">
        <v>10.2</v>
      </c>
      <c r="E907" s="26" t="n">
        <v>5.8</v>
      </c>
    </row>
    <row r="908" customFormat="false" ht="14.65" hidden="false" customHeight="false" outlineLevel="0" collapsed="false">
      <c r="B908" s="24" t="n">
        <f aca="false">B907+1*10^6</f>
        <v>2905000000</v>
      </c>
      <c r="C908" s="25" t="n">
        <f aca="false">D908+E908</f>
        <v>15.9</v>
      </c>
      <c r="D908" s="26" t="n">
        <v>10.1</v>
      </c>
      <c r="E908" s="26" t="n">
        <v>5.8</v>
      </c>
    </row>
    <row r="909" customFormat="false" ht="14.65" hidden="false" customHeight="false" outlineLevel="0" collapsed="false">
      <c r="B909" s="24" t="n">
        <f aca="false">B908+1*10^6</f>
        <v>2906000000</v>
      </c>
      <c r="C909" s="25" t="n">
        <f aca="false">D909+E909</f>
        <v>16</v>
      </c>
      <c r="D909" s="26" t="n">
        <v>10.2</v>
      </c>
      <c r="E909" s="26" t="n">
        <v>5.8</v>
      </c>
    </row>
    <row r="910" customFormat="false" ht="14.65" hidden="false" customHeight="false" outlineLevel="0" collapsed="false">
      <c r="B910" s="24" t="n">
        <f aca="false">B909+1*10^6</f>
        <v>2907000000</v>
      </c>
      <c r="C910" s="25" t="n">
        <f aca="false">D910+E910</f>
        <v>16</v>
      </c>
      <c r="D910" s="26" t="n">
        <v>10.2</v>
      </c>
      <c r="E910" s="26" t="n">
        <v>5.8</v>
      </c>
    </row>
    <row r="911" customFormat="false" ht="14.65" hidden="false" customHeight="false" outlineLevel="0" collapsed="false">
      <c r="B911" s="24" t="n">
        <f aca="false">B910+1*10^6</f>
        <v>2908000000</v>
      </c>
      <c r="C911" s="25" t="n">
        <f aca="false">D911+E911</f>
        <v>16</v>
      </c>
      <c r="D911" s="26" t="n">
        <v>10.2</v>
      </c>
      <c r="E911" s="26" t="n">
        <v>5.8</v>
      </c>
    </row>
    <row r="912" customFormat="false" ht="14.65" hidden="false" customHeight="false" outlineLevel="0" collapsed="false">
      <c r="B912" s="24" t="n">
        <f aca="false">B911+1*10^6</f>
        <v>2909000000</v>
      </c>
      <c r="C912" s="25" t="n">
        <f aca="false">D912+E912</f>
        <v>16</v>
      </c>
      <c r="D912" s="26" t="n">
        <v>10.2</v>
      </c>
      <c r="E912" s="26" t="n">
        <v>5.8</v>
      </c>
    </row>
    <row r="913" customFormat="false" ht="14.65" hidden="false" customHeight="false" outlineLevel="0" collapsed="false">
      <c r="B913" s="24" t="n">
        <f aca="false">B912+1*10^6</f>
        <v>2910000000</v>
      </c>
      <c r="C913" s="25" t="n">
        <f aca="false">D913+E913</f>
        <v>16</v>
      </c>
      <c r="D913" s="26" t="n">
        <v>10.2</v>
      </c>
      <c r="E913" s="26" t="n">
        <v>5.8</v>
      </c>
    </row>
    <row r="914" customFormat="false" ht="14.65" hidden="false" customHeight="false" outlineLevel="0" collapsed="false">
      <c r="B914" s="24" t="n">
        <f aca="false">B913+1*10^6</f>
        <v>2911000000</v>
      </c>
      <c r="C914" s="25" t="n">
        <f aca="false">D914+E914</f>
        <v>16</v>
      </c>
      <c r="D914" s="26" t="n">
        <v>10.2</v>
      </c>
      <c r="E914" s="26" t="n">
        <v>5.8</v>
      </c>
    </row>
    <row r="915" customFormat="false" ht="14.65" hidden="false" customHeight="false" outlineLevel="0" collapsed="false">
      <c r="B915" s="24" t="n">
        <f aca="false">B914+1*10^6</f>
        <v>2912000000</v>
      </c>
      <c r="C915" s="25" t="n">
        <f aca="false">D915+E915</f>
        <v>16</v>
      </c>
      <c r="D915" s="26" t="n">
        <v>10.2</v>
      </c>
      <c r="E915" s="26" t="n">
        <v>5.8</v>
      </c>
    </row>
    <row r="916" customFormat="false" ht="14.65" hidden="false" customHeight="false" outlineLevel="0" collapsed="false">
      <c r="B916" s="24" t="n">
        <f aca="false">B915+1*10^6</f>
        <v>2913000000</v>
      </c>
      <c r="C916" s="25" t="n">
        <f aca="false">D916+E916</f>
        <v>16</v>
      </c>
      <c r="D916" s="26" t="n">
        <v>10.2</v>
      </c>
      <c r="E916" s="26" t="n">
        <v>5.8</v>
      </c>
    </row>
    <row r="917" customFormat="false" ht="14.65" hidden="false" customHeight="false" outlineLevel="0" collapsed="false">
      <c r="B917" s="24" t="n">
        <f aca="false">B916+1*10^6</f>
        <v>2914000000</v>
      </c>
      <c r="C917" s="25" t="n">
        <f aca="false">D917+E917</f>
        <v>16</v>
      </c>
      <c r="D917" s="26" t="n">
        <v>10.2</v>
      </c>
      <c r="E917" s="26" t="n">
        <v>5.8</v>
      </c>
    </row>
    <row r="918" customFormat="false" ht="14.65" hidden="false" customHeight="false" outlineLevel="0" collapsed="false">
      <c r="B918" s="24" t="n">
        <f aca="false">B917+1*10^6</f>
        <v>2915000000</v>
      </c>
      <c r="C918" s="25" t="n">
        <f aca="false">D918+E918</f>
        <v>16</v>
      </c>
      <c r="D918" s="26" t="n">
        <v>10.2</v>
      </c>
      <c r="E918" s="26" t="n">
        <v>5.8</v>
      </c>
    </row>
    <row r="919" customFormat="false" ht="14.65" hidden="false" customHeight="false" outlineLevel="0" collapsed="false">
      <c r="B919" s="24" t="n">
        <f aca="false">B918+1*10^6</f>
        <v>2916000000</v>
      </c>
      <c r="C919" s="25" t="n">
        <f aca="false">D919+E919</f>
        <v>15.9</v>
      </c>
      <c r="D919" s="26" t="n">
        <v>10.2</v>
      </c>
      <c r="E919" s="26" t="n">
        <v>5.7</v>
      </c>
    </row>
    <row r="920" customFormat="false" ht="14.65" hidden="false" customHeight="false" outlineLevel="0" collapsed="false">
      <c r="B920" s="24" t="n">
        <f aca="false">B919+1*10^6</f>
        <v>2917000000</v>
      </c>
      <c r="C920" s="25" t="n">
        <f aca="false">D920+E920</f>
        <v>16</v>
      </c>
      <c r="D920" s="26" t="n">
        <v>10.2</v>
      </c>
      <c r="E920" s="26" t="n">
        <v>5.8</v>
      </c>
    </row>
    <row r="921" customFormat="false" ht="14.65" hidden="false" customHeight="false" outlineLevel="0" collapsed="false">
      <c r="B921" s="24" t="n">
        <f aca="false">B920+1*10^6</f>
        <v>2918000000</v>
      </c>
      <c r="C921" s="25" t="n">
        <f aca="false">D921+E921</f>
        <v>16</v>
      </c>
      <c r="D921" s="26" t="n">
        <v>10.2</v>
      </c>
      <c r="E921" s="26" t="n">
        <v>5.8</v>
      </c>
    </row>
    <row r="922" customFormat="false" ht="14.65" hidden="false" customHeight="false" outlineLevel="0" collapsed="false">
      <c r="B922" s="24" t="n">
        <f aca="false">B921+1*10^6</f>
        <v>2919000000</v>
      </c>
      <c r="C922" s="25" t="n">
        <f aca="false">D922+E922</f>
        <v>16</v>
      </c>
      <c r="D922" s="26" t="n">
        <v>10.2</v>
      </c>
      <c r="E922" s="26" t="n">
        <v>5.8</v>
      </c>
    </row>
    <row r="923" customFormat="false" ht="14.65" hidden="false" customHeight="false" outlineLevel="0" collapsed="false">
      <c r="B923" s="24" t="n">
        <f aca="false">B922+1*10^6</f>
        <v>2920000000</v>
      </c>
      <c r="C923" s="25" t="n">
        <f aca="false">D923+E923</f>
        <v>16</v>
      </c>
      <c r="D923" s="26" t="n">
        <v>10.2</v>
      </c>
      <c r="E923" s="26" t="n">
        <v>5.8</v>
      </c>
    </row>
    <row r="924" customFormat="false" ht="14.65" hidden="false" customHeight="false" outlineLevel="0" collapsed="false">
      <c r="B924" s="24" t="n">
        <f aca="false">B923+1*10^6</f>
        <v>2921000000</v>
      </c>
      <c r="C924" s="25" t="n">
        <f aca="false">D924+E924</f>
        <v>16</v>
      </c>
      <c r="D924" s="26" t="n">
        <v>10.2</v>
      </c>
      <c r="E924" s="26" t="n">
        <v>5.8</v>
      </c>
    </row>
    <row r="925" customFormat="false" ht="14.65" hidden="false" customHeight="false" outlineLevel="0" collapsed="false">
      <c r="B925" s="24" t="n">
        <f aca="false">B924+1*10^6</f>
        <v>2922000000</v>
      </c>
      <c r="C925" s="25" t="n">
        <f aca="false">D925+E925</f>
        <v>16.1</v>
      </c>
      <c r="D925" s="26" t="n">
        <v>10.3</v>
      </c>
      <c r="E925" s="26" t="n">
        <v>5.8</v>
      </c>
    </row>
    <row r="926" customFormat="false" ht="14.65" hidden="false" customHeight="false" outlineLevel="0" collapsed="false">
      <c r="B926" s="24" t="n">
        <f aca="false">B925+1*10^6</f>
        <v>2923000000</v>
      </c>
      <c r="C926" s="25" t="n">
        <f aca="false">D926+E926</f>
        <v>16.1</v>
      </c>
      <c r="D926" s="26" t="n">
        <v>10.3</v>
      </c>
      <c r="E926" s="26" t="n">
        <v>5.8</v>
      </c>
    </row>
    <row r="927" customFormat="false" ht="14.65" hidden="false" customHeight="false" outlineLevel="0" collapsed="false">
      <c r="B927" s="24" t="n">
        <f aca="false">B926+1*10^6</f>
        <v>2924000000</v>
      </c>
      <c r="C927" s="25" t="n">
        <f aca="false">D927+E927</f>
        <v>16.2</v>
      </c>
      <c r="D927" s="26" t="n">
        <v>10.3</v>
      </c>
      <c r="E927" s="26" t="n">
        <v>5.9</v>
      </c>
    </row>
    <row r="928" customFormat="false" ht="14.65" hidden="false" customHeight="false" outlineLevel="0" collapsed="false">
      <c r="B928" s="24" t="n">
        <f aca="false">B927+1*10^6</f>
        <v>2925000000</v>
      </c>
      <c r="C928" s="25" t="n">
        <f aca="false">D928+E928</f>
        <v>16.2</v>
      </c>
      <c r="D928" s="26" t="n">
        <v>10.3</v>
      </c>
      <c r="E928" s="26" t="n">
        <v>5.9</v>
      </c>
    </row>
    <row r="929" customFormat="false" ht="14.65" hidden="false" customHeight="false" outlineLevel="0" collapsed="false">
      <c r="B929" s="24" t="n">
        <f aca="false">B928+1*10^6</f>
        <v>2926000000</v>
      </c>
      <c r="C929" s="25" t="n">
        <f aca="false">D929+E929</f>
        <v>16.2</v>
      </c>
      <c r="D929" s="26" t="n">
        <v>10.3</v>
      </c>
      <c r="E929" s="26" t="n">
        <v>5.9</v>
      </c>
    </row>
    <row r="930" customFormat="false" ht="14.65" hidden="false" customHeight="false" outlineLevel="0" collapsed="false">
      <c r="B930" s="24" t="n">
        <f aca="false">B929+1*10^6</f>
        <v>2927000000</v>
      </c>
      <c r="C930" s="25" t="n">
        <f aca="false">D930+E930</f>
        <v>16.1</v>
      </c>
      <c r="D930" s="26" t="n">
        <v>10.3</v>
      </c>
      <c r="E930" s="26" t="n">
        <v>5.8</v>
      </c>
    </row>
    <row r="931" customFormat="false" ht="14.65" hidden="false" customHeight="false" outlineLevel="0" collapsed="false">
      <c r="B931" s="24" t="n">
        <f aca="false">B930+1*10^6</f>
        <v>2928000000</v>
      </c>
      <c r="C931" s="25" t="n">
        <f aca="false">D931+E931</f>
        <v>16.1</v>
      </c>
      <c r="D931" s="26" t="n">
        <v>10.3</v>
      </c>
      <c r="E931" s="26" t="n">
        <v>5.8</v>
      </c>
    </row>
    <row r="932" customFormat="false" ht="14.65" hidden="false" customHeight="false" outlineLevel="0" collapsed="false">
      <c r="B932" s="24" t="n">
        <f aca="false">B931+1*10^6</f>
        <v>2929000000</v>
      </c>
      <c r="C932" s="25" t="n">
        <f aca="false">D932+E932</f>
        <v>16.1</v>
      </c>
      <c r="D932" s="26" t="n">
        <v>10.3</v>
      </c>
      <c r="E932" s="26" t="n">
        <v>5.8</v>
      </c>
    </row>
    <row r="933" customFormat="false" ht="14.65" hidden="false" customHeight="false" outlineLevel="0" collapsed="false">
      <c r="B933" s="24" t="n">
        <f aca="false">B932+1*10^6</f>
        <v>2930000000</v>
      </c>
      <c r="C933" s="25" t="n">
        <f aca="false">D933+E933</f>
        <v>16.1</v>
      </c>
      <c r="D933" s="26" t="n">
        <v>10.3</v>
      </c>
      <c r="E933" s="26" t="n">
        <v>5.8</v>
      </c>
    </row>
    <row r="934" customFormat="false" ht="14.65" hidden="false" customHeight="false" outlineLevel="0" collapsed="false">
      <c r="B934" s="24" t="n">
        <f aca="false">B933+1*10^6</f>
        <v>2931000000</v>
      </c>
      <c r="C934" s="25" t="n">
        <f aca="false">D934+E934</f>
        <v>16.1</v>
      </c>
      <c r="D934" s="26" t="n">
        <v>10.3</v>
      </c>
      <c r="E934" s="26" t="n">
        <v>5.8</v>
      </c>
    </row>
    <row r="935" customFormat="false" ht="14.65" hidden="false" customHeight="false" outlineLevel="0" collapsed="false">
      <c r="B935" s="24" t="n">
        <f aca="false">B934+1*10^6</f>
        <v>2932000000</v>
      </c>
      <c r="C935" s="25" t="n">
        <f aca="false">D935+E935</f>
        <v>16.1</v>
      </c>
      <c r="D935" s="26" t="n">
        <v>10.3</v>
      </c>
      <c r="E935" s="26" t="n">
        <v>5.8</v>
      </c>
    </row>
    <row r="936" customFormat="false" ht="14.65" hidden="false" customHeight="false" outlineLevel="0" collapsed="false">
      <c r="B936" s="24" t="n">
        <f aca="false">B935+1*10^6</f>
        <v>2933000000</v>
      </c>
      <c r="C936" s="25" t="n">
        <f aca="false">D936+E936</f>
        <v>16.1</v>
      </c>
      <c r="D936" s="26" t="n">
        <v>10.3</v>
      </c>
      <c r="E936" s="26" t="n">
        <v>5.8</v>
      </c>
    </row>
    <row r="937" customFormat="false" ht="14.65" hidden="false" customHeight="false" outlineLevel="0" collapsed="false">
      <c r="B937" s="24" t="n">
        <f aca="false">B936+1*10^6</f>
        <v>2934000000</v>
      </c>
      <c r="C937" s="25" t="n">
        <f aca="false">D937+E937</f>
        <v>16.1</v>
      </c>
      <c r="D937" s="26" t="n">
        <v>10.3</v>
      </c>
      <c r="E937" s="26" t="n">
        <v>5.8</v>
      </c>
    </row>
    <row r="938" customFormat="false" ht="14.65" hidden="false" customHeight="false" outlineLevel="0" collapsed="false">
      <c r="B938" s="24" t="n">
        <f aca="false">B937+1*10^6</f>
        <v>2935000000</v>
      </c>
      <c r="C938" s="25" t="n">
        <f aca="false">D938+E938</f>
        <v>16.1</v>
      </c>
      <c r="D938" s="26" t="n">
        <v>10.3</v>
      </c>
      <c r="E938" s="26" t="n">
        <v>5.8</v>
      </c>
    </row>
    <row r="939" customFormat="false" ht="14.65" hidden="false" customHeight="false" outlineLevel="0" collapsed="false">
      <c r="B939" s="24" t="n">
        <f aca="false">B938+1*10^6</f>
        <v>2936000000</v>
      </c>
      <c r="C939" s="25" t="n">
        <f aca="false">D939+E939</f>
        <v>16.1</v>
      </c>
      <c r="D939" s="26" t="n">
        <v>10.3</v>
      </c>
      <c r="E939" s="26" t="n">
        <v>5.8</v>
      </c>
    </row>
    <row r="940" customFormat="false" ht="14.65" hidden="false" customHeight="false" outlineLevel="0" collapsed="false">
      <c r="B940" s="24" t="n">
        <f aca="false">B939+1*10^6</f>
        <v>2937000000</v>
      </c>
      <c r="C940" s="25" t="n">
        <f aca="false">D940+E940</f>
        <v>16.1</v>
      </c>
      <c r="D940" s="26" t="n">
        <v>10.3</v>
      </c>
      <c r="E940" s="26" t="n">
        <v>5.8</v>
      </c>
    </row>
    <row r="941" customFormat="false" ht="14.65" hidden="false" customHeight="false" outlineLevel="0" collapsed="false">
      <c r="B941" s="24" t="n">
        <f aca="false">B940+1*10^6</f>
        <v>2938000000</v>
      </c>
      <c r="C941" s="25" t="n">
        <f aca="false">D941+E941</f>
        <v>16.2</v>
      </c>
      <c r="D941" s="26" t="n">
        <v>10.3</v>
      </c>
      <c r="E941" s="26" t="n">
        <v>5.9</v>
      </c>
    </row>
    <row r="942" customFormat="false" ht="14.65" hidden="false" customHeight="false" outlineLevel="0" collapsed="false">
      <c r="B942" s="24" t="n">
        <f aca="false">B941+1*10^6</f>
        <v>2939000000</v>
      </c>
      <c r="C942" s="25" t="n">
        <f aca="false">D942+E942</f>
        <v>16.2</v>
      </c>
      <c r="D942" s="26" t="n">
        <v>10.3</v>
      </c>
      <c r="E942" s="26" t="n">
        <v>5.9</v>
      </c>
    </row>
    <row r="943" customFormat="false" ht="14.65" hidden="false" customHeight="false" outlineLevel="0" collapsed="false">
      <c r="B943" s="24" t="n">
        <f aca="false">B942+1*10^6</f>
        <v>2940000000</v>
      </c>
      <c r="C943" s="25" t="n">
        <f aca="false">D943+E943</f>
        <v>16.2</v>
      </c>
      <c r="D943" s="26" t="n">
        <v>10.3</v>
      </c>
      <c r="E943" s="26" t="n">
        <v>5.9</v>
      </c>
    </row>
    <row r="944" customFormat="false" ht="14.65" hidden="false" customHeight="false" outlineLevel="0" collapsed="false">
      <c r="B944" s="24" t="n">
        <f aca="false">B943+1*10^6</f>
        <v>2941000000</v>
      </c>
      <c r="C944" s="25" t="n">
        <f aca="false">D944+E944</f>
        <v>16.2</v>
      </c>
      <c r="D944" s="26" t="n">
        <v>10.3</v>
      </c>
      <c r="E944" s="26" t="n">
        <v>5.9</v>
      </c>
    </row>
    <row r="945" customFormat="false" ht="14.65" hidden="false" customHeight="false" outlineLevel="0" collapsed="false">
      <c r="B945" s="24" t="n">
        <f aca="false">B944+1*10^6</f>
        <v>2942000000</v>
      </c>
      <c r="C945" s="25" t="n">
        <f aca="false">D945+E945</f>
        <v>16.2</v>
      </c>
      <c r="D945" s="26" t="n">
        <v>10.3</v>
      </c>
      <c r="E945" s="26" t="n">
        <v>5.9</v>
      </c>
    </row>
    <row r="946" customFormat="false" ht="14.65" hidden="false" customHeight="false" outlineLevel="0" collapsed="false">
      <c r="B946" s="24" t="n">
        <f aca="false">B945+1*10^6</f>
        <v>2943000000</v>
      </c>
      <c r="C946" s="25" t="n">
        <f aca="false">D946+E946</f>
        <v>16.2</v>
      </c>
      <c r="D946" s="26" t="n">
        <v>10.3</v>
      </c>
      <c r="E946" s="26" t="n">
        <v>5.9</v>
      </c>
    </row>
    <row r="947" customFormat="false" ht="14.65" hidden="false" customHeight="false" outlineLevel="0" collapsed="false">
      <c r="B947" s="24" t="n">
        <f aca="false">B946+1*10^6</f>
        <v>2944000000</v>
      </c>
      <c r="C947" s="25" t="n">
        <f aca="false">D947+E947</f>
        <v>16.2</v>
      </c>
      <c r="D947" s="26" t="n">
        <v>10.3</v>
      </c>
      <c r="E947" s="26" t="n">
        <v>5.9</v>
      </c>
    </row>
    <row r="948" customFormat="false" ht="14.65" hidden="false" customHeight="false" outlineLevel="0" collapsed="false">
      <c r="B948" s="24" t="n">
        <f aca="false">B947+1*10^6</f>
        <v>2945000000</v>
      </c>
      <c r="C948" s="25" t="n">
        <f aca="false">D948+E948</f>
        <v>16.2</v>
      </c>
      <c r="D948" s="26" t="n">
        <v>10.3</v>
      </c>
      <c r="E948" s="26" t="n">
        <v>5.9</v>
      </c>
    </row>
    <row r="949" customFormat="false" ht="14.65" hidden="false" customHeight="false" outlineLevel="0" collapsed="false">
      <c r="B949" s="24" t="n">
        <f aca="false">B948+1*10^6</f>
        <v>2946000000</v>
      </c>
      <c r="C949" s="25" t="n">
        <f aca="false">D949+E949</f>
        <v>16.3</v>
      </c>
      <c r="D949" s="26" t="n">
        <v>10.4</v>
      </c>
      <c r="E949" s="26" t="n">
        <v>5.9</v>
      </c>
    </row>
    <row r="950" customFormat="false" ht="14.65" hidden="false" customHeight="false" outlineLevel="0" collapsed="false">
      <c r="B950" s="24" t="n">
        <f aca="false">B949+1*10^6</f>
        <v>2947000000</v>
      </c>
      <c r="C950" s="25" t="n">
        <f aca="false">D950+E950</f>
        <v>16.2</v>
      </c>
      <c r="D950" s="26" t="n">
        <v>10.4</v>
      </c>
      <c r="E950" s="26" t="n">
        <v>5.8</v>
      </c>
    </row>
    <row r="951" customFormat="false" ht="14.65" hidden="false" customHeight="false" outlineLevel="0" collapsed="false">
      <c r="B951" s="24" t="n">
        <f aca="false">B950+1*10^6</f>
        <v>2948000000</v>
      </c>
      <c r="C951" s="25" t="n">
        <f aca="false">D951+E951</f>
        <v>16.2</v>
      </c>
      <c r="D951" s="26" t="n">
        <v>10.4</v>
      </c>
      <c r="E951" s="26" t="n">
        <v>5.8</v>
      </c>
    </row>
    <row r="952" customFormat="false" ht="14.65" hidden="false" customHeight="false" outlineLevel="0" collapsed="false">
      <c r="B952" s="24" t="n">
        <f aca="false">B951+1*10^6</f>
        <v>2949000000</v>
      </c>
      <c r="C952" s="25" t="n">
        <f aca="false">D952+E952</f>
        <v>16.2</v>
      </c>
      <c r="D952" s="26" t="n">
        <v>10.4</v>
      </c>
      <c r="E952" s="26" t="n">
        <v>5.8</v>
      </c>
    </row>
    <row r="953" customFormat="false" ht="14.65" hidden="false" customHeight="false" outlineLevel="0" collapsed="false">
      <c r="B953" s="24" t="n">
        <f aca="false">B952+1*10^6</f>
        <v>2950000000</v>
      </c>
      <c r="C953" s="25" t="n">
        <f aca="false">D953+E953</f>
        <v>16.2</v>
      </c>
      <c r="D953" s="26" t="n">
        <v>10.4</v>
      </c>
      <c r="E953" s="26" t="n">
        <v>5.8</v>
      </c>
    </row>
    <row r="954" customFormat="false" ht="14.65" hidden="false" customHeight="false" outlineLevel="0" collapsed="false">
      <c r="B954" s="24" t="n">
        <f aca="false">B953+1*10^6</f>
        <v>2951000000</v>
      </c>
      <c r="C954" s="25" t="n">
        <f aca="false">D954+E954</f>
        <v>16.2</v>
      </c>
      <c r="D954" s="26" t="n">
        <v>10.4</v>
      </c>
      <c r="E954" s="26" t="n">
        <v>5.8</v>
      </c>
    </row>
    <row r="955" customFormat="false" ht="14.65" hidden="false" customHeight="false" outlineLevel="0" collapsed="false">
      <c r="B955" s="24" t="n">
        <f aca="false">B954+1*10^6</f>
        <v>2952000000</v>
      </c>
      <c r="C955" s="25" t="n">
        <f aca="false">D955+E955</f>
        <v>16.2</v>
      </c>
      <c r="D955" s="26" t="n">
        <v>10.4</v>
      </c>
      <c r="E955" s="26" t="n">
        <v>5.8</v>
      </c>
    </row>
    <row r="956" customFormat="false" ht="14.65" hidden="false" customHeight="false" outlineLevel="0" collapsed="false">
      <c r="B956" s="24" t="n">
        <f aca="false">B955+1*10^6</f>
        <v>2953000000</v>
      </c>
      <c r="C956" s="25" t="n">
        <f aca="false">D956+E956</f>
        <v>16.2</v>
      </c>
      <c r="D956" s="26" t="n">
        <v>10.4</v>
      </c>
      <c r="E956" s="26" t="n">
        <v>5.8</v>
      </c>
    </row>
    <row r="957" customFormat="false" ht="14.65" hidden="false" customHeight="false" outlineLevel="0" collapsed="false">
      <c r="B957" s="24" t="n">
        <f aca="false">B956+1*10^6</f>
        <v>2954000000</v>
      </c>
      <c r="C957" s="25" t="n">
        <f aca="false">D957+E957</f>
        <v>16.2</v>
      </c>
      <c r="D957" s="26" t="n">
        <v>10.4</v>
      </c>
      <c r="E957" s="26" t="n">
        <v>5.8</v>
      </c>
    </row>
    <row r="958" customFormat="false" ht="14.65" hidden="false" customHeight="false" outlineLevel="0" collapsed="false">
      <c r="B958" s="24" t="n">
        <f aca="false">B957+1*10^6</f>
        <v>2955000000</v>
      </c>
      <c r="C958" s="25" t="n">
        <f aca="false">D958+E958</f>
        <v>16.2</v>
      </c>
      <c r="D958" s="26" t="n">
        <v>10.4</v>
      </c>
      <c r="E958" s="26" t="n">
        <v>5.8</v>
      </c>
    </row>
    <row r="959" customFormat="false" ht="14.65" hidden="false" customHeight="false" outlineLevel="0" collapsed="false">
      <c r="B959" s="24" t="n">
        <f aca="false">B958+1*10^6</f>
        <v>2956000000</v>
      </c>
      <c r="C959" s="25" t="n">
        <f aca="false">D959+E959</f>
        <v>16.2</v>
      </c>
      <c r="D959" s="26" t="n">
        <v>10.4</v>
      </c>
      <c r="E959" s="26" t="n">
        <v>5.8</v>
      </c>
    </row>
    <row r="960" customFormat="false" ht="14.65" hidden="false" customHeight="false" outlineLevel="0" collapsed="false">
      <c r="B960" s="24" t="n">
        <f aca="false">B959+1*10^6</f>
        <v>2957000000</v>
      </c>
      <c r="C960" s="25" t="n">
        <f aca="false">D960+E960</f>
        <v>16.2</v>
      </c>
      <c r="D960" s="26" t="n">
        <v>10.4</v>
      </c>
      <c r="E960" s="26" t="n">
        <v>5.8</v>
      </c>
    </row>
    <row r="961" customFormat="false" ht="14.65" hidden="false" customHeight="false" outlineLevel="0" collapsed="false">
      <c r="B961" s="24" t="n">
        <f aca="false">B960+1*10^6</f>
        <v>2958000000</v>
      </c>
      <c r="C961" s="25" t="n">
        <f aca="false">D961+E961</f>
        <v>16.2</v>
      </c>
      <c r="D961" s="26" t="n">
        <v>10.4</v>
      </c>
      <c r="E961" s="26" t="n">
        <v>5.8</v>
      </c>
    </row>
    <row r="962" customFormat="false" ht="14.65" hidden="false" customHeight="false" outlineLevel="0" collapsed="false">
      <c r="B962" s="24" t="n">
        <f aca="false">B961+1*10^6</f>
        <v>2959000000</v>
      </c>
      <c r="C962" s="25" t="n">
        <f aca="false">D962+E962</f>
        <v>16.2</v>
      </c>
      <c r="D962" s="26" t="n">
        <v>10.4</v>
      </c>
      <c r="E962" s="26" t="n">
        <v>5.8</v>
      </c>
    </row>
    <row r="963" customFormat="false" ht="14.65" hidden="false" customHeight="false" outlineLevel="0" collapsed="false">
      <c r="B963" s="24" t="n">
        <f aca="false">B962+1*10^6</f>
        <v>2960000000</v>
      </c>
      <c r="C963" s="25" t="n">
        <f aca="false">D963+E963</f>
        <v>16.2</v>
      </c>
      <c r="D963" s="26" t="n">
        <v>10.4</v>
      </c>
      <c r="E963" s="26" t="n">
        <v>5.8</v>
      </c>
    </row>
    <row r="964" customFormat="false" ht="14.65" hidden="false" customHeight="false" outlineLevel="0" collapsed="false">
      <c r="B964" s="24" t="n">
        <f aca="false">B963+1*10^6</f>
        <v>2961000000</v>
      </c>
      <c r="C964" s="25" t="n">
        <f aca="false">D964+E964</f>
        <v>16.2</v>
      </c>
      <c r="D964" s="26" t="n">
        <v>10.4</v>
      </c>
      <c r="E964" s="26" t="n">
        <v>5.8</v>
      </c>
    </row>
    <row r="965" customFormat="false" ht="14.65" hidden="false" customHeight="false" outlineLevel="0" collapsed="false">
      <c r="B965" s="24" t="n">
        <f aca="false">B964+1*10^6</f>
        <v>2962000000</v>
      </c>
      <c r="C965" s="25" t="n">
        <f aca="false">D965+E965</f>
        <v>16.2</v>
      </c>
      <c r="D965" s="26" t="n">
        <v>10.4</v>
      </c>
      <c r="E965" s="26" t="n">
        <v>5.8</v>
      </c>
    </row>
    <row r="966" customFormat="false" ht="14.65" hidden="false" customHeight="false" outlineLevel="0" collapsed="false">
      <c r="B966" s="24" t="n">
        <f aca="false">B965+1*10^6</f>
        <v>2963000000</v>
      </c>
      <c r="C966" s="25" t="n">
        <f aca="false">D966+E966</f>
        <v>16.3</v>
      </c>
      <c r="D966" s="26" t="n">
        <v>10.4</v>
      </c>
      <c r="E966" s="26" t="n">
        <v>5.9</v>
      </c>
    </row>
    <row r="967" customFormat="false" ht="14.65" hidden="false" customHeight="false" outlineLevel="0" collapsed="false">
      <c r="B967" s="24" t="n">
        <f aca="false">B966+1*10^6</f>
        <v>2964000000</v>
      </c>
      <c r="C967" s="25" t="n">
        <f aca="false">D967+E967</f>
        <v>16.3</v>
      </c>
      <c r="D967" s="26" t="n">
        <v>10.4</v>
      </c>
      <c r="E967" s="26" t="n">
        <v>5.9</v>
      </c>
    </row>
    <row r="968" customFormat="false" ht="14.65" hidden="false" customHeight="false" outlineLevel="0" collapsed="false">
      <c r="B968" s="24" t="n">
        <f aca="false">B967+1*10^6</f>
        <v>2965000000</v>
      </c>
      <c r="C968" s="25" t="n">
        <f aca="false">D968+E968</f>
        <v>16.3</v>
      </c>
      <c r="D968" s="26" t="n">
        <v>10.4</v>
      </c>
      <c r="E968" s="26" t="n">
        <v>5.9</v>
      </c>
    </row>
    <row r="969" customFormat="false" ht="14.65" hidden="false" customHeight="false" outlineLevel="0" collapsed="false">
      <c r="B969" s="24" t="n">
        <f aca="false">B968+1*10^6</f>
        <v>2966000000</v>
      </c>
      <c r="C969" s="25" t="n">
        <f aca="false">D969+E969</f>
        <v>16.3</v>
      </c>
      <c r="D969" s="26" t="n">
        <v>10.4</v>
      </c>
      <c r="E969" s="26" t="n">
        <v>5.9</v>
      </c>
    </row>
    <row r="970" customFormat="false" ht="14.65" hidden="false" customHeight="false" outlineLevel="0" collapsed="false">
      <c r="B970" s="24" t="n">
        <f aca="false">B969+1*10^6</f>
        <v>2967000000</v>
      </c>
      <c r="C970" s="25" t="n">
        <f aca="false">D970+E970</f>
        <v>16.3</v>
      </c>
      <c r="D970" s="26" t="n">
        <v>10.4</v>
      </c>
      <c r="E970" s="26" t="n">
        <v>5.9</v>
      </c>
    </row>
    <row r="971" customFormat="false" ht="14.65" hidden="false" customHeight="false" outlineLevel="0" collapsed="false">
      <c r="B971" s="24" t="n">
        <f aca="false">B970+1*10^6</f>
        <v>2968000000</v>
      </c>
      <c r="C971" s="25" t="n">
        <f aca="false">D971+E971</f>
        <v>16.3</v>
      </c>
      <c r="D971" s="26" t="n">
        <v>10.4</v>
      </c>
      <c r="E971" s="26" t="n">
        <v>5.9</v>
      </c>
    </row>
    <row r="972" customFormat="false" ht="14.65" hidden="false" customHeight="false" outlineLevel="0" collapsed="false">
      <c r="B972" s="24" t="n">
        <f aca="false">B971+1*10^6</f>
        <v>2969000000</v>
      </c>
      <c r="C972" s="25" t="n">
        <f aca="false">D972+E972</f>
        <v>16.3</v>
      </c>
      <c r="D972" s="26" t="n">
        <v>10.4</v>
      </c>
      <c r="E972" s="26" t="n">
        <v>5.9</v>
      </c>
    </row>
    <row r="973" customFormat="false" ht="14.65" hidden="false" customHeight="false" outlineLevel="0" collapsed="false">
      <c r="B973" s="24" t="n">
        <f aca="false">B972+1*10^6</f>
        <v>2970000000</v>
      </c>
      <c r="C973" s="25" t="n">
        <f aca="false">D973+E973</f>
        <v>16.3</v>
      </c>
      <c r="D973" s="26" t="n">
        <v>10.4</v>
      </c>
      <c r="E973" s="26" t="n">
        <v>5.9</v>
      </c>
    </row>
    <row r="974" customFormat="false" ht="14.65" hidden="false" customHeight="false" outlineLevel="0" collapsed="false">
      <c r="B974" s="24" t="n">
        <f aca="false">B973+1*10^6</f>
        <v>2971000000</v>
      </c>
      <c r="C974" s="25" t="n">
        <f aca="false">D974+E974</f>
        <v>16.3</v>
      </c>
      <c r="D974" s="26" t="n">
        <v>10.4</v>
      </c>
      <c r="E974" s="26" t="n">
        <v>5.9</v>
      </c>
    </row>
    <row r="975" customFormat="false" ht="14.65" hidden="false" customHeight="false" outlineLevel="0" collapsed="false">
      <c r="B975" s="24" t="n">
        <f aca="false">B974+1*10^6</f>
        <v>2972000000</v>
      </c>
      <c r="C975" s="25" t="n">
        <f aca="false">D975+E975</f>
        <v>16.3</v>
      </c>
      <c r="D975" s="26" t="n">
        <v>10.4</v>
      </c>
      <c r="E975" s="26" t="n">
        <v>5.9</v>
      </c>
    </row>
    <row r="976" customFormat="false" ht="14.65" hidden="false" customHeight="false" outlineLevel="0" collapsed="false">
      <c r="B976" s="24" t="n">
        <f aca="false">B975+1*10^6</f>
        <v>2973000000</v>
      </c>
      <c r="C976" s="25" t="n">
        <f aca="false">D976+E976</f>
        <v>16.3</v>
      </c>
      <c r="D976" s="26" t="n">
        <v>10.4</v>
      </c>
      <c r="E976" s="26" t="n">
        <v>5.9</v>
      </c>
    </row>
    <row r="977" customFormat="false" ht="14.65" hidden="false" customHeight="false" outlineLevel="0" collapsed="false">
      <c r="B977" s="24" t="n">
        <f aca="false">B976+1*10^6</f>
        <v>2974000000</v>
      </c>
      <c r="C977" s="25" t="n">
        <f aca="false">D977+E977</f>
        <v>16.3</v>
      </c>
      <c r="D977" s="26" t="n">
        <v>10.4</v>
      </c>
      <c r="E977" s="26" t="n">
        <v>5.9</v>
      </c>
    </row>
    <row r="978" customFormat="false" ht="14.65" hidden="false" customHeight="false" outlineLevel="0" collapsed="false">
      <c r="B978" s="24" t="n">
        <f aca="false">B977+1*10^6</f>
        <v>2975000000</v>
      </c>
      <c r="C978" s="25" t="n">
        <f aca="false">D978+E978</f>
        <v>16.3</v>
      </c>
      <c r="D978" s="26" t="n">
        <v>10.4</v>
      </c>
      <c r="E978" s="26" t="n">
        <v>5.9</v>
      </c>
    </row>
    <row r="979" customFormat="false" ht="14.65" hidden="false" customHeight="false" outlineLevel="0" collapsed="false">
      <c r="B979" s="24" t="n">
        <f aca="false">B978+1*10^6</f>
        <v>2976000000</v>
      </c>
      <c r="C979" s="25" t="n">
        <f aca="false">D979+E979</f>
        <v>16.4</v>
      </c>
      <c r="D979" s="26" t="n">
        <v>10.5</v>
      </c>
      <c r="E979" s="26" t="n">
        <v>5.9</v>
      </c>
    </row>
    <row r="980" customFormat="false" ht="14.65" hidden="false" customHeight="false" outlineLevel="0" collapsed="false">
      <c r="B980" s="24" t="n">
        <f aca="false">B979+1*10^6</f>
        <v>2977000000</v>
      </c>
      <c r="C980" s="25" t="n">
        <f aca="false">D980+E980</f>
        <v>16.4</v>
      </c>
      <c r="D980" s="26" t="n">
        <v>10.5</v>
      </c>
      <c r="E980" s="26" t="n">
        <v>5.9</v>
      </c>
    </row>
    <row r="981" customFormat="false" ht="14.65" hidden="false" customHeight="false" outlineLevel="0" collapsed="false">
      <c r="B981" s="24" t="n">
        <f aca="false">B980+1*10^6</f>
        <v>2978000000</v>
      </c>
      <c r="C981" s="25" t="n">
        <f aca="false">D981+E981</f>
        <v>16.5</v>
      </c>
      <c r="D981" s="26" t="n">
        <v>10.5</v>
      </c>
      <c r="E981" s="26" t="n">
        <v>6</v>
      </c>
    </row>
    <row r="982" customFormat="false" ht="14.65" hidden="false" customHeight="false" outlineLevel="0" collapsed="false">
      <c r="B982" s="24" t="n">
        <f aca="false">B981+1*10^6</f>
        <v>2979000000</v>
      </c>
      <c r="C982" s="25" t="n">
        <f aca="false">D982+E982</f>
        <v>16.5</v>
      </c>
      <c r="D982" s="26" t="n">
        <v>10.5</v>
      </c>
      <c r="E982" s="26" t="n">
        <v>6</v>
      </c>
    </row>
    <row r="983" customFormat="false" ht="14.65" hidden="false" customHeight="false" outlineLevel="0" collapsed="false">
      <c r="B983" s="24" t="n">
        <f aca="false">B982+1*10^6</f>
        <v>2980000000</v>
      </c>
      <c r="C983" s="25" t="n">
        <f aca="false">D983+E983</f>
        <v>16.5</v>
      </c>
      <c r="D983" s="26" t="n">
        <v>10.5</v>
      </c>
      <c r="E983" s="26" t="n">
        <v>6</v>
      </c>
    </row>
    <row r="984" customFormat="false" ht="14.65" hidden="false" customHeight="false" outlineLevel="0" collapsed="false">
      <c r="B984" s="24" t="n">
        <f aca="false">B983+1*10^6</f>
        <v>2981000000</v>
      </c>
      <c r="C984" s="25" t="n">
        <f aca="false">D984+E984</f>
        <v>16.5</v>
      </c>
      <c r="D984" s="26" t="n">
        <v>10.5</v>
      </c>
      <c r="E984" s="26" t="n">
        <v>6</v>
      </c>
    </row>
    <row r="985" customFormat="false" ht="14.65" hidden="false" customHeight="false" outlineLevel="0" collapsed="false">
      <c r="B985" s="24" t="n">
        <f aca="false">B984+1*10^6</f>
        <v>2982000000</v>
      </c>
      <c r="C985" s="25" t="n">
        <f aca="false">D985+E985</f>
        <v>16.5</v>
      </c>
      <c r="D985" s="26" t="n">
        <v>10.5</v>
      </c>
      <c r="E985" s="26" t="n">
        <v>6</v>
      </c>
    </row>
    <row r="986" customFormat="false" ht="14.65" hidden="false" customHeight="false" outlineLevel="0" collapsed="false">
      <c r="B986" s="24" t="n">
        <f aca="false">B985+1*10^6</f>
        <v>2983000000</v>
      </c>
      <c r="C986" s="25" t="n">
        <f aca="false">D986+E986</f>
        <v>16.5</v>
      </c>
      <c r="D986" s="26" t="n">
        <v>10.5</v>
      </c>
      <c r="E986" s="26" t="n">
        <v>6</v>
      </c>
    </row>
    <row r="987" customFormat="false" ht="14.65" hidden="false" customHeight="false" outlineLevel="0" collapsed="false">
      <c r="B987" s="24" t="n">
        <f aca="false">B986+1*10^6</f>
        <v>2984000000</v>
      </c>
      <c r="C987" s="25" t="n">
        <f aca="false">D987+E987</f>
        <v>16.5</v>
      </c>
      <c r="D987" s="26" t="n">
        <v>10.5</v>
      </c>
      <c r="E987" s="26" t="n">
        <v>6</v>
      </c>
    </row>
    <row r="988" customFormat="false" ht="14.65" hidden="false" customHeight="false" outlineLevel="0" collapsed="false">
      <c r="B988" s="24" t="n">
        <f aca="false">B987+1*10^6</f>
        <v>2985000000</v>
      </c>
      <c r="C988" s="25" t="n">
        <f aca="false">D988+E988</f>
        <v>16.5</v>
      </c>
      <c r="D988" s="26" t="n">
        <v>10.5</v>
      </c>
      <c r="E988" s="26" t="n">
        <v>6</v>
      </c>
    </row>
    <row r="989" customFormat="false" ht="14.65" hidden="false" customHeight="false" outlineLevel="0" collapsed="false">
      <c r="B989" s="24" t="n">
        <f aca="false">B988+1*10^6</f>
        <v>2986000000</v>
      </c>
      <c r="C989" s="25" t="n">
        <f aca="false">D989+E989</f>
        <v>16.5</v>
      </c>
      <c r="D989" s="26" t="n">
        <v>10.5</v>
      </c>
      <c r="E989" s="26" t="n">
        <v>6</v>
      </c>
    </row>
    <row r="990" customFormat="false" ht="14.65" hidden="false" customHeight="false" outlineLevel="0" collapsed="false">
      <c r="B990" s="24" t="n">
        <f aca="false">B989+1*10^6</f>
        <v>2987000000</v>
      </c>
      <c r="C990" s="25" t="n">
        <f aca="false">D990+E990</f>
        <v>16.5</v>
      </c>
      <c r="D990" s="26" t="n">
        <v>10.5</v>
      </c>
      <c r="E990" s="26" t="n">
        <v>6</v>
      </c>
    </row>
    <row r="991" customFormat="false" ht="14.65" hidden="false" customHeight="false" outlineLevel="0" collapsed="false">
      <c r="B991" s="24" t="n">
        <f aca="false">B990+1*10^6</f>
        <v>2988000000</v>
      </c>
      <c r="C991" s="25" t="n">
        <f aca="false">D991+E991</f>
        <v>16.5</v>
      </c>
      <c r="D991" s="26" t="n">
        <v>10.5</v>
      </c>
      <c r="E991" s="26" t="n">
        <v>6</v>
      </c>
    </row>
    <row r="992" customFormat="false" ht="14.65" hidden="false" customHeight="false" outlineLevel="0" collapsed="false">
      <c r="B992" s="24" t="n">
        <f aca="false">B991+1*10^6</f>
        <v>2989000000</v>
      </c>
      <c r="C992" s="25" t="n">
        <f aca="false">D992+E992</f>
        <v>16.5</v>
      </c>
      <c r="D992" s="26" t="n">
        <v>10.5</v>
      </c>
      <c r="E992" s="26" t="n">
        <v>6</v>
      </c>
    </row>
    <row r="993" customFormat="false" ht="14.65" hidden="false" customHeight="false" outlineLevel="0" collapsed="false">
      <c r="B993" s="24" t="n">
        <f aca="false">B992+1*10^6</f>
        <v>2990000000</v>
      </c>
      <c r="C993" s="25" t="n">
        <f aca="false">D993+E993</f>
        <v>16.5</v>
      </c>
      <c r="D993" s="26" t="n">
        <v>10.5</v>
      </c>
      <c r="E993" s="26" t="n">
        <v>6</v>
      </c>
    </row>
    <row r="994" customFormat="false" ht="14.65" hidden="false" customHeight="false" outlineLevel="0" collapsed="false">
      <c r="B994" s="24" t="n">
        <f aca="false">B993+1*10^6</f>
        <v>2991000000</v>
      </c>
      <c r="C994" s="25" t="n">
        <f aca="false">D994+E994</f>
        <v>16.5</v>
      </c>
      <c r="D994" s="26" t="n">
        <v>10.5</v>
      </c>
      <c r="E994" s="26" t="n">
        <v>6</v>
      </c>
    </row>
    <row r="995" customFormat="false" ht="14.65" hidden="false" customHeight="false" outlineLevel="0" collapsed="false">
      <c r="B995" s="24" t="n">
        <f aca="false">B994+1*10^6</f>
        <v>2992000000</v>
      </c>
      <c r="C995" s="25" t="n">
        <f aca="false">D995+E995</f>
        <v>16.5</v>
      </c>
      <c r="D995" s="26" t="n">
        <v>10.5</v>
      </c>
      <c r="E995" s="26" t="n">
        <v>6</v>
      </c>
    </row>
    <row r="996" customFormat="false" ht="14.65" hidden="false" customHeight="false" outlineLevel="0" collapsed="false">
      <c r="B996" s="24" t="n">
        <f aca="false">B995+1*10^6</f>
        <v>2993000000</v>
      </c>
      <c r="C996" s="25" t="n">
        <f aca="false">D996+E996</f>
        <v>16.5</v>
      </c>
      <c r="D996" s="26" t="n">
        <v>10.5</v>
      </c>
      <c r="E996" s="26" t="n">
        <v>6</v>
      </c>
    </row>
    <row r="997" customFormat="false" ht="14.65" hidden="false" customHeight="false" outlineLevel="0" collapsed="false">
      <c r="B997" s="24" t="n">
        <f aca="false">B996+1*10^6</f>
        <v>2994000000</v>
      </c>
      <c r="C997" s="25" t="n">
        <f aca="false">D997+E997</f>
        <v>16.5</v>
      </c>
      <c r="D997" s="26" t="n">
        <v>10.5</v>
      </c>
      <c r="E997" s="26" t="n">
        <v>6</v>
      </c>
    </row>
    <row r="998" customFormat="false" ht="14.65" hidden="false" customHeight="false" outlineLevel="0" collapsed="false">
      <c r="B998" s="24" t="n">
        <f aca="false">B997+1*10^6</f>
        <v>2995000000</v>
      </c>
      <c r="C998" s="25" t="n">
        <f aca="false">D998+E998</f>
        <v>16.4</v>
      </c>
      <c r="D998" s="26" t="n">
        <v>10.5</v>
      </c>
      <c r="E998" s="26" t="n">
        <v>5.9</v>
      </c>
    </row>
    <row r="999" customFormat="false" ht="14.65" hidden="false" customHeight="false" outlineLevel="0" collapsed="false">
      <c r="B999" s="24" t="n">
        <f aca="false">B998+1*10^6</f>
        <v>2996000000</v>
      </c>
      <c r="C999" s="25" t="n">
        <f aca="false">D999+E999</f>
        <v>16.4</v>
      </c>
      <c r="D999" s="26" t="n">
        <v>10.5</v>
      </c>
      <c r="E999" s="26" t="n">
        <v>5.9</v>
      </c>
    </row>
    <row r="1000" customFormat="false" ht="14.65" hidden="false" customHeight="false" outlineLevel="0" collapsed="false">
      <c r="B1000" s="24" t="n">
        <f aca="false">B999+1*10^6</f>
        <v>2997000000</v>
      </c>
      <c r="C1000" s="25" t="n">
        <f aca="false">D1000+E1000</f>
        <v>16.6</v>
      </c>
      <c r="D1000" s="26" t="n">
        <v>10.6</v>
      </c>
      <c r="E1000" s="26" t="n">
        <v>6</v>
      </c>
    </row>
    <row r="1001" customFormat="false" ht="14.65" hidden="false" customHeight="false" outlineLevel="0" collapsed="false">
      <c r="B1001" s="24" t="n">
        <f aca="false">B1000+1*10^6</f>
        <v>2998000000</v>
      </c>
      <c r="C1001" s="25" t="n">
        <f aca="false">D1001+E1001</f>
        <v>16.6</v>
      </c>
      <c r="D1001" s="26" t="n">
        <v>10.6</v>
      </c>
      <c r="E1001" s="26" t="n">
        <v>6</v>
      </c>
    </row>
    <row r="1002" customFormat="false" ht="14.65" hidden="false" customHeight="false" outlineLevel="0" collapsed="false">
      <c r="B1002" s="24" t="n">
        <f aca="false">B1001+1*10^6</f>
        <v>2999000000</v>
      </c>
      <c r="C1002" s="25" t="n">
        <f aca="false">D1002+E1002</f>
        <v>16.6</v>
      </c>
      <c r="D1002" s="26" t="n">
        <v>10.6</v>
      </c>
      <c r="E1002" s="26" t="n">
        <v>6</v>
      </c>
    </row>
    <row r="1003" customFormat="false" ht="14.65" hidden="false" customHeight="false" outlineLevel="0" collapsed="false">
      <c r="B1003" s="24" t="n">
        <f aca="false">B1002+1*10^6</f>
        <v>3000000000</v>
      </c>
      <c r="C1003" s="25" t="n">
        <f aca="false">D1003+E1003</f>
        <v>16.6</v>
      </c>
      <c r="D1003" s="26" t="n">
        <v>10.6</v>
      </c>
      <c r="E1003" s="26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367"/>
  <sheetViews>
    <sheetView showFormulas="false" showGridLines="true" showRowColHeaders="true" showZeros="true" rightToLeft="false" tabSelected="false" showOutlineSymbols="true" defaultGridColor="true" view="normal" topLeftCell="A85" colorId="64" zoomScale="85" zoomScaleNormal="85" zoomScalePageLayoutView="100" workbookViewId="0">
      <selection pane="topLeft" activeCell="Q5" activeCellId="0" sqref="Q5"/>
    </sheetView>
  </sheetViews>
  <sheetFormatPr defaultColWidth="11.578125" defaultRowHeight="12.8" zeroHeight="false" outlineLevelRow="0" outlineLevelCol="0"/>
  <cols>
    <col collapsed="false" customWidth="true" hidden="false" outlineLevel="0" max="1" min="1" style="27" width="2.6"/>
    <col collapsed="false" customWidth="false" hidden="false" outlineLevel="0" max="4" min="2" style="27" width="11.52"/>
    <col collapsed="false" customWidth="true" hidden="false" outlineLevel="0" max="6" min="5" style="27" width="11.32"/>
    <col collapsed="false" customWidth="true" hidden="false" outlineLevel="0" max="7" min="7" style="27" width="3.28"/>
    <col collapsed="false" customWidth="false" hidden="false" outlineLevel="0" max="8" min="8" style="27" width="11.52"/>
    <col collapsed="false" customWidth="true" hidden="false" outlineLevel="0" max="12" min="9" style="27" width="11.48"/>
    <col collapsed="false" customWidth="true" hidden="false" outlineLevel="0" max="13" min="13" style="27" width="3.28"/>
    <col collapsed="false" customWidth="false" hidden="false" outlineLevel="0" max="18" min="14" style="27" width="11.52"/>
    <col collapsed="false" customWidth="true" hidden="false" outlineLevel="0" max="19" min="19" style="28" width="4.87"/>
    <col collapsed="false" customWidth="false" hidden="false" outlineLevel="0" max="20" min="20" style="28" width="11.57"/>
    <col collapsed="false" customWidth="false" hidden="false" outlineLevel="0" max="23" min="21" style="27" width="11.57"/>
    <col collapsed="false" customWidth="true" hidden="false" outlineLevel="0" max="24" min="24" style="29" width="13.91"/>
    <col collapsed="false" customWidth="true" hidden="false" outlineLevel="0" max="25" min="25" style="29" width="13.29"/>
    <col collapsed="false" customWidth="false" hidden="false" outlineLevel="0" max="1024" min="26" style="27" width="11.57"/>
  </cols>
  <sheetData>
    <row r="1" s="30" customFormat="true" ht="12.8" hidden="false" customHeight="true" outlineLevel="0" collapsed="false">
      <c r="C1" s="31" t="s">
        <v>45</v>
      </c>
      <c r="D1" s="31"/>
      <c r="E1" s="31" t="s">
        <v>46</v>
      </c>
      <c r="F1" s="31"/>
      <c r="I1" s="31" t="s">
        <v>47</v>
      </c>
      <c r="J1" s="31"/>
      <c r="K1" s="31" t="s">
        <v>48</v>
      </c>
      <c r="L1" s="31"/>
      <c r="O1" s="30" t="s">
        <v>49</v>
      </c>
      <c r="P1" s="30" t="s">
        <v>49</v>
      </c>
      <c r="Q1" s="30" t="s">
        <v>50</v>
      </c>
      <c r="R1" s="30" t="s">
        <v>49</v>
      </c>
      <c r="X1" s="32"/>
      <c r="Y1" s="32"/>
    </row>
    <row r="2" s="30" customFormat="true" ht="12.8" hidden="false" customHeight="true" outlineLevel="0" collapsed="false">
      <c r="B2" s="31" t="s">
        <v>51</v>
      </c>
      <c r="C2" s="31" t="s">
        <v>52</v>
      </c>
      <c r="D2" s="31"/>
      <c r="E2" s="31"/>
      <c r="F2" s="31"/>
      <c r="H2" s="31" t="s">
        <v>51</v>
      </c>
      <c r="I2" s="31" t="s">
        <v>53</v>
      </c>
      <c r="J2" s="31"/>
      <c r="K2" s="31"/>
      <c r="L2" s="31"/>
      <c r="N2" s="31" t="s">
        <v>51</v>
      </c>
      <c r="O2" s="31" t="s">
        <v>54</v>
      </c>
      <c r="P2" s="31"/>
      <c r="Q2" s="31"/>
      <c r="T2" s="31" t="s">
        <v>51</v>
      </c>
      <c r="X2" s="32"/>
      <c r="Y2" s="32"/>
    </row>
    <row r="3" s="30" customFormat="true" ht="12.8" hidden="false" customHeight="true" outlineLevel="0" collapsed="false">
      <c r="B3" s="31"/>
      <c r="C3" s="31"/>
      <c r="D3" s="31"/>
      <c r="E3" s="31"/>
      <c r="F3" s="31"/>
      <c r="H3" s="31"/>
      <c r="I3" s="31"/>
      <c r="J3" s="31"/>
      <c r="K3" s="31"/>
      <c r="L3" s="31"/>
      <c r="N3" s="31"/>
      <c r="O3" s="31"/>
      <c r="P3" s="31"/>
      <c r="Q3" s="31"/>
      <c r="T3" s="31"/>
      <c r="U3" s="31" t="s">
        <v>55</v>
      </c>
      <c r="V3" s="31"/>
      <c r="W3" s="31"/>
      <c r="X3" s="31"/>
      <c r="Y3" s="31" t="s">
        <v>56</v>
      </c>
    </row>
    <row r="4" s="30" customFormat="true" ht="21.65" hidden="false" customHeight="false" outlineLevel="0" collapsed="false">
      <c r="B4" s="31"/>
      <c r="C4" s="31" t="s">
        <v>57</v>
      </c>
      <c r="D4" s="31" t="s">
        <v>58</v>
      </c>
      <c r="E4" s="31" t="s">
        <v>57</v>
      </c>
      <c r="F4" s="31" t="s">
        <v>58</v>
      </c>
      <c r="H4" s="31"/>
      <c r="I4" s="31" t="s">
        <v>59</v>
      </c>
      <c r="J4" s="31" t="s">
        <v>60</v>
      </c>
      <c r="K4" s="31" t="s">
        <v>59</v>
      </c>
      <c r="L4" s="31" t="s">
        <v>60</v>
      </c>
      <c r="N4" s="31"/>
      <c r="O4" s="31" t="s">
        <v>57</v>
      </c>
      <c r="P4" s="31" t="s">
        <v>61</v>
      </c>
      <c r="Q4" s="31" t="s">
        <v>62</v>
      </c>
      <c r="R4" s="31" t="s">
        <v>63</v>
      </c>
      <c r="S4" s="33"/>
      <c r="T4" s="31"/>
      <c r="U4" s="31" t="s">
        <v>64</v>
      </c>
      <c r="V4" s="31" t="s">
        <v>65</v>
      </c>
      <c r="W4" s="31" t="s">
        <v>66</v>
      </c>
      <c r="X4" s="31" t="s">
        <v>67</v>
      </c>
      <c r="Y4" s="31" t="s">
        <v>68</v>
      </c>
    </row>
    <row r="5" customFormat="false" ht="12.8" hidden="false" customHeight="false" outlineLevel="0" collapsed="false">
      <c r="B5" s="34" t="n">
        <v>0</v>
      </c>
      <c r="C5" s="35" t="n">
        <v>-52.3</v>
      </c>
      <c r="D5" s="35" t="n">
        <v>-81</v>
      </c>
      <c r="E5" s="36" t="n">
        <v>-70.3</v>
      </c>
      <c r="F5" s="35" t="n">
        <v>-79.8</v>
      </c>
      <c r="H5" s="34" t="n">
        <v>0</v>
      </c>
      <c r="I5" s="35" t="n">
        <v>-52.48</v>
      </c>
      <c r="J5" s="36" t="n">
        <v>-48.52</v>
      </c>
      <c r="K5" s="35" t="n">
        <v>-54.99</v>
      </c>
      <c r="L5" s="37" t="n">
        <v>-51.12</v>
      </c>
      <c r="N5" s="34" t="n">
        <v>0</v>
      </c>
      <c r="O5" s="35" t="n">
        <v>-52.57</v>
      </c>
      <c r="P5" s="35" t="n">
        <v>-42.03</v>
      </c>
      <c r="Q5" s="38" t="n">
        <v>-39.49</v>
      </c>
      <c r="R5" s="39" t="n">
        <v>-41.97</v>
      </c>
      <c r="S5" s="0"/>
      <c r="T5" s="34" t="n">
        <v>0</v>
      </c>
      <c r="U5" s="40" t="n">
        <v>-26.17</v>
      </c>
      <c r="V5" s="40" t="n">
        <v>-26.33</v>
      </c>
      <c r="W5" s="40" t="n">
        <v>-26.13</v>
      </c>
      <c r="X5" s="37" t="n">
        <v>-26.21</v>
      </c>
      <c r="Y5" s="37" t="n">
        <v>-30.93</v>
      </c>
    </row>
    <row r="6" customFormat="false" ht="12.8" hidden="false" customHeight="false" outlineLevel="0" collapsed="false">
      <c r="B6" s="41" t="n">
        <f aca="false">B5+1</f>
        <v>1</v>
      </c>
      <c r="C6" s="35" t="n">
        <v>-52.3</v>
      </c>
      <c r="D6" s="35" t="n">
        <v>-80</v>
      </c>
      <c r="E6" s="35" t="n">
        <v>-70.3</v>
      </c>
      <c r="F6" s="35" t="n">
        <v>-77.9</v>
      </c>
      <c r="H6" s="41" t="n">
        <f aca="false">H5+1</f>
        <v>1</v>
      </c>
      <c r="I6" s="37" t="n">
        <f aca="false">(I5*4+I10)/5</f>
        <v>-52.516</v>
      </c>
      <c r="J6" s="37" t="n">
        <f aca="false">(J5*4+J10)/5</f>
        <v>-48.58</v>
      </c>
      <c r="K6" s="37" t="n">
        <f aca="false">(K5*4+K10)/5</f>
        <v>-54.55</v>
      </c>
      <c r="L6" s="37" t="n">
        <f aca="false">(L5*4+L10)/5</f>
        <v>-51.252</v>
      </c>
      <c r="N6" s="41" t="n">
        <f aca="false">N5+1</f>
        <v>1</v>
      </c>
      <c r="O6" s="37" t="n">
        <f aca="false">(O5*4+O10)/5</f>
        <v>-52.49</v>
      </c>
      <c r="P6" s="37" t="n">
        <f aca="false">(P5*4+P10)/5</f>
        <v>-42.218</v>
      </c>
      <c r="Q6" s="37" t="n">
        <f aca="false">(Q5*4+Q10)/5</f>
        <v>-39.436</v>
      </c>
      <c r="R6" s="37" t="n">
        <f aca="false">(R5*4+R10)/5</f>
        <v>-41.864</v>
      </c>
      <c r="S6" s="0"/>
      <c r="T6" s="41" t="n">
        <f aca="false">T5+1</f>
        <v>1</v>
      </c>
      <c r="U6" s="40"/>
      <c r="V6" s="40"/>
      <c r="W6" s="40"/>
      <c r="X6" s="37" t="n">
        <v>-26.2553333333333</v>
      </c>
      <c r="Y6" s="37" t="n">
        <f aca="false">(Y5*4+Y10)/5</f>
        <v>-30.92</v>
      </c>
    </row>
    <row r="7" customFormat="false" ht="12.8" hidden="false" customHeight="false" outlineLevel="0" collapsed="false">
      <c r="B7" s="41" t="n">
        <f aca="false">B6+1</f>
        <v>2</v>
      </c>
      <c r="C7" s="35" t="n">
        <v>-52.3</v>
      </c>
      <c r="D7" s="35" t="n">
        <v>-79.9</v>
      </c>
      <c r="E7" s="42" t="n">
        <v>-70.3</v>
      </c>
      <c r="F7" s="35" t="n">
        <v>-75.5</v>
      </c>
      <c r="H7" s="41" t="n">
        <f aca="false">H6+1</f>
        <v>2</v>
      </c>
      <c r="I7" s="37" t="n">
        <f aca="false">(I5*3+I10*2)/5</f>
        <v>-52.552</v>
      </c>
      <c r="J7" s="37" t="n">
        <f aca="false">(J5*3+J10*2)/5</f>
        <v>-48.64</v>
      </c>
      <c r="K7" s="37" t="n">
        <f aca="false">(K5*3+K10*2)/5</f>
        <v>-54.11</v>
      </c>
      <c r="L7" s="37" t="n">
        <f aca="false">(L5*3+L10*2)/5</f>
        <v>-51.384</v>
      </c>
      <c r="N7" s="41" t="n">
        <f aca="false">N6+1</f>
        <v>2</v>
      </c>
      <c r="O7" s="37" t="n">
        <f aca="false">(O5*3+O10*2)/5</f>
        <v>-52.41</v>
      </c>
      <c r="P7" s="37" t="n">
        <f aca="false">(P5*3+P10*2)/5</f>
        <v>-42.406</v>
      </c>
      <c r="Q7" s="37" t="n">
        <f aca="false">(Q5*3+Q10*2)/5</f>
        <v>-39.382</v>
      </c>
      <c r="R7" s="37" t="n">
        <f aca="false">(R5*3+R10*2)/5</f>
        <v>-41.758</v>
      </c>
      <c r="S7" s="0"/>
      <c r="T7" s="41" t="n">
        <f aca="false">T6+1</f>
        <v>2</v>
      </c>
      <c r="U7" s="40"/>
      <c r="V7" s="40"/>
      <c r="W7" s="40"/>
      <c r="X7" s="37" t="n">
        <v>-26.3006666666667</v>
      </c>
      <c r="Y7" s="37" t="n">
        <f aca="false">(Y5*3+Y10*2)/5</f>
        <v>-30.91</v>
      </c>
    </row>
    <row r="8" customFormat="false" ht="12.8" hidden="false" customHeight="false" outlineLevel="0" collapsed="false">
      <c r="B8" s="41" t="n">
        <f aca="false">B7+1</f>
        <v>3</v>
      </c>
      <c r="C8" s="35" t="n">
        <v>-52.3</v>
      </c>
      <c r="D8" s="35" t="n">
        <v>-79.5</v>
      </c>
      <c r="E8" s="42" t="n">
        <v>-70.3</v>
      </c>
      <c r="F8" s="35" t="n">
        <v>-74.3</v>
      </c>
      <c r="H8" s="41" t="n">
        <f aca="false">H7+1</f>
        <v>3</v>
      </c>
      <c r="I8" s="37" t="n">
        <f aca="false">(I5*2+I10*3)/5</f>
        <v>-52.588</v>
      </c>
      <c r="J8" s="37" t="n">
        <f aca="false">(J5*2+J10*3)/5</f>
        <v>-48.7</v>
      </c>
      <c r="K8" s="37" t="n">
        <f aca="false">(K5*2+K10*3)/5</f>
        <v>-53.67</v>
      </c>
      <c r="L8" s="37" t="n">
        <f aca="false">(L5*2+L10*3)/5</f>
        <v>-51.516</v>
      </c>
      <c r="N8" s="41" t="n">
        <f aca="false">N7+1</f>
        <v>3</v>
      </c>
      <c r="O8" s="37" t="n">
        <f aca="false">(O5*2+O10*3)/5</f>
        <v>-52.33</v>
      </c>
      <c r="P8" s="37" t="n">
        <f aca="false">(P5*2+P10*3)/5</f>
        <v>-42.594</v>
      </c>
      <c r="Q8" s="37" t="n">
        <f aca="false">(Q5*2+Q10*3)/5</f>
        <v>-39.328</v>
      </c>
      <c r="R8" s="37" t="n">
        <f aca="false">(R5*2+R10*3)/5</f>
        <v>-41.652</v>
      </c>
      <c r="S8" s="0"/>
      <c r="T8" s="41" t="n">
        <f aca="false">T7+1</f>
        <v>3</v>
      </c>
      <c r="U8" s="40"/>
      <c r="V8" s="40"/>
      <c r="W8" s="40"/>
      <c r="X8" s="37" t="n">
        <v>-26.346</v>
      </c>
      <c r="Y8" s="37" t="n">
        <f aca="false">(Y5*2+Y10*3)/5</f>
        <v>-30.9</v>
      </c>
    </row>
    <row r="9" customFormat="false" ht="12.8" hidden="false" customHeight="false" outlineLevel="0" collapsed="false">
      <c r="B9" s="41" t="n">
        <f aca="false">B8+1</f>
        <v>4</v>
      </c>
      <c r="C9" s="35" t="n">
        <v>-52.4</v>
      </c>
      <c r="D9" s="35" t="n">
        <v>-79.4</v>
      </c>
      <c r="E9" s="42" t="n">
        <v>-70.2</v>
      </c>
      <c r="F9" s="35" t="n">
        <v>-72.7</v>
      </c>
      <c r="H9" s="41" t="n">
        <f aca="false">H8+1</f>
        <v>4</v>
      </c>
      <c r="I9" s="37" t="n">
        <f aca="false">(I5+I10*4)/5</f>
        <v>-52.624</v>
      </c>
      <c r="J9" s="37" t="n">
        <f aca="false">(J5+J10*4)/5</f>
        <v>-48.76</v>
      </c>
      <c r="K9" s="37" t="n">
        <f aca="false">(K5+K10*4)/5</f>
        <v>-53.23</v>
      </c>
      <c r="L9" s="37" t="n">
        <f aca="false">(L5+L10*4)/5</f>
        <v>-51.648</v>
      </c>
      <c r="N9" s="41" t="n">
        <f aca="false">N8+1</f>
        <v>4</v>
      </c>
      <c r="O9" s="37" t="n">
        <f aca="false">(O5+O10*4)/5</f>
        <v>-52.25</v>
      </c>
      <c r="P9" s="37" t="n">
        <f aca="false">(P5+P10*4)/5</f>
        <v>-42.782</v>
      </c>
      <c r="Q9" s="37" t="n">
        <f aca="false">(Q5+Q10*4)/5</f>
        <v>-39.274</v>
      </c>
      <c r="R9" s="37" t="n">
        <f aca="false">(R5+R10*4)/5</f>
        <v>-41.546</v>
      </c>
      <c r="S9" s="0"/>
      <c r="T9" s="41" t="n">
        <f aca="false">T8+1</f>
        <v>4</v>
      </c>
      <c r="U9" s="40"/>
      <c r="V9" s="40"/>
      <c r="W9" s="40"/>
      <c r="X9" s="37" t="n">
        <v>-26.3913333333333</v>
      </c>
      <c r="Y9" s="37" t="n">
        <f aca="false">(Y5+Y10*4)/5</f>
        <v>-30.89</v>
      </c>
    </row>
    <row r="10" customFormat="false" ht="12.8" hidden="false" customHeight="false" outlineLevel="0" collapsed="false">
      <c r="B10" s="41" t="n">
        <f aca="false">B9+1</f>
        <v>5</v>
      </c>
      <c r="C10" s="35" t="n">
        <v>-52.4</v>
      </c>
      <c r="D10" s="35" t="n">
        <v>-79.7</v>
      </c>
      <c r="E10" s="42" t="n">
        <v>-70.1</v>
      </c>
      <c r="F10" s="35" t="n">
        <v>-71.7</v>
      </c>
      <c r="H10" s="41" t="n">
        <f aca="false">H9+1</f>
        <v>5</v>
      </c>
      <c r="I10" s="35" t="n">
        <v>-52.66</v>
      </c>
      <c r="J10" s="42" t="n">
        <v>-48.82</v>
      </c>
      <c r="K10" s="35" t="n">
        <v>-52.79</v>
      </c>
      <c r="L10" s="37" t="n">
        <v>-51.78</v>
      </c>
      <c r="N10" s="41" t="n">
        <f aca="false">N9+1</f>
        <v>5</v>
      </c>
      <c r="O10" s="35" t="n">
        <v>-52.17</v>
      </c>
      <c r="P10" s="35" t="n">
        <v>-42.97</v>
      </c>
      <c r="Q10" s="42" t="n">
        <v>-39.22</v>
      </c>
      <c r="R10" s="43" t="n">
        <v>-41.44</v>
      </c>
      <c r="S10" s="0"/>
      <c r="T10" s="41" t="n">
        <f aca="false">T9+1</f>
        <v>5</v>
      </c>
      <c r="U10" s="40" t="n">
        <v>-26.39</v>
      </c>
      <c r="V10" s="40" t="n">
        <v>-26.48</v>
      </c>
      <c r="W10" s="40" t="n">
        <v>-26.44</v>
      </c>
      <c r="X10" s="37" t="n">
        <v>-26.4366666666667</v>
      </c>
      <c r="Y10" s="37" t="n">
        <v>-30.88</v>
      </c>
    </row>
    <row r="11" customFormat="false" ht="12.8" hidden="false" customHeight="false" outlineLevel="0" collapsed="false">
      <c r="B11" s="41" t="n">
        <f aca="false">B10+1</f>
        <v>6</v>
      </c>
      <c r="C11" s="35" t="n">
        <v>-52.4</v>
      </c>
      <c r="D11" s="35" t="n">
        <v>-79.7</v>
      </c>
      <c r="E11" s="42" t="n">
        <v>-70</v>
      </c>
      <c r="F11" s="35" t="n">
        <v>-70.7</v>
      </c>
      <c r="H11" s="41" t="n">
        <f aca="false">H10+1</f>
        <v>6</v>
      </c>
      <c r="I11" s="37" t="n">
        <f aca="false">(I10*4+I15)/5</f>
        <v>-52.74</v>
      </c>
      <c r="J11" s="37" t="n">
        <f aca="false">(J10*4+J15)/5</f>
        <v>-48.876</v>
      </c>
      <c r="K11" s="37" t="n">
        <f aca="false">(K10*4+K15)/5</f>
        <v>-52.518</v>
      </c>
      <c r="L11" s="37" t="n">
        <f aca="false">(L10*4+L15)/5</f>
        <v>-51.998</v>
      </c>
      <c r="N11" s="41" t="n">
        <f aca="false">N10+1</f>
        <v>6</v>
      </c>
      <c r="O11" s="37" t="n">
        <f aca="false">(O10*4+O15)/5</f>
        <v>-51.778</v>
      </c>
      <c r="P11" s="37" t="n">
        <f aca="false">(P10*4+P15)/5</f>
        <v>-43.084</v>
      </c>
      <c r="Q11" s="37" t="n">
        <f aca="false">(Q10*4+Q15)/5</f>
        <v>-39.17</v>
      </c>
      <c r="R11" s="37" t="n">
        <f aca="false">(R10*4+R15)/5</f>
        <v>-41.332</v>
      </c>
      <c r="S11" s="0"/>
      <c r="T11" s="41" t="n">
        <f aca="false">T10+1</f>
        <v>6</v>
      </c>
      <c r="U11" s="40"/>
      <c r="V11" s="40"/>
      <c r="W11" s="40"/>
      <c r="X11" s="37" t="n">
        <v>-26.4086666666667</v>
      </c>
      <c r="Y11" s="37" t="n">
        <f aca="false">(Y10*4+Y15)/5</f>
        <v>-30.862</v>
      </c>
    </row>
    <row r="12" customFormat="false" ht="12.8" hidden="false" customHeight="false" outlineLevel="0" collapsed="false">
      <c r="B12" s="41" t="n">
        <f aca="false">B11+1</f>
        <v>7</v>
      </c>
      <c r="C12" s="35" t="n">
        <v>-52.3</v>
      </c>
      <c r="D12" s="35" t="n">
        <v>-80</v>
      </c>
      <c r="E12" s="42" t="n">
        <v>-69.9</v>
      </c>
      <c r="F12" s="35" t="n">
        <v>-69.8</v>
      </c>
      <c r="H12" s="41" t="n">
        <f aca="false">H11+1</f>
        <v>7</v>
      </c>
      <c r="I12" s="37" t="n">
        <f aca="false">(I10*3+I15*2)/5</f>
        <v>-52.82</v>
      </c>
      <c r="J12" s="37" t="n">
        <f aca="false">(J10*3+J15*2)/5</f>
        <v>-48.932</v>
      </c>
      <c r="K12" s="37" t="n">
        <f aca="false">(K10*3+K15*2)/5</f>
        <v>-52.246</v>
      </c>
      <c r="L12" s="37" t="n">
        <f aca="false">(L10*3+L15*2)/5</f>
        <v>-52.216</v>
      </c>
      <c r="N12" s="41" t="n">
        <f aca="false">N11+1</f>
        <v>7</v>
      </c>
      <c r="O12" s="37" t="n">
        <f aca="false">(O10*3+O15*2)/5</f>
        <v>-51.386</v>
      </c>
      <c r="P12" s="37" t="n">
        <f aca="false">(P10*3+P15*2)/5</f>
        <v>-43.198</v>
      </c>
      <c r="Q12" s="37" t="n">
        <f aca="false">(Q10*3+Q15*2)/5</f>
        <v>-39.12</v>
      </c>
      <c r="R12" s="37" t="n">
        <f aca="false">(R10*3+R15*2)/5</f>
        <v>-41.224</v>
      </c>
      <c r="S12" s="44"/>
      <c r="T12" s="41" t="n">
        <f aca="false">T11+1</f>
        <v>7</v>
      </c>
      <c r="U12" s="40"/>
      <c r="V12" s="40"/>
      <c r="W12" s="40"/>
      <c r="X12" s="37" t="n">
        <v>-26.3806666666667</v>
      </c>
      <c r="Y12" s="37" t="n">
        <f aca="false">(Y10*3+Y15*2)/5</f>
        <v>-30.844</v>
      </c>
    </row>
    <row r="13" customFormat="false" ht="12.8" hidden="false" customHeight="false" outlineLevel="0" collapsed="false">
      <c r="B13" s="41" t="n">
        <f aca="false">B12+1</f>
        <v>8</v>
      </c>
      <c r="C13" s="35" t="n">
        <v>-52.3</v>
      </c>
      <c r="D13" s="35" t="n">
        <v>-80.9</v>
      </c>
      <c r="E13" s="42" t="n">
        <v>-69.9</v>
      </c>
      <c r="F13" s="35" t="n">
        <v>-68.8</v>
      </c>
      <c r="H13" s="41" t="n">
        <f aca="false">H12+1</f>
        <v>8</v>
      </c>
      <c r="I13" s="37" t="n">
        <f aca="false">(I10*2+I15*3)/5</f>
        <v>-52.9</v>
      </c>
      <c r="J13" s="37" t="n">
        <f aca="false">(J10*2+J15*3)/5</f>
        <v>-48.988</v>
      </c>
      <c r="K13" s="37" t="n">
        <f aca="false">(K10*2+K15*3)/5</f>
        <v>-51.974</v>
      </c>
      <c r="L13" s="37" t="n">
        <f aca="false">(L10*2+L15*3)/5</f>
        <v>-52.434</v>
      </c>
      <c r="N13" s="41" t="n">
        <f aca="false">N12+1</f>
        <v>8</v>
      </c>
      <c r="O13" s="37" t="n">
        <f aca="false">(O10*2+O15*3)/5</f>
        <v>-50.994</v>
      </c>
      <c r="P13" s="37" t="n">
        <f aca="false">(P10*2+P15*3)/5</f>
        <v>-43.312</v>
      </c>
      <c r="Q13" s="37" t="n">
        <f aca="false">(Q10*2+Q15*3)/5</f>
        <v>-39.07</v>
      </c>
      <c r="R13" s="37" t="n">
        <f aca="false">(R10*2+R15*3)/5</f>
        <v>-41.116</v>
      </c>
      <c r="S13" s="44"/>
      <c r="T13" s="41" t="n">
        <f aca="false">T12+1</f>
        <v>8</v>
      </c>
      <c r="U13" s="40"/>
      <c r="V13" s="40"/>
      <c r="W13" s="40"/>
      <c r="X13" s="37" t="n">
        <v>-26.3526666666667</v>
      </c>
      <c r="Y13" s="37" t="n">
        <f aca="false">(Y10*2+Y15*3)/5</f>
        <v>-30.826</v>
      </c>
    </row>
    <row r="14" customFormat="false" ht="12.8" hidden="false" customHeight="false" outlineLevel="0" collapsed="false">
      <c r="B14" s="41" t="n">
        <f aca="false">B13+1</f>
        <v>9</v>
      </c>
      <c r="C14" s="35" t="n">
        <v>-52.3</v>
      </c>
      <c r="D14" s="35" t="n">
        <v>-81.5</v>
      </c>
      <c r="E14" s="42" t="n">
        <v>-70</v>
      </c>
      <c r="F14" s="35" t="n">
        <v>-67.8</v>
      </c>
      <c r="H14" s="41" t="n">
        <f aca="false">H13+1</f>
        <v>9</v>
      </c>
      <c r="I14" s="37" t="n">
        <f aca="false">(I10+I15*4)/5</f>
        <v>-52.98</v>
      </c>
      <c r="J14" s="37" t="n">
        <f aca="false">(J10+J15*4)/5</f>
        <v>-49.044</v>
      </c>
      <c r="K14" s="37" t="n">
        <f aca="false">(K10+K15*4)/5</f>
        <v>-51.702</v>
      </c>
      <c r="L14" s="37" t="n">
        <f aca="false">(L10+L15*4)/5</f>
        <v>-52.652</v>
      </c>
      <c r="N14" s="41" t="n">
        <f aca="false">N13+1</f>
        <v>9</v>
      </c>
      <c r="O14" s="37" t="n">
        <f aca="false">(O10+O15*4)/5</f>
        <v>-50.602</v>
      </c>
      <c r="P14" s="37" t="n">
        <f aca="false">(P10+P15*4)/5</f>
        <v>-43.426</v>
      </c>
      <c r="Q14" s="37" t="n">
        <f aca="false">(Q10+Q15*4)/5</f>
        <v>-39.02</v>
      </c>
      <c r="R14" s="37" t="n">
        <f aca="false">(R10+R15*4)/5</f>
        <v>-41.008</v>
      </c>
      <c r="S14" s="44"/>
      <c r="T14" s="41" t="n">
        <f aca="false">T13+1</f>
        <v>9</v>
      </c>
      <c r="U14" s="40"/>
      <c r="V14" s="40"/>
      <c r="W14" s="40"/>
      <c r="X14" s="37" t="n">
        <v>-26.3246666666667</v>
      </c>
      <c r="Y14" s="37" t="n">
        <f aca="false">(Y10+Y15*4)/5</f>
        <v>-30.808</v>
      </c>
    </row>
    <row r="15" customFormat="false" ht="12.8" hidden="false" customHeight="false" outlineLevel="0" collapsed="false">
      <c r="B15" s="41" t="n">
        <f aca="false">B14+1</f>
        <v>10</v>
      </c>
      <c r="C15" s="35" t="n">
        <v>-52.3</v>
      </c>
      <c r="D15" s="35" t="n">
        <v>-81.5</v>
      </c>
      <c r="E15" s="42" t="n">
        <v>-70.3</v>
      </c>
      <c r="F15" s="35" t="n">
        <v>-67.2</v>
      </c>
      <c r="H15" s="41" t="n">
        <f aca="false">H14+1</f>
        <v>10</v>
      </c>
      <c r="I15" s="35" t="n">
        <v>-53.06</v>
      </c>
      <c r="J15" s="42" t="n">
        <v>-49.1</v>
      </c>
      <c r="K15" s="35" t="n">
        <v>-51.43</v>
      </c>
      <c r="L15" s="37" t="n">
        <v>-52.87</v>
      </c>
      <c r="N15" s="41" t="n">
        <f aca="false">N14+1</f>
        <v>10</v>
      </c>
      <c r="O15" s="35" t="n">
        <v>-50.21</v>
      </c>
      <c r="P15" s="35" t="n">
        <v>-43.54</v>
      </c>
      <c r="Q15" s="42" t="n">
        <v>-38.97</v>
      </c>
      <c r="R15" s="43" t="n">
        <v>-40.9</v>
      </c>
      <c r="S15" s="44"/>
      <c r="T15" s="41" t="n">
        <f aca="false">T14+1</f>
        <v>10</v>
      </c>
      <c r="U15" s="40" t="n">
        <v>-26.42</v>
      </c>
      <c r="V15" s="40" t="n">
        <v>-26.08</v>
      </c>
      <c r="W15" s="40" t="n">
        <v>-26.39</v>
      </c>
      <c r="X15" s="37" t="n">
        <v>-26.2966666666667</v>
      </c>
      <c r="Y15" s="37" t="n">
        <v>-30.79</v>
      </c>
    </row>
    <row r="16" customFormat="false" ht="12.8" hidden="false" customHeight="false" outlineLevel="0" collapsed="false">
      <c r="B16" s="41" t="n">
        <f aca="false">B15+1</f>
        <v>11</v>
      </c>
      <c r="C16" s="35" t="n">
        <v>-52.3</v>
      </c>
      <c r="D16" s="35" t="n">
        <v>-82</v>
      </c>
      <c r="E16" s="42" t="n">
        <v>-70.8</v>
      </c>
      <c r="F16" s="35" t="n">
        <v>-66.7</v>
      </c>
      <c r="H16" s="41" t="n">
        <f aca="false">H15+1</f>
        <v>11</v>
      </c>
      <c r="I16" s="37" t="n">
        <f aca="false">(I15*4+I20)/5</f>
        <v>-53.174</v>
      </c>
      <c r="J16" s="37" t="n">
        <f aca="false">(J15*4+J20)/5</f>
        <v>-49.102</v>
      </c>
      <c r="K16" s="37" t="n">
        <f aca="false">(K15*4+K20)/5</f>
        <v>-51.27</v>
      </c>
      <c r="L16" s="37" t="n">
        <f aca="false">(L15*4+L20)/5</f>
        <v>-53.276</v>
      </c>
      <c r="N16" s="41" t="n">
        <f aca="false">N15+1</f>
        <v>11</v>
      </c>
      <c r="O16" s="37" t="n">
        <f aca="false">(O15*4+O20)/5</f>
        <v>-49.742</v>
      </c>
      <c r="P16" s="37" t="n">
        <f aca="false">(P15*4+P20)/5</f>
        <v>-43.796</v>
      </c>
      <c r="Q16" s="37" t="n">
        <f aca="false">(Q15*4+Q20)/5</f>
        <v>-38.986</v>
      </c>
      <c r="R16" s="37" t="n">
        <f aca="false">(R15*4+R20)/5</f>
        <v>-40.728</v>
      </c>
      <c r="S16" s="44"/>
      <c r="T16" s="41" t="n">
        <f aca="false">T15+1</f>
        <v>11</v>
      </c>
      <c r="U16" s="40"/>
      <c r="V16" s="40"/>
      <c r="W16" s="40"/>
      <c r="X16" s="37" t="n">
        <v>-26.3193333333333</v>
      </c>
      <c r="Y16" s="37" t="n">
        <f aca="false">(Y15*4+Y20)/5</f>
        <v>-30.784</v>
      </c>
    </row>
    <row r="17" customFormat="false" ht="12.8" hidden="false" customHeight="false" outlineLevel="0" collapsed="false">
      <c r="B17" s="41" t="n">
        <f aca="false">B16+1</f>
        <v>12</v>
      </c>
      <c r="C17" s="35" t="n">
        <v>-52.2</v>
      </c>
      <c r="D17" s="35" t="n">
        <v>-82.5</v>
      </c>
      <c r="E17" s="42" t="n">
        <v>-71.2</v>
      </c>
      <c r="F17" s="35" t="n">
        <v>-66.3</v>
      </c>
      <c r="H17" s="41" t="n">
        <f aca="false">H16+1</f>
        <v>12</v>
      </c>
      <c r="I17" s="37" t="n">
        <f aca="false">(I15*3+I20*2)/5</f>
        <v>-53.288</v>
      </c>
      <c r="J17" s="37" t="n">
        <f aca="false">(J15*3+J20*2)/5</f>
        <v>-49.104</v>
      </c>
      <c r="K17" s="37" t="n">
        <f aca="false">(K15*3+K20*2)/5</f>
        <v>-51.11</v>
      </c>
      <c r="L17" s="37" t="n">
        <f aca="false">(L15*3+L20*2)/5</f>
        <v>-53.682</v>
      </c>
      <c r="N17" s="41" t="n">
        <f aca="false">N16+1</f>
        <v>12</v>
      </c>
      <c r="O17" s="37" t="n">
        <f aca="false">(O15*3+O20*2)/5</f>
        <v>-49.274</v>
      </c>
      <c r="P17" s="37" t="n">
        <f aca="false">(P15*3+P20*2)/5</f>
        <v>-44.052</v>
      </c>
      <c r="Q17" s="37" t="n">
        <f aca="false">(Q15*3+Q20*2)/5</f>
        <v>-39.002</v>
      </c>
      <c r="R17" s="37" t="n">
        <f aca="false">(R15*3+R20*2)/5</f>
        <v>-40.556</v>
      </c>
      <c r="S17" s="44"/>
      <c r="T17" s="41" t="n">
        <f aca="false">T16+1</f>
        <v>12</v>
      </c>
      <c r="U17" s="40"/>
      <c r="V17" s="40"/>
      <c r="W17" s="40"/>
      <c r="X17" s="37" t="n">
        <v>-26.342</v>
      </c>
      <c r="Y17" s="37" t="n">
        <f aca="false">(Y15*3+Y20*2)/5</f>
        <v>-30.778</v>
      </c>
    </row>
    <row r="18" customFormat="false" ht="12.8" hidden="false" customHeight="false" outlineLevel="0" collapsed="false">
      <c r="B18" s="41" t="n">
        <f aca="false">B17+1</f>
        <v>13</v>
      </c>
      <c r="C18" s="35" t="n">
        <v>-52.2</v>
      </c>
      <c r="D18" s="35" t="n">
        <v>-82.7</v>
      </c>
      <c r="E18" s="42" t="n">
        <v>-71.6</v>
      </c>
      <c r="F18" s="35" t="n">
        <v>-65.7</v>
      </c>
      <c r="H18" s="41" t="n">
        <f aca="false">H17+1</f>
        <v>13</v>
      </c>
      <c r="I18" s="37" t="n">
        <f aca="false">(I15*2+I20*3)/5</f>
        <v>-53.402</v>
      </c>
      <c r="J18" s="37" t="n">
        <f aca="false">(J15*2+J20*3)/5</f>
        <v>-49.106</v>
      </c>
      <c r="K18" s="37" t="n">
        <f aca="false">(K15*2+K20*3)/5</f>
        <v>-50.95</v>
      </c>
      <c r="L18" s="37" t="n">
        <f aca="false">(L15*2+L20*3)/5</f>
        <v>-54.088</v>
      </c>
      <c r="N18" s="41" t="n">
        <f aca="false">N17+1</f>
        <v>13</v>
      </c>
      <c r="O18" s="37" t="n">
        <f aca="false">(O15*2+O20*3)/5</f>
        <v>-48.806</v>
      </c>
      <c r="P18" s="37" t="n">
        <f aca="false">(P15*2+P20*3)/5</f>
        <v>-44.308</v>
      </c>
      <c r="Q18" s="37" t="n">
        <f aca="false">(Q15*2+Q20*3)/5</f>
        <v>-39.018</v>
      </c>
      <c r="R18" s="37" t="n">
        <f aca="false">(R15*2+R20*3)/5</f>
        <v>-40.384</v>
      </c>
      <c r="S18" s="44"/>
      <c r="T18" s="41" t="n">
        <f aca="false">T17+1</f>
        <v>13</v>
      </c>
      <c r="U18" s="40"/>
      <c r="V18" s="40"/>
      <c r="W18" s="40"/>
      <c r="X18" s="37" t="n">
        <v>-26.3646666666667</v>
      </c>
      <c r="Y18" s="37" t="n">
        <f aca="false">(Y15*2+Y20*3)/5</f>
        <v>-30.772</v>
      </c>
    </row>
    <row r="19" customFormat="false" ht="12.8" hidden="false" customHeight="false" outlineLevel="0" collapsed="false">
      <c r="B19" s="41" t="n">
        <f aca="false">B18+1</f>
        <v>14</v>
      </c>
      <c r="C19" s="35" t="n">
        <v>-52.2</v>
      </c>
      <c r="D19" s="35" t="n">
        <v>-82.5</v>
      </c>
      <c r="E19" s="42" t="n">
        <v>-72</v>
      </c>
      <c r="F19" s="35" t="n">
        <v>-65.4</v>
      </c>
      <c r="H19" s="41" t="n">
        <f aca="false">H18+1</f>
        <v>14</v>
      </c>
      <c r="I19" s="37" t="n">
        <f aca="false">(I15+I20*4)/5</f>
        <v>-53.516</v>
      </c>
      <c r="J19" s="37" t="n">
        <f aca="false">(J15+J20*4)/5</f>
        <v>-49.108</v>
      </c>
      <c r="K19" s="37" t="n">
        <f aca="false">(K15+K20*4)/5</f>
        <v>-50.79</v>
      </c>
      <c r="L19" s="37" t="n">
        <f aca="false">(L15+L20*4)/5</f>
        <v>-54.494</v>
      </c>
      <c r="N19" s="41" t="n">
        <f aca="false">N18+1</f>
        <v>14</v>
      </c>
      <c r="O19" s="37" t="n">
        <f aca="false">(O15+O20*4)/5</f>
        <v>-48.338</v>
      </c>
      <c r="P19" s="37" t="n">
        <f aca="false">(P15+P20*4)/5</f>
        <v>-44.564</v>
      </c>
      <c r="Q19" s="37" t="n">
        <f aca="false">(Q15+Q20*4)/5</f>
        <v>-39.034</v>
      </c>
      <c r="R19" s="37" t="n">
        <f aca="false">(R15+R20*4)/5</f>
        <v>-40.212</v>
      </c>
      <c r="S19" s="44"/>
      <c r="T19" s="41" t="n">
        <f aca="false">T18+1</f>
        <v>14</v>
      </c>
      <c r="U19" s="40"/>
      <c r="V19" s="40"/>
      <c r="W19" s="40"/>
      <c r="X19" s="37" t="n">
        <v>-26.3873333333333</v>
      </c>
      <c r="Y19" s="37" t="n">
        <f aca="false">(Y15+Y20*4)/5</f>
        <v>-30.766</v>
      </c>
    </row>
    <row r="20" customFormat="false" ht="12.8" hidden="false" customHeight="false" outlineLevel="0" collapsed="false">
      <c r="B20" s="41" t="n">
        <f aca="false">B19+1</f>
        <v>15</v>
      </c>
      <c r="C20" s="35" t="n">
        <v>-52.1</v>
      </c>
      <c r="D20" s="35" t="n">
        <v>-81.5</v>
      </c>
      <c r="E20" s="42" t="n">
        <v>-72.3</v>
      </c>
      <c r="F20" s="35" t="n">
        <v>-64.9</v>
      </c>
      <c r="H20" s="41" t="n">
        <f aca="false">H19+1</f>
        <v>15</v>
      </c>
      <c r="I20" s="35" t="n">
        <v>-53.63</v>
      </c>
      <c r="J20" s="42" t="n">
        <v>-49.11</v>
      </c>
      <c r="K20" s="35" t="n">
        <v>-50.63</v>
      </c>
      <c r="L20" s="37" t="n">
        <v>-54.9</v>
      </c>
      <c r="N20" s="41" t="n">
        <f aca="false">N19+1</f>
        <v>15</v>
      </c>
      <c r="O20" s="35" t="n">
        <v>-47.87</v>
      </c>
      <c r="P20" s="35" t="n">
        <v>-44.82</v>
      </c>
      <c r="Q20" s="42" t="n">
        <v>-39.05</v>
      </c>
      <c r="R20" s="43" t="n">
        <v>-40.04</v>
      </c>
      <c r="S20" s="44"/>
      <c r="T20" s="41" t="n">
        <f aca="false">T19+1</f>
        <v>15</v>
      </c>
      <c r="U20" s="40" t="n">
        <v>-26.58</v>
      </c>
      <c r="V20" s="40" t="n">
        <v>-26.39</v>
      </c>
      <c r="W20" s="40" t="n">
        <v>-26.26</v>
      </c>
      <c r="X20" s="37" t="n">
        <v>-26.41</v>
      </c>
      <c r="Y20" s="37" t="n">
        <v>-30.76</v>
      </c>
    </row>
    <row r="21" customFormat="false" ht="12.8" hidden="false" customHeight="false" outlineLevel="0" collapsed="false">
      <c r="B21" s="41" t="n">
        <f aca="false">B20+1</f>
        <v>16</v>
      </c>
      <c r="C21" s="35" t="n">
        <v>-52.1</v>
      </c>
      <c r="D21" s="35" t="n">
        <v>-81</v>
      </c>
      <c r="E21" s="42" t="n">
        <v>-72.7</v>
      </c>
      <c r="F21" s="35" t="n">
        <v>-64.6</v>
      </c>
      <c r="H21" s="41" t="n">
        <f aca="false">H20+1</f>
        <v>16</v>
      </c>
      <c r="I21" s="37" t="n">
        <f aca="false">(I20*4+I25)/5</f>
        <v>-53.758</v>
      </c>
      <c r="J21" s="37" t="n">
        <f aca="false">(J20*4+J25)/5</f>
        <v>-49.076</v>
      </c>
      <c r="K21" s="37" t="n">
        <f aca="false">(K20*4+K25)/5</f>
        <v>-50.488</v>
      </c>
      <c r="L21" s="37" t="n">
        <f aca="false">(L20*4+L25)/5</f>
        <v>-55.416</v>
      </c>
      <c r="N21" s="41" t="n">
        <f aca="false">N20+1</f>
        <v>16</v>
      </c>
      <c r="O21" s="37" t="n">
        <f aca="false">(O20*4+O25)/5</f>
        <v>-47.478</v>
      </c>
      <c r="P21" s="37" t="n">
        <f aca="false">(P20*4+P25)/5</f>
        <v>-44.982</v>
      </c>
      <c r="Q21" s="37" t="n">
        <f aca="false">(Q20*4+Q25)/5</f>
        <v>-39.064</v>
      </c>
      <c r="R21" s="37" t="n">
        <f aca="false">(R20*4+R25)/5</f>
        <v>-39.894</v>
      </c>
      <c r="S21" s="44"/>
      <c r="T21" s="41" t="n">
        <f aca="false">T20+1</f>
        <v>16</v>
      </c>
      <c r="U21" s="40"/>
      <c r="V21" s="40"/>
      <c r="W21" s="40"/>
      <c r="X21" s="37" t="n">
        <v>-26.3906666666667</v>
      </c>
      <c r="Y21" s="37" t="n">
        <f aca="false">(Y20*4+Y25)/5</f>
        <v>-30.748</v>
      </c>
    </row>
    <row r="22" customFormat="false" ht="12.8" hidden="false" customHeight="false" outlineLevel="0" collapsed="false">
      <c r="B22" s="41" t="n">
        <f aca="false">B21+1</f>
        <v>17</v>
      </c>
      <c r="C22" s="35" t="n">
        <v>-52</v>
      </c>
      <c r="D22" s="35" t="n">
        <v>-79</v>
      </c>
      <c r="E22" s="42" t="n">
        <v>-72.7</v>
      </c>
      <c r="F22" s="35" t="n">
        <v>-64.2</v>
      </c>
      <c r="H22" s="41" t="n">
        <f aca="false">H21+1</f>
        <v>17</v>
      </c>
      <c r="I22" s="37" t="n">
        <f aca="false">(I20*3+I25*2)/5</f>
        <v>-53.886</v>
      </c>
      <c r="J22" s="37" t="n">
        <f aca="false">(J20*3+J25*2)/5</f>
        <v>-49.042</v>
      </c>
      <c r="K22" s="37" t="n">
        <f aca="false">(K20*3+K25*2)/5</f>
        <v>-50.346</v>
      </c>
      <c r="L22" s="37" t="n">
        <f aca="false">(L20*3+L25*2)/5</f>
        <v>-55.932</v>
      </c>
      <c r="N22" s="41" t="n">
        <f aca="false">N21+1</f>
        <v>17</v>
      </c>
      <c r="O22" s="37" t="n">
        <f aca="false">(O20*3+O25*2)/5</f>
        <v>-47.086</v>
      </c>
      <c r="P22" s="37" t="n">
        <f aca="false">(P20*3+P25*2)/5</f>
        <v>-45.144</v>
      </c>
      <c r="Q22" s="37" t="n">
        <f aca="false">(Q20*3+Q25*2)/5</f>
        <v>-39.078</v>
      </c>
      <c r="R22" s="37" t="n">
        <f aca="false">(R20*3+R25*2)/5</f>
        <v>-39.748</v>
      </c>
      <c r="S22" s="44"/>
      <c r="T22" s="41" t="n">
        <f aca="false">T21+1</f>
        <v>17</v>
      </c>
      <c r="U22" s="40"/>
      <c r="V22" s="40"/>
      <c r="W22" s="40"/>
      <c r="X22" s="37" t="n">
        <v>-26.3713333333333</v>
      </c>
      <c r="Y22" s="37" t="n">
        <f aca="false">(Y20*3+Y25*2)/5</f>
        <v>-30.736</v>
      </c>
    </row>
    <row r="23" customFormat="false" ht="12.8" hidden="false" customHeight="false" outlineLevel="0" collapsed="false">
      <c r="B23" s="41" t="n">
        <f aca="false">B22+1</f>
        <v>18</v>
      </c>
      <c r="C23" s="35" t="n">
        <v>-52</v>
      </c>
      <c r="D23" s="35" t="n">
        <v>-78.6</v>
      </c>
      <c r="E23" s="42" t="n">
        <v>-72.8</v>
      </c>
      <c r="F23" s="35" t="n">
        <v>-63.8</v>
      </c>
      <c r="H23" s="41" t="n">
        <f aca="false">H22+1</f>
        <v>18</v>
      </c>
      <c r="I23" s="37" t="n">
        <f aca="false">(I20*2+I25*3)/5</f>
        <v>-54.014</v>
      </c>
      <c r="J23" s="37" t="n">
        <f aca="false">(J20*2+J25*3)/5</f>
        <v>-49.008</v>
      </c>
      <c r="K23" s="37" t="n">
        <f aca="false">(K20*2+K25*3)/5</f>
        <v>-50.204</v>
      </c>
      <c r="L23" s="37" t="n">
        <f aca="false">(L20*2+L25*3)/5</f>
        <v>-56.448</v>
      </c>
      <c r="N23" s="41" t="n">
        <f aca="false">N22+1</f>
        <v>18</v>
      </c>
      <c r="O23" s="37" t="n">
        <f aca="false">(O20*2+O25*3)/5</f>
        <v>-46.694</v>
      </c>
      <c r="P23" s="37" t="n">
        <f aca="false">(P20*2+P25*3)/5</f>
        <v>-45.306</v>
      </c>
      <c r="Q23" s="37" t="n">
        <f aca="false">(Q20*2+Q25*3)/5</f>
        <v>-39.092</v>
      </c>
      <c r="R23" s="37" t="n">
        <f aca="false">(R20*2+R25*3)/5</f>
        <v>-39.602</v>
      </c>
      <c r="S23" s="44"/>
      <c r="T23" s="41" t="n">
        <f aca="false">T22+1</f>
        <v>18</v>
      </c>
      <c r="U23" s="40"/>
      <c r="V23" s="40"/>
      <c r="W23" s="40"/>
      <c r="X23" s="37" t="n">
        <v>-26.352</v>
      </c>
      <c r="Y23" s="37" t="n">
        <f aca="false">(Y20*2+Y25*3)/5</f>
        <v>-30.724</v>
      </c>
    </row>
    <row r="24" customFormat="false" ht="12.8" hidden="false" customHeight="false" outlineLevel="0" collapsed="false">
      <c r="B24" s="41" t="n">
        <f aca="false">B23+1</f>
        <v>19</v>
      </c>
      <c r="C24" s="35" t="n">
        <v>-52</v>
      </c>
      <c r="D24" s="35" t="n">
        <v>-77</v>
      </c>
      <c r="E24" s="42" t="n">
        <v>-72.9</v>
      </c>
      <c r="F24" s="35" t="n">
        <v>-59.9</v>
      </c>
      <c r="H24" s="41" t="n">
        <f aca="false">H23+1</f>
        <v>19</v>
      </c>
      <c r="I24" s="37" t="n">
        <f aca="false">(I20+I25*4)/5</f>
        <v>-54.142</v>
      </c>
      <c r="J24" s="37" t="n">
        <f aca="false">(J20+J25*4)/5</f>
        <v>-48.974</v>
      </c>
      <c r="K24" s="37" t="n">
        <f aca="false">(K20+K25*4)/5</f>
        <v>-50.062</v>
      </c>
      <c r="L24" s="37" t="n">
        <f aca="false">(L20+L25*4)/5</f>
        <v>-56.964</v>
      </c>
      <c r="N24" s="41" t="n">
        <f aca="false">N23+1</f>
        <v>19</v>
      </c>
      <c r="O24" s="37" t="n">
        <f aca="false">(O20+O25*4)/5</f>
        <v>-46.302</v>
      </c>
      <c r="P24" s="37" t="n">
        <f aca="false">(P20+P25*4)/5</f>
        <v>-45.468</v>
      </c>
      <c r="Q24" s="37" t="n">
        <f aca="false">(Q20+Q25*4)/5</f>
        <v>-39.106</v>
      </c>
      <c r="R24" s="37" t="n">
        <f aca="false">(R20+R25*4)/5</f>
        <v>-39.456</v>
      </c>
      <c r="S24" s="44"/>
      <c r="T24" s="41" t="n">
        <f aca="false">T23+1</f>
        <v>19</v>
      </c>
      <c r="U24" s="40"/>
      <c r="V24" s="40"/>
      <c r="W24" s="40"/>
      <c r="X24" s="37" t="n">
        <v>-26.3326666666667</v>
      </c>
      <c r="Y24" s="37" t="n">
        <f aca="false">(Y20+Y25*4)/5</f>
        <v>-30.712</v>
      </c>
    </row>
    <row r="25" customFormat="false" ht="12.8" hidden="false" customHeight="false" outlineLevel="0" collapsed="false">
      <c r="B25" s="41" t="n">
        <f aca="false">B24+1</f>
        <v>20</v>
      </c>
      <c r="C25" s="35" t="n">
        <v>-51.9</v>
      </c>
      <c r="D25" s="35" t="n">
        <v>-77</v>
      </c>
      <c r="E25" s="42" t="n">
        <v>-73</v>
      </c>
      <c r="F25" s="35" t="n">
        <v>-59.6</v>
      </c>
      <c r="H25" s="41" t="n">
        <f aca="false">H24+1</f>
        <v>20</v>
      </c>
      <c r="I25" s="35" t="n">
        <v>-54.27</v>
      </c>
      <c r="J25" s="42" t="n">
        <v>-48.94</v>
      </c>
      <c r="K25" s="35" t="n">
        <v>-49.92</v>
      </c>
      <c r="L25" s="37" t="n">
        <v>-57.48</v>
      </c>
      <c r="N25" s="41" t="n">
        <f aca="false">N24+1</f>
        <v>20</v>
      </c>
      <c r="O25" s="35" t="n">
        <v>-45.91</v>
      </c>
      <c r="P25" s="35" t="n">
        <v>-45.63</v>
      </c>
      <c r="Q25" s="42" t="n">
        <v>-39.12</v>
      </c>
      <c r="R25" s="43" t="n">
        <v>-39.31</v>
      </c>
      <c r="S25" s="44"/>
      <c r="T25" s="41" t="n">
        <f aca="false">T24+1</f>
        <v>20</v>
      </c>
      <c r="U25" s="40" t="n">
        <v>-26.48</v>
      </c>
      <c r="V25" s="40" t="n">
        <v>-26.3</v>
      </c>
      <c r="W25" s="40" t="n">
        <v>-26.16</v>
      </c>
      <c r="X25" s="37" t="n">
        <v>-26.3133333333333</v>
      </c>
      <c r="Y25" s="37" t="n">
        <v>-30.7</v>
      </c>
    </row>
    <row r="26" customFormat="false" ht="12.8" hidden="false" customHeight="false" outlineLevel="0" collapsed="false">
      <c r="B26" s="41" t="n">
        <f aca="false">B25+1</f>
        <v>21</v>
      </c>
      <c r="C26" s="35" t="n">
        <v>-51.9</v>
      </c>
      <c r="D26" s="35" t="n">
        <v>-76.3</v>
      </c>
      <c r="E26" s="42" t="n">
        <v>-73</v>
      </c>
      <c r="F26" s="35" t="n">
        <v>-59.4</v>
      </c>
      <c r="H26" s="41" t="n">
        <f aca="false">H25+1</f>
        <v>21</v>
      </c>
      <c r="I26" s="37" t="n">
        <f aca="false">(I25*4+I30)/5</f>
        <v>-54.298</v>
      </c>
      <c r="J26" s="37" t="n">
        <f aca="false">(J25*4+J30)/5</f>
        <v>-48.972</v>
      </c>
      <c r="K26" s="37" t="n">
        <f aca="false">(K25*4+K30)/5</f>
        <v>-49.86</v>
      </c>
      <c r="L26" s="37" t="n">
        <f aca="false">(L25*4+L30)/5</f>
        <v>-58.034</v>
      </c>
      <c r="N26" s="41" t="n">
        <f aca="false">N25+1</f>
        <v>21</v>
      </c>
      <c r="O26" s="37" t="n">
        <f aca="false">(O25*4+O30)/5</f>
        <v>-45.586</v>
      </c>
      <c r="P26" s="37" t="n">
        <f aca="false">(P25*4+P30)/5</f>
        <v>-46.002</v>
      </c>
      <c r="Q26" s="37" t="n">
        <f aca="false">(Q25*4+Q30)/5</f>
        <v>-39.072</v>
      </c>
      <c r="R26" s="37" t="n">
        <f aca="false">(R25*4+R30)/5</f>
        <v>-39.202</v>
      </c>
      <c r="S26" s="44"/>
      <c r="T26" s="41" t="n">
        <f aca="false">T25+1</f>
        <v>21</v>
      </c>
      <c r="U26" s="40"/>
      <c r="V26" s="40"/>
      <c r="W26" s="40"/>
      <c r="X26" s="37" t="n">
        <v>-26.2833333333333</v>
      </c>
      <c r="Y26" s="37" t="n">
        <f aca="false">(Y25*4+Y30)/5</f>
        <v>-30.692</v>
      </c>
    </row>
    <row r="27" customFormat="false" ht="12.8" hidden="false" customHeight="false" outlineLevel="0" collapsed="false">
      <c r="B27" s="41" t="n">
        <f aca="false">B26+1</f>
        <v>22</v>
      </c>
      <c r="C27" s="35" t="n">
        <v>-51.9</v>
      </c>
      <c r="D27" s="35" t="n">
        <v>-75.7</v>
      </c>
      <c r="E27" s="42" t="n">
        <v>-73.1</v>
      </c>
      <c r="F27" s="35" t="n">
        <v>-59.2</v>
      </c>
      <c r="H27" s="41" t="n">
        <f aca="false">H26+1</f>
        <v>22</v>
      </c>
      <c r="I27" s="37" t="n">
        <f aca="false">(I25*3+I30*2)/5</f>
        <v>-54.326</v>
      </c>
      <c r="J27" s="37" t="n">
        <f aca="false">(J25*3+J30*2)/5</f>
        <v>-49.004</v>
      </c>
      <c r="K27" s="37" t="n">
        <f aca="false">(K25*3+K30*2)/5</f>
        <v>-49.8</v>
      </c>
      <c r="L27" s="37" t="n">
        <f aca="false">(L25*3+L30*2)/5</f>
        <v>-58.588</v>
      </c>
      <c r="N27" s="41" t="n">
        <f aca="false">N26+1</f>
        <v>22</v>
      </c>
      <c r="O27" s="37" t="n">
        <f aca="false">(O25*3+O30*2)/5</f>
        <v>-45.262</v>
      </c>
      <c r="P27" s="37" t="n">
        <f aca="false">(P25*3+P30*2)/5</f>
        <v>-46.374</v>
      </c>
      <c r="Q27" s="37" t="n">
        <f aca="false">(Q25*3+Q30*2)/5</f>
        <v>-39.024</v>
      </c>
      <c r="R27" s="37" t="n">
        <f aca="false">(R25*3+R30*2)/5</f>
        <v>-39.094</v>
      </c>
      <c r="S27" s="44"/>
      <c r="T27" s="41" t="n">
        <f aca="false">T26+1</f>
        <v>22</v>
      </c>
      <c r="U27" s="40"/>
      <c r="V27" s="40"/>
      <c r="W27" s="40"/>
      <c r="X27" s="37" t="n">
        <v>-26.2533333333333</v>
      </c>
      <c r="Y27" s="37" t="n">
        <f aca="false">(Y25*3+Y30*2)/5</f>
        <v>-30.684</v>
      </c>
    </row>
    <row r="28" customFormat="false" ht="12.8" hidden="false" customHeight="false" outlineLevel="0" collapsed="false">
      <c r="B28" s="41" t="n">
        <f aca="false">B27+1</f>
        <v>23</v>
      </c>
      <c r="C28" s="35" t="n">
        <v>-51.8</v>
      </c>
      <c r="D28" s="35" t="n">
        <v>-75.2</v>
      </c>
      <c r="E28" s="42" t="n">
        <v>-73.3</v>
      </c>
      <c r="F28" s="35" t="n">
        <v>-59</v>
      </c>
      <c r="H28" s="41" t="n">
        <f aca="false">H27+1</f>
        <v>23</v>
      </c>
      <c r="I28" s="37" t="n">
        <f aca="false">(I25*2+I30*3)/5</f>
        <v>-54.354</v>
      </c>
      <c r="J28" s="37" t="n">
        <f aca="false">(J25*2+J30*3)/5</f>
        <v>-49.036</v>
      </c>
      <c r="K28" s="37" t="n">
        <f aca="false">(K25*2+K30*3)/5</f>
        <v>-49.74</v>
      </c>
      <c r="L28" s="37" t="n">
        <f aca="false">(L25*2+L30*3)/5</f>
        <v>-59.142</v>
      </c>
      <c r="N28" s="41" t="n">
        <f aca="false">N27+1</f>
        <v>23</v>
      </c>
      <c r="O28" s="37" t="n">
        <f aca="false">(O25*2+O30*3)/5</f>
        <v>-44.938</v>
      </c>
      <c r="P28" s="37" t="n">
        <f aca="false">(P25*2+P30*3)/5</f>
        <v>-46.746</v>
      </c>
      <c r="Q28" s="37" t="n">
        <f aca="false">(Q25*2+Q30*3)/5</f>
        <v>-38.976</v>
      </c>
      <c r="R28" s="37" t="n">
        <f aca="false">(R25*2+R30*3)/5</f>
        <v>-38.986</v>
      </c>
      <c r="S28" s="44"/>
      <c r="T28" s="41" t="n">
        <f aca="false">T27+1</f>
        <v>23</v>
      </c>
      <c r="U28" s="40"/>
      <c r="V28" s="40"/>
      <c r="W28" s="40"/>
      <c r="X28" s="37" t="n">
        <v>-26.2233333333333</v>
      </c>
      <c r="Y28" s="37" t="n">
        <f aca="false">(Y25*2+Y30*3)/5</f>
        <v>-30.676</v>
      </c>
    </row>
    <row r="29" customFormat="false" ht="12.8" hidden="false" customHeight="false" outlineLevel="0" collapsed="false">
      <c r="B29" s="41" t="n">
        <f aca="false">B28+1</f>
        <v>24</v>
      </c>
      <c r="C29" s="35" t="n">
        <v>-51.8</v>
      </c>
      <c r="D29" s="35" t="n">
        <v>-75</v>
      </c>
      <c r="E29" s="42" t="n">
        <v>-73.2</v>
      </c>
      <c r="F29" s="35" t="n">
        <v>-58.8</v>
      </c>
      <c r="H29" s="41" t="n">
        <f aca="false">H28+1</f>
        <v>24</v>
      </c>
      <c r="I29" s="37" t="n">
        <f aca="false">(I25+I30*4)/5</f>
        <v>-54.382</v>
      </c>
      <c r="J29" s="37" t="n">
        <f aca="false">(J25+J30*4)/5</f>
        <v>-49.068</v>
      </c>
      <c r="K29" s="37" t="n">
        <f aca="false">(K25+K30*4)/5</f>
        <v>-49.68</v>
      </c>
      <c r="L29" s="37" t="n">
        <f aca="false">(L25+L30*4)/5</f>
        <v>-59.696</v>
      </c>
      <c r="N29" s="41" t="n">
        <f aca="false">N28+1</f>
        <v>24</v>
      </c>
      <c r="O29" s="37" t="n">
        <f aca="false">(O25+O30*4)/5</f>
        <v>-44.614</v>
      </c>
      <c r="P29" s="37" t="n">
        <f aca="false">(P25+P30*4)/5</f>
        <v>-47.118</v>
      </c>
      <c r="Q29" s="37" t="n">
        <f aca="false">(Q25+Q30*4)/5</f>
        <v>-38.928</v>
      </c>
      <c r="R29" s="37" t="n">
        <f aca="false">(R25+R30*4)/5</f>
        <v>-38.878</v>
      </c>
      <c r="S29" s="44"/>
      <c r="T29" s="41" t="n">
        <f aca="false">T28+1</f>
        <v>24</v>
      </c>
      <c r="U29" s="40"/>
      <c r="V29" s="40"/>
      <c r="W29" s="40"/>
      <c r="X29" s="37" t="n">
        <v>-26.1933333333333</v>
      </c>
      <c r="Y29" s="37" t="n">
        <f aca="false">(Y25+Y30*4)/5</f>
        <v>-30.668</v>
      </c>
    </row>
    <row r="30" customFormat="false" ht="12.8" hidden="false" customHeight="false" outlineLevel="0" collapsed="false">
      <c r="B30" s="41" t="n">
        <f aca="false">B29+1</f>
        <v>25</v>
      </c>
      <c r="C30" s="35" t="n">
        <v>-51.8</v>
      </c>
      <c r="D30" s="35" t="n">
        <v>-74.5</v>
      </c>
      <c r="E30" s="42" t="n">
        <v>-73.2</v>
      </c>
      <c r="F30" s="35" t="n">
        <v>-58.6</v>
      </c>
      <c r="H30" s="41" t="n">
        <f aca="false">H29+1</f>
        <v>25</v>
      </c>
      <c r="I30" s="35" t="n">
        <v>-54.41</v>
      </c>
      <c r="J30" s="42" t="n">
        <v>-49.1</v>
      </c>
      <c r="K30" s="40" t="n">
        <v>-49.62</v>
      </c>
      <c r="L30" s="37" t="n">
        <v>-60.25</v>
      </c>
      <c r="N30" s="41" t="n">
        <f aca="false">N29+1</f>
        <v>25</v>
      </c>
      <c r="O30" s="35" t="n">
        <v>-44.29</v>
      </c>
      <c r="P30" s="35" t="n">
        <v>-47.49</v>
      </c>
      <c r="Q30" s="42" t="n">
        <v>-38.88</v>
      </c>
      <c r="R30" s="43" t="n">
        <v>-38.77</v>
      </c>
      <c r="S30" s="44"/>
      <c r="T30" s="41" t="n">
        <f aca="false">T29+1</f>
        <v>25</v>
      </c>
      <c r="U30" s="40" t="n">
        <v>-26.15</v>
      </c>
      <c r="V30" s="40" t="n">
        <v>-26.18</v>
      </c>
      <c r="W30" s="40" t="n">
        <v>-26.16</v>
      </c>
      <c r="X30" s="37" t="n">
        <v>-26.1633333333333</v>
      </c>
      <c r="Y30" s="37" t="n">
        <v>-30.66</v>
      </c>
    </row>
    <row r="31" customFormat="false" ht="12.8" hidden="false" customHeight="false" outlineLevel="0" collapsed="false">
      <c r="B31" s="41" t="n">
        <f aca="false">B30+1</f>
        <v>26</v>
      </c>
      <c r="C31" s="35" t="n">
        <v>-51.7</v>
      </c>
      <c r="D31" s="35" t="n">
        <v>-73.9</v>
      </c>
      <c r="E31" s="42" t="n">
        <v>-73.1</v>
      </c>
      <c r="F31" s="35" t="n">
        <v>-58.3</v>
      </c>
      <c r="H31" s="41" t="n">
        <f aca="false">H30+1</f>
        <v>26</v>
      </c>
      <c r="I31" s="37" t="n">
        <f aca="false">(I30*4+I35)/5</f>
        <v>-54.312</v>
      </c>
      <c r="J31" s="37" t="n">
        <f aca="false">(J30*4+J35)/5</f>
        <v>-49.216</v>
      </c>
      <c r="K31" s="37" t="n">
        <f aca="false">(K30*4+K35)/5</f>
        <v>-49.668</v>
      </c>
      <c r="L31" s="37" t="n">
        <f aca="false">(L30*4+L35)/5</f>
        <v>-60.87</v>
      </c>
      <c r="N31" s="41" t="n">
        <f aca="false">N30+1</f>
        <v>26</v>
      </c>
      <c r="O31" s="37" t="n">
        <f aca="false">(O30*4+O35)/5</f>
        <v>-44.03</v>
      </c>
      <c r="P31" s="37" t="n">
        <f aca="false">(P30*4+P35)/5</f>
        <v>-48.122</v>
      </c>
      <c r="Q31" s="37" t="n">
        <f aca="false">(Q30*4+Q35)/5</f>
        <v>-38.856</v>
      </c>
      <c r="R31" s="37" t="n">
        <f aca="false">(R30*4+R35)/5</f>
        <v>-38.664</v>
      </c>
      <c r="S31" s="44"/>
      <c r="T31" s="41" t="n">
        <f aca="false">T30+1</f>
        <v>26</v>
      </c>
      <c r="U31" s="40"/>
      <c r="V31" s="40"/>
      <c r="W31" s="40"/>
      <c r="X31" s="37" t="n">
        <v>-26.1066666666667</v>
      </c>
      <c r="Y31" s="37" t="n">
        <f aca="false">(Y30*4+Y35)/5</f>
        <v>-30.624</v>
      </c>
    </row>
    <row r="32" customFormat="false" ht="12.8" hidden="false" customHeight="false" outlineLevel="0" collapsed="false">
      <c r="B32" s="41" t="n">
        <f aca="false">B31+1</f>
        <v>27</v>
      </c>
      <c r="C32" s="35" t="n">
        <v>-51.6</v>
      </c>
      <c r="D32" s="35" t="n">
        <v>-73.2</v>
      </c>
      <c r="E32" s="42" t="n">
        <v>-72.9</v>
      </c>
      <c r="F32" s="35" t="n">
        <v>-58.1</v>
      </c>
      <c r="H32" s="41" t="n">
        <f aca="false">H31+1</f>
        <v>27</v>
      </c>
      <c r="I32" s="37" t="n">
        <f aca="false">(I30*3+I35*2)/5</f>
        <v>-54.214</v>
      </c>
      <c r="J32" s="37" t="n">
        <f aca="false">(J30*3+J35*2)/5</f>
        <v>-49.332</v>
      </c>
      <c r="K32" s="37" t="n">
        <f aca="false">(K30*3+K35*2)/5</f>
        <v>-49.716</v>
      </c>
      <c r="L32" s="37" t="n">
        <f aca="false">(L30*3+L35*2)/5</f>
        <v>-61.49</v>
      </c>
      <c r="N32" s="41" t="n">
        <f aca="false">N31+1</f>
        <v>27</v>
      </c>
      <c r="O32" s="37" t="n">
        <f aca="false">(O30*3+O35*2)/5</f>
        <v>-43.77</v>
      </c>
      <c r="P32" s="37" t="n">
        <f aca="false">(P30*3+P35*2)/5</f>
        <v>-48.754</v>
      </c>
      <c r="Q32" s="37" t="n">
        <f aca="false">(Q30*3+Q35*2)/5</f>
        <v>-38.832</v>
      </c>
      <c r="R32" s="37" t="n">
        <f aca="false">(R30*3+R35*2)/5</f>
        <v>-38.558</v>
      </c>
      <c r="S32" s="44"/>
      <c r="T32" s="41" t="n">
        <f aca="false">T31+1</f>
        <v>27</v>
      </c>
      <c r="U32" s="40"/>
      <c r="V32" s="40"/>
      <c r="W32" s="40"/>
      <c r="X32" s="37" t="n">
        <v>-26.05</v>
      </c>
      <c r="Y32" s="37" t="n">
        <f aca="false">(Y30*3+Y35*2)/5</f>
        <v>-30.588</v>
      </c>
    </row>
    <row r="33" customFormat="false" ht="12.8" hidden="false" customHeight="false" outlineLevel="0" collapsed="false">
      <c r="B33" s="41" t="n">
        <f aca="false">B32+1</f>
        <v>28</v>
      </c>
      <c r="C33" s="35" t="n">
        <v>-51.5</v>
      </c>
      <c r="D33" s="35" t="n">
        <v>-72.8</v>
      </c>
      <c r="E33" s="42" t="n">
        <v>-72.6</v>
      </c>
      <c r="F33" s="35" t="n">
        <v>-57.8</v>
      </c>
      <c r="H33" s="41" t="n">
        <f aca="false">H32+1</f>
        <v>28</v>
      </c>
      <c r="I33" s="37" t="n">
        <f aca="false">(I30*2+I35*3)/5</f>
        <v>-54.116</v>
      </c>
      <c r="J33" s="37" t="n">
        <f aca="false">(J30*2+J35*3)/5</f>
        <v>-49.448</v>
      </c>
      <c r="K33" s="37" t="n">
        <f aca="false">(K30*2+K35*3)/5</f>
        <v>-49.764</v>
      </c>
      <c r="L33" s="37" t="n">
        <f aca="false">(L30*2+L35*3)/5</f>
        <v>-62.11</v>
      </c>
      <c r="N33" s="41" t="n">
        <f aca="false">N32+1</f>
        <v>28</v>
      </c>
      <c r="O33" s="37" t="n">
        <f aca="false">(O30*2+O35*3)/5</f>
        <v>-43.51</v>
      </c>
      <c r="P33" s="37" t="n">
        <f aca="false">(P30*2+P35*3)/5</f>
        <v>-49.386</v>
      </c>
      <c r="Q33" s="37" t="n">
        <f aca="false">(Q30*2+Q35*3)/5</f>
        <v>-38.808</v>
      </c>
      <c r="R33" s="37" t="n">
        <f aca="false">(R30*2+R35*3)/5</f>
        <v>-38.452</v>
      </c>
      <c r="S33" s="44"/>
      <c r="T33" s="41" t="n">
        <f aca="false">T32+1</f>
        <v>28</v>
      </c>
      <c r="U33" s="40"/>
      <c r="V33" s="40"/>
      <c r="W33" s="40"/>
      <c r="X33" s="37" t="n">
        <v>-25.9933333333333</v>
      </c>
      <c r="Y33" s="37" t="n">
        <f aca="false">(Y30*2+Y35*3)/5</f>
        <v>-30.552</v>
      </c>
    </row>
    <row r="34" customFormat="false" ht="12.8" hidden="false" customHeight="false" outlineLevel="0" collapsed="false">
      <c r="B34" s="41" t="n">
        <f aca="false">B33+1</f>
        <v>29</v>
      </c>
      <c r="C34" s="35" t="n">
        <v>-51.5</v>
      </c>
      <c r="D34" s="35" t="n">
        <v>-72.2</v>
      </c>
      <c r="E34" s="42" t="n">
        <v>-72.3</v>
      </c>
      <c r="F34" s="35" t="n">
        <v>-57.4</v>
      </c>
      <c r="H34" s="41" t="n">
        <f aca="false">H33+1</f>
        <v>29</v>
      </c>
      <c r="I34" s="37" t="n">
        <f aca="false">(I30+I35*4)/5</f>
        <v>-54.018</v>
      </c>
      <c r="J34" s="37" t="n">
        <f aca="false">(J30+J35*4)/5</f>
        <v>-49.564</v>
      </c>
      <c r="K34" s="37" t="n">
        <f aca="false">(K30+K35*4)/5</f>
        <v>-49.812</v>
      </c>
      <c r="L34" s="37" t="n">
        <f aca="false">(L30+L35*4)/5</f>
        <v>-62.73</v>
      </c>
      <c r="N34" s="41" t="n">
        <f aca="false">N33+1</f>
        <v>29</v>
      </c>
      <c r="O34" s="37" t="n">
        <f aca="false">(O30+O35*4)/5</f>
        <v>-43.25</v>
      </c>
      <c r="P34" s="37" t="n">
        <f aca="false">(P30+P35*4)/5</f>
        <v>-50.018</v>
      </c>
      <c r="Q34" s="37" t="n">
        <f aca="false">(Q30+Q35*4)/5</f>
        <v>-38.784</v>
      </c>
      <c r="R34" s="37" t="n">
        <f aca="false">(R30+R35*4)/5</f>
        <v>-38.346</v>
      </c>
      <c r="S34" s="44"/>
      <c r="T34" s="41" t="n">
        <f aca="false">T33+1</f>
        <v>29</v>
      </c>
      <c r="U34" s="40"/>
      <c r="V34" s="40"/>
      <c r="W34" s="40"/>
      <c r="X34" s="37" t="n">
        <v>-25.9366666666667</v>
      </c>
      <c r="Y34" s="37" t="n">
        <f aca="false">(Y30+Y35*4)/5</f>
        <v>-30.516</v>
      </c>
    </row>
    <row r="35" customFormat="false" ht="12.8" hidden="false" customHeight="false" outlineLevel="0" collapsed="false">
      <c r="B35" s="41" t="n">
        <f aca="false">B34+1</f>
        <v>30</v>
      </c>
      <c r="C35" s="35" t="n">
        <v>-51.4</v>
      </c>
      <c r="D35" s="35" t="n">
        <v>-71.6</v>
      </c>
      <c r="E35" s="42" t="n">
        <v>-72</v>
      </c>
      <c r="F35" s="35" t="n">
        <v>-57.2</v>
      </c>
      <c r="H35" s="41" t="n">
        <f aca="false">H34+1</f>
        <v>30</v>
      </c>
      <c r="I35" s="35" t="n">
        <v>-53.92</v>
      </c>
      <c r="J35" s="42" t="n">
        <v>-49.68</v>
      </c>
      <c r="K35" s="40" t="n">
        <v>-49.86</v>
      </c>
      <c r="L35" s="37" t="n">
        <v>-63.35</v>
      </c>
      <c r="N35" s="41" t="n">
        <f aca="false">N34+1</f>
        <v>30</v>
      </c>
      <c r="O35" s="35" t="n">
        <v>-42.99</v>
      </c>
      <c r="P35" s="35" t="n">
        <v>-50.65</v>
      </c>
      <c r="Q35" s="42" t="n">
        <v>-38.76</v>
      </c>
      <c r="R35" s="45" t="n">
        <v>-38.24</v>
      </c>
      <c r="S35" s="44"/>
      <c r="T35" s="41" t="n">
        <f aca="false">T34+1</f>
        <v>30</v>
      </c>
      <c r="U35" s="40" t="n">
        <v>-25.88</v>
      </c>
      <c r="V35" s="40" t="n">
        <v>-25.77</v>
      </c>
      <c r="W35" s="40" t="n">
        <v>-25.99</v>
      </c>
      <c r="X35" s="37" t="n">
        <v>-25.88</v>
      </c>
      <c r="Y35" s="37" t="n">
        <v>-30.48</v>
      </c>
    </row>
    <row r="36" customFormat="false" ht="12.8" hidden="false" customHeight="false" outlineLevel="0" collapsed="false">
      <c r="B36" s="41" t="n">
        <f aca="false">B35+1</f>
        <v>31</v>
      </c>
      <c r="C36" s="35" t="n">
        <v>-51.4</v>
      </c>
      <c r="D36" s="35" t="n">
        <v>-71.3</v>
      </c>
      <c r="E36" s="42" t="n">
        <v>-71.8</v>
      </c>
      <c r="F36" s="35" t="n">
        <v>-56.9</v>
      </c>
      <c r="H36" s="41" t="n">
        <f aca="false">H35+1</f>
        <v>31</v>
      </c>
      <c r="I36" s="37" t="n">
        <f aca="false">(I35*4+I40)/5</f>
        <v>-53.77</v>
      </c>
      <c r="J36" s="37" t="n">
        <f aca="false">(J35*4+J40)/5</f>
        <v>-49.774</v>
      </c>
      <c r="K36" s="37" t="n">
        <f aca="false">(K35*4+K40)/5</f>
        <v>-49.954</v>
      </c>
      <c r="L36" s="37" t="n">
        <f aca="false">(L35*4+L40)/5</f>
        <v>-63.506</v>
      </c>
      <c r="N36" s="41" t="n">
        <f aca="false">N35+1</f>
        <v>31</v>
      </c>
      <c r="O36" s="37" t="n">
        <f aca="false">(O35*4+O40)/5</f>
        <v>-42.794</v>
      </c>
      <c r="P36" s="37" t="n">
        <f aca="false">(P35*4+P40)/5</f>
        <v>-52.056</v>
      </c>
      <c r="Q36" s="37" t="n">
        <f aca="false">(Q35*4+Q40)/5</f>
        <v>-38.738</v>
      </c>
      <c r="R36" s="37" t="n">
        <f aca="false">(R35*4+R40)/5</f>
        <v>-38.144</v>
      </c>
      <c r="S36" s="44"/>
      <c r="T36" s="41" t="n">
        <f aca="false">T35+1</f>
        <v>31</v>
      </c>
      <c r="U36" s="40"/>
      <c r="V36" s="40"/>
      <c r="W36" s="40"/>
      <c r="X36" s="37" t="n">
        <v>-25.8226666666667</v>
      </c>
      <c r="Y36" s="37" t="n">
        <f aca="false">(Y35*4+Y40)/5</f>
        <v>-30.442</v>
      </c>
    </row>
    <row r="37" customFormat="false" ht="12.8" hidden="false" customHeight="false" outlineLevel="0" collapsed="false">
      <c r="B37" s="41" t="n">
        <f aca="false">B36+1</f>
        <v>32</v>
      </c>
      <c r="C37" s="35" t="n">
        <v>-51.3</v>
      </c>
      <c r="D37" s="35" t="n">
        <v>-71</v>
      </c>
      <c r="E37" s="42" t="n">
        <v>-71.06</v>
      </c>
      <c r="F37" s="35" t="n">
        <v>-56.6</v>
      </c>
      <c r="H37" s="41" t="n">
        <f aca="false">H36+1</f>
        <v>32</v>
      </c>
      <c r="I37" s="37" t="n">
        <f aca="false">(I35*3+I40*2)/5</f>
        <v>-53.62</v>
      </c>
      <c r="J37" s="37" t="n">
        <f aca="false">(J35*3+J40*2)/5</f>
        <v>-49.868</v>
      </c>
      <c r="K37" s="37" t="n">
        <f aca="false">(K35*3+K40*2)/5</f>
        <v>-50.048</v>
      </c>
      <c r="L37" s="37" t="n">
        <f aca="false">(L35*3+L40*2)/5</f>
        <v>-63.662</v>
      </c>
      <c r="N37" s="41" t="n">
        <f aca="false">N36+1</f>
        <v>32</v>
      </c>
      <c r="O37" s="37" t="n">
        <f aca="false">(O35*3+O40*2)/5</f>
        <v>-42.598</v>
      </c>
      <c r="P37" s="37" t="n">
        <f aca="false">(P35*3+P40*2)/5</f>
        <v>-53.462</v>
      </c>
      <c r="Q37" s="37" t="n">
        <f aca="false">(Q35*3+Q40*2)/5</f>
        <v>-38.716</v>
      </c>
      <c r="R37" s="37" t="n">
        <f aca="false">(R35*3+R40*2)/5</f>
        <v>-38.048</v>
      </c>
      <c r="S37" s="44"/>
      <c r="T37" s="41" t="n">
        <f aca="false">T36+1</f>
        <v>32</v>
      </c>
      <c r="U37" s="40"/>
      <c r="V37" s="40"/>
      <c r="W37" s="40"/>
      <c r="X37" s="37" t="n">
        <v>-25.7653333333333</v>
      </c>
      <c r="Y37" s="37" t="n">
        <f aca="false">(Y35*3+Y40*2)/5</f>
        <v>-30.404</v>
      </c>
    </row>
    <row r="38" customFormat="false" ht="12.8" hidden="false" customHeight="false" outlineLevel="0" collapsed="false">
      <c r="B38" s="41" t="n">
        <f aca="false">B37+1</f>
        <v>33</v>
      </c>
      <c r="C38" s="46" t="n">
        <v>-51.2</v>
      </c>
      <c r="D38" s="35" t="n">
        <v>-70.9</v>
      </c>
      <c r="E38" s="42" t="n">
        <v>-71.4</v>
      </c>
      <c r="F38" s="35" t="n">
        <v>-56.3</v>
      </c>
      <c r="H38" s="41" t="n">
        <f aca="false">H37+1</f>
        <v>33</v>
      </c>
      <c r="I38" s="37" t="n">
        <f aca="false">(I35*2+I40*3)/5</f>
        <v>-53.47</v>
      </c>
      <c r="J38" s="37" t="n">
        <f aca="false">(J35*2+J40*3)/5</f>
        <v>-49.962</v>
      </c>
      <c r="K38" s="37" t="n">
        <f aca="false">(K35*2+K40*3)/5</f>
        <v>-50.142</v>
      </c>
      <c r="L38" s="37" t="n">
        <f aca="false">(L35*2+L40*3)/5</f>
        <v>-63.818</v>
      </c>
      <c r="N38" s="41" t="n">
        <f aca="false">N37+1</f>
        <v>33</v>
      </c>
      <c r="O38" s="37" t="n">
        <f aca="false">(O35*2+O40*3)/5</f>
        <v>-42.402</v>
      </c>
      <c r="P38" s="37" t="n">
        <f aca="false">(P35*2+P40*3)/5</f>
        <v>-54.868</v>
      </c>
      <c r="Q38" s="37" t="n">
        <f aca="false">(Q35*2+Q40*3)/5</f>
        <v>-38.694</v>
      </c>
      <c r="R38" s="37" t="n">
        <f aca="false">(R35*2+R40*3)/5</f>
        <v>-37.952</v>
      </c>
      <c r="S38" s="44"/>
      <c r="T38" s="41" t="n">
        <f aca="false">T37+1</f>
        <v>33</v>
      </c>
      <c r="U38" s="40"/>
      <c r="V38" s="40"/>
      <c r="W38" s="40"/>
      <c r="X38" s="37" t="n">
        <v>-25.708</v>
      </c>
      <c r="Y38" s="37" t="n">
        <f aca="false">(Y35*2+Y40*3)/5</f>
        <v>-30.366</v>
      </c>
    </row>
    <row r="39" customFormat="false" ht="12.8" hidden="false" customHeight="false" outlineLevel="0" collapsed="false">
      <c r="B39" s="41" t="n">
        <f aca="false">B38+1</f>
        <v>34</v>
      </c>
      <c r="C39" s="46" t="n">
        <v>-51.2</v>
      </c>
      <c r="D39" s="35" t="n">
        <v>-70.9</v>
      </c>
      <c r="E39" s="42" t="n">
        <v>-71.3</v>
      </c>
      <c r="F39" s="35" t="n">
        <v>-56</v>
      </c>
      <c r="H39" s="41" t="n">
        <f aca="false">H38+1</f>
        <v>34</v>
      </c>
      <c r="I39" s="37" t="n">
        <f aca="false">(I35+I40*4)/5</f>
        <v>-53.32</v>
      </c>
      <c r="J39" s="37" t="n">
        <f aca="false">(J35+J40*4)/5</f>
        <v>-50.056</v>
      </c>
      <c r="K39" s="37" t="n">
        <f aca="false">(K35+K40*4)/5</f>
        <v>-50.236</v>
      </c>
      <c r="L39" s="37" t="n">
        <f aca="false">(L35+L40*4)/5</f>
        <v>-63.974</v>
      </c>
      <c r="N39" s="41" t="n">
        <f aca="false">N38+1</f>
        <v>34</v>
      </c>
      <c r="O39" s="37" t="n">
        <f aca="false">(O35+O40*4)/5</f>
        <v>-42.206</v>
      </c>
      <c r="P39" s="37" t="n">
        <f aca="false">(P35+P40*4)/5</f>
        <v>-56.274</v>
      </c>
      <c r="Q39" s="37" t="n">
        <f aca="false">(Q35+Q40*4)/5</f>
        <v>-38.672</v>
      </c>
      <c r="R39" s="37" t="n">
        <f aca="false">(R35+R40*4)/5</f>
        <v>-37.856</v>
      </c>
      <c r="S39" s="44"/>
      <c r="T39" s="41" t="n">
        <f aca="false">T38+1</f>
        <v>34</v>
      </c>
      <c r="U39" s="40"/>
      <c r="V39" s="40"/>
      <c r="W39" s="40"/>
      <c r="X39" s="37" t="n">
        <v>-25.6506666666667</v>
      </c>
      <c r="Y39" s="37" t="n">
        <f aca="false">(Y35+Y40*4)/5</f>
        <v>-30.328</v>
      </c>
    </row>
    <row r="40" customFormat="false" ht="12.8" hidden="false" customHeight="false" outlineLevel="0" collapsed="false">
      <c r="B40" s="41" t="n">
        <f aca="false">B39+1</f>
        <v>35</v>
      </c>
      <c r="C40" s="46" t="n">
        <v>-51.2</v>
      </c>
      <c r="D40" s="35" t="n">
        <v>-70.6</v>
      </c>
      <c r="E40" s="42" t="n">
        <v>-71.2</v>
      </c>
      <c r="F40" s="35" t="n">
        <v>-55.7</v>
      </c>
      <c r="H40" s="41" t="n">
        <f aca="false">H39+1</f>
        <v>35</v>
      </c>
      <c r="I40" s="35" t="n">
        <v>-53.17</v>
      </c>
      <c r="J40" s="42" t="n">
        <v>-50.15</v>
      </c>
      <c r="K40" s="40" t="n">
        <v>-50.33</v>
      </c>
      <c r="L40" s="37" t="n">
        <v>-64.13</v>
      </c>
      <c r="N40" s="41" t="n">
        <f aca="false">N39+1</f>
        <v>35</v>
      </c>
      <c r="O40" s="35" t="n">
        <v>-42.01</v>
      </c>
      <c r="P40" s="35" t="n">
        <v>-57.68</v>
      </c>
      <c r="Q40" s="42" t="n">
        <v>-38.65</v>
      </c>
      <c r="R40" s="43" t="n">
        <v>-37.76</v>
      </c>
      <c r="S40" s="0"/>
      <c r="T40" s="41" t="n">
        <f aca="false">T39+1</f>
        <v>35</v>
      </c>
      <c r="U40" s="40" t="n">
        <v>-25.71</v>
      </c>
      <c r="V40" s="40" t="n">
        <v>-25.52</v>
      </c>
      <c r="W40" s="40" t="n">
        <v>-25.55</v>
      </c>
      <c r="X40" s="37" t="n">
        <v>-25.5933333333333</v>
      </c>
      <c r="Y40" s="37" t="n">
        <v>-30.29</v>
      </c>
    </row>
    <row r="41" customFormat="false" ht="12.8" hidden="false" customHeight="false" outlineLevel="0" collapsed="false">
      <c r="B41" s="41" t="n">
        <f aca="false">B40+1</f>
        <v>36</v>
      </c>
      <c r="C41" s="46" t="n">
        <v>-51.2</v>
      </c>
      <c r="D41" s="35" t="n">
        <v>-70.5</v>
      </c>
      <c r="E41" s="42" t="n">
        <v>-71.2</v>
      </c>
      <c r="F41" s="35" t="n">
        <v>-55.5</v>
      </c>
      <c r="H41" s="41" t="n">
        <f aca="false">H40+1</f>
        <v>36</v>
      </c>
      <c r="I41" s="37" t="n">
        <f aca="false">(I40*4+I45)/5</f>
        <v>-52.936</v>
      </c>
      <c r="J41" s="37" t="n">
        <f aca="false">(J40*4+J45)/5</f>
        <v>-50.224</v>
      </c>
      <c r="K41" s="37" t="n">
        <f aca="false">(K40*4+K45)/5</f>
        <v>-50.368</v>
      </c>
      <c r="L41" s="37" t="n">
        <f aca="false">(L40*4+L45)/5</f>
        <v>-64.208</v>
      </c>
      <c r="N41" s="41" t="n">
        <f aca="false">N40+1</f>
        <v>36</v>
      </c>
      <c r="O41" s="37" t="n">
        <f aca="false">(O40*4+O45)/5</f>
        <v>-41.884</v>
      </c>
      <c r="P41" s="37" t="n">
        <f aca="false">(P40*4+P45)/5</f>
        <v>-58.628</v>
      </c>
      <c r="Q41" s="37" t="n">
        <f aca="false">(Q40*4+Q45)/5</f>
        <v>-38.622</v>
      </c>
      <c r="R41" s="37" t="n">
        <f aca="false">(R40*4+R45)/5</f>
        <v>-37.714</v>
      </c>
      <c r="S41" s="0"/>
      <c r="T41" s="41" t="n">
        <f aca="false">T40+1</f>
        <v>36</v>
      </c>
      <c r="U41" s="40"/>
      <c r="V41" s="40"/>
      <c r="W41" s="40"/>
      <c r="X41" s="37" t="n">
        <v>-25.52</v>
      </c>
      <c r="Y41" s="37" t="n">
        <f aca="false">(Y40*4+Y45)/5</f>
        <v>-30.268</v>
      </c>
    </row>
    <row r="42" customFormat="false" ht="12.8" hidden="false" customHeight="false" outlineLevel="0" collapsed="false">
      <c r="B42" s="41" t="n">
        <f aca="false">B41+1</f>
        <v>37</v>
      </c>
      <c r="C42" s="46" t="n">
        <v>-51.2</v>
      </c>
      <c r="D42" s="35" t="n">
        <v>-70.2</v>
      </c>
      <c r="E42" s="42" t="n">
        <v>-71.3</v>
      </c>
      <c r="F42" s="35" t="n">
        <v>-55.2</v>
      </c>
      <c r="H42" s="41" t="n">
        <f aca="false">H41+1</f>
        <v>37</v>
      </c>
      <c r="I42" s="37" t="n">
        <f aca="false">(I40*3+I45*2)/5</f>
        <v>-52.702</v>
      </c>
      <c r="J42" s="37" t="n">
        <f aca="false">(J40*3+J45*2)/5</f>
        <v>-50.298</v>
      </c>
      <c r="K42" s="37" t="n">
        <f aca="false">(K40*3+K45*2)/5</f>
        <v>-50.406</v>
      </c>
      <c r="L42" s="37" t="n">
        <f aca="false">(L40*3+L45*2)/5</f>
        <v>-64.286</v>
      </c>
      <c r="N42" s="41" t="n">
        <f aca="false">N41+1</f>
        <v>37</v>
      </c>
      <c r="O42" s="37" t="n">
        <f aca="false">(O40*3+O45*2)/5</f>
        <v>-41.758</v>
      </c>
      <c r="P42" s="37" t="n">
        <f aca="false">(P40*3+P45*2)/5</f>
        <v>-59.576</v>
      </c>
      <c r="Q42" s="37" t="n">
        <f aca="false">(Q40*3+Q45*2)/5</f>
        <v>-38.594</v>
      </c>
      <c r="R42" s="37" t="n">
        <f aca="false">(R40*3+R45*2)/5</f>
        <v>-37.668</v>
      </c>
      <c r="S42" s="0"/>
      <c r="T42" s="41" t="n">
        <f aca="false">T41+1</f>
        <v>37</v>
      </c>
      <c r="U42" s="40"/>
      <c r="V42" s="40"/>
      <c r="W42" s="40"/>
      <c r="X42" s="37" t="n">
        <v>-25.4466666666667</v>
      </c>
      <c r="Y42" s="37" t="n">
        <f aca="false">(Y40*3+Y45*2)/5</f>
        <v>-30.246</v>
      </c>
    </row>
    <row r="43" customFormat="false" ht="12.8" hidden="false" customHeight="false" outlineLevel="0" collapsed="false">
      <c r="B43" s="41" t="n">
        <f aca="false">B42+1</f>
        <v>38</v>
      </c>
      <c r="C43" s="46" t="n">
        <v>-51.2</v>
      </c>
      <c r="D43" s="35" t="n">
        <v>-70</v>
      </c>
      <c r="E43" s="42" t="n">
        <v>-71.5</v>
      </c>
      <c r="F43" s="35" t="n">
        <v>-55</v>
      </c>
      <c r="H43" s="41" t="n">
        <f aca="false">H42+1</f>
        <v>38</v>
      </c>
      <c r="I43" s="37" t="n">
        <f aca="false">(I40*2+I45*3)/5</f>
        <v>-52.468</v>
      </c>
      <c r="J43" s="37" t="n">
        <f aca="false">(J40*2+J45*3)/5</f>
        <v>-50.372</v>
      </c>
      <c r="K43" s="37" t="n">
        <f aca="false">(K40*2+K45*3)/5</f>
        <v>-50.444</v>
      </c>
      <c r="L43" s="37" t="n">
        <f aca="false">(L40*2+L45*3)/5</f>
        <v>-64.364</v>
      </c>
      <c r="N43" s="41" t="n">
        <f aca="false">N42+1</f>
        <v>38</v>
      </c>
      <c r="O43" s="37" t="n">
        <f aca="false">(O40*2+O45*3)/5</f>
        <v>-41.632</v>
      </c>
      <c r="P43" s="37" t="n">
        <f aca="false">(P40*2+P45*3)/5</f>
        <v>-60.524</v>
      </c>
      <c r="Q43" s="37" t="n">
        <f aca="false">(Q40*2+Q45*3)/5</f>
        <v>-38.566</v>
      </c>
      <c r="R43" s="37" t="n">
        <f aca="false">(R40*2+R45*3)/5</f>
        <v>-37.622</v>
      </c>
      <c r="S43" s="0"/>
      <c r="T43" s="41" t="n">
        <f aca="false">T42+1</f>
        <v>38</v>
      </c>
      <c r="U43" s="40"/>
      <c r="V43" s="40"/>
      <c r="W43" s="40"/>
      <c r="X43" s="37" t="n">
        <v>-25.3733333333333</v>
      </c>
      <c r="Y43" s="37" t="n">
        <f aca="false">(Y40*2+Y45*3)/5</f>
        <v>-30.224</v>
      </c>
    </row>
    <row r="44" customFormat="false" ht="12.8" hidden="false" customHeight="false" outlineLevel="0" collapsed="false">
      <c r="B44" s="41" t="n">
        <f aca="false">B43+1</f>
        <v>39</v>
      </c>
      <c r="C44" s="46" t="n">
        <v>-51.2</v>
      </c>
      <c r="D44" s="35" t="n">
        <v>-69.7</v>
      </c>
      <c r="E44" s="42" t="n">
        <v>-72</v>
      </c>
      <c r="F44" s="35" t="n">
        <v>-54.8</v>
      </c>
      <c r="H44" s="41" t="n">
        <f aca="false">H43+1</f>
        <v>39</v>
      </c>
      <c r="I44" s="37" t="n">
        <f aca="false">(I40+I45*4)/5</f>
        <v>-52.234</v>
      </c>
      <c r="J44" s="37" t="n">
        <f aca="false">(J40+J45*4)/5</f>
        <v>-50.446</v>
      </c>
      <c r="K44" s="37" t="n">
        <f aca="false">(K40+K45*4)/5</f>
        <v>-50.482</v>
      </c>
      <c r="L44" s="37" t="n">
        <f aca="false">(L40+L45*4)/5</f>
        <v>-64.442</v>
      </c>
      <c r="N44" s="41" t="n">
        <f aca="false">N43+1</f>
        <v>39</v>
      </c>
      <c r="O44" s="37" t="n">
        <f aca="false">(O40+O45*4)/5</f>
        <v>-41.506</v>
      </c>
      <c r="P44" s="37" t="n">
        <f aca="false">(P40+P45*4)/5</f>
        <v>-61.472</v>
      </c>
      <c r="Q44" s="37" t="n">
        <f aca="false">(Q40+Q45*4)/5</f>
        <v>-38.538</v>
      </c>
      <c r="R44" s="37" t="n">
        <f aca="false">(R40+R45*4)/5</f>
        <v>-37.576</v>
      </c>
      <c r="S44" s="0"/>
      <c r="T44" s="41" t="n">
        <f aca="false">T43+1</f>
        <v>39</v>
      </c>
      <c r="U44" s="40"/>
      <c r="V44" s="40"/>
      <c r="W44" s="40"/>
      <c r="X44" s="37" t="n">
        <v>-25.3</v>
      </c>
      <c r="Y44" s="37" t="n">
        <f aca="false">(Y40+Y45*4)/5</f>
        <v>-30.202</v>
      </c>
    </row>
    <row r="45" customFormat="false" ht="12.8" hidden="false" customHeight="false" outlineLevel="0" collapsed="false">
      <c r="B45" s="41" t="n">
        <f aca="false">B44+1</f>
        <v>40</v>
      </c>
      <c r="C45" s="46" t="n">
        <v>-51.2</v>
      </c>
      <c r="D45" s="35" t="n">
        <v>-69.4</v>
      </c>
      <c r="E45" s="42" t="n">
        <v>-72.3</v>
      </c>
      <c r="F45" s="35" t="n">
        <v>-54.6</v>
      </c>
      <c r="H45" s="41" t="n">
        <f aca="false">H44+1</f>
        <v>40</v>
      </c>
      <c r="I45" s="35" t="n">
        <v>-52</v>
      </c>
      <c r="J45" s="42" t="n">
        <v>-50.52</v>
      </c>
      <c r="K45" s="40" t="n">
        <v>-50.52</v>
      </c>
      <c r="L45" s="37" t="n">
        <v>-64.52</v>
      </c>
      <c r="N45" s="41" t="n">
        <f aca="false">N44+1</f>
        <v>40</v>
      </c>
      <c r="O45" s="35" t="n">
        <v>-41.38</v>
      </c>
      <c r="P45" s="35" t="n">
        <v>-62.42</v>
      </c>
      <c r="Q45" s="42" t="n">
        <v>-38.51</v>
      </c>
      <c r="R45" s="43" t="n">
        <v>-37.53</v>
      </c>
      <c r="S45" s="0"/>
      <c r="T45" s="41" t="n">
        <f aca="false">T44+1</f>
        <v>40</v>
      </c>
      <c r="U45" s="40" t="n">
        <v>-25.1</v>
      </c>
      <c r="V45" s="40" t="n">
        <v>-25.28</v>
      </c>
      <c r="W45" s="40" t="n">
        <v>-25.3</v>
      </c>
      <c r="X45" s="37" t="n">
        <v>-25.2266666666667</v>
      </c>
      <c r="Y45" s="37" t="n">
        <v>-30.18</v>
      </c>
    </row>
    <row r="46" customFormat="false" ht="12.8" hidden="false" customHeight="false" outlineLevel="0" collapsed="false">
      <c r="B46" s="41" t="n">
        <f aca="false">B45+1</f>
        <v>41</v>
      </c>
      <c r="C46" s="46" t="n">
        <v>-51.2</v>
      </c>
      <c r="D46" s="35" t="n">
        <v>-69.3</v>
      </c>
      <c r="E46" s="42" t="n">
        <v>-72.8</v>
      </c>
      <c r="F46" s="35" t="n">
        <v>-54.4</v>
      </c>
      <c r="H46" s="41" t="n">
        <f aca="false">H45+1</f>
        <v>41</v>
      </c>
      <c r="I46" s="37" t="n">
        <f aca="false">(I45*4+I50)/5</f>
        <v>-51.8</v>
      </c>
      <c r="J46" s="37" t="n">
        <f aca="false">(J45*4+J50)/5</f>
        <v>-50.598</v>
      </c>
      <c r="K46" s="37" t="n">
        <f aca="false">(K45*4+K50)/5</f>
        <v>-50.594</v>
      </c>
      <c r="L46" s="37" t="n">
        <f aca="false">(L45*4+L50)/5</f>
        <v>-64.466</v>
      </c>
      <c r="N46" s="41" t="n">
        <f aca="false">N45+1</f>
        <v>41</v>
      </c>
      <c r="O46" s="37" t="n">
        <f aca="false">(O45*4+O50)/5</f>
        <v>-41.3</v>
      </c>
      <c r="P46" s="37" t="n">
        <f aca="false">(P45*4+P50)/5</f>
        <v>-60.462</v>
      </c>
      <c r="Q46" s="37" t="n">
        <f aca="false">(Q45*4+Q50)/5</f>
        <v>-38.502</v>
      </c>
      <c r="R46" s="37" t="n">
        <f aca="false">(R45*4+R50)/5</f>
        <v>-37.502</v>
      </c>
      <c r="S46" s="0"/>
      <c r="T46" s="41" t="n">
        <f aca="false">T45+1</f>
        <v>41</v>
      </c>
      <c r="U46" s="40"/>
      <c r="V46" s="40"/>
      <c r="W46" s="40"/>
      <c r="X46" s="37" t="n">
        <v>-25.2166666666667</v>
      </c>
      <c r="Y46" s="37" t="n">
        <f aca="false">(Y45*4+Y50)/5</f>
        <v>-30.14</v>
      </c>
    </row>
    <row r="47" customFormat="false" ht="12.8" hidden="false" customHeight="false" outlineLevel="0" collapsed="false">
      <c r="B47" s="41" t="n">
        <f aca="false">B46+1</f>
        <v>42</v>
      </c>
      <c r="C47" s="46" t="n">
        <v>-51.2</v>
      </c>
      <c r="D47" s="35" t="n">
        <v>-69</v>
      </c>
      <c r="E47" s="42" t="n">
        <v>-73.2</v>
      </c>
      <c r="F47" s="35" t="n">
        <v>-54.1</v>
      </c>
      <c r="H47" s="41" t="n">
        <f aca="false">H46+1</f>
        <v>42</v>
      </c>
      <c r="I47" s="37" t="n">
        <f aca="false">(I45*3+I50*2)/5</f>
        <v>-51.6</v>
      </c>
      <c r="J47" s="37" t="n">
        <f aca="false">(J45*3+J50*2)/5</f>
        <v>-50.676</v>
      </c>
      <c r="K47" s="37" t="n">
        <f aca="false">(K45*3+K50*2)/5</f>
        <v>-50.668</v>
      </c>
      <c r="L47" s="37" t="n">
        <f aca="false">(L45*3+L50*2)/5</f>
        <v>-64.412</v>
      </c>
      <c r="N47" s="41" t="n">
        <f aca="false">N46+1</f>
        <v>42</v>
      </c>
      <c r="O47" s="37" t="n">
        <f aca="false">(O45*3+O50*2)/5</f>
        <v>-41.22</v>
      </c>
      <c r="P47" s="37" t="n">
        <f aca="false">(P45*3+P50*2)/5</f>
        <v>-58.504</v>
      </c>
      <c r="Q47" s="37" t="n">
        <f aca="false">(Q45*3+Q50*2)/5</f>
        <v>-38.494</v>
      </c>
      <c r="R47" s="37" t="n">
        <f aca="false">(R45*3+R50*2)/5</f>
        <v>-37.474</v>
      </c>
      <c r="S47" s="0"/>
      <c r="T47" s="41" t="n">
        <f aca="false">T46+1</f>
        <v>42</v>
      </c>
      <c r="U47" s="40"/>
      <c r="V47" s="40"/>
      <c r="W47" s="40"/>
      <c r="X47" s="37" t="n">
        <v>-25.2066666666667</v>
      </c>
      <c r="Y47" s="37" t="n">
        <f aca="false">(Y45*3+Y50*2)/5</f>
        <v>-30.1</v>
      </c>
    </row>
    <row r="48" customFormat="false" ht="12.8" hidden="false" customHeight="false" outlineLevel="0" collapsed="false">
      <c r="B48" s="41" t="n">
        <f aca="false">B47+1</f>
        <v>43</v>
      </c>
      <c r="C48" s="46" t="n">
        <v>-51.2</v>
      </c>
      <c r="D48" s="35" t="n">
        <v>-68.7</v>
      </c>
      <c r="E48" s="42" t="n">
        <v>-73.2</v>
      </c>
      <c r="F48" s="35" t="n">
        <v>-54</v>
      </c>
      <c r="H48" s="41" t="n">
        <f aca="false">H47+1</f>
        <v>43</v>
      </c>
      <c r="I48" s="37" t="n">
        <f aca="false">(I45*2+I50*3)/5</f>
        <v>-51.4</v>
      </c>
      <c r="J48" s="37" t="n">
        <f aca="false">(J45*2+J50*3)/5</f>
        <v>-50.754</v>
      </c>
      <c r="K48" s="37" t="n">
        <f aca="false">(K45*2+K50*3)/5</f>
        <v>-50.742</v>
      </c>
      <c r="L48" s="37" t="n">
        <f aca="false">(L45*2+L50*3)/5</f>
        <v>-64.358</v>
      </c>
      <c r="N48" s="41" t="n">
        <f aca="false">N47+1</f>
        <v>43</v>
      </c>
      <c r="O48" s="37" t="n">
        <f aca="false">(O45*2+O50*3)/5</f>
        <v>-41.14</v>
      </c>
      <c r="P48" s="37" t="n">
        <f aca="false">(P45*2+P50*3)/5</f>
        <v>-56.546</v>
      </c>
      <c r="Q48" s="37" t="n">
        <f aca="false">(Q45*2+Q50*3)/5</f>
        <v>-38.486</v>
      </c>
      <c r="R48" s="37" t="n">
        <f aca="false">(R45*2+R50*3)/5</f>
        <v>-37.446</v>
      </c>
      <c r="S48" s="0"/>
      <c r="T48" s="41" t="n">
        <f aca="false">T47+1</f>
        <v>43</v>
      </c>
      <c r="U48" s="40"/>
      <c r="V48" s="40"/>
      <c r="W48" s="40"/>
      <c r="X48" s="37" t="n">
        <v>-25.1966666666667</v>
      </c>
      <c r="Y48" s="37" t="n">
        <f aca="false">(Y45*2+Y50*3)/5</f>
        <v>-30.06</v>
      </c>
    </row>
    <row r="49" customFormat="false" ht="12.8" hidden="false" customHeight="false" outlineLevel="0" collapsed="false">
      <c r="B49" s="41" t="n">
        <f aca="false">B48+1</f>
        <v>44</v>
      </c>
      <c r="C49" s="46" t="n">
        <v>-51.2</v>
      </c>
      <c r="D49" s="35" t="n">
        <v>-68.6</v>
      </c>
      <c r="E49" s="42" t="n">
        <v>-73.7</v>
      </c>
      <c r="F49" s="35" t="n">
        <v>-53.7</v>
      </c>
      <c r="H49" s="41" t="n">
        <f aca="false">H48+1</f>
        <v>44</v>
      </c>
      <c r="I49" s="37" t="n">
        <f aca="false">(I45+I50*4)/5</f>
        <v>-51.2</v>
      </c>
      <c r="J49" s="37" t="n">
        <f aca="false">(J45+J50*4)/5</f>
        <v>-50.832</v>
      </c>
      <c r="K49" s="37" t="n">
        <f aca="false">(K45+K50*4)/5</f>
        <v>-50.816</v>
      </c>
      <c r="L49" s="37" t="n">
        <f aca="false">(L45+L50*4)/5</f>
        <v>-64.304</v>
      </c>
      <c r="N49" s="41" t="n">
        <f aca="false">N48+1</f>
        <v>44</v>
      </c>
      <c r="O49" s="37" t="n">
        <f aca="false">(O45+O50*4)/5</f>
        <v>-41.06</v>
      </c>
      <c r="P49" s="37" t="n">
        <f aca="false">(P45+P50*4)/5</f>
        <v>-54.588</v>
      </c>
      <c r="Q49" s="37" t="n">
        <f aca="false">(Q45+Q50*4)/5</f>
        <v>-38.478</v>
      </c>
      <c r="R49" s="37" t="n">
        <f aca="false">(R45+R50*4)/5</f>
        <v>-37.418</v>
      </c>
      <c r="S49" s="0"/>
      <c r="T49" s="41" t="n">
        <f aca="false">T48+1</f>
        <v>44</v>
      </c>
      <c r="U49" s="40"/>
      <c r="V49" s="40"/>
      <c r="W49" s="40"/>
      <c r="X49" s="37" t="n">
        <v>-25.1866666666667</v>
      </c>
      <c r="Y49" s="37" t="n">
        <f aca="false">(Y45+Y50*4)/5</f>
        <v>-30.02</v>
      </c>
    </row>
    <row r="50" customFormat="false" ht="12.8" hidden="false" customHeight="false" outlineLevel="0" collapsed="false">
      <c r="B50" s="41" t="n">
        <f aca="false">B49+1</f>
        <v>45</v>
      </c>
      <c r="C50" s="35" t="n">
        <v>-51.3</v>
      </c>
      <c r="D50" s="35" t="n">
        <v>-68.5</v>
      </c>
      <c r="E50" s="42" t="n">
        <v>-73.8</v>
      </c>
      <c r="F50" s="35" t="n">
        <v>-53.6</v>
      </c>
      <c r="H50" s="41" t="n">
        <f aca="false">H49+1</f>
        <v>45</v>
      </c>
      <c r="I50" s="35" t="n">
        <v>-51</v>
      </c>
      <c r="J50" s="42" t="n">
        <v>-50.91</v>
      </c>
      <c r="K50" s="40" t="n">
        <v>-50.89</v>
      </c>
      <c r="L50" s="37" t="n">
        <v>-64.25</v>
      </c>
      <c r="N50" s="41" t="n">
        <f aca="false">N49+1</f>
        <v>45</v>
      </c>
      <c r="O50" s="35" t="n">
        <v>-40.98</v>
      </c>
      <c r="P50" s="35" t="n">
        <v>-52.63</v>
      </c>
      <c r="Q50" s="42" t="n">
        <v>-38.47</v>
      </c>
      <c r="R50" s="43" t="n">
        <v>-37.39</v>
      </c>
      <c r="S50" s="0"/>
      <c r="T50" s="41" t="n">
        <f aca="false">T49+1</f>
        <v>45</v>
      </c>
      <c r="U50" s="40" t="n">
        <v>-25.05</v>
      </c>
      <c r="V50" s="40" t="n">
        <v>-25.21</v>
      </c>
      <c r="W50" s="40" t="n">
        <v>-25.27</v>
      </c>
      <c r="X50" s="37" t="n">
        <v>-25.1766666666667</v>
      </c>
      <c r="Y50" s="37" t="n">
        <v>-29.98</v>
      </c>
    </row>
    <row r="51" customFormat="false" ht="12.8" hidden="false" customHeight="false" outlineLevel="0" collapsed="false">
      <c r="B51" s="41" t="n">
        <f aca="false">B50+1</f>
        <v>46</v>
      </c>
      <c r="C51" s="35" t="n">
        <v>-51.3</v>
      </c>
      <c r="D51" s="35" t="n">
        <v>-68.5</v>
      </c>
      <c r="E51" s="42" t="n">
        <v>-74.1</v>
      </c>
      <c r="F51" s="35" t="n">
        <v>-53.5</v>
      </c>
      <c r="H51" s="41" t="n">
        <f aca="false">H50+1</f>
        <v>46</v>
      </c>
      <c r="I51" s="37" t="n">
        <f aca="false">(I50*4+I55)/5</f>
        <v>-50.794</v>
      </c>
      <c r="J51" s="37" t="n">
        <f aca="false">(J50*4+J55)/5</f>
        <v>-50.964</v>
      </c>
      <c r="K51" s="37" t="n">
        <f aca="false">(K50*4+K55)/5</f>
        <v>-50.878</v>
      </c>
      <c r="L51" s="37" t="n">
        <f aca="false">(L50*4+L55)/5</f>
        <v>-64.222</v>
      </c>
      <c r="N51" s="41" t="n">
        <f aca="false">N50+1</f>
        <v>46</v>
      </c>
      <c r="O51" s="37" t="n">
        <f aca="false">(O50*4+O55)/5</f>
        <v>-40.956</v>
      </c>
      <c r="P51" s="37" t="n">
        <f aca="false">(P50*4+P55)/5</f>
        <v>-51.834</v>
      </c>
      <c r="Q51" s="37" t="n">
        <f aca="false">(Q50*4+Q55)/5</f>
        <v>-38.424</v>
      </c>
      <c r="R51" s="37" t="n">
        <f aca="false">(R50*4+R55)/5</f>
        <v>-37.396</v>
      </c>
      <c r="S51" s="0"/>
      <c r="T51" s="41" t="n">
        <f aca="false">T50+1</f>
        <v>46</v>
      </c>
      <c r="U51" s="40"/>
      <c r="V51" s="40"/>
      <c r="W51" s="40"/>
      <c r="X51" s="37" t="n">
        <v>-25.1313333333333</v>
      </c>
      <c r="Y51" s="37" t="n">
        <f aca="false">(Y50*4+Y55)/5</f>
        <v>-29.952</v>
      </c>
    </row>
    <row r="52" customFormat="false" ht="12.8" hidden="false" customHeight="false" outlineLevel="0" collapsed="false">
      <c r="B52" s="41" t="n">
        <f aca="false">B51+1</f>
        <v>47</v>
      </c>
      <c r="C52" s="35" t="n">
        <v>-51.3</v>
      </c>
      <c r="D52" s="35" t="n">
        <v>-68.4</v>
      </c>
      <c r="E52" s="42" t="n">
        <v>-74.2</v>
      </c>
      <c r="F52" s="35" t="n">
        <v>-53.3</v>
      </c>
      <c r="H52" s="41" t="n">
        <f aca="false">H51+1</f>
        <v>47</v>
      </c>
      <c r="I52" s="37" t="n">
        <f aca="false">(I50*3+I55*2)/5</f>
        <v>-50.588</v>
      </c>
      <c r="J52" s="37" t="n">
        <f aca="false">(J50*3+J55*2)/5</f>
        <v>-51.018</v>
      </c>
      <c r="K52" s="37" t="n">
        <f aca="false">(K50*3+K55*2)/5</f>
        <v>-50.866</v>
      </c>
      <c r="L52" s="37" t="n">
        <f aca="false">(L50*3+L55*2)/5</f>
        <v>-64.194</v>
      </c>
      <c r="N52" s="41" t="n">
        <f aca="false">N51+1</f>
        <v>47</v>
      </c>
      <c r="O52" s="37" t="n">
        <f aca="false">(O50*3+O55*2)/5</f>
        <v>-40.932</v>
      </c>
      <c r="P52" s="37" t="n">
        <f aca="false">(P50*3+P55*2)/5</f>
        <v>-51.038</v>
      </c>
      <c r="Q52" s="37" t="n">
        <f aca="false">(Q50*3+Q55*2)/5</f>
        <v>-38.378</v>
      </c>
      <c r="R52" s="37" t="n">
        <f aca="false">(R50*3+R55*2)/5</f>
        <v>-37.402</v>
      </c>
      <c r="S52" s="44"/>
      <c r="T52" s="41" t="n">
        <f aca="false">T51+1</f>
        <v>47</v>
      </c>
      <c r="U52" s="40"/>
      <c r="V52" s="40"/>
      <c r="W52" s="40"/>
      <c r="X52" s="37" t="n">
        <v>-25.086</v>
      </c>
      <c r="Y52" s="37" t="n">
        <f aca="false">(Y50*3+Y55*2)/5</f>
        <v>-29.924</v>
      </c>
    </row>
    <row r="53" customFormat="false" ht="12.8" hidden="false" customHeight="false" outlineLevel="0" collapsed="false">
      <c r="B53" s="41" t="n">
        <f aca="false">B52+1</f>
        <v>48</v>
      </c>
      <c r="C53" s="35" t="n">
        <v>-51.4</v>
      </c>
      <c r="D53" s="35" t="n">
        <v>-68.3</v>
      </c>
      <c r="E53" s="42" t="n">
        <v>-74.5</v>
      </c>
      <c r="F53" s="35" t="n">
        <v>-53.2</v>
      </c>
      <c r="H53" s="41" t="n">
        <f aca="false">H52+1</f>
        <v>48</v>
      </c>
      <c r="I53" s="37" t="n">
        <f aca="false">(I50*2+I55*3)/5</f>
        <v>-50.382</v>
      </c>
      <c r="J53" s="37" t="n">
        <f aca="false">(J50*2+J55*3)/5</f>
        <v>-51.072</v>
      </c>
      <c r="K53" s="37" t="n">
        <f aca="false">(K50*2+K55*3)/5</f>
        <v>-50.854</v>
      </c>
      <c r="L53" s="37" t="n">
        <f aca="false">(L50*2+L55*3)/5</f>
        <v>-64.166</v>
      </c>
      <c r="N53" s="41" t="n">
        <f aca="false">N52+1</f>
        <v>48</v>
      </c>
      <c r="O53" s="37" t="n">
        <f aca="false">(O50*2+O55*3)/5</f>
        <v>-40.908</v>
      </c>
      <c r="P53" s="37" t="n">
        <f aca="false">(P50*2+P55*3)/5</f>
        <v>-50.242</v>
      </c>
      <c r="Q53" s="37" t="n">
        <f aca="false">(Q50*2+Q55*3)/5</f>
        <v>-38.332</v>
      </c>
      <c r="R53" s="37" t="n">
        <f aca="false">(R50*2+R55*3)/5</f>
        <v>-37.408</v>
      </c>
      <c r="S53" s="44"/>
      <c r="T53" s="41" t="n">
        <f aca="false">T52+1</f>
        <v>48</v>
      </c>
      <c r="U53" s="40"/>
      <c r="V53" s="40"/>
      <c r="W53" s="40"/>
      <c r="X53" s="37" t="n">
        <v>-25.0406666666667</v>
      </c>
      <c r="Y53" s="37" t="n">
        <f aca="false">(Y50*2+Y55*3)/5</f>
        <v>-29.896</v>
      </c>
    </row>
    <row r="54" customFormat="false" ht="12.8" hidden="false" customHeight="false" outlineLevel="0" collapsed="false">
      <c r="B54" s="41" t="n">
        <f aca="false">B53+1</f>
        <v>49</v>
      </c>
      <c r="C54" s="35" t="n">
        <v>-51.5</v>
      </c>
      <c r="D54" s="35" t="n">
        <v>-68.2</v>
      </c>
      <c r="E54" s="42" t="n">
        <v>-75</v>
      </c>
      <c r="F54" s="35" t="n">
        <v>-53.1</v>
      </c>
      <c r="H54" s="41" t="n">
        <f aca="false">H53+1</f>
        <v>49</v>
      </c>
      <c r="I54" s="37" t="n">
        <f aca="false">(I50+I55*4)/5</f>
        <v>-50.176</v>
      </c>
      <c r="J54" s="37" t="n">
        <f aca="false">(J50+J55*4)/5</f>
        <v>-51.126</v>
      </c>
      <c r="K54" s="37" t="n">
        <f aca="false">(K50+K55*4)/5</f>
        <v>-50.842</v>
      </c>
      <c r="L54" s="37" t="n">
        <f aca="false">(L50+L55*4)/5</f>
        <v>-64.138</v>
      </c>
      <c r="N54" s="41" t="n">
        <f aca="false">N53+1</f>
        <v>49</v>
      </c>
      <c r="O54" s="37" t="n">
        <f aca="false">(O50+O55*4)/5</f>
        <v>-40.884</v>
      </c>
      <c r="P54" s="37" t="n">
        <f aca="false">(P50+P55*4)/5</f>
        <v>-49.446</v>
      </c>
      <c r="Q54" s="37" t="n">
        <f aca="false">(Q50+Q55*4)/5</f>
        <v>-38.286</v>
      </c>
      <c r="R54" s="37" t="n">
        <f aca="false">(R50+R55*4)/5</f>
        <v>-37.414</v>
      </c>
      <c r="S54" s="44"/>
      <c r="T54" s="41" t="n">
        <f aca="false">T53+1</f>
        <v>49</v>
      </c>
      <c r="U54" s="40"/>
      <c r="V54" s="40"/>
      <c r="W54" s="40"/>
      <c r="X54" s="37" t="n">
        <v>-24.9953333333333</v>
      </c>
      <c r="Y54" s="37" t="n">
        <f aca="false">(Y50+Y55*4)/5</f>
        <v>-29.868</v>
      </c>
    </row>
    <row r="55" customFormat="false" ht="12.8" hidden="false" customHeight="false" outlineLevel="0" collapsed="false">
      <c r="B55" s="41" t="n">
        <f aca="false">B54+1</f>
        <v>50</v>
      </c>
      <c r="C55" s="35" t="n">
        <v>-51.5</v>
      </c>
      <c r="D55" s="35" t="n">
        <v>-68.1</v>
      </c>
      <c r="E55" s="42" t="n">
        <v>-75.5</v>
      </c>
      <c r="F55" s="35" t="n">
        <v>-53</v>
      </c>
      <c r="H55" s="41" t="n">
        <f aca="false">H54+1</f>
        <v>50</v>
      </c>
      <c r="I55" s="35" t="n">
        <v>-49.97</v>
      </c>
      <c r="J55" s="42" t="n">
        <v>-51.18</v>
      </c>
      <c r="K55" s="40" t="n">
        <v>-50.83</v>
      </c>
      <c r="L55" s="37" t="n">
        <v>-64.11</v>
      </c>
      <c r="N55" s="41" t="n">
        <f aca="false">N54+1</f>
        <v>50</v>
      </c>
      <c r="O55" s="35" t="n">
        <v>-40.86</v>
      </c>
      <c r="P55" s="35" t="n">
        <v>-48.65</v>
      </c>
      <c r="Q55" s="42" t="n">
        <v>-38.24</v>
      </c>
      <c r="R55" s="45" t="n">
        <v>-37.42</v>
      </c>
      <c r="S55" s="44"/>
      <c r="T55" s="41" t="n">
        <f aca="false">T54+1</f>
        <v>50</v>
      </c>
      <c r="U55" s="40" t="n">
        <v>-24.84</v>
      </c>
      <c r="V55" s="40" t="n">
        <v>-25.12</v>
      </c>
      <c r="W55" s="40" t="n">
        <v>-24.89</v>
      </c>
      <c r="X55" s="37" t="n">
        <v>-24.95</v>
      </c>
      <c r="Y55" s="37" t="n">
        <v>-29.84</v>
      </c>
    </row>
    <row r="56" customFormat="false" ht="12.8" hidden="false" customHeight="false" outlineLevel="0" collapsed="false">
      <c r="B56" s="41" t="n">
        <f aca="false">B55+1</f>
        <v>51</v>
      </c>
      <c r="C56" s="35" t="n">
        <v>-51.6</v>
      </c>
      <c r="D56" s="35" t="n">
        <v>-68.1</v>
      </c>
      <c r="E56" s="42" t="n">
        <v>-75.7</v>
      </c>
      <c r="F56" s="35" t="n">
        <v>-52.8</v>
      </c>
      <c r="H56" s="41" t="n">
        <f aca="false">H55+1</f>
        <v>51</v>
      </c>
      <c r="I56" s="37" t="n">
        <f aca="false">(I55*4+I60)/5</f>
        <v>-49.832</v>
      </c>
      <c r="J56" s="37" t="n">
        <f aca="false">(J55*4+J60)/5</f>
        <v>-51.284</v>
      </c>
      <c r="K56" s="37" t="n">
        <f aca="false">(K55*4+K60)/5</f>
        <v>-50.85</v>
      </c>
      <c r="L56" s="37" t="n">
        <f aca="false">(L55*4+L60)/5</f>
        <v>-63.844</v>
      </c>
      <c r="N56" s="41" t="n">
        <f aca="false">N55+1</f>
        <v>51</v>
      </c>
      <c r="O56" s="37" t="n">
        <f aca="false">(O55*4+O60)/5</f>
        <v>-40.884</v>
      </c>
      <c r="P56" s="37" t="n">
        <f aca="false">(P55*4+P60)/5</f>
        <v>-48.18</v>
      </c>
      <c r="Q56" s="37" t="n">
        <f aca="false">(Q55*4+Q60)/5</f>
        <v>-38.13</v>
      </c>
      <c r="R56" s="37" t="n">
        <f aca="false">(R55*4+R60)/5</f>
        <v>-37.456</v>
      </c>
      <c r="S56" s="44"/>
      <c r="T56" s="41" t="n">
        <f aca="false">T55+1</f>
        <v>51</v>
      </c>
      <c r="U56" s="40"/>
      <c r="V56" s="40"/>
      <c r="W56" s="40"/>
      <c r="X56" s="37" t="n">
        <v>-24.9226666666667</v>
      </c>
      <c r="Y56" s="37" t="n">
        <f aca="false">(Y55*4+Y60)/5</f>
        <v>-29.778</v>
      </c>
    </row>
    <row r="57" customFormat="false" ht="12.8" hidden="false" customHeight="false" outlineLevel="0" collapsed="false">
      <c r="B57" s="41" t="n">
        <f aca="false">B56+1</f>
        <v>52</v>
      </c>
      <c r="C57" s="35" t="n">
        <v>-51.7</v>
      </c>
      <c r="D57" s="35" t="n">
        <v>-67.9</v>
      </c>
      <c r="E57" s="42" t="n">
        <v>-76.1</v>
      </c>
      <c r="F57" s="35" t="n">
        <v>-52.7</v>
      </c>
      <c r="H57" s="41" t="n">
        <f aca="false">H56+1</f>
        <v>52</v>
      </c>
      <c r="I57" s="37" t="n">
        <f aca="false">(I55*3+I60*2)/5</f>
        <v>-49.694</v>
      </c>
      <c r="J57" s="37" t="n">
        <f aca="false">(J55*3+J60*2)/5</f>
        <v>-51.388</v>
      </c>
      <c r="K57" s="37" t="n">
        <f aca="false">(K55*3+K60*2)/5</f>
        <v>-50.87</v>
      </c>
      <c r="L57" s="37" t="n">
        <f aca="false">(L55*3+L60*2)/5</f>
        <v>-63.578</v>
      </c>
      <c r="N57" s="41" t="n">
        <f aca="false">N56+1</f>
        <v>52</v>
      </c>
      <c r="O57" s="37" t="n">
        <f aca="false">(O55*3+O60*2)/5</f>
        <v>-40.908</v>
      </c>
      <c r="P57" s="37" t="n">
        <f aca="false">(P55*3+P60*2)/5</f>
        <v>-47.71</v>
      </c>
      <c r="Q57" s="37" t="n">
        <f aca="false">(Q55*3+Q60*2)/5</f>
        <v>-38.02</v>
      </c>
      <c r="R57" s="37" t="n">
        <f aca="false">(R55*3+R60*2)/5</f>
        <v>-37.492</v>
      </c>
      <c r="S57" s="44"/>
      <c r="T57" s="41" t="n">
        <f aca="false">T56+1</f>
        <v>52</v>
      </c>
      <c r="U57" s="40"/>
      <c r="V57" s="40"/>
      <c r="W57" s="40"/>
      <c r="X57" s="37" t="n">
        <v>-24.8953333333333</v>
      </c>
      <c r="Y57" s="37" t="n">
        <f aca="false">(Y55*3+Y60*2)/5</f>
        <v>-29.716</v>
      </c>
    </row>
    <row r="58" customFormat="false" ht="12.8" hidden="false" customHeight="false" outlineLevel="0" collapsed="false">
      <c r="B58" s="41" t="n">
        <f aca="false">B57+1</f>
        <v>53</v>
      </c>
      <c r="C58" s="35" t="n">
        <v>-51.7</v>
      </c>
      <c r="D58" s="35" t="n">
        <v>-67.8</v>
      </c>
      <c r="E58" s="42" t="n">
        <v>-76.5</v>
      </c>
      <c r="F58" s="35" t="n">
        <v>-52.6</v>
      </c>
      <c r="H58" s="41" t="n">
        <f aca="false">H57+1</f>
        <v>53</v>
      </c>
      <c r="I58" s="37" t="n">
        <f aca="false">(I55*2+I60*3)/5</f>
        <v>-49.556</v>
      </c>
      <c r="J58" s="37" t="n">
        <f aca="false">(J55*2+J60*3)/5</f>
        <v>-51.492</v>
      </c>
      <c r="K58" s="37" t="n">
        <f aca="false">(K55*2+K60*3)/5</f>
        <v>-50.89</v>
      </c>
      <c r="L58" s="37" t="n">
        <f aca="false">(L55*2+L60*3)/5</f>
        <v>-63.312</v>
      </c>
      <c r="N58" s="41" t="n">
        <f aca="false">N57+1</f>
        <v>53</v>
      </c>
      <c r="O58" s="37" t="n">
        <f aca="false">(O55*2+O60*3)/5</f>
        <v>-40.932</v>
      </c>
      <c r="P58" s="37" t="n">
        <f aca="false">(P55*2+P60*3)/5</f>
        <v>-47.24</v>
      </c>
      <c r="Q58" s="37" t="n">
        <f aca="false">(Q55*2+Q60*3)/5</f>
        <v>-37.91</v>
      </c>
      <c r="R58" s="37" t="n">
        <f aca="false">(R55*2+R60*3)/5</f>
        <v>-37.528</v>
      </c>
      <c r="S58" s="44"/>
      <c r="T58" s="41" t="n">
        <f aca="false">T57+1</f>
        <v>53</v>
      </c>
      <c r="U58" s="40"/>
      <c r="V58" s="40"/>
      <c r="W58" s="40"/>
      <c r="X58" s="37" t="n">
        <v>-24.868</v>
      </c>
      <c r="Y58" s="37" t="n">
        <f aca="false">(Y55*2+Y60*3)/5</f>
        <v>-29.654</v>
      </c>
    </row>
    <row r="59" customFormat="false" ht="12.8" hidden="false" customHeight="false" outlineLevel="0" collapsed="false">
      <c r="B59" s="41" t="n">
        <f aca="false">B58+1</f>
        <v>54</v>
      </c>
      <c r="C59" s="35" t="n">
        <v>-51.8</v>
      </c>
      <c r="D59" s="35" t="n">
        <v>-67.7</v>
      </c>
      <c r="E59" s="42" t="n">
        <v>-76.8</v>
      </c>
      <c r="F59" s="35" t="n">
        <v>-52.5</v>
      </c>
      <c r="H59" s="41" t="n">
        <f aca="false">H58+1</f>
        <v>54</v>
      </c>
      <c r="I59" s="37" t="n">
        <f aca="false">(I55+I60*4)/5</f>
        <v>-49.418</v>
      </c>
      <c r="J59" s="37" t="n">
        <f aca="false">(J55+J60*4)/5</f>
        <v>-51.596</v>
      </c>
      <c r="K59" s="37" t="n">
        <f aca="false">(K55+K60*4)/5</f>
        <v>-50.91</v>
      </c>
      <c r="L59" s="37" t="n">
        <f aca="false">(L55+L60*4)/5</f>
        <v>-63.046</v>
      </c>
      <c r="N59" s="41" t="n">
        <f aca="false">N58+1</f>
        <v>54</v>
      </c>
      <c r="O59" s="37" t="n">
        <f aca="false">(O55+O60*4)/5</f>
        <v>-40.956</v>
      </c>
      <c r="P59" s="37" t="n">
        <f aca="false">(P55+P60*4)/5</f>
        <v>-46.77</v>
      </c>
      <c r="Q59" s="37" t="n">
        <f aca="false">(Q55+Q60*4)/5</f>
        <v>-37.8</v>
      </c>
      <c r="R59" s="37" t="n">
        <f aca="false">(R55+R60*4)/5</f>
        <v>-37.564</v>
      </c>
      <c r="S59" s="44"/>
      <c r="T59" s="41" t="n">
        <f aca="false">T58+1</f>
        <v>54</v>
      </c>
      <c r="U59" s="40"/>
      <c r="V59" s="40"/>
      <c r="W59" s="40"/>
      <c r="X59" s="37" t="n">
        <v>-24.8406666666667</v>
      </c>
      <c r="Y59" s="37" t="n">
        <f aca="false">(Y55+Y60*4)/5</f>
        <v>-29.592</v>
      </c>
    </row>
    <row r="60" customFormat="false" ht="12.8" hidden="false" customHeight="false" outlineLevel="0" collapsed="false">
      <c r="B60" s="41" t="n">
        <f aca="false">B59+1</f>
        <v>55</v>
      </c>
      <c r="C60" s="35" t="n">
        <v>-51.9</v>
      </c>
      <c r="D60" s="35" t="n">
        <v>-67.6</v>
      </c>
      <c r="E60" s="42" t="n">
        <v>-77.4</v>
      </c>
      <c r="F60" s="35" t="n">
        <v>-52.4</v>
      </c>
      <c r="H60" s="41" t="n">
        <f aca="false">H59+1</f>
        <v>55</v>
      </c>
      <c r="I60" s="35" t="n">
        <v>-49.28</v>
      </c>
      <c r="J60" s="42" t="n">
        <v>-51.7</v>
      </c>
      <c r="K60" s="40" t="n">
        <v>-50.93</v>
      </c>
      <c r="L60" s="37" t="n">
        <v>-62.78</v>
      </c>
      <c r="N60" s="41" t="n">
        <f aca="false">N59+1</f>
        <v>55</v>
      </c>
      <c r="O60" s="35" t="n">
        <v>-40.98</v>
      </c>
      <c r="P60" s="35" t="n">
        <v>-46.3</v>
      </c>
      <c r="Q60" s="42" t="n">
        <v>-37.69</v>
      </c>
      <c r="R60" s="45" t="n">
        <v>-37.6</v>
      </c>
      <c r="S60" s="44"/>
      <c r="T60" s="41" t="n">
        <f aca="false">T59+1</f>
        <v>55</v>
      </c>
      <c r="U60" s="40" t="n">
        <v>-24.83</v>
      </c>
      <c r="V60" s="40" t="n">
        <v>-24.71</v>
      </c>
      <c r="W60" s="40" t="n">
        <v>-24.9</v>
      </c>
      <c r="X60" s="37" t="n">
        <v>-24.8133333333333</v>
      </c>
      <c r="Y60" s="37" t="n">
        <v>-29.53</v>
      </c>
    </row>
    <row r="61" customFormat="false" ht="12.8" hidden="false" customHeight="false" outlineLevel="0" collapsed="false">
      <c r="B61" s="41" t="n">
        <f aca="false">B60+1</f>
        <v>56</v>
      </c>
      <c r="C61" s="35" t="n">
        <v>-52</v>
      </c>
      <c r="D61" s="35" t="n">
        <v>-67.5</v>
      </c>
      <c r="E61" s="42" t="n">
        <v>-77.9</v>
      </c>
      <c r="F61" s="35" t="n">
        <v>-52.3</v>
      </c>
      <c r="H61" s="41" t="n">
        <f aca="false">H60+1</f>
        <v>56</v>
      </c>
      <c r="I61" s="37" t="n">
        <f aca="false">(I60*4+I65)/5</f>
        <v>-49.264</v>
      </c>
      <c r="J61" s="37" t="n">
        <f aca="false">(J60*4+J65)/5</f>
        <v>-51.778</v>
      </c>
      <c r="K61" s="37" t="n">
        <f aca="false">(K60*4+K65)/5</f>
        <v>-50.932</v>
      </c>
      <c r="L61" s="37" t="n">
        <f aca="false">(L60*4+L65)/5</f>
        <v>-62.868</v>
      </c>
      <c r="N61" s="41" t="n">
        <f aca="false">N60+1</f>
        <v>56</v>
      </c>
      <c r="O61" s="37" t="n">
        <f aca="false">(O60*4+O65)/5</f>
        <v>-40.916</v>
      </c>
      <c r="P61" s="37" t="n">
        <f aca="false">(P60*4+P65)/5</f>
        <v>-45.964</v>
      </c>
      <c r="Q61" s="37" t="n">
        <f aca="false">(Q60*4+Q65)/5</f>
        <v>-37.62</v>
      </c>
      <c r="R61" s="37" t="n">
        <f aca="false">(R60*4+R65)/5</f>
        <v>-37.608</v>
      </c>
      <c r="S61" s="44"/>
      <c r="T61" s="41" t="n">
        <f aca="false">T60+1</f>
        <v>56</v>
      </c>
      <c r="U61" s="40"/>
      <c r="V61" s="40"/>
      <c r="W61" s="40"/>
      <c r="X61" s="37" t="n">
        <v>-24.7846666666667</v>
      </c>
      <c r="Y61" s="37" t="n">
        <f aca="false">(Y60*4+Y65)/5</f>
        <v>-29.478</v>
      </c>
    </row>
    <row r="62" customFormat="false" ht="12.8" hidden="false" customHeight="false" outlineLevel="0" collapsed="false">
      <c r="B62" s="41" t="n">
        <f aca="false">B61+1</f>
        <v>57</v>
      </c>
      <c r="C62" s="35" t="n">
        <v>-52.1</v>
      </c>
      <c r="D62" s="35" t="n">
        <v>-67.4</v>
      </c>
      <c r="E62" s="42" t="n">
        <v>-78.4</v>
      </c>
      <c r="F62" s="35" t="n">
        <v>-52.4</v>
      </c>
      <c r="H62" s="41" t="n">
        <f aca="false">H61+1</f>
        <v>57</v>
      </c>
      <c r="I62" s="37" t="n">
        <f aca="false">(I60*3+I65*2)/5</f>
        <v>-49.248</v>
      </c>
      <c r="J62" s="37" t="n">
        <f aca="false">(J60*3+J65*2)/5</f>
        <v>-51.856</v>
      </c>
      <c r="K62" s="37" t="n">
        <f aca="false">(K60*3+K65*2)/5</f>
        <v>-50.934</v>
      </c>
      <c r="L62" s="37" t="n">
        <f aca="false">(L60*3+L65*2)/5</f>
        <v>-62.956</v>
      </c>
      <c r="N62" s="41" t="n">
        <f aca="false">N61+1</f>
        <v>57</v>
      </c>
      <c r="O62" s="37" t="n">
        <f aca="false">(O60*3+O65*2)/5</f>
        <v>-40.852</v>
      </c>
      <c r="P62" s="37" t="n">
        <f aca="false">(P60*3+P65*2)/5</f>
        <v>-45.628</v>
      </c>
      <c r="Q62" s="37" t="n">
        <f aca="false">(Q60*3+Q65*2)/5</f>
        <v>-37.55</v>
      </c>
      <c r="R62" s="37" t="n">
        <f aca="false">(R60*3+R65*2)/5</f>
        <v>-37.616</v>
      </c>
      <c r="S62" s="44"/>
      <c r="T62" s="41" t="n">
        <f aca="false">T61+1</f>
        <v>57</v>
      </c>
      <c r="U62" s="40"/>
      <c r="V62" s="40"/>
      <c r="W62" s="40"/>
      <c r="X62" s="37" t="n">
        <v>-24.756</v>
      </c>
      <c r="Y62" s="37" t="n">
        <f aca="false">(Y60*3+Y65*2)/5</f>
        <v>-29.426</v>
      </c>
    </row>
    <row r="63" customFormat="false" ht="12.8" hidden="false" customHeight="false" outlineLevel="0" collapsed="false">
      <c r="B63" s="41" t="n">
        <f aca="false">B62+1</f>
        <v>58</v>
      </c>
      <c r="C63" s="35" t="n">
        <v>-52.2</v>
      </c>
      <c r="D63" s="35" t="n">
        <v>-67.4</v>
      </c>
      <c r="E63" s="42" t="n">
        <v>-78.9</v>
      </c>
      <c r="F63" s="35" t="n">
        <v>-52.3</v>
      </c>
      <c r="H63" s="41" t="n">
        <f aca="false">H62+1</f>
        <v>58</v>
      </c>
      <c r="I63" s="37" t="n">
        <f aca="false">(I60*2+I65*3)/5</f>
        <v>-49.232</v>
      </c>
      <c r="J63" s="37" t="n">
        <f aca="false">(J60*2+J65*3)/5</f>
        <v>-51.934</v>
      </c>
      <c r="K63" s="37" t="n">
        <f aca="false">(K60*2+K65*3)/5</f>
        <v>-50.936</v>
      </c>
      <c r="L63" s="37" t="n">
        <f aca="false">(L60*2+L65*3)/5</f>
        <v>-63.044</v>
      </c>
      <c r="N63" s="41" t="n">
        <f aca="false">N62+1</f>
        <v>58</v>
      </c>
      <c r="O63" s="37" t="n">
        <f aca="false">(O60*2+O65*3)/5</f>
        <v>-40.788</v>
      </c>
      <c r="P63" s="37" t="n">
        <f aca="false">(P60*2+P65*3)/5</f>
        <v>-45.292</v>
      </c>
      <c r="Q63" s="37" t="n">
        <f aca="false">(Q60*2+Q65*3)/5</f>
        <v>-37.48</v>
      </c>
      <c r="R63" s="37" t="n">
        <f aca="false">(R60*2+R65*3)/5</f>
        <v>-37.624</v>
      </c>
      <c r="S63" s="44"/>
      <c r="T63" s="41" t="n">
        <f aca="false">T62+1</f>
        <v>58</v>
      </c>
      <c r="U63" s="40"/>
      <c r="V63" s="40"/>
      <c r="W63" s="40"/>
      <c r="X63" s="37" t="n">
        <v>-24.7273333333333</v>
      </c>
      <c r="Y63" s="37" t="n">
        <f aca="false">(Y60*2+Y65*3)/5</f>
        <v>-29.374</v>
      </c>
    </row>
    <row r="64" customFormat="false" ht="12.8" hidden="false" customHeight="false" outlineLevel="0" collapsed="false">
      <c r="B64" s="41" t="n">
        <f aca="false">B63+1</f>
        <v>59</v>
      </c>
      <c r="C64" s="35" t="n">
        <v>-52.3</v>
      </c>
      <c r="D64" s="35" t="n">
        <v>-67.2</v>
      </c>
      <c r="E64" s="42" t="n">
        <v>-79.2</v>
      </c>
      <c r="F64" s="35" t="n">
        <v>-52.3</v>
      </c>
      <c r="H64" s="41" t="n">
        <f aca="false">H63+1</f>
        <v>59</v>
      </c>
      <c r="I64" s="37" t="n">
        <f aca="false">(I60+I65*4)/5</f>
        <v>-49.216</v>
      </c>
      <c r="J64" s="37" t="n">
        <f aca="false">(J60+J65*4)/5</f>
        <v>-52.012</v>
      </c>
      <c r="K64" s="37" t="n">
        <f aca="false">(K60+K65*4)/5</f>
        <v>-50.938</v>
      </c>
      <c r="L64" s="37" t="n">
        <f aca="false">(L60+L65*4)/5</f>
        <v>-63.132</v>
      </c>
      <c r="N64" s="41" t="n">
        <f aca="false">N63+1</f>
        <v>59</v>
      </c>
      <c r="O64" s="37" t="n">
        <f aca="false">(O60+O65*4)/5</f>
        <v>-40.724</v>
      </c>
      <c r="P64" s="37" t="n">
        <f aca="false">(P60+P65*4)/5</f>
        <v>-44.956</v>
      </c>
      <c r="Q64" s="37" t="n">
        <f aca="false">(Q60+Q65*4)/5</f>
        <v>-37.41</v>
      </c>
      <c r="R64" s="37" t="n">
        <f aca="false">(R60+R65*4)/5</f>
        <v>-37.632</v>
      </c>
      <c r="S64" s="44"/>
      <c r="T64" s="41" t="n">
        <f aca="false">T63+1</f>
        <v>59</v>
      </c>
      <c r="U64" s="40"/>
      <c r="V64" s="40"/>
      <c r="W64" s="40"/>
      <c r="X64" s="37" t="n">
        <v>-24.6986666666667</v>
      </c>
      <c r="Y64" s="37" t="n">
        <f aca="false">(Y60+Y65*4)/5</f>
        <v>-29.322</v>
      </c>
    </row>
    <row r="65" customFormat="false" ht="12.8" hidden="false" customHeight="false" outlineLevel="0" collapsed="false">
      <c r="B65" s="41" t="n">
        <f aca="false">B64+1</f>
        <v>60</v>
      </c>
      <c r="C65" s="35" t="n">
        <v>-52.4</v>
      </c>
      <c r="D65" s="35" t="n">
        <v>-67.1</v>
      </c>
      <c r="E65" s="42" t="n">
        <v>-79.3</v>
      </c>
      <c r="F65" s="35" t="n">
        <v>-52.2</v>
      </c>
      <c r="H65" s="41" t="n">
        <f aca="false">H64+1</f>
        <v>60</v>
      </c>
      <c r="I65" s="35" t="n">
        <v>-49.2</v>
      </c>
      <c r="J65" s="42" t="n">
        <v>-52.09</v>
      </c>
      <c r="K65" s="40" t="n">
        <v>-50.94</v>
      </c>
      <c r="L65" s="37" t="n">
        <v>-63.22</v>
      </c>
      <c r="N65" s="41" t="n">
        <f aca="false">N64+1</f>
        <v>60</v>
      </c>
      <c r="O65" s="35" t="n">
        <v>-40.66</v>
      </c>
      <c r="P65" s="35" t="n">
        <v>-44.62</v>
      </c>
      <c r="Q65" s="42" t="n">
        <v>-37.34</v>
      </c>
      <c r="R65" s="45" t="n">
        <v>-37.64</v>
      </c>
      <c r="S65" s="44"/>
      <c r="T65" s="41" t="n">
        <f aca="false">T64+1</f>
        <v>60</v>
      </c>
      <c r="U65" s="40" t="n">
        <v>-24.72</v>
      </c>
      <c r="V65" s="40" t="n">
        <v>-24.61</v>
      </c>
      <c r="W65" s="40" t="n">
        <v>-24.68</v>
      </c>
      <c r="X65" s="37" t="n">
        <v>-24.67</v>
      </c>
      <c r="Y65" s="37" t="n">
        <v>-29.27</v>
      </c>
    </row>
    <row r="66" customFormat="false" ht="12.8" hidden="false" customHeight="false" outlineLevel="0" collapsed="false">
      <c r="B66" s="41" t="n">
        <f aca="false">B65+1</f>
        <v>61</v>
      </c>
      <c r="C66" s="35" t="n">
        <v>-52.5</v>
      </c>
      <c r="D66" s="35" t="n">
        <v>-67</v>
      </c>
      <c r="E66" s="42" t="n">
        <v>-79.2</v>
      </c>
      <c r="F66" s="35" t="n">
        <v>-52.2</v>
      </c>
      <c r="H66" s="41" t="n">
        <f aca="false">H65+1</f>
        <v>61</v>
      </c>
      <c r="I66" s="37" t="n">
        <f aca="false">(I65*4+I70)/5</f>
        <v>-49.212</v>
      </c>
      <c r="J66" s="37" t="n">
        <f aca="false">(J65*4+J70)/5</f>
        <v>-52.166</v>
      </c>
      <c r="K66" s="37" t="n">
        <f aca="false">(K65*4+K70)/5</f>
        <v>-51.036</v>
      </c>
      <c r="L66" s="37" t="n">
        <f aca="false">(L65*4+L70)/5</f>
        <v>-63.104</v>
      </c>
      <c r="N66" s="41" t="n">
        <f aca="false">N65+1</f>
        <v>61</v>
      </c>
      <c r="O66" s="37" t="n">
        <f aca="false">(O65*4+O70)/5</f>
        <v>-40.546</v>
      </c>
      <c r="P66" s="37" t="n">
        <f aca="false">(P65*4+P70)/5</f>
        <v>-44.194</v>
      </c>
      <c r="Q66" s="37" t="n">
        <f aca="false">(Q65*4+Q70)/5</f>
        <v>-37.33</v>
      </c>
      <c r="R66" s="37" t="n">
        <f aca="false">(R65*4+R70)/5</f>
        <v>-37.63</v>
      </c>
      <c r="S66" s="44"/>
      <c r="T66" s="41" t="n">
        <f aca="false">T65+1</f>
        <v>61</v>
      </c>
      <c r="U66" s="40"/>
      <c r="V66" s="40"/>
      <c r="W66" s="40"/>
      <c r="X66" s="37" t="n">
        <v>-24.6866666666667</v>
      </c>
      <c r="Y66" s="37" t="n">
        <f aca="false">(Y65*4+Y70)/5</f>
        <v>-29.234</v>
      </c>
    </row>
    <row r="67" customFormat="false" ht="12.8" hidden="false" customHeight="false" outlineLevel="0" collapsed="false">
      <c r="B67" s="41" t="n">
        <f aca="false">B66+1</f>
        <v>62</v>
      </c>
      <c r="C67" s="35" t="n">
        <v>-52.8</v>
      </c>
      <c r="D67" s="35" t="n">
        <v>-66.9</v>
      </c>
      <c r="E67" s="42" t="n">
        <v>-79.1</v>
      </c>
      <c r="F67" s="35" t="n">
        <v>-52.2</v>
      </c>
      <c r="H67" s="41" t="n">
        <f aca="false">H66+1</f>
        <v>62</v>
      </c>
      <c r="I67" s="37" t="n">
        <f aca="false">(I65*3+I70*2)/5</f>
        <v>-49.224</v>
      </c>
      <c r="J67" s="37" t="n">
        <f aca="false">(J65*3+J70*2)/5</f>
        <v>-52.242</v>
      </c>
      <c r="K67" s="37" t="n">
        <f aca="false">(K65*3+K70*2)/5</f>
        <v>-51.132</v>
      </c>
      <c r="L67" s="37" t="n">
        <f aca="false">(L65*3+L70*2)/5</f>
        <v>-62.988</v>
      </c>
      <c r="N67" s="41" t="n">
        <f aca="false">N66+1</f>
        <v>62</v>
      </c>
      <c r="O67" s="37" t="n">
        <f aca="false">(O65*3+O70*2)/5</f>
        <v>-40.432</v>
      </c>
      <c r="P67" s="37" t="n">
        <f aca="false">(P65*3+P70*2)/5</f>
        <v>-43.768</v>
      </c>
      <c r="Q67" s="37" t="n">
        <f aca="false">(Q65*3+Q70*2)/5</f>
        <v>-37.32</v>
      </c>
      <c r="R67" s="37" t="n">
        <f aca="false">(R65*3+R70*2)/5</f>
        <v>-37.62</v>
      </c>
      <c r="S67" s="44"/>
      <c r="T67" s="41" t="n">
        <f aca="false">T66+1</f>
        <v>62</v>
      </c>
      <c r="U67" s="40"/>
      <c r="V67" s="40"/>
      <c r="W67" s="40"/>
      <c r="X67" s="37" t="n">
        <v>-24.7033333333333</v>
      </c>
      <c r="Y67" s="37" t="n">
        <f aca="false">(Y65*3+Y70*2)/5</f>
        <v>-29.198</v>
      </c>
    </row>
    <row r="68" customFormat="false" ht="12.8" hidden="false" customHeight="false" outlineLevel="0" collapsed="false">
      <c r="B68" s="41" t="n">
        <f aca="false">B67+1</f>
        <v>63</v>
      </c>
      <c r="C68" s="35" t="n">
        <v>-52.9</v>
      </c>
      <c r="D68" s="35" t="n">
        <v>-66.9</v>
      </c>
      <c r="E68" s="42" t="n">
        <v>-78.5</v>
      </c>
      <c r="F68" s="35" t="n">
        <v>-52.2</v>
      </c>
      <c r="H68" s="41" t="n">
        <f aca="false">H67+1</f>
        <v>63</v>
      </c>
      <c r="I68" s="37" t="n">
        <f aca="false">(I65*2+I70*3)/5</f>
        <v>-49.236</v>
      </c>
      <c r="J68" s="37" t="n">
        <f aca="false">(J65*2+J70*3)/5</f>
        <v>-52.318</v>
      </c>
      <c r="K68" s="37" t="n">
        <f aca="false">(K65*2+K70*3)/5</f>
        <v>-51.228</v>
      </c>
      <c r="L68" s="37" t="n">
        <f aca="false">(L65*2+L70*3)/5</f>
        <v>-62.872</v>
      </c>
      <c r="N68" s="41" t="n">
        <f aca="false">N67+1</f>
        <v>63</v>
      </c>
      <c r="O68" s="37" t="n">
        <f aca="false">(O65*2+O70*3)/5</f>
        <v>-40.318</v>
      </c>
      <c r="P68" s="37" t="n">
        <f aca="false">(P65*2+P70*3)/5</f>
        <v>-43.342</v>
      </c>
      <c r="Q68" s="37" t="n">
        <f aca="false">(Q65*2+Q70*3)/5</f>
        <v>-37.31</v>
      </c>
      <c r="R68" s="37" t="n">
        <f aca="false">(R65*2+R70*3)/5</f>
        <v>-37.61</v>
      </c>
      <c r="S68" s="44"/>
      <c r="T68" s="41" t="n">
        <f aca="false">T67+1</f>
        <v>63</v>
      </c>
      <c r="U68" s="40"/>
      <c r="V68" s="40"/>
      <c r="W68" s="40"/>
      <c r="X68" s="37" t="n">
        <v>-24.72</v>
      </c>
      <c r="Y68" s="37" t="n">
        <f aca="false">(Y65*2+Y70*3)/5</f>
        <v>-29.162</v>
      </c>
    </row>
    <row r="69" customFormat="false" ht="12.8" hidden="false" customHeight="false" outlineLevel="0" collapsed="false">
      <c r="B69" s="41" t="n">
        <f aca="false">B68+1</f>
        <v>64</v>
      </c>
      <c r="C69" s="35" t="n">
        <v>-53.1</v>
      </c>
      <c r="D69" s="35" t="n">
        <v>-66.9</v>
      </c>
      <c r="E69" s="42" t="n">
        <v>-78.3</v>
      </c>
      <c r="F69" s="35" t="n">
        <v>-52.2</v>
      </c>
      <c r="H69" s="41" t="n">
        <f aca="false">H68+1</f>
        <v>64</v>
      </c>
      <c r="I69" s="37" t="n">
        <f aca="false">(I65+I70*4)/5</f>
        <v>-49.248</v>
      </c>
      <c r="J69" s="37" t="n">
        <f aca="false">(J65+J70*4)/5</f>
        <v>-52.394</v>
      </c>
      <c r="K69" s="37" t="n">
        <f aca="false">(K65+K70*4)/5</f>
        <v>-51.324</v>
      </c>
      <c r="L69" s="37" t="n">
        <f aca="false">(L65+L70*4)/5</f>
        <v>-62.756</v>
      </c>
      <c r="N69" s="41" t="n">
        <f aca="false">N68+1</f>
        <v>64</v>
      </c>
      <c r="O69" s="37" t="n">
        <f aca="false">(O65+O70*4)/5</f>
        <v>-40.204</v>
      </c>
      <c r="P69" s="37" t="n">
        <f aca="false">(P65+P70*4)/5</f>
        <v>-42.916</v>
      </c>
      <c r="Q69" s="37" t="n">
        <f aca="false">(Q65+Q70*4)/5</f>
        <v>-37.3</v>
      </c>
      <c r="R69" s="37" t="n">
        <f aca="false">(R65+R70*4)/5</f>
        <v>-37.6</v>
      </c>
      <c r="S69" s="44"/>
      <c r="T69" s="41" t="n">
        <f aca="false">T68+1</f>
        <v>64</v>
      </c>
      <c r="U69" s="40"/>
      <c r="V69" s="40"/>
      <c r="W69" s="40"/>
      <c r="X69" s="37" t="n">
        <v>-24.7366666666667</v>
      </c>
      <c r="Y69" s="37" t="n">
        <f aca="false">(Y65+Y70*4)/5</f>
        <v>-29.126</v>
      </c>
    </row>
    <row r="70" customFormat="false" ht="12.8" hidden="false" customHeight="false" outlineLevel="0" collapsed="false">
      <c r="B70" s="41" t="n">
        <f aca="false">B69+1</f>
        <v>65</v>
      </c>
      <c r="C70" s="35" t="n">
        <v>-53.2</v>
      </c>
      <c r="D70" s="35" t="n">
        <v>-66.8</v>
      </c>
      <c r="E70" s="42" t="n">
        <v>-77.9</v>
      </c>
      <c r="F70" s="35" t="n">
        <v>-52.2</v>
      </c>
      <c r="H70" s="41" t="n">
        <f aca="false">H69+1</f>
        <v>65</v>
      </c>
      <c r="I70" s="35" t="n">
        <v>-49.26</v>
      </c>
      <c r="J70" s="42" t="n">
        <v>-52.47</v>
      </c>
      <c r="K70" s="40" t="n">
        <v>-51.42</v>
      </c>
      <c r="L70" s="37" t="n">
        <v>-62.64</v>
      </c>
      <c r="N70" s="41" t="n">
        <f aca="false">N69+1</f>
        <v>65</v>
      </c>
      <c r="O70" s="35" t="n">
        <v>-40.09</v>
      </c>
      <c r="P70" s="35" t="n">
        <v>-42.49</v>
      </c>
      <c r="Q70" s="42" t="n">
        <v>-37.29</v>
      </c>
      <c r="R70" s="43" t="n">
        <v>-37.59</v>
      </c>
      <c r="S70" s="0"/>
      <c r="T70" s="41" t="n">
        <f aca="false">T69+1</f>
        <v>65</v>
      </c>
      <c r="U70" s="40" t="n">
        <v>-24.69</v>
      </c>
      <c r="V70" s="40" t="n">
        <v>-24.74</v>
      </c>
      <c r="W70" s="40" t="n">
        <v>-24.83</v>
      </c>
      <c r="X70" s="37" t="n">
        <v>-24.7533333333333</v>
      </c>
      <c r="Y70" s="37" t="n">
        <v>-29.09</v>
      </c>
    </row>
    <row r="71" customFormat="false" ht="12.8" hidden="false" customHeight="false" outlineLevel="0" collapsed="false">
      <c r="B71" s="41" t="n">
        <f aca="false">B70+1</f>
        <v>66</v>
      </c>
      <c r="C71" s="35" t="n">
        <v>-53.4</v>
      </c>
      <c r="D71" s="35" t="n">
        <v>-66.9</v>
      </c>
      <c r="E71" s="42" t="n">
        <v>-77.4</v>
      </c>
      <c r="F71" s="35" t="n">
        <v>-52.3</v>
      </c>
      <c r="H71" s="41" t="n">
        <f aca="false">H70+1</f>
        <v>66</v>
      </c>
      <c r="I71" s="37" t="n">
        <f aca="false">(I70*4+I75)/5</f>
        <v>-49.36</v>
      </c>
      <c r="J71" s="37" t="n">
        <f aca="false">(J70*4+J75)/5</f>
        <v>-52.558</v>
      </c>
      <c r="K71" s="37" t="n">
        <f aca="false">(K70*4+K75)/5</f>
        <v>-51.64</v>
      </c>
      <c r="L71" s="37" t="n">
        <f aca="false">(L70*4+L75)/5</f>
        <v>-61.81</v>
      </c>
      <c r="N71" s="41" t="n">
        <f aca="false">N70+1</f>
        <v>66</v>
      </c>
      <c r="O71" s="37" t="n">
        <f aca="false">(O70*4+O75)/5</f>
        <v>-39.914</v>
      </c>
      <c r="P71" s="37" t="n">
        <f aca="false">(P70*4+P75)/5</f>
        <v>-42.082</v>
      </c>
      <c r="Q71" s="37" t="n">
        <f aca="false">(Q70*4+Q75)/5</f>
        <v>-37.23</v>
      </c>
      <c r="R71" s="37" t="n">
        <f aca="false">(R70*4+R75)/5</f>
        <v>-37.51</v>
      </c>
      <c r="S71" s="0"/>
      <c r="T71" s="41" t="n">
        <f aca="false">T70+1</f>
        <v>66</v>
      </c>
      <c r="U71" s="40"/>
      <c r="V71" s="40"/>
      <c r="W71" s="40"/>
      <c r="X71" s="37" t="n">
        <v>-24.7206666666667</v>
      </c>
      <c r="Y71" s="37" t="n">
        <f aca="false">(Y70*4+Y75)/5</f>
        <v>-29.062</v>
      </c>
    </row>
    <row r="72" customFormat="false" ht="12.8" hidden="false" customHeight="false" outlineLevel="0" collapsed="false">
      <c r="B72" s="41" t="n">
        <f aca="false">B71+1</f>
        <v>67</v>
      </c>
      <c r="C72" s="35" t="n">
        <v>-53.5</v>
      </c>
      <c r="D72" s="35" t="n">
        <v>-67</v>
      </c>
      <c r="E72" s="42" t="n">
        <v>-76.7</v>
      </c>
      <c r="F72" s="35" t="n">
        <v>-52.3</v>
      </c>
      <c r="H72" s="41" t="n">
        <f aca="false">H71+1</f>
        <v>67</v>
      </c>
      <c r="I72" s="37" t="n">
        <f aca="false">(I70*3+I75*2)/5</f>
        <v>-49.46</v>
      </c>
      <c r="J72" s="37" t="n">
        <f aca="false">(J70*3+J75*2)/5</f>
        <v>-52.646</v>
      </c>
      <c r="K72" s="37" t="n">
        <f aca="false">(K70*3+K75*2)/5</f>
        <v>-51.86</v>
      </c>
      <c r="L72" s="37" t="n">
        <f aca="false">(L70*3+L75*2)/5</f>
        <v>-60.98</v>
      </c>
      <c r="N72" s="41" t="n">
        <f aca="false">N71+1</f>
        <v>67</v>
      </c>
      <c r="O72" s="37" t="n">
        <f aca="false">(O70*3+O75*2)/5</f>
        <v>-39.738</v>
      </c>
      <c r="P72" s="37" t="n">
        <f aca="false">(P70*3+P75*2)/5</f>
        <v>-41.674</v>
      </c>
      <c r="Q72" s="37" t="n">
        <f aca="false">(Q70*3+Q75*2)/5</f>
        <v>-37.17</v>
      </c>
      <c r="R72" s="37" t="n">
        <f aca="false">(R70*3+R75*2)/5</f>
        <v>-37.43</v>
      </c>
      <c r="S72" s="0"/>
      <c r="T72" s="41" t="n">
        <f aca="false">T71+1</f>
        <v>67</v>
      </c>
      <c r="U72" s="40"/>
      <c r="V72" s="40"/>
      <c r="W72" s="40"/>
      <c r="X72" s="37" t="n">
        <v>-24.688</v>
      </c>
      <c r="Y72" s="37" t="n">
        <f aca="false">(Y70*3+Y75*2)/5</f>
        <v>-29.034</v>
      </c>
    </row>
    <row r="73" customFormat="false" ht="12.8" hidden="false" customHeight="false" outlineLevel="0" collapsed="false">
      <c r="B73" s="41" t="n">
        <f aca="false">B72+1</f>
        <v>68</v>
      </c>
      <c r="C73" s="35" t="n">
        <v>-53.7</v>
      </c>
      <c r="D73" s="35" t="n">
        <v>-67.1</v>
      </c>
      <c r="E73" s="42" t="n">
        <v>-76</v>
      </c>
      <c r="F73" s="35" t="n">
        <v>-52.3</v>
      </c>
      <c r="H73" s="41" t="n">
        <f aca="false">H72+1</f>
        <v>68</v>
      </c>
      <c r="I73" s="37" t="n">
        <f aca="false">(I70*2+I75*3)/5</f>
        <v>-49.56</v>
      </c>
      <c r="J73" s="37" t="n">
        <f aca="false">(J70*2+J75*3)/5</f>
        <v>-52.734</v>
      </c>
      <c r="K73" s="37" t="n">
        <f aca="false">(K70*2+K75*3)/5</f>
        <v>-52.08</v>
      </c>
      <c r="L73" s="37" t="n">
        <f aca="false">(L70*2+L75*3)/5</f>
        <v>-60.15</v>
      </c>
      <c r="N73" s="41" t="n">
        <f aca="false">N72+1</f>
        <v>68</v>
      </c>
      <c r="O73" s="37" t="n">
        <f aca="false">(O70*2+O75*3)/5</f>
        <v>-39.562</v>
      </c>
      <c r="P73" s="37" t="n">
        <f aca="false">(P70*2+P75*3)/5</f>
        <v>-41.266</v>
      </c>
      <c r="Q73" s="37" t="n">
        <f aca="false">(Q70*2+Q75*3)/5</f>
        <v>-37.11</v>
      </c>
      <c r="R73" s="37" t="n">
        <f aca="false">(R70*2+R75*3)/5</f>
        <v>-37.35</v>
      </c>
      <c r="S73" s="0"/>
      <c r="T73" s="41" t="n">
        <f aca="false">T72+1</f>
        <v>68</v>
      </c>
      <c r="U73" s="40"/>
      <c r="V73" s="40"/>
      <c r="W73" s="40"/>
      <c r="X73" s="37" t="n">
        <v>-24.6553333333333</v>
      </c>
      <c r="Y73" s="37" t="n">
        <f aca="false">(Y70*2+Y75*3)/5</f>
        <v>-29.006</v>
      </c>
    </row>
    <row r="74" customFormat="false" ht="12.8" hidden="false" customHeight="false" outlineLevel="0" collapsed="false">
      <c r="B74" s="41" t="n">
        <f aca="false">B73+1</f>
        <v>69</v>
      </c>
      <c r="C74" s="35" t="n">
        <v>-54</v>
      </c>
      <c r="D74" s="35" t="n">
        <v>-67.2</v>
      </c>
      <c r="E74" s="42" t="n">
        <v>-75.5</v>
      </c>
      <c r="F74" s="35" t="n">
        <v>-52.3</v>
      </c>
      <c r="H74" s="41" t="n">
        <f aca="false">H73+1</f>
        <v>69</v>
      </c>
      <c r="I74" s="37" t="n">
        <f aca="false">(I70+I75*4)/5</f>
        <v>-49.66</v>
      </c>
      <c r="J74" s="37" t="n">
        <f aca="false">(J70+J75*4)/5</f>
        <v>-52.822</v>
      </c>
      <c r="K74" s="37" t="n">
        <f aca="false">(K70+K75*4)/5</f>
        <v>-52.3</v>
      </c>
      <c r="L74" s="37" t="n">
        <f aca="false">(L70+L75*4)/5</f>
        <v>-59.32</v>
      </c>
      <c r="N74" s="41" t="n">
        <f aca="false">N73+1</f>
        <v>69</v>
      </c>
      <c r="O74" s="37" t="n">
        <f aca="false">(O70+O75*4)/5</f>
        <v>-39.386</v>
      </c>
      <c r="P74" s="37" t="n">
        <f aca="false">(P70+P75*4)/5</f>
        <v>-40.858</v>
      </c>
      <c r="Q74" s="37" t="n">
        <f aca="false">(Q70+Q75*4)/5</f>
        <v>-37.05</v>
      </c>
      <c r="R74" s="37" t="n">
        <f aca="false">(R70+R75*4)/5</f>
        <v>-37.27</v>
      </c>
      <c r="S74" s="0"/>
      <c r="T74" s="41" t="n">
        <f aca="false">T73+1</f>
        <v>69</v>
      </c>
      <c r="U74" s="40"/>
      <c r="V74" s="40"/>
      <c r="W74" s="40"/>
      <c r="X74" s="37" t="n">
        <v>-24.6226666666667</v>
      </c>
      <c r="Y74" s="37" t="n">
        <f aca="false">(Y70+Y75*4)/5</f>
        <v>-28.978</v>
      </c>
    </row>
    <row r="75" customFormat="false" ht="12.8" hidden="false" customHeight="false" outlineLevel="0" collapsed="false">
      <c r="B75" s="41" t="n">
        <f aca="false">B74+1</f>
        <v>70</v>
      </c>
      <c r="C75" s="35" t="n">
        <v>-54.2</v>
      </c>
      <c r="D75" s="35" t="n">
        <v>-67.2</v>
      </c>
      <c r="E75" s="42" t="n">
        <v>-75</v>
      </c>
      <c r="F75" s="35" t="n">
        <v>-52.4</v>
      </c>
      <c r="H75" s="41" t="n">
        <f aca="false">H74+1</f>
        <v>70</v>
      </c>
      <c r="I75" s="35" t="n">
        <v>-49.76</v>
      </c>
      <c r="J75" s="42" t="n">
        <v>-52.91</v>
      </c>
      <c r="K75" s="40" t="n">
        <v>-52.52</v>
      </c>
      <c r="L75" s="37" t="n">
        <v>-58.49</v>
      </c>
      <c r="N75" s="41" t="n">
        <f aca="false">N74+1</f>
        <v>70</v>
      </c>
      <c r="O75" s="35" t="n">
        <v>-39.21</v>
      </c>
      <c r="P75" s="35" t="n">
        <v>-40.45</v>
      </c>
      <c r="Q75" s="42" t="n">
        <v>-36.99</v>
      </c>
      <c r="R75" s="43" t="n">
        <v>-37.19</v>
      </c>
      <c r="S75" s="0"/>
      <c r="T75" s="41" t="n">
        <f aca="false">T74+1</f>
        <v>70</v>
      </c>
      <c r="U75" s="40" t="n">
        <v>-24.42</v>
      </c>
      <c r="V75" s="40" t="n">
        <v>-24.6</v>
      </c>
      <c r="W75" s="40" t="n">
        <v>-24.75</v>
      </c>
      <c r="X75" s="37" t="n">
        <v>-24.59</v>
      </c>
      <c r="Y75" s="37" t="n">
        <v>-28.95</v>
      </c>
    </row>
    <row r="76" customFormat="false" ht="12.8" hidden="false" customHeight="false" outlineLevel="0" collapsed="false">
      <c r="B76" s="41" t="n">
        <f aca="false">B75+1</f>
        <v>71</v>
      </c>
      <c r="C76" s="35" t="n">
        <v>-54.4</v>
      </c>
      <c r="D76" s="35" t="n">
        <v>-67.2</v>
      </c>
      <c r="E76" s="42" t="n">
        <v>-74.2</v>
      </c>
      <c r="F76" s="35" t="n">
        <v>-52.4</v>
      </c>
      <c r="H76" s="41" t="n">
        <f aca="false">H75+1</f>
        <v>71</v>
      </c>
      <c r="I76" s="37" t="n">
        <f aca="false">(I75*4+I80)/5</f>
        <v>-49.836</v>
      </c>
      <c r="J76" s="37" t="n">
        <f aca="false">(J75*4+J80)/5</f>
        <v>-53.124</v>
      </c>
      <c r="K76" s="37" t="n">
        <f aca="false">(K75*4+K80)/5</f>
        <v>-53.024</v>
      </c>
      <c r="L76" s="37" t="n">
        <f aca="false">(L75*4+L80)/5</f>
        <v>-57.896</v>
      </c>
      <c r="N76" s="41" t="n">
        <f aca="false">N75+1</f>
        <v>71</v>
      </c>
      <c r="O76" s="37" t="n">
        <f aca="false">(O75*4+O80)/5</f>
        <v>-39.026</v>
      </c>
      <c r="P76" s="37" t="n">
        <f aca="false">(P75*4+P80)/5</f>
        <v>-40.124</v>
      </c>
      <c r="Q76" s="37" t="n">
        <f aca="false">(Q75*4+Q80)/5</f>
        <v>-36.986</v>
      </c>
      <c r="R76" s="37" t="n">
        <f aca="false">(R75*4+R80)/5</f>
        <v>-37.074</v>
      </c>
      <c r="S76" s="0"/>
      <c r="T76" s="41" t="n">
        <f aca="false">T75+1</f>
        <v>71</v>
      </c>
      <c r="U76" s="40"/>
      <c r="V76" s="40"/>
      <c r="W76" s="40"/>
      <c r="X76" s="37" t="n">
        <v>-24.6233333333333</v>
      </c>
      <c r="Y76" s="37" t="n">
        <f aca="false">(Y75*4+Y80)/5</f>
        <v>-28.964</v>
      </c>
    </row>
    <row r="77" customFormat="false" ht="12.8" hidden="false" customHeight="false" outlineLevel="0" collapsed="false">
      <c r="B77" s="41" t="n">
        <f aca="false">B76+1</f>
        <v>72</v>
      </c>
      <c r="C77" s="35" t="n">
        <v>-54.7</v>
      </c>
      <c r="D77" s="35" t="n">
        <v>-67.4</v>
      </c>
      <c r="E77" s="42" t="n">
        <v>-73.9</v>
      </c>
      <c r="F77" s="35" t="n">
        <v>-52.5</v>
      </c>
      <c r="H77" s="41" t="n">
        <f aca="false">H76+1</f>
        <v>72</v>
      </c>
      <c r="I77" s="37" t="n">
        <f aca="false">(I75*3+I80*2)/5</f>
        <v>-49.912</v>
      </c>
      <c r="J77" s="37" t="n">
        <f aca="false">(J75*3+J80*2)/5</f>
        <v>-53.338</v>
      </c>
      <c r="K77" s="37" t="n">
        <f aca="false">(K75*3+K80*2)/5</f>
        <v>-53.528</v>
      </c>
      <c r="L77" s="37" t="n">
        <f aca="false">(L75*3+L80*2)/5</f>
        <v>-57.302</v>
      </c>
      <c r="N77" s="41" t="n">
        <f aca="false">N76+1</f>
        <v>72</v>
      </c>
      <c r="O77" s="37" t="n">
        <f aca="false">(O75*3+O80*2)/5</f>
        <v>-38.842</v>
      </c>
      <c r="P77" s="37" t="n">
        <f aca="false">(P75*3+P80*2)/5</f>
        <v>-39.798</v>
      </c>
      <c r="Q77" s="37" t="n">
        <f aca="false">(Q75*3+Q80*2)/5</f>
        <v>-36.982</v>
      </c>
      <c r="R77" s="37" t="n">
        <f aca="false">(R75*3+R80*2)/5</f>
        <v>-36.958</v>
      </c>
      <c r="S77" s="0"/>
      <c r="T77" s="41" t="n">
        <f aca="false">T76+1</f>
        <v>72</v>
      </c>
      <c r="U77" s="40"/>
      <c r="V77" s="40"/>
      <c r="W77" s="40"/>
      <c r="X77" s="37" t="n">
        <v>-24.6566666666667</v>
      </c>
      <c r="Y77" s="37" t="n">
        <f aca="false">(Y75*3+Y80*2)/5</f>
        <v>-28.978</v>
      </c>
    </row>
    <row r="78" customFormat="false" ht="12.8" hidden="false" customHeight="false" outlineLevel="0" collapsed="false">
      <c r="B78" s="41" t="n">
        <f aca="false">B77+1</f>
        <v>73</v>
      </c>
      <c r="C78" s="35" t="n">
        <v>-54.8</v>
      </c>
      <c r="D78" s="35" t="n">
        <v>-67.4</v>
      </c>
      <c r="E78" s="42" t="n">
        <v>-73.7</v>
      </c>
      <c r="F78" s="35" t="n">
        <v>-52.5</v>
      </c>
      <c r="H78" s="41" t="n">
        <f aca="false">H77+1</f>
        <v>73</v>
      </c>
      <c r="I78" s="37" t="n">
        <f aca="false">(I75*2+I80*3)/5</f>
        <v>-49.988</v>
      </c>
      <c r="J78" s="37" t="n">
        <f aca="false">(J75*2+J80*3)/5</f>
        <v>-53.552</v>
      </c>
      <c r="K78" s="37" t="n">
        <f aca="false">(K75*2+K80*3)/5</f>
        <v>-54.032</v>
      </c>
      <c r="L78" s="37" t="n">
        <f aca="false">(L75*2+L80*3)/5</f>
        <v>-56.708</v>
      </c>
      <c r="N78" s="41" t="n">
        <f aca="false">N77+1</f>
        <v>73</v>
      </c>
      <c r="O78" s="37" t="n">
        <f aca="false">(O75*2+O80*3)/5</f>
        <v>-38.658</v>
      </c>
      <c r="P78" s="37" t="n">
        <f aca="false">(P75*2+P80*3)/5</f>
        <v>-39.472</v>
      </c>
      <c r="Q78" s="37" t="n">
        <f aca="false">(Q75*2+Q80*3)/5</f>
        <v>-36.978</v>
      </c>
      <c r="R78" s="37" t="n">
        <f aca="false">(R75*2+R80*3)/5</f>
        <v>-36.842</v>
      </c>
      <c r="S78" s="44"/>
      <c r="T78" s="41" t="n">
        <f aca="false">T77+1</f>
        <v>73</v>
      </c>
      <c r="U78" s="40"/>
      <c r="V78" s="40"/>
      <c r="W78" s="40"/>
      <c r="X78" s="37" t="n">
        <v>-24.69</v>
      </c>
      <c r="Y78" s="37" t="n">
        <f aca="false">(Y75*2+Y80*3)/5</f>
        <v>-28.992</v>
      </c>
    </row>
    <row r="79" customFormat="false" ht="12.8" hidden="false" customHeight="false" outlineLevel="0" collapsed="false">
      <c r="B79" s="41" t="n">
        <f aca="false">B78+1</f>
        <v>74</v>
      </c>
      <c r="C79" s="35" t="n">
        <v>-54.9</v>
      </c>
      <c r="D79" s="35" t="n">
        <v>-67.4</v>
      </c>
      <c r="E79" s="42" t="n">
        <v>-73.5</v>
      </c>
      <c r="F79" s="35" t="n">
        <v>-52.6</v>
      </c>
      <c r="H79" s="41" t="n">
        <f aca="false">H78+1</f>
        <v>74</v>
      </c>
      <c r="I79" s="37" t="n">
        <f aca="false">(I75+I80*4)/5</f>
        <v>-50.064</v>
      </c>
      <c r="J79" s="37" t="n">
        <f aca="false">(J75+J80*4)/5</f>
        <v>-53.766</v>
      </c>
      <c r="K79" s="37" t="n">
        <f aca="false">(K75+K80*4)/5</f>
        <v>-54.536</v>
      </c>
      <c r="L79" s="37" t="n">
        <f aca="false">(L75+L80*4)/5</f>
        <v>-56.114</v>
      </c>
      <c r="N79" s="41" t="n">
        <f aca="false">N78+1</f>
        <v>74</v>
      </c>
      <c r="O79" s="37" t="n">
        <f aca="false">(O75+O80*4)/5</f>
        <v>-38.474</v>
      </c>
      <c r="P79" s="37" t="n">
        <f aca="false">(P75+P80*4)/5</f>
        <v>-39.146</v>
      </c>
      <c r="Q79" s="37" t="n">
        <f aca="false">(Q75+Q80*4)/5</f>
        <v>-36.974</v>
      </c>
      <c r="R79" s="37" t="n">
        <f aca="false">(R75+R80*4)/5</f>
        <v>-36.726</v>
      </c>
      <c r="S79" s="44"/>
      <c r="T79" s="41" t="n">
        <f aca="false">T78+1</f>
        <v>74</v>
      </c>
      <c r="U79" s="40"/>
      <c r="V79" s="40"/>
      <c r="W79" s="40"/>
      <c r="X79" s="37" t="n">
        <v>-24.7233333333333</v>
      </c>
      <c r="Y79" s="37" t="n">
        <f aca="false">(Y75+Y80*4)/5</f>
        <v>-29.006</v>
      </c>
    </row>
    <row r="80" customFormat="false" ht="12.8" hidden="false" customHeight="false" outlineLevel="0" collapsed="false">
      <c r="B80" s="41" t="n">
        <f aca="false">B79+1</f>
        <v>75</v>
      </c>
      <c r="C80" s="35" t="n">
        <v>-55</v>
      </c>
      <c r="D80" s="35" t="n">
        <v>-67.4</v>
      </c>
      <c r="E80" s="42" t="n">
        <v>-73.3</v>
      </c>
      <c r="F80" s="35" t="n">
        <v>-52.7</v>
      </c>
      <c r="H80" s="41" t="n">
        <f aca="false">H79+1</f>
        <v>75</v>
      </c>
      <c r="I80" s="35" t="n">
        <v>-50.14</v>
      </c>
      <c r="J80" s="42" t="n">
        <v>-53.98</v>
      </c>
      <c r="K80" s="40" t="n">
        <v>-55.04</v>
      </c>
      <c r="L80" s="37" t="n">
        <v>-55.52</v>
      </c>
      <c r="N80" s="41" t="n">
        <f aca="false">N79+1</f>
        <v>75</v>
      </c>
      <c r="O80" s="35" t="n">
        <v>-38.29</v>
      </c>
      <c r="P80" s="35" t="n">
        <v>-38.82</v>
      </c>
      <c r="Q80" s="42" t="n">
        <v>-36.97</v>
      </c>
      <c r="R80" s="43" t="n">
        <v>-36.61</v>
      </c>
      <c r="S80" s="44"/>
      <c r="T80" s="41" t="n">
        <f aca="false">T79+1</f>
        <v>75</v>
      </c>
      <c r="U80" s="40" t="n">
        <v>-24.85</v>
      </c>
      <c r="V80" s="40" t="n">
        <v>-24.8</v>
      </c>
      <c r="W80" s="40" t="n">
        <v>-24.62</v>
      </c>
      <c r="X80" s="37" t="n">
        <v>-24.7566666666667</v>
      </c>
      <c r="Y80" s="37" t="n">
        <v>-29.02</v>
      </c>
    </row>
    <row r="81" customFormat="false" ht="12.8" hidden="false" customHeight="false" outlineLevel="0" collapsed="false">
      <c r="B81" s="41" t="n">
        <f aca="false">B80+1</f>
        <v>76</v>
      </c>
      <c r="C81" s="35" t="n">
        <v>-55</v>
      </c>
      <c r="D81" s="35" t="n">
        <v>-67.2</v>
      </c>
      <c r="E81" s="42" t="n">
        <v>-73.2</v>
      </c>
      <c r="F81" s="35" t="n">
        <v>-52.8</v>
      </c>
      <c r="H81" s="41" t="n">
        <f aca="false">H80+1</f>
        <v>76</v>
      </c>
      <c r="I81" s="37" t="n">
        <f aca="false">(I80*4+I85)/5</f>
        <v>-50.072</v>
      </c>
      <c r="J81" s="37" t="n">
        <f aca="false">(J80*4+J85)/5</f>
        <v>-54.25</v>
      </c>
      <c r="K81" s="37" t="n">
        <f aca="false">(K80*4+K85)/5</f>
        <v>-55.278</v>
      </c>
      <c r="L81" s="37" t="n">
        <f aca="false">(L80*4+L85)/5</f>
        <v>-55.288</v>
      </c>
      <c r="N81" s="41" t="n">
        <f aca="false">N80+1</f>
        <v>76</v>
      </c>
      <c r="O81" s="37" t="n">
        <f aca="false">(O80*4+O85)/5</f>
        <v>-38.096</v>
      </c>
      <c r="P81" s="37" t="n">
        <f aca="false">(P80*4+P85)/5</f>
        <v>-38.564</v>
      </c>
      <c r="Q81" s="37" t="n">
        <f aca="false">(Q80*4+Q85)/5</f>
        <v>-37.016</v>
      </c>
      <c r="R81" s="37" t="n">
        <f aca="false">(R80*4+R85)/5</f>
        <v>-36.526</v>
      </c>
      <c r="S81" s="44"/>
      <c r="T81" s="41" t="n">
        <f aca="false">T80+1</f>
        <v>76</v>
      </c>
      <c r="U81" s="40"/>
      <c r="V81" s="40"/>
      <c r="W81" s="40"/>
      <c r="X81" s="37" t="n">
        <v>-24.788</v>
      </c>
      <c r="Y81" s="37" t="n">
        <f aca="false">(Y80*4+Y85)/5</f>
        <v>-29.05</v>
      </c>
    </row>
    <row r="82" customFormat="false" ht="12.8" hidden="false" customHeight="false" outlineLevel="0" collapsed="false">
      <c r="B82" s="41" t="n">
        <f aca="false">B81+1</f>
        <v>77</v>
      </c>
      <c r="C82" s="35" t="n">
        <v>-55</v>
      </c>
      <c r="D82" s="35" t="n">
        <v>-67.2</v>
      </c>
      <c r="E82" s="42" t="n">
        <v>-73.2</v>
      </c>
      <c r="F82" s="35" t="n">
        <v>-52.9</v>
      </c>
      <c r="H82" s="41" t="n">
        <f aca="false">H81+1</f>
        <v>77</v>
      </c>
      <c r="I82" s="37" t="n">
        <f aca="false">(I80*3+I85*2)/5</f>
        <v>-50.004</v>
      </c>
      <c r="J82" s="37" t="n">
        <f aca="false">(J80*3+J85*2)/5</f>
        <v>-54.52</v>
      </c>
      <c r="K82" s="37" t="n">
        <f aca="false">(K80*3+K85*2)/5</f>
        <v>-55.516</v>
      </c>
      <c r="L82" s="37" t="n">
        <f aca="false">(L80*3+L85*2)/5</f>
        <v>-55.056</v>
      </c>
      <c r="N82" s="41" t="n">
        <f aca="false">N81+1</f>
        <v>77</v>
      </c>
      <c r="O82" s="37" t="n">
        <f aca="false">(O80*3+O85*2)/5</f>
        <v>-37.902</v>
      </c>
      <c r="P82" s="37" t="n">
        <f aca="false">(P80*3+P85*2)/5</f>
        <v>-38.308</v>
      </c>
      <c r="Q82" s="37" t="n">
        <f aca="false">(Q80*3+Q85*2)/5</f>
        <v>-37.062</v>
      </c>
      <c r="R82" s="37" t="n">
        <f aca="false">(R80*3+R85*2)/5</f>
        <v>-36.442</v>
      </c>
      <c r="S82" s="44"/>
      <c r="T82" s="41" t="n">
        <f aca="false">T81+1</f>
        <v>77</v>
      </c>
      <c r="U82" s="40"/>
      <c r="V82" s="40"/>
      <c r="W82" s="40"/>
      <c r="X82" s="37" t="n">
        <v>-24.8193333333333</v>
      </c>
      <c r="Y82" s="37" t="n">
        <f aca="false">(Y80*3+Y85*2)/5</f>
        <v>-29.08</v>
      </c>
    </row>
    <row r="83" customFormat="false" ht="12.8" hidden="false" customHeight="false" outlineLevel="0" collapsed="false">
      <c r="B83" s="41" t="n">
        <f aca="false">B82+1</f>
        <v>78</v>
      </c>
      <c r="C83" s="35" t="n">
        <v>-55.1</v>
      </c>
      <c r="D83" s="35" t="n">
        <v>-67.1</v>
      </c>
      <c r="E83" s="42" t="n">
        <v>-73.2</v>
      </c>
      <c r="F83" s="35" t="n">
        <v>-53</v>
      </c>
      <c r="H83" s="41" t="n">
        <f aca="false">H82+1</f>
        <v>78</v>
      </c>
      <c r="I83" s="37" t="n">
        <f aca="false">(I80*2+I85*3)/5</f>
        <v>-49.936</v>
      </c>
      <c r="J83" s="37" t="n">
        <f aca="false">(J80*2+J85*3)/5</f>
        <v>-54.79</v>
      </c>
      <c r="K83" s="37" t="n">
        <f aca="false">(K80*2+K85*3)/5</f>
        <v>-55.754</v>
      </c>
      <c r="L83" s="37" t="n">
        <f aca="false">(L80*2+L85*3)/5</f>
        <v>-54.824</v>
      </c>
      <c r="N83" s="41" t="n">
        <f aca="false">N82+1</f>
        <v>78</v>
      </c>
      <c r="O83" s="37" t="n">
        <f aca="false">(O80*2+O85*3)/5</f>
        <v>-37.708</v>
      </c>
      <c r="P83" s="37" t="n">
        <f aca="false">(P80*2+P85*3)/5</f>
        <v>-38.052</v>
      </c>
      <c r="Q83" s="37" t="n">
        <f aca="false">(Q80*2+Q85*3)/5</f>
        <v>-37.108</v>
      </c>
      <c r="R83" s="37" t="n">
        <f aca="false">(R80*2+R85*3)/5</f>
        <v>-36.358</v>
      </c>
      <c r="S83" s="44"/>
      <c r="T83" s="41" t="n">
        <f aca="false">T82+1</f>
        <v>78</v>
      </c>
      <c r="U83" s="40"/>
      <c r="V83" s="40"/>
      <c r="W83" s="40"/>
      <c r="X83" s="37" t="n">
        <v>-24.8506666666667</v>
      </c>
      <c r="Y83" s="37" t="n">
        <f aca="false">(Y80*2+Y85*3)/5</f>
        <v>-29.11</v>
      </c>
    </row>
    <row r="84" customFormat="false" ht="12.8" hidden="false" customHeight="false" outlineLevel="0" collapsed="false">
      <c r="B84" s="41" t="n">
        <f aca="false">B83+1</f>
        <v>79</v>
      </c>
      <c r="C84" s="35" t="n">
        <v>-55.1</v>
      </c>
      <c r="D84" s="35" t="n">
        <v>-67</v>
      </c>
      <c r="E84" s="42" t="n">
        <v>-73.2</v>
      </c>
      <c r="F84" s="35" t="n">
        <v>-53.3</v>
      </c>
      <c r="H84" s="41" t="n">
        <f aca="false">H83+1</f>
        <v>79</v>
      </c>
      <c r="I84" s="37" t="n">
        <f aca="false">(I80+I85*4)/5</f>
        <v>-49.868</v>
      </c>
      <c r="J84" s="37" t="n">
        <f aca="false">(J80+J85*4)/5</f>
        <v>-55.06</v>
      </c>
      <c r="K84" s="37" t="n">
        <f aca="false">(K80+K85*4)/5</f>
        <v>-55.992</v>
      </c>
      <c r="L84" s="37" t="n">
        <f aca="false">(L80+L85*4)/5</f>
        <v>-54.592</v>
      </c>
      <c r="N84" s="41" t="n">
        <f aca="false">N83+1</f>
        <v>79</v>
      </c>
      <c r="O84" s="37" t="n">
        <f aca="false">(O80+O85*4)/5</f>
        <v>-37.514</v>
      </c>
      <c r="P84" s="37" t="n">
        <f aca="false">(P80+P85*4)/5</f>
        <v>-37.796</v>
      </c>
      <c r="Q84" s="37" t="n">
        <f aca="false">(Q80+Q85*4)/5</f>
        <v>-37.154</v>
      </c>
      <c r="R84" s="37" t="n">
        <f aca="false">(R80+R85*4)/5</f>
        <v>-36.274</v>
      </c>
      <c r="S84" s="44"/>
      <c r="T84" s="41" t="n">
        <f aca="false">T83+1</f>
        <v>79</v>
      </c>
      <c r="U84" s="40"/>
      <c r="V84" s="40"/>
      <c r="W84" s="40"/>
      <c r="X84" s="37" t="n">
        <v>-24.882</v>
      </c>
      <c r="Y84" s="37" t="n">
        <f aca="false">(Y80+Y85*4)/5</f>
        <v>-29.14</v>
      </c>
    </row>
    <row r="85" customFormat="false" ht="12.8" hidden="false" customHeight="false" outlineLevel="0" collapsed="false">
      <c r="B85" s="41" t="n">
        <f aca="false">B84+1</f>
        <v>80</v>
      </c>
      <c r="C85" s="35" t="n">
        <v>-55.1</v>
      </c>
      <c r="D85" s="35" t="n">
        <v>-66.9</v>
      </c>
      <c r="E85" s="42" t="n">
        <v>-73.2</v>
      </c>
      <c r="F85" s="35" t="n">
        <v>-53.4</v>
      </c>
      <c r="H85" s="41" t="n">
        <f aca="false">H84+1</f>
        <v>80</v>
      </c>
      <c r="I85" s="35" t="n">
        <v>-49.8</v>
      </c>
      <c r="J85" s="42" t="n">
        <v>-55.33</v>
      </c>
      <c r="K85" s="40" t="n">
        <v>-56.23</v>
      </c>
      <c r="L85" s="37" t="n">
        <v>-54.36</v>
      </c>
      <c r="N85" s="41" t="n">
        <f aca="false">N84+1</f>
        <v>80</v>
      </c>
      <c r="O85" s="35" t="n">
        <v>-37.32</v>
      </c>
      <c r="P85" s="35" t="n">
        <v>-37.54</v>
      </c>
      <c r="Q85" s="42" t="n">
        <v>-37.2</v>
      </c>
      <c r="R85" s="43" t="n">
        <v>-36.19</v>
      </c>
      <c r="S85" s="44"/>
      <c r="T85" s="41" t="n">
        <f aca="false">T84+1</f>
        <v>80</v>
      </c>
      <c r="U85" s="40" t="n">
        <v>-24.96</v>
      </c>
      <c r="V85" s="40" t="n">
        <v>-24.83</v>
      </c>
      <c r="W85" s="40" t="n">
        <v>-24.95</v>
      </c>
      <c r="X85" s="37" t="n">
        <v>-24.9133333333333</v>
      </c>
      <c r="Y85" s="37" t="n">
        <v>-29.17</v>
      </c>
    </row>
    <row r="86" customFormat="false" ht="12.8" hidden="false" customHeight="false" outlineLevel="0" collapsed="false">
      <c r="B86" s="41" t="n">
        <f aca="false">B85+1</f>
        <v>81</v>
      </c>
      <c r="C86" s="35" t="n">
        <v>-55.1</v>
      </c>
      <c r="D86" s="35" t="n">
        <v>-66.9</v>
      </c>
      <c r="E86" s="42" t="n">
        <v>-73</v>
      </c>
      <c r="F86" s="35" t="n">
        <v>-53.6</v>
      </c>
      <c r="H86" s="41" t="n">
        <f aca="false">H85+1</f>
        <v>81</v>
      </c>
      <c r="I86" s="37" t="n">
        <f aca="false">(I85*4+I90)/5</f>
        <v>-49.622</v>
      </c>
      <c r="J86" s="37" t="n">
        <f aca="false">(J85*4+J90)/5</f>
        <v>-55.654</v>
      </c>
      <c r="K86" s="37" t="n">
        <f aca="false">(K85*4+K90)/5</f>
        <v>-55.758</v>
      </c>
      <c r="L86" s="37" t="n">
        <f aca="false">(L85*4+L90)/5</f>
        <v>-54.238</v>
      </c>
      <c r="N86" s="41" t="n">
        <f aca="false">N85+1</f>
        <v>81</v>
      </c>
      <c r="O86" s="37" t="n">
        <f aca="false">(O85*4+O90)/5</f>
        <v>-37.194</v>
      </c>
      <c r="P86" s="37" t="n">
        <f aca="false">(P85*4+P90)/5</f>
        <v>-37.368</v>
      </c>
      <c r="Q86" s="37" t="n">
        <f aca="false">(Q85*4+Q90)/5</f>
        <v>-37.242</v>
      </c>
      <c r="R86" s="37" t="n">
        <f aca="false">(R85*4+R90)/5</f>
        <v>-36.126</v>
      </c>
      <c r="S86" s="44"/>
      <c r="T86" s="41" t="n">
        <f aca="false">T85+1</f>
        <v>81</v>
      </c>
      <c r="U86" s="40"/>
      <c r="V86" s="40"/>
      <c r="W86" s="40"/>
      <c r="X86" s="37" t="n">
        <v>-24.9333333333333</v>
      </c>
      <c r="Y86" s="37" t="n">
        <f aca="false">(Y85*4+Y90)/5</f>
        <v>-29.202</v>
      </c>
    </row>
    <row r="87" customFormat="false" ht="12.8" hidden="false" customHeight="false" outlineLevel="0" collapsed="false">
      <c r="B87" s="41" t="n">
        <f aca="false">B86+1</f>
        <v>82</v>
      </c>
      <c r="C87" s="35" t="n">
        <v>-55</v>
      </c>
      <c r="D87" s="35" t="n">
        <v>-66.9</v>
      </c>
      <c r="E87" s="42" t="n">
        <v>-72.9</v>
      </c>
      <c r="F87" s="35" t="n">
        <v>-53.7</v>
      </c>
      <c r="H87" s="41" t="n">
        <f aca="false">H86+1</f>
        <v>82</v>
      </c>
      <c r="I87" s="37" t="n">
        <f aca="false">(I85*3+I90*2)/5</f>
        <v>-49.444</v>
      </c>
      <c r="J87" s="37" t="n">
        <f aca="false">(J85*3+J90*2)/5</f>
        <v>-55.978</v>
      </c>
      <c r="K87" s="37" t="n">
        <f aca="false">(K85*3+K90*2)/5</f>
        <v>-55.286</v>
      </c>
      <c r="L87" s="37" t="n">
        <f aca="false">(L85*3+L90*2)/5</f>
        <v>-54.116</v>
      </c>
      <c r="N87" s="41" t="n">
        <f aca="false">N86+1</f>
        <v>82</v>
      </c>
      <c r="O87" s="37" t="n">
        <f aca="false">(O85*3+O90*2)/5</f>
        <v>-37.068</v>
      </c>
      <c r="P87" s="37" t="n">
        <f aca="false">(P85*3+P90*2)/5</f>
        <v>-37.196</v>
      </c>
      <c r="Q87" s="37" t="n">
        <f aca="false">(Q85*3+Q90*2)/5</f>
        <v>-37.284</v>
      </c>
      <c r="R87" s="37" t="n">
        <f aca="false">(R85*3+R90*2)/5</f>
        <v>-36.062</v>
      </c>
      <c r="S87" s="44"/>
      <c r="T87" s="41" t="n">
        <f aca="false">T86+1</f>
        <v>82</v>
      </c>
      <c r="U87" s="40"/>
      <c r="V87" s="40"/>
      <c r="W87" s="40"/>
      <c r="X87" s="37" t="n">
        <v>-24.9533333333333</v>
      </c>
      <c r="Y87" s="37" t="n">
        <f aca="false">(Y85*3+Y90*2)/5</f>
        <v>-29.234</v>
      </c>
    </row>
    <row r="88" customFormat="false" ht="12.8" hidden="false" customHeight="false" outlineLevel="0" collapsed="false">
      <c r="B88" s="41" t="n">
        <f aca="false">B87+1</f>
        <v>83</v>
      </c>
      <c r="C88" s="35" t="n">
        <v>-55</v>
      </c>
      <c r="D88" s="35" t="n">
        <v>-66.8</v>
      </c>
      <c r="E88" s="42" t="n">
        <v>-72.9</v>
      </c>
      <c r="F88" s="35" t="n">
        <v>-53.9</v>
      </c>
      <c r="H88" s="41" t="n">
        <f aca="false">H87+1</f>
        <v>83</v>
      </c>
      <c r="I88" s="37" t="n">
        <f aca="false">(I85*2+I90*3)/5</f>
        <v>-49.266</v>
      </c>
      <c r="J88" s="37" t="n">
        <f aca="false">(J85*2+J90*3)/5</f>
        <v>-56.302</v>
      </c>
      <c r="K88" s="37" t="n">
        <f aca="false">(K85*2+K90*3)/5</f>
        <v>-54.814</v>
      </c>
      <c r="L88" s="37" t="n">
        <f aca="false">(L85*2+L90*3)/5</f>
        <v>-53.994</v>
      </c>
      <c r="N88" s="41" t="n">
        <f aca="false">N87+1</f>
        <v>83</v>
      </c>
      <c r="O88" s="37" t="n">
        <f aca="false">(O85*2+O90*3)/5</f>
        <v>-36.942</v>
      </c>
      <c r="P88" s="37" t="n">
        <f aca="false">(P85*2+P90*3)/5</f>
        <v>-37.024</v>
      </c>
      <c r="Q88" s="37" t="n">
        <f aca="false">(Q85*2+Q90*3)/5</f>
        <v>-37.326</v>
      </c>
      <c r="R88" s="37" t="n">
        <f aca="false">(R85*2+R90*3)/5</f>
        <v>-35.998</v>
      </c>
      <c r="S88" s="44"/>
      <c r="T88" s="41" t="n">
        <f aca="false">T87+1</f>
        <v>83</v>
      </c>
      <c r="U88" s="40"/>
      <c r="V88" s="40"/>
      <c r="W88" s="40"/>
      <c r="X88" s="37" t="n">
        <v>-24.9733333333333</v>
      </c>
      <c r="Y88" s="37" t="n">
        <f aca="false">(Y85*2+Y90*3)/5</f>
        <v>-29.266</v>
      </c>
    </row>
    <row r="89" customFormat="false" ht="12.8" hidden="false" customHeight="false" outlineLevel="0" collapsed="false">
      <c r="B89" s="41" t="n">
        <f aca="false">B88+1</f>
        <v>84</v>
      </c>
      <c r="C89" s="35" t="n">
        <v>-54.8</v>
      </c>
      <c r="D89" s="35" t="n">
        <v>-66.7</v>
      </c>
      <c r="E89" s="42" t="n">
        <v>-73</v>
      </c>
      <c r="F89" s="35" t="n">
        <v>-54</v>
      </c>
      <c r="H89" s="41" t="n">
        <f aca="false">H88+1</f>
        <v>84</v>
      </c>
      <c r="I89" s="37" t="n">
        <f aca="false">(I85+I90*4)/5</f>
        <v>-49.088</v>
      </c>
      <c r="J89" s="37" t="n">
        <f aca="false">(J85+J90*4)/5</f>
        <v>-56.626</v>
      </c>
      <c r="K89" s="37" t="n">
        <f aca="false">(K85+K90*4)/5</f>
        <v>-54.342</v>
      </c>
      <c r="L89" s="37" t="n">
        <f aca="false">(L85+L90*4)/5</f>
        <v>-53.872</v>
      </c>
      <c r="N89" s="41" t="n">
        <f aca="false">N88+1</f>
        <v>84</v>
      </c>
      <c r="O89" s="37" t="n">
        <f aca="false">(O85+O90*4)/5</f>
        <v>-36.816</v>
      </c>
      <c r="P89" s="37" t="n">
        <f aca="false">(P85+P90*4)/5</f>
        <v>-36.852</v>
      </c>
      <c r="Q89" s="37" t="n">
        <f aca="false">(Q85+Q90*4)/5</f>
        <v>-37.368</v>
      </c>
      <c r="R89" s="37" t="n">
        <f aca="false">(R85+R90*4)/5</f>
        <v>-35.934</v>
      </c>
      <c r="S89" s="44"/>
      <c r="T89" s="41" t="n">
        <f aca="false">T88+1</f>
        <v>84</v>
      </c>
      <c r="U89" s="40"/>
      <c r="V89" s="40"/>
      <c r="W89" s="40"/>
      <c r="X89" s="37" t="n">
        <v>-24.9933333333333</v>
      </c>
      <c r="Y89" s="37" t="n">
        <f aca="false">(Y85+Y90*4)/5</f>
        <v>-29.298</v>
      </c>
    </row>
    <row r="90" customFormat="false" ht="12.8" hidden="false" customHeight="false" outlineLevel="0" collapsed="false">
      <c r="B90" s="41" t="n">
        <f aca="false">B89+1</f>
        <v>85</v>
      </c>
      <c r="C90" s="35" t="n">
        <v>-54.7</v>
      </c>
      <c r="D90" s="35" t="n">
        <v>-66.6</v>
      </c>
      <c r="E90" s="42" t="n">
        <v>-73.1</v>
      </c>
      <c r="F90" s="35" t="n">
        <v>-54.3</v>
      </c>
      <c r="H90" s="41" t="n">
        <f aca="false">H89+1</f>
        <v>85</v>
      </c>
      <c r="I90" s="35" t="n">
        <v>-48.91</v>
      </c>
      <c r="J90" s="42" t="n">
        <v>-56.95</v>
      </c>
      <c r="K90" s="40" t="n">
        <v>-53.87</v>
      </c>
      <c r="L90" s="37" t="n">
        <v>-53.75</v>
      </c>
      <c r="N90" s="41" t="n">
        <f aca="false">N89+1</f>
        <v>85</v>
      </c>
      <c r="O90" s="35" t="n">
        <v>-36.69</v>
      </c>
      <c r="P90" s="35" t="n">
        <v>-36.68</v>
      </c>
      <c r="Q90" s="42" t="n">
        <v>-37.41</v>
      </c>
      <c r="R90" s="43" t="n">
        <v>-35.87</v>
      </c>
      <c r="S90" s="44"/>
      <c r="T90" s="41" t="n">
        <f aca="false">T89+1</f>
        <v>85</v>
      </c>
      <c r="U90" s="40" t="n">
        <v>-25.02</v>
      </c>
      <c r="V90" s="40" t="n">
        <v>-24.98</v>
      </c>
      <c r="W90" s="40" t="n">
        <v>-25.04</v>
      </c>
      <c r="X90" s="37" t="n">
        <v>-25.0133333333333</v>
      </c>
      <c r="Y90" s="37" t="n">
        <v>-29.33</v>
      </c>
    </row>
    <row r="91" customFormat="false" ht="12.8" hidden="false" customHeight="false" outlineLevel="0" collapsed="false">
      <c r="B91" s="41" t="n">
        <f aca="false">B90+1</f>
        <v>86</v>
      </c>
      <c r="C91" s="35" t="n">
        <v>-54.4</v>
      </c>
      <c r="D91" s="35" t="n">
        <v>-66.2</v>
      </c>
      <c r="E91" s="42" t="n">
        <v>-73.2</v>
      </c>
      <c r="F91" s="35" t="n">
        <v>-54.5</v>
      </c>
      <c r="H91" s="41" t="n">
        <f aca="false">H90+1</f>
        <v>86</v>
      </c>
      <c r="I91" s="37" t="n">
        <f aca="false">(I90*4+I95)/5</f>
        <v>-48.772</v>
      </c>
      <c r="J91" s="37" t="n">
        <f aca="false">(J90*4+J95)/5</f>
        <v>-57.362</v>
      </c>
      <c r="K91" s="37" t="n">
        <f aca="false">(K90*4+K95)/5</f>
        <v>-53.42</v>
      </c>
      <c r="L91" s="37" t="n">
        <f aca="false">(L90*4+L95)/5</f>
        <v>-53.694</v>
      </c>
      <c r="N91" s="41" t="n">
        <f aca="false">N90+1</f>
        <v>86</v>
      </c>
      <c r="O91" s="37" t="n">
        <f aca="false">(O90*4+O95)/5</f>
        <v>-36.62</v>
      </c>
      <c r="P91" s="37" t="n">
        <f aca="false">(P90*4+P95)/5</f>
        <v>-36.592</v>
      </c>
      <c r="Q91" s="37" t="n">
        <f aca="false">(Q90*4+Q95)/5</f>
        <v>-37.494</v>
      </c>
      <c r="R91" s="37" t="n">
        <f aca="false">(R90*4+R95)/5</f>
        <v>-35.876</v>
      </c>
      <c r="S91" s="44"/>
      <c r="T91" s="41" t="n">
        <f aca="false">T90+1</f>
        <v>86</v>
      </c>
      <c r="U91" s="40"/>
      <c r="V91" s="40"/>
      <c r="W91" s="40"/>
      <c r="X91" s="37" t="n">
        <v>-25.022</v>
      </c>
      <c r="Y91" s="37" t="n">
        <f aca="false">(Y90*4+Y95)/5</f>
        <v>-29.382</v>
      </c>
    </row>
    <row r="92" customFormat="false" ht="12.8" hidden="false" customHeight="false" outlineLevel="0" collapsed="false">
      <c r="B92" s="41" t="n">
        <f aca="false">B91+1</f>
        <v>87</v>
      </c>
      <c r="C92" s="35" t="n">
        <v>-54.2</v>
      </c>
      <c r="D92" s="35" t="n">
        <v>-66.1</v>
      </c>
      <c r="E92" s="42" t="n">
        <v>-73.2</v>
      </c>
      <c r="F92" s="35" t="n">
        <v>-54.8</v>
      </c>
      <c r="H92" s="41" t="n">
        <f aca="false">H91+1</f>
        <v>87</v>
      </c>
      <c r="I92" s="37" t="n">
        <f aca="false">(I90*3+I95*2)/5</f>
        <v>-48.634</v>
      </c>
      <c r="J92" s="37" t="n">
        <f aca="false">(J90*3+J95*2)/5</f>
        <v>-57.774</v>
      </c>
      <c r="K92" s="37" t="n">
        <f aca="false">(K90*3+K95*2)/5</f>
        <v>-52.97</v>
      </c>
      <c r="L92" s="37" t="n">
        <f aca="false">(L90*3+L95*2)/5</f>
        <v>-53.638</v>
      </c>
      <c r="N92" s="41" t="n">
        <f aca="false">N91+1</f>
        <v>87</v>
      </c>
      <c r="O92" s="37" t="n">
        <f aca="false">(O90*3+O95*2)/5</f>
        <v>-36.55</v>
      </c>
      <c r="P92" s="37" t="n">
        <f aca="false">(P90*3+P95*2)/5</f>
        <v>-36.504</v>
      </c>
      <c r="Q92" s="37" t="n">
        <f aca="false">(Q90*3+Q95*2)/5</f>
        <v>-37.578</v>
      </c>
      <c r="R92" s="37" t="n">
        <f aca="false">(R90*3+R95*2)/5</f>
        <v>-35.882</v>
      </c>
      <c r="S92" s="44"/>
      <c r="T92" s="41" t="n">
        <f aca="false">T91+1</f>
        <v>87</v>
      </c>
      <c r="U92" s="40"/>
      <c r="V92" s="40"/>
      <c r="W92" s="40"/>
      <c r="X92" s="37" t="n">
        <v>-25.0306666666667</v>
      </c>
      <c r="Y92" s="37" t="n">
        <f aca="false">(Y90*3+Y95*2)/5</f>
        <v>-29.434</v>
      </c>
    </row>
    <row r="93" customFormat="false" ht="12.8" hidden="false" customHeight="false" outlineLevel="0" collapsed="false">
      <c r="B93" s="41" t="n">
        <f aca="false">B92+1</f>
        <v>88</v>
      </c>
      <c r="C93" s="35" t="n">
        <v>-54</v>
      </c>
      <c r="D93" s="35" t="n">
        <v>-65.8</v>
      </c>
      <c r="E93" s="42" t="n">
        <v>-73.1</v>
      </c>
      <c r="F93" s="35" t="n">
        <v>-55</v>
      </c>
      <c r="H93" s="41" t="n">
        <f aca="false">H92+1</f>
        <v>88</v>
      </c>
      <c r="I93" s="37" t="n">
        <f aca="false">(I90*2+I95*3)/5</f>
        <v>-48.496</v>
      </c>
      <c r="J93" s="37" t="n">
        <f aca="false">(J90*2+J95*3)/5</f>
        <v>-58.186</v>
      </c>
      <c r="K93" s="37" t="n">
        <f aca="false">(K90*2+K95*3)/5</f>
        <v>-52.52</v>
      </c>
      <c r="L93" s="37" t="n">
        <f aca="false">(L90*2+L95*3)/5</f>
        <v>-53.582</v>
      </c>
      <c r="N93" s="41" t="n">
        <f aca="false">N92+1</f>
        <v>88</v>
      </c>
      <c r="O93" s="37" t="n">
        <f aca="false">(O90*2+O95*3)/5</f>
        <v>-36.48</v>
      </c>
      <c r="P93" s="37" t="n">
        <f aca="false">(P90*2+P95*3)/5</f>
        <v>-36.416</v>
      </c>
      <c r="Q93" s="37" t="n">
        <f aca="false">(Q90*2+Q95*3)/5</f>
        <v>-37.662</v>
      </c>
      <c r="R93" s="37" t="n">
        <f aca="false">(R90*2+R95*3)/5</f>
        <v>-35.888</v>
      </c>
      <c r="S93" s="44"/>
      <c r="T93" s="41" t="n">
        <f aca="false">T92+1</f>
        <v>88</v>
      </c>
      <c r="U93" s="40"/>
      <c r="V93" s="40"/>
      <c r="W93" s="40"/>
      <c r="X93" s="37" t="n">
        <v>-25.0393333333333</v>
      </c>
      <c r="Y93" s="37" t="n">
        <f aca="false">(Y90*2+Y95*3)/5</f>
        <v>-29.486</v>
      </c>
    </row>
    <row r="94" customFormat="false" ht="12.8" hidden="false" customHeight="false" outlineLevel="0" collapsed="false">
      <c r="B94" s="41" t="n">
        <f aca="false">B93+1</f>
        <v>89</v>
      </c>
      <c r="C94" s="35" t="n">
        <v>-53.8</v>
      </c>
      <c r="D94" s="35" t="n">
        <v>-65.8</v>
      </c>
      <c r="E94" s="42" t="n">
        <v>-73.1</v>
      </c>
      <c r="F94" s="35" t="n">
        <v>-55.2</v>
      </c>
      <c r="H94" s="41" t="n">
        <f aca="false">H93+1</f>
        <v>89</v>
      </c>
      <c r="I94" s="37" t="n">
        <f aca="false">(I90+I95*4)/5</f>
        <v>-48.358</v>
      </c>
      <c r="J94" s="37" t="n">
        <f aca="false">(J90+J95*4)/5</f>
        <v>-58.598</v>
      </c>
      <c r="K94" s="37" t="n">
        <f aca="false">(K90+K95*4)/5</f>
        <v>-52.07</v>
      </c>
      <c r="L94" s="37" t="n">
        <f aca="false">(L90+L95*4)/5</f>
        <v>-53.526</v>
      </c>
      <c r="N94" s="41" t="n">
        <f aca="false">N93+1</f>
        <v>89</v>
      </c>
      <c r="O94" s="37" t="n">
        <f aca="false">(O90+O95*4)/5</f>
        <v>-36.41</v>
      </c>
      <c r="P94" s="37" t="n">
        <f aca="false">(P90+P95*4)/5</f>
        <v>-36.328</v>
      </c>
      <c r="Q94" s="37" t="n">
        <f aca="false">(Q90+Q95*4)/5</f>
        <v>-37.746</v>
      </c>
      <c r="R94" s="37" t="n">
        <f aca="false">(R90+R95*4)/5</f>
        <v>-35.894</v>
      </c>
      <c r="S94" s="44"/>
      <c r="T94" s="41" t="n">
        <f aca="false">T93+1</f>
        <v>89</v>
      </c>
      <c r="U94" s="40"/>
      <c r="V94" s="40"/>
      <c r="W94" s="40"/>
      <c r="X94" s="37" t="n">
        <v>-25.048</v>
      </c>
      <c r="Y94" s="37" t="n">
        <f aca="false">(Y90+Y95*4)/5</f>
        <v>-29.538</v>
      </c>
    </row>
    <row r="95" customFormat="false" ht="12.8" hidden="false" customHeight="false" outlineLevel="0" collapsed="false">
      <c r="B95" s="41" t="n">
        <f aca="false">B94+1</f>
        <v>90</v>
      </c>
      <c r="C95" s="35" t="n">
        <v>-53.6</v>
      </c>
      <c r="D95" s="35" t="n">
        <v>-65.6</v>
      </c>
      <c r="E95" s="42" t="n">
        <v>-73.1</v>
      </c>
      <c r="F95" s="35" t="n">
        <v>-55.6</v>
      </c>
      <c r="H95" s="41" t="n">
        <f aca="false">H94+1</f>
        <v>90</v>
      </c>
      <c r="I95" s="35" t="n">
        <v>-48.22</v>
      </c>
      <c r="J95" s="42" t="n">
        <v>-59.01</v>
      </c>
      <c r="K95" s="40" t="n">
        <v>-51.62</v>
      </c>
      <c r="L95" s="37" t="n">
        <v>-53.47</v>
      </c>
      <c r="N95" s="41" t="n">
        <f aca="false">N94+1</f>
        <v>90</v>
      </c>
      <c r="O95" s="47" t="n">
        <v>-36.34</v>
      </c>
      <c r="P95" s="35" t="n">
        <v>-36.24</v>
      </c>
      <c r="Q95" s="42" t="n">
        <v>-37.83</v>
      </c>
      <c r="R95" s="43" t="n">
        <v>-35.9</v>
      </c>
      <c r="S95" s="44"/>
      <c r="T95" s="41" t="n">
        <f aca="false">T94+1</f>
        <v>90</v>
      </c>
      <c r="U95" s="40" t="n">
        <v>-25.24</v>
      </c>
      <c r="V95" s="40" t="n">
        <v>-24.92</v>
      </c>
      <c r="W95" s="40" t="n">
        <v>-25.01</v>
      </c>
      <c r="X95" s="37" t="n">
        <v>-25.0566666666667</v>
      </c>
      <c r="Y95" s="37" t="n">
        <v>-29.59</v>
      </c>
    </row>
    <row r="96" customFormat="false" ht="12.8" hidden="false" customHeight="false" outlineLevel="0" collapsed="false">
      <c r="B96" s="41" t="n">
        <f aca="false">B95+1</f>
        <v>91</v>
      </c>
      <c r="C96" s="35" t="n">
        <v>-53.5</v>
      </c>
      <c r="D96" s="35" t="n">
        <v>-65.6</v>
      </c>
      <c r="E96" s="42" t="n">
        <v>-73</v>
      </c>
      <c r="F96" s="35" t="n">
        <v>-55.9</v>
      </c>
      <c r="H96" s="41" t="n">
        <f aca="false">H95+1</f>
        <v>91</v>
      </c>
      <c r="I96" s="37" t="n">
        <f aca="false">(I95*4+I100)/5</f>
        <v>-48.24</v>
      </c>
      <c r="J96" s="37" t="n">
        <f aca="false">(J95*4+J100)/5</f>
        <v>-59.19</v>
      </c>
      <c r="K96" s="37" t="n">
        <f aca="false">(K95*4+K100)/5</f>
        <v>-51.35</v>
      </c>
      <c r="L96" s="37" t="n">
        <f aca="false">(L95*4+L100)/5</f>
        <v>-53.322</v>
      </c>
      <c r="N96" s="41" t="n">
        <f aca="false">N95+1</f>
        <v>91</v>
      </c>
      <c r="O96" s="37" t="n">
        <f aca="false">(O95*4+O100)/5</f>
        <v>-36.314</v>
      </c>
      <c r="P96" s="37" t="n">
        <f aca="false">(P95*4+P100)/5</f>
        <v>-36.256</v>
      </c>
      <c r="Q96" s="37" t="n">
        <f aca="false">(Q95*4+Q100)/5</f>
        <v>-37.876</v>
      </c>
      <c r="R96" s="37" t="n">
        <f aca="false">(R95*4+R100)/5</f>
        <v>-35.938</v>
      </c>
      <c r="S96" s="44"/>
      <c r="T96" s="41" t="n">
        <f aca="false">T95+1</f>
        <v>91</v>
      </c>
      <c r="U96" s="40"/>
      <c r="V96" s="40"/>
      <c r="W96" s="40"/>
      <c r="X96" s="37" t="n">
        <v>-25.1453333333333</v>
      </c>
      <c r="Y96" s="37" t="n">
        <f aca="false">(Y95*4+Y100)/5</f>
        <v>-29.63</v>
      </c>
    </row>
    <row r="97" customFormat="false" ht="12.8" hidden="false" customHeight="false" outlineLevel="0" collapsed="false">
      <c r="B97" s="41" t="n">
        <f aca="false">B96+1</f>
        <v>92</v>
      </c>
      <c r="C97" s="35" t="n">
        <v>-53.3</v>
      </c>
      <c r="D97" s="35" t="n">
        <v>-65.7</v>
      </c>
      <c r="E97" s="42" t="n">
        <v>-73</v>
      </c>
      <c r="F97" s="35" t="n">
        <v>-56.2</v>
      </c>
      <c r="H97" s="41" t="n">
        <f aca="false">H96+1</f>
        <v>92</v>
      </c>
      <c r="I97" s="37" t="n">
        <f aca="false">(I95*3+I100*2)/5</f>
        <v>-48.26</v>
      </c>
      <c r="J97" s="37" t="n">
        <f aca="false">(J95*3+J100*2)/5</f>
        <v>-59.37</v>
      </c>
      <c r="K97" s="37" t="n">
        <f aca="false">(K95*3+K100*2)/5</f>
        <v>-51.08</v>
      </c>
      <c r="L97" s="37" t="n">
        <f aca="false">(L95*3+L100*2)/5</f>
        <v>-53.174</v>
      </c>
      <c r="N97" s="41" t="n">
        <f aca="false">N96+1</f>
        <v>92</v>
      </c>
      <c r="O97" s="37" t="n">
        <f aca="false">(O95*3+O100*2)/5</f>
        <v>-36.288</v>
      </c>
      <c r="P97" s="37" t="n">
        <f aca="false">(P95*3+P100*2)/5</f>
        <v>-36.272</v>
      </c>
      <c r="Q97" s="37" t="n">
        <f aca="false">(Q95*3+Q100*2)/5</f>
        <v>-37.922</v>
      </c>
      <c r="R97" s="37" t="n">
        <f aca="false">(R95*3+R100*2)/5</f>
        <v>-35.976</v>
      </c>
      <c r="S97" s="44"/>
      <c r="T97" s="41" t="n">
        <f aca="false">T96+1</f>
        <v>92</v>
      </c>
      <c r="U97" s="40"/>
      <c r="V97" s="40"/>
      <c r="W97" s="40"/>
      <c r="X97" s="37" t="n">
        <v>-25.234</v>
      </c>
      <c r="Y97" s="37" t="n">
        <f aca="false">(Y95*3+Y100*2)/5</f>
        <v>-29.67</v>
      </c>
    </row>
    <row r="98" customFormat="false" ht="12.8" hidden="false" customHeight="false" outlineLevel="0" collapsed="false">
      <c r="B98" s="41" t="n">
        <f aca="false">B97+1</f>
        <v>93</v>
      </c>
      <c r="C98" s="35" t="n">
        <v>-53</v>
      </c>
      <c r="D98" s="35" t="n">
        <v>-65.7</v>
      </c>
      <c r="E98" s="42" t="n">
        <v>-73</v>
      </c>
      <c r="F98" s="35" t="n">
        <v>-56.7</v>
      </c>
      <c r="H98" s="41" t="n">
        <f aca="false">H97+1</f>
        <v>93</v>
      </c>
      <c r="I98" s="37" t="n">
        <f aca="false">(I95*2+I100*3)/5</f>
        <v>-48.28</v>
      </c>
      <c r="J98" s="37" t="n">
        <f aca="false">(J95*2+J100*3)/5</f>
        <v>-59.55</v>
      </c>
      <c r="K98" s="37" t="n">
        <f aca="false">(K95*2+K100*3)/5</f>
        <v>-50.81</v>
      </c>
      <c r="L98" s="37" t="n">
        <f aca="false">(L95*2+L100*3)/5</f>
        <v>-53.026</v>
      </c>
      <c r="N98" s="41" t="n">
        <f aca="false">N97+1</f>
        <v>93</v>
      </c>
      <c r="O98" s="37" t="n">
        <f aca="false">(O95*2+O100*3)/5</f>
        <v>-36.262</v>
      </c>
      <c r="P98" s="37" t="n">
        <f aca="false">(P95*2+P100*3)/5</f>
        <v>-36.288</v>
      </c>
      <c r="Q98" s="37" t="n">
        <f aca="false">(Q95*2+Q100*3)/5</f>
        <v>-37.968</v>
      </c>
      <c r="R98" s="37" t="n">
        <f aca="false">(R95*2+R100*3)/5</f>
        <v>-36.014</v>
      </c>
      <c r="S98" s="44"/>
      <c r="T98" s="41" t="n">
        <f aca="false">T97+1</f>
        <v>93</v>
      </c>
      <c r="U98" s="40"/>
      <c r="V98" s="40"/>
      <c r="W98" s="40"/>
      <c r="X98" s="37" t="n">
        <v>-25.3226666666667</v>
      </c>
      <c r="Y98" s="37" t="n">
        <f aca="false">(Y95*2+Y100*3)/5</f>
        <v>-29.71</v>
      </c>
    </row>
    <row r="99" customFormat="false" ht="12.8" hidden="false" customHeight="false" outlineLevel="0" collapsed="false">
      <c r="B99" s="41" t="n">
        <f aca="false">B98+1</f>
        <v>94</v>
      </c>
      <c r="C99" s="35" t="n">
        <v>-52.8</v>
      </c>
      <c r="D99" s="35" t="n">
        <v>-65.8</v>
      </c>
      <c r="E99" s="42" t="n">
        <v>-72.9</v>
      </c>
      <c r="F99" s="35" t="n">
        <v>-56.9</v>
      </c>
      <c r="H99" s="41" t="n">
        <f aca="false">H98+1</f>
        <v>94</v>
      </c>
      <c r="I99" s="37" t="n">
        <f aca="false">(I95+I100*4)/5</f>
        <v>-48.3</v>
      </c>
      <c r="J99" s="37" t="n">
        <f aca="false">(J95+J100*4)/5</f>
        <v>-59.73</v>
      </c>
      <c r="K99" s="37" t="n">
        <f aca="false">(K95+K100*4)/5</f>
        <v>-50.54</v>
      </c>
      <c r="L99" s="37" t="n">
        <f aca="false">(L95+L100*4)/5</f>
        <v>-52.878</v>
      </c>
      <c r="N99" s="41" t="n">
        <f aca="false">N98+1</f>
        <v>94</v>
      </c>
      <c r="O99" s="37" t="n">
        <f aca="false">(O95+O100*4)/5</f>
        <v>-36.236</v>
      </c>
      <c r="P99" s="37" t="n">
        <f aca="false">(P95+P100*4)/5</f>
        <v>-36.304</v>
      </c>
      <c r="Q99" s="37" t="n">
        <f aca="false">(Q95+Q100*4)/5</f>
        <v>-38.014</v>
      </c>
      <c r="R99" s="37" t="n">
        <f aca="false">(R95+R100*4)/5</f>
        <v>-36.052</v>
      </c>
      <c r="S99" s="44"/>
      <c r="T99" s="41" t="n">
        <f aca="false">T98+1</f>
        <v>94</v>
      </c>
      <c r="U99" s="40"/>
      <c r="V99" s="40"/>
      <c r="W99" s="40"/>
      <c r="X99" s="37" t="n">
        <v>-25.4113333333333</v>
      </c>
      <c r="Y99" s="37" t="n">
        <f aca="false">(Y95+Y100*4)/5</f>
        <v>-29.75</v>
      </c>
    </row>
    <row r="100" customFormat="false" ht="12.8" hidden="false" customHeight="false" outlineLevel="0" collapsed="false">
      <c r="B100" s="41" t="n">
        <f aca="false">B99+1</f>
        <v>95</v>
      </c>
      <c r="C100" s="35" t="n">
        <v>-52.7</v>
      </c>
      <c r="D100" s="35" t="n">
        <v>-65.9</v>
      </c>
      <c r="E100" s="42" t="n">
        <v>-72.8</v>
      </c>
      <c r="F100" s="35" t="n">
        <v>-57.1</v>
      </c>
      <c r="H100" s="41" t="n">
        <f aca="false">H99+1</f>
        <v>95</v>
      </c>
      <c r="I100" s="35" t="n">
        <v>-48.32</v>
      </c>
      <c r="J100" s="42" t="n">
        <v>-59.91</v>
      </c>
      <c r="K100" s="40" t="n">
        <v>-50.27</v>
      </c>
      <c r="L100" s="37" t="n">
        <v>-52.73</v>
      </c>
      <c r="N100" s="41" t="n">
        <f aca="false">N99+1</f>
        <v>95</v>
      </c>
      <c r="O100" s="35" t="n">
        <v>-36.21</v>
      </c>
      <c r="P100" s="35" t="n">
        <v>-36.32</v>
      </c>
      <c r="Q100" s="42" t="n">
        <v>-38.06</v>
      </c>
      <c r="R100" s="43" t="n">
        <v>-36.09</v>
      </c>
      <c r="S100" s="0"/>
      <c r="T100" s="41" t="n">
        <f aca="false">T99+1</f>
        <v>95</v>
      </c>
      <c r="U100" s="40" t="n">
        <v>-25.61</v>
      </c>
      <c r="V100" s="40" t="n">
        <v>-25.44</v>
      </c>
      <c r="W100" s="40" t="n">
        <v>-25.45</v>
      </c>
      <c r="X100" s="37" t="n">
        <v>-25.5</v>
      </c>
      <c r="Y100" s="37" t="n">
        <v>-29.79</v>
      </c>
    </row>
    <row r="101" customFormat="false" ht="12.8" hidden="false" customHeight="false" outlineLevel="0" collapsed="false">
      <c r="B101" s="41" t="n">
        <f aca="false">B100+1</f>
        <v>96</v>
      </c>
      <c r="C101" s="35" t="n">
        <v>-52.4</v>
      </c>
      <c r="D101" s="35" t="n">
        <v>-65.9</v>
      </c>
      <c r="E101" s="42" t="n">
        <v>-72.5</v>
      </c>
      <c r="F101" s="35" t="n">
        <v>-57.2</v>
      </c>
      <c r="H101" s="41" t="n">
        <f aca="false">H100+1</f>
        <v>96</v>
      </c>
      <c r="I101" s="37" t="n">
        <f aca="false">(I100*4+I105)/5</f>
        <v>-48.426</v>
      </c>
      <c r="J101" s="37" t="n">
        <f aca="false">(J100*4+J105)/5</f>
        <v>-60.344</v>
      </c>
      <c r="K101" s="37" t="n">
        <f aca="false">(K100*4+K105)/5</f>
        <v>-50.228</v>
      </c>
      <c r="L101" s="37" t="n">
        <f aca="false">(L100*4+L105)/5</f>
        <v>-52.576</v>
      </c>
      <c r="N101" s="41" t="n">
        <f aca="false">N100+1</f>
        <v>96</v>
      </c>
      <c r="O101" s="37" t="n">
        <f aca="false">(O100*4+O105)/5</f>
        <v>-36.212</v>
      </c>
      <c r="P101" s="37" t="n">
        <f aca="false">(P100*4+P105)/5</f>
        <v>-36.426</v>
      </c>
      <c r="Q101" s="37" t="n">
        <f aca="false">(Q100*4+Q105)/5</f>
        <v>-38.084</v>
      </c>
      <c r="R101" s="37" t="n">
        <f aca="false">(R100*4+R105)/5</f>
        <v>-36.16</v>
      </c>
      <c r="S101" s="0"/>
      <c r="T101" s="41" t="n">
        <f aca="false">T100+1</f>
        <v>96</v>
      </c>
      <c r="U101" s="40"/>
      <c r="V101" s="40"/>
      <c r="W101" s="40"/>
      <c r="X101" s="37" t="n">
        <v>-25.552</v>
      </c>
      <c r="Y101" s="37" t="n">
        <f aca="false">(Y100*4+Y105)/5</f>
        <v>-29.832</v>
      </c>
    </row>
    <row r="102" customFormat="false" ht="12.8" hidden="false" customHeight="false" outlineLevel="0" collapsed="false">
      <c r="B102" s="41" t="n">
        <f aca="false">B101+1</f>
        <v>97</v>
      </c>
      <c r="C102" s="35" t="n">
        <v>-52.3</v>
      </c>
      <c r="D102" s="35" t="n">
        <v>-65.9</v>
      </c>
      <c r="E102" s="42" t="n">
        <v>-72.3</v>
      </c>
      <c r="F102" s="35" t="n">
        <v>-57.3</v>
      </c>
      <c r="H102" s="41" t="n">
        <f aca="false">H101+1</f>
        <v>97</v>
      </c>
      <c r="I102" s="37" t="n">
        <f aca="false">(I100*3+I105*2)/5</f>
        <v>-48.532</v>
      </c>
      <c r="J102" s="37" t="n">
        <f aca="false">(J100*3+J105*2)/5</f>
        <v>-60.778</v>
      </c>
      <c r="K102" s="37" t="n">
        <f aca="false">(K100*3+K105*2)/5</f>
        <v>-50.186</v>
      </c>
      <c r="L102" s="37" t="n">
        <f aca="false">(L100*3+L105*2)/5</f>
        <v>-52.422</v>
      </c>
      <c r="N102" s="41" t="n">
        <f aca="false">N101+1</f>
        <v>97</v>
      </c>
      <c r="O102" s="37" t="n">
        <f aca="false">(O100*3+O105*2)/5</f>
        <v>-36.214</v>
      </c>
      <c r="P102" s="37" t="n">
        <f aca="false">(P100*3+P105*2)/5</f>
        <v>-36.532</v>
      </c>
      <c r="Q102" s="37" t="n">
        <f aca="false">(Q100*3+Q105*2)/5</f>
        <v>-38.108</v>
      </c>
      <c r="R102" s="37" t="n">
        <f aca="false">(R100*3+R105*2)/5</f>
        <v>-36.23</v>
      </c>
      <c r="S102" s="0"/>
      <c r="T102" s="41" t="n">
        <f aca="false">T101+1</f>
        <v>97</v>
      </c>
      <c r="U102" s="40"/>
      <c r="V102" s="40"/>
      <c r="W102" s="40"/>
      <c r="X102" s="37" t="n">
        <v>-25.604</v>
      </c>
      <c r="Y102" s="37" t="n">
        <f aca="false">(Y100*3+Y105*2)/5</f>
        <v>-29.874</v>
      </c>
    </row>
    <row r="103" customFormat="false" ht="12.8" hidden="false" customHeight="false" outlineLevel="0" collapsed="false">
      <c r="B103" s="41" t="n">
        <f aca="false">B102+1</f>
        <v>98</v>
      </c>
      <c r="C103" s="35" t="n">
        <v>-52.1</v>
      </c>
      <c r="D103" s="35" t="n">
        <v>-66</v>
      </c>
      <c r="E103" s="42" t="n">
        <v>-72</v>
      </c>
      <c r="F103" s="35" t="n">
        <v>-57.3</v>
      </c>
      <c r="H103" s="41" t="n">
        <f aca="false">H102+1</f>
        <v>98</v>
      </c>
      <c r="I103" s="37" t="n">
        <f aca="false">(I100*2+I105*3)/5</f>
        <v>-48.638</v>
      </c>
      <c r="J103" s="37" t="n">
        <f aca="false">(J100*2+J105*3)/5</f>
        <v>-61.212</v>
      </c>
      <c r="K103" s="37" t="n">
        <f aca="false">(K100*2+K105*3)/5</f>
        <v>-50.144</v>
      </c>
      <c r="L103" s="37" t="n">
        <f aca="false">(L100*2+L105*3)/5</f>
        <v>-52.268</v>
      </c>
      <c r="N103" s="41" t="n">
        <f aca="false">N102+1</f>
        <v>98</v>
      </c>
      <c r="O103" s="37" t="n">
        <f aca="false">(O100*2+O105*3)/5</f>
        <v>-36.216</v>
      </c>
      <c r="P103" s="37" t="n">
        <f aca="false">(P100*2+P105*3)/5</f>
        <v>-36.638</v>
      </c>
      <c r="Q103" s="37" t="n">
        <f aca="false">(Q100*2+Q105*3)/5</f>
        <v>-38.132</v>
      </c>
      <c r="R103" s="37" t="n">
        <f aca="false">(R100*2+R105*3)/5</f>
        <v>-36.3</v>
      </c>
      <c r="S103" s="0"/>
      <c r="T103" s="41" t="n">
        <f aca="false">T102+1</f>
        <v>98</v>
      </c>
      <c r="U103" s="40"/>
      <c r="V103" s="40"/>
      <c r="W103" s="40"/>
      <c r="X103" s="37" t="n">
        <v>-25.656</v>
      </c>
      <c r="Y103" s="37" t="n">
        <f aca="false">(Y100*2+Y105*3)/5</f>
        <v>-29.916</v>
      </c>
    </row>
    <row r="104" customFormat="false" ht="12.8" hidden="false" customHeight="false" outlineLevel="0" collapsed="false">
      <c r="B104" s="41" t="n">
        <f aca="false">B103+1</f>
        <v>99</v>
      </c>
      <c r="C104" s="35" t="n">
        <v>-52</v>
      </c>
      <c r="D104" s="35" t="n">
        <v>-66</v>
      </c>
      <c r="E104" s="42" t="n">
        <v>-71.5</v>
      </c>
      <c r="F104" s="35" t="n">
        <v>-57.3</v>
      </c>
      <c r="H104" s="41" t="n">
        <f aca="false">H103+1</f>
        <v>99</v>
      </c>
      <c r="I104" s="37" t="n">
        <f aca="false">(I100+I105*4)/5</f>
        <v>-48.744</v>
      </c>
      <c r="J104" s="37" t="n">
        <f aca="false">(J100+J105*4)/5</f>
        <v>-61.646</v>
      </c>
      <c r="K104" s="37" t="n">
        <f aca="false">(K100+K105*4)/5</f>
        <v>-50.102</v>
      </c>
      <c r="L104" s="37" t="n">
        <f aca="false">(L100+L105*4)/5</f>
        <v>-52.114</v>
      </c>
      <c r="N104" s="41" t="n">
        <f aca="false">N103+1</f>
        <v>99</v>
      </c>
      <c r="O104" s="37" t="n">
        <f aca="false">(O100+O105*4)/5</f>
        <v>-36.218</v>
      </c>
      <c r="P104" s="37" t="n">
        <f aca="false">(P100+P105*4)/5</f>
        <v>-36.744</v>
      </c>
      <c r="Q104" s="37" t="n">
        <f aca="false">(Q100+Q105*4)/5</f>
        <v>-38.156</v>
      </c>
      <c r="R104" s="37" t="n">
        <f aca="false">(R100+R105*4)/5</f>
        <v>-36.37</v>
      </c>
      <c r="S104" s="0"/>
      <c r="T104" s="41" t="n">
        <f aca="false">T103+1</f>
        <v>99</v>
      </c>
      <c r="U104" s="40"/>
      <c r="V104" s="40"/>
      <c r="W104" s="40"/>
      <c r="X104" s="37" t="n">
        <v>-25.708</v>
      </c>
      <c r="Y104" s="37" t="n">
        <f aca="false">(Y100+Y105*4)/5</f>
        <v>-29.958</v>
      </c>
    </row>
    <row r="105" customFormat="false" ht="12.8" hidden="false" customHeight="false" outlineLevel="0" collapsed="false">
      <c r="B105" s="41" t="n">
        <f aca="false">B104+1</f>
        <v>100</v>
      </c>
      <c r="C105" s="35" t="n">
        <v>-51.8</v>
      </c>
      <c r="D105" s="35" t="n">
        <v>-66</v>
      </c>
      <c r="E105" s="42" t="n">
        <v>-71.2</v>
      </c>
      <c r="F105" s="35" t="n">
        <v>-57.3</v>
      </c>
      <c r="H105" s="41" t="n">
        <f aca="false">H104+1</f>
        <v>100</v>
      </c>
      <c r="I105" s="35" t="n">
        <v>-48.85</v>
      </c>
      <c r="J105" s="42" t="n">
        <v>-62.08</v>
      </c>
      <c r="K105" s="40" t="n">
        <v>-50.06</v>
      </c>
      <c r="L105" s="37" t="n">
        <v>-51.96</v>
      </c>
      <c r="N105" s="41" t="n">
        <f aca="false">N104+1</f>
        <v>100</v>
      </c>
      <c r="O105" s="35" t="n">
        <v>-36.22</v>
      </c>
      <c r="P105" s="35" t="n">
        <v>-36.85</v>
      </c>
      <c r="Q105" s="42" t="n">
        <v>-38.18</v>
      </c>
      <c r="R105" s="43" t="n">
        <v>-36.44</v>
      </c>
      <c r="S105" s="0"/>
      <c r="T105" s="41" t="n">
        <f aca="false">T104+1</f>
        <v>100</v>
      </c>
      <c r="U105" s="40" t="n">
        <v>-25.7</v>
      </c>
      <c r="V105" s="40" t="n">
        <v>-25.81</v>
      </c>
      <c r="W105" s="40" t="n">
        <v>-25.77</v>
      </c>
      <c r="X105" s="37" t="n">
        <v>-25.76</v>
      </c>
      <c r="Y105" s="37" t="n">
        <v>-30</v>
      </c>
    </row>
    <row r="106" customFormat="false" ht="12.8" hidden="false" customHeight="false" outlineLevel="0" collapsed="false">
      <c r="B106" s="41" t="n">
        <f aca="false">B105+1</f>
        <v>101</v>
      </c>
      <c r="C106" s="35" t="n">
        <v>-51.7</v>
      </c>
      <c r="D106" s="35" t="n">
        <v>-66</v>
      </c>
      <c r="E106" s="42" t="n">
        <v>-71</v>
      </c>
      <c r="F106" s="35" t="n">
        <v>-57.3</v>
      </c>
      <c r="H106" s="41" t="n">
        <f aca="false">H105+1</f>
        <v>101</v>
      </c>
      <c r="I106" s="37" t="n">
        <f aca="false">(I105*4+I110)/5</f>
        <v>-49.16</v>
      </c>
      <c r="J106" s="37" t="n">
        <f aca="false">(J105*4+J110)/5</f>
        <v>-62.248</v>
      </c>
      <c r="K106" s="37" t="n">
        <f aca="false">(K105*4+K110)/5</f>
        <v>-50.442</v>
      </c>
      <c r="L106" s="37" t="n">
        <f aca="false">(L105*4+L110)/5</f>
        <v>-51.858</v>
      </c>
      <c r="N106" s="41" t="n">
        <f aca="false">N105+1</f>
        <v>101</v>
      </c>
      <c r="O106" s="37" t="n">
        <f aca="false">(O105*4+O110)/5</f>
        <v>-36.23</v>
      </c>
      <c r="P106" s="37" t="n">
        <f aca="false">(P105*4+P110)/5</f>
        <v>-37.164</v>
      </c>
      <c r="Q106" s="37" t="n">
        <f aca="false">(Q105*4+Q110)/5</f>
        <v>-38.234</v>
      </c>
      <c r="R106" s="37" t="n">
        <f aca="false">(R105*4+R110)/5</f>
        <v>-36.57</v>
      </c>
      <c r="S106" s="44"/>
      <c r="T106" s="41" t="n">
        <f aca="false">T105+1</f>
        <v>101</v>
      </c>
      <c r="U106" s="40"/>
      <c r="V106" s="40"/>
      <c r="W106" s="40"/>
      <c r="X106" s="37" t="n">
        <v>-25.806</v>
      </c>
      <c r="Y106" s="37" t="n">
        <f aca="false">(Y105*4+Y110)/5</f>
        <v>-30.026</v>
      </c>
    </row>
    <row r="107" customFormat="false" ht="12.8" hidden="false" customHeight="false" outlineLevel="0" collapsed="false">
      <c r="B107" s="41" t="n">
        <f aca="false">B106+1</f>
        <v>102</v>
      </c>
      <c r="C107" s="35" t="n">
        <v>-51.6</v>
      </c>
      <c r="D107" s="35" t="n">
        <v>-66.1</v>
      </c>
      <c r="E107" s="42" t="n">
        <v>-70.7</v>
      </c>
      <c r="F107" s="35" t="n">
        <v>-57.3</v>
      </c>
      <c r="H107" s="41" t="n">
        <f aca="false">H106+1</f>
        <v>102</v>
      </c>
      <c r="I107" s="37" t="n">
        <f aca="false">(I105*3+I110*2)/5</f>
        <v>-49.47</v>
      </c>
      <c r="J107" s="37" t="n">
        <f aca="false">(J105*3+J110*2)/5</f>
        <v>-62.416</v>
      </c>
      <c r="K107" s="37" t="n">
        <f aca="false">(K105*3+K110*2)/5</f>
        <v>-50.824</v>
      </c>
      <c r="L107" s="37" t="n">
        <f aca="false">(L105*3+L110*2)/5</f>
        <v>-51.756</v>
      </c>
      <c r="N107" s="41" t="n">
        <f aca="false">N106+1</f>
        <v>102</v>
      </c>
      <c r="O107" s="37" t="n">
        <f aca="false">(O105*3+O110*2)/5</f>
        <v>-36.24</v>
      </c>
      <c r="P107" s="37" t="n">
        <f aca="false">(P105*3+P110*2)/5</f>
        <v>-37.478</v>
      </c>
      <c r="Q107" s="37" t="n">
        <f aca="false">(Q105*3+Q110*2)/5</f>
        <v>-38.288</v>
      </c>
      <c r="R107" s="37" t="n">
        <f aca="false">(R105*3+R110*2)/5</f>
        <v>-36.7</v>
      </c>
      <c r="S107" s="44"/>
      <c r="T107" s="41" t="n">
        <f aca="false">T106+1</f>
        <v>102</v>
      </c>
      <c r="U107" s="40"/>
      <c r="V107" s="40"/>
      <c r="W107" s="40"/>
      <c r="X107" s="37" t="n">
        <v>-25.852</v>
      </c>
      <c r="Y107" s="37" t="n">
        <f aca="false">(Y105*3+Y110*2)/5</f>
        <v>-30.052</v>
      </c>
    </row>
    <row r="108" customFormat="false" ht="12.8" hidden="false" customHeight="false" outlineLevel="0" collapsed="false">
      <c r="B108" s="41" t="n">
        <f aca="false">B107+1</f>
        <v>103</v>
      </c>
      <c r="C108" s="35" t="n">
        <v>-51.5</v>
      </c>
      <c r="D108" s="35" t="n">
        <v>-66.2</v>
      </c>
      <c r="E108" s="42" t="n">
        <v>-70.5</v>
      </c>
      <c r="F108" s="35" t="n">
        <v>-57.3</v>
      </c>
      <c r="H108" s="41" t="n">
        <f aca="false">H107+1</f>
        <v>103</v>
      </c>
      <c r="I108" s="37" t="n">
        <f aca="false">(I105*2+I110*3)/5</f>
        <v>-49.78</v>
      </c>
      <c r="J108" s="37" t="n">
        <f aca="false">(J105*2+J110*3)/5</f>
        <v>-62.584</v>
      </c>
      <c r="K108" s="37" t="n">
        <f aca="false">(K105*2+K110*3)/5</f>
        <v>-51.206</v>
      </c>
      <c r="L108" s="37" t="n">
        <f aca="false">(L105*2+L110*3)/5</f>
        <v>-51.654</v>
      </c>
      <c r="N108" s="41" t="n">
        <f aca="false">N107+1</f>
        <v>103</v>
      </c>
      <c r="O108" s="37" t="n">
        <f aca="false">(O105*2+O110*3)/5</f>
        <v>-36.25</v>
      </c>
      <c r="P108" s="37" t="n">
        <f aca="false">(P105*2+P110*3)/5</f>
        <v>-37.792</v>
      </c>
      <c r="Q108" s="37" t="n">
        <f aca="false">(Q105*2+Q110*3)/5</f>
        <v>-38.342</v>
      </c>
      <c r="R108" s="37" t="n">
        <f aca="false">(R105*2+R110*3)/5</f>
        <v>-36.83</v>
      </c>
      <c r="S108" s="44"/>
      <c r="T108" s="41" t="n">
        <f aca="false">T107+1</f>
        <v>103</v>
      </c>
      <c r="U108" s="40"/>
      <c r="V108" s="40"/>
      <c r="W108" s="40"/>
      <c r="X108" s="37" t="n">
        <v>-25.898</v>
      </c>
      <c r="Y108" s="37" t="n">
        <f aca="false">(Y105*2+Y110*3)/5</f>
        <v>-30.078</v>
      </c>
    </row>
    <row r="109" customFormat="false" ht="12.8" hidden="false" customHeight="false" outlineLevel="0" collapsed="false">
      <c r="B109" s="41" t="n">
        <f aca="false">B108+1</f>
        <v>104</v>
      </c>
      <c r="C109" s="35" t="n">
        <v>-51.5</v>
      </c>
      <c r="D109" s="35" t="n">
        <v>-66.4</v>
      </c>
      <c r="E109" s="42" t="n">
        <v>-70.4</v>
      </c>
      <c r="F109" s="35" t="n">
        <v>-57.3</v>
      </c>
      <c r="H109" s="41" t="n">
        <f aca="false">H108+1</f>
        <v>104</v>
      </c>
      <c r="I109" s="37" t="n">
        <f aca="false">(I105+I110*4)/5</f>
        <v>-50.09</v>
      </c>
      <c r="J109" s="37" t="n">
        <f aca="false">(J105+J110*4)/5</f>
        <v>-62.752</v>
      </c>
      <c r="K109" s="37" t="n">
        <f aca="false">(K105+K110*4)/5</f>
        <v>-51.588</v>
      </c>
      <c r="L109" s="37" t="n">
        <f aca="false">(L105+L110*4)/5</f>
        <v>-51.552</v>
      </c>
      <c r="N109" s="41" t="n">
        <f aca="false">N108+1</f>
        <v>104</v>
      </c>
      <c r="O109" s="37" t="n">
        <f aca="false">(O105+O110*4)/5</f>
        <v>-36.26</v>
      </c>
      <c r="P109" s="37" t="n">
        <f aca="false">(P105+P110*4)/5</f>
        <v>-38.106</v>
      </c>
      <c r="Q109" s="37" t="n">
        <f aca="false">(Q105+Q110*4)/5</f>
        <v>-38.396</v>
      </c>
      <c r="R109" s="37" t="n">
        <f aca="false">(R105+R110*4)/5</f>
        <v>-36.96</v>
      </c>
      <c r="S109" s="44"/>
      <c r="T109" s="41" t="n">
        <f aca="false">T108+1</f>
        <v>104</v>
      </c>
      <c r="U109" s="40"/>
      <c r="V109" s="40"/>
      <c r="W109" s="40"/>
      <c r="X109" s="37" t="n">
        <v>-25.944</v>
      </c>
      <c r="Y109" s="37" t="n">
        <f aca="false">(Y105+Y110*4)/5</f>
        <v>-30.104</v>
      </c>
    </row>
    <row r="110" customFormat="false" ht="12.8" hidden="false" customHeight="false" outlineLevel="0" collapsed="false">
      <c r="B110" s="41" t="n">
        <f aca="false">B109+1</f>
        <v>105</v>
      </c>
      <c r="C110" s="35" t="n">
        <v>-51.5</v>
      </c>
      <c r="D110" s="35" t="n">
        <v>-66.6</v>
      </c>
      <c r="E110" s="42" t="n">
        <v>-70.4</v>
      </c>
      <c r="F110" s="35" t="n">
        <v>-57.4</v>
      </c>
      <c r="H110" s="41" t="n">
        <f aca="false">H109+1</f>
        <v>105</v>
      </c>
      <c r="I110" s="35" t="n">
        <v>-50.4</v>
      </c>
      <c r="J110" s="42" t="n">
        <v>-62.92</v>
      </c>
      <c r="K110" s="40" t="n">
        <v>-51.97</v>
      </c>
      <c r="L110" s="37" t="n">
        <v>-51.45</v>
      </c>
      <c r="N110" s="41" t="n">
        <f aca="false">N109+1</f>
        <v>105</v>
      </c>
      <c r="O110" s="35" t="n">
        <v>-36.27</v>
      </c>
      <c r="P110" s="35" t="n">
        <v>-38.42</v>
      </c>
      <c r="Q110" s="42" t="n">
        <v>-38.45</v>
      </c>
      <c r="R110" s="43" t="n">
        <v>-37.09</v>
      </c>
      <c r="S110" s="44"/>
      <c r="T110" s="41" t="n">
        <f aca="false">T109+1</f>
        <v>105</v>
      </c>
      <c r="U110" s="40" t="n">
        <v>-25.81</v>
      </c>
      <c r="V110" s="40" t="n">
        <v>-25.97</v>
      </c>
      <c r="W110" s="40" t="n">
        <v>-26.19</v>
      </c>
      <c r="X110" s="37" t="n">
        <v>-25.99</v>
      </c>
      <c r="Y110" s="37" t="n">
        <v>-30.13</v>
      </c>
    </row>
    <row r="111" customFormat="false" ht="12.8" hidden="false" customHeight="false" outlineLevel="0" collapsed="false">
      <c r="B111" s="41" t="n">
        <f aca="false">B110+1</f>
        <v>106</v>
      </c>
      <c r="C111" s="35" t="n">
        <v>-51.4</v>
      </c>
      <c r="D111" s="35" t="n">
        <v>-66.8</v>
      </c>
      <c r="E111" s="42" t="n">
        <v>-70.5</v>
      </c>
      <c r="F111" s="35" t="n">
        <v>-57.5</v>
      </c>
      <c r="H111" s="41" t="n">
        <f aca="false">H110+1</f>
        <v>106</v>
      </c>
      <c r="I111" s="37" t="n">
        <f aca="false">(I110*4+I115)/5</f>
        <v>-50.854</v>
      </c>
      <c r="J111" s="37" t="n">
        <f aca="false">(J110*4+J115)/5</f>
        <v>-62.798</v>
      </c>
      <c r="K111" s="37" t="n">
        <f aca="false">(K110*4+K115)/5</f>
        <v>-52.53</v>
      </c>
      <c r="L111" s="37" t="n">
        <f aca="false">(L110*4+L115)/5</f>
        <v>-51.338</v>
      </c>
      <c r="N111" s="41" t="n">
        <f aca="false">N110+1</f>
        <v>106</v>
      </c>
      <c r="O111" s="37" t="n">
        <f aca="false">(O110*4+O115)/5</f>
        <v>-36.342</v>
      </c>
      <c r="P111" s="37" t="n">
        <f aca="false">(P110*4+P115)/5</f>
        <v>-38.422</v>
      </c>
      <c r="Q111" s="37" t="n">
        <f aca="false">(Q110*4+Q115)/5</f>
        <v>-38.544</v>
      </c>
      <c r="R111" s="37" t="n">
        <f aca="false">(R110*4+R115)/5</f>
        <v>-37.254</v>
      </c>
      <c r="S111" s="44"/>
      <c r="T111" s="41" t="n">
        <f aca="false">T110+1</f>
        <v>106</v>
      </c>
      <c r="U111" s="40"/>
      <c r="V111" s="40"/>
      <c r="W111" s="40"/>
      <c r="X111" s="37" t="n">
        <v>-26.124</v>
      </c>
      <c r="Y111" s="37" t="n">
        <f aca="false">(Y110*4+Y115)/5</f>
        <v>-30.174</v>
      </c>
    </row>
    <row r="112" customFormat="false" ht="12.8" hidden="false" customHeight="false" outlineLevel="0" collapsed="false">
      <c r="B112" s="41" t="n">
        <f aca="false">B111+1</f>
        <v>107</v>
      </c>
      <c r="C112" s="35" t="n">
        <v>-51.4</v>
      </c>
      <c r="D112" s="35" t="n">
        <v>-67</v>
      </c>
      <c r="E112" s="42" t="n">
        <v>-70.6</v>
      </c>
      <c r="F112" s="35" t="n">
        <v>-57.6</v>
      </c>
      <c r="H112" s="41" t="n">
        <f aca="false">H111+1</f>
        <v>107</v>
      </c>
      <c r="I112" s="37" t="n">
        <f aca="false">(I110*3+I115*2)/5</f>
        <v>-51.308</v>
      </c>
      <c r="J112" s="37" t="n">
        <f aca="false">(J110*3+J115*2)/5</f>
        <v>-62.676</v>
      </c>
      <c r="K112" s="37" t="n">
        <f aca="false">(K110*3+K115*2)/5</f>
        <v>-53.09</v>
      </c>
      <c r="L112" s="37" t="n">
        <f aca="false">(L110*3+L115*2)/5</f>
        <v>-51.226</v>
      </c>
      <c r="N112" s="41" t="n">
        <f aca="false">N111+1</f>
        <v>107</v>
      </c>
      <c r="O112" s="37" t="n">
        <f aca="false">(O110*3+O115*2)/5</f>
        <v>-36.414</v>
      </c>
      <c r="P112" s="37" t="n">
        <f aca="false">(P110*3+P115*2)/5</f>
        <v>-38.424</v>
      </c>
      <c r="Q112" s="37" t="n">
        <f aca="false">(Q110*3+Q115*2)/5</f>
        <v>-38.638</v>
      </c>
      <c r="R112" s="37" t="n">
        <f aca="false">(R110*3+R115*2)/5</f>
        <v>-37.418</v>
      </c>
      <c r="S112" s="44"/>
      <c r="T112" s="41" t="n">
        <f aca="false">T111+1</f>
        <v>107</v>
      </c>
      <c r="U112" s="40"/>
      <c r="V112" s="40"/>
      <c r="W112" s="40"/>
      <c r="X112" s="37" t="n">
        <v>-26.258</v>
      </c>
      <c r="Y112" s="37" t="n">
        <f aca="false">(Y110*3+Y115*2)/5</f>
        <v>-30.218</v>
      </c>
    </row>
    <row r="113" customFormat="false" ht="12.8" hidden="false" customHeight="false" outlineLevel="0" collapsed="false">
      <c r="B113" s="41" t="n">
        <f aca="false">B112+1</f>
        <v>108</v>
      </c>
      <c r="C113" s="35" t="n">
        <v>-51.4</v>
      </c>
      <c r="D113" s="35" t="n">
        <v>-67.4</v>
      </c>
      <c r="E113" s="42" t="n">
        <v>-70.5</v>
      </c>
      <c r="F113" s="35" t="n">
        <v>-57.7</v>
      </c>
      <c r="H113" s="41" t="n">
        <f aca="false">H112+1</f>
        <v>108</v>
      </c>
      <c r="I113" s="37" t="n">
        <f aca="false">(I110*2+I115*3)/5</f>
        <v>-51.762</v>
      </c>
      <c r="J113" s="37" t="n">
        <f aca="false">(J110*2+J115*3)/5</f>
        <v>-62.554</v>
      </c>
      <c r="K113" s="37" t="n">
        <f aca="false">(K110*2+K115*3)/5</f>
        <v>-53.65</v>
      </c>
      <c r="L113" s="37" t="n">
        <f aca="false">(L110*2+L115*3)/5</f>
        <v>-51.114</v>
      </c>
      <c r="N113" s="41" t="n">
        <f aca="false">N112+1</f>
        <v>108</v>
      </c>
      <c r="O113" s="37" t="n">
        <f aca="false">(O110*2+O115*3)/5</f>
        <v>-36.486</v>
      </c>
      <c r="P113" s="37" t="n">
        <f aca="false">(P110*2+P115*3)/5</f>
        <v>-38.426</v>
      </c>
      <c r="Q113" s="37" t="n">
        <f aca="false">(Q110*2+Q115*3)/5</f>
        <v>-38.732</v>
      </c>
      <c r="R113" s="37" t="n">
        <f aca="false">(R110*2+R115*3)/5</f>
        <v>-37.582</v>
      </c>
      <c r="S113" s="44"/>
      <c r="T113" s="41" t="n">
        <f aca="false">T112+1</f>
        <v>108</v>
      </c>
      <c r="U113" s="40"/>
      <c r="V113" s="40"/>
      <c r="W113" s="40"/>
      <c r="X113" s="37" t="n">
        <v>-26.392</v>
      </c>
      <c r="Y113" s="37" t="n">
        <f aca="false">(Y110*2+Y115*3)/5</f>
        <v>-30.262</v>
      </c>
    </row>
    <row r="114" customFormat="false" ht="12.8" hidden="false" customHeight="false" outlineLevel="0" collapsed="false">
      <c r="B114" s="41" t="n">
        <f aca="false">B113+1</f>
        <v>109</v>
      </c>
      <c r="C114" s="35" t="n">
        <v>-51.4</v>
      </c>
      <c r="D114" s="35" t="n">
        <v>-67.6</v>
      </c>
      <c r="E114" s="42" t="n">
        <v>-70.5</v>
      </c>
      <c r="F114" s="35" t="n">
        <v>-57.8</v>
      </c>
      <c r="H114" s="41" t="n">
        <f aca="false">H113+1</f>
        <v>109</v>
      </c>
      <c r="I114" s="37" t="n">
        <f aca="false">(I110+I115*4)/5</f>
        <v>-52.216</v>
      </c>
      <c r="J114" s="37" t="n">
        <f aca="false">(J110+J115*4)/5</f>
        <v>-62.432</v>
      </c>
      <c r="K114" s="37" t="n">
        <f aca="false">(K110+K115*4)/5</f>
        <v>-54.21</v>
      </c>
      <c r="L114" s="37" t="n">
        <f aca="false">(L110+L115*4)/5</f>
        <v>-51.002</v>
      </c>
      <c r="N114" s="41" t="n">
        <f aca="false">N113+1</f>
        <v>109</v>
      </c>
      <c r="O114" s="37" t="n">
        <f aca="false">(O110+O115*4)/5</f>
        <v>-36.558</v>
      </c>
      <c r="P114" s="37" t="n">
        <f aca="false">(P110+P115*4)/5</f>
        <v>-38.428</v>
      </c>
      <c r="Q114" s="37" t="n">
        <f aca="false">(Q110+Q115*4)/5</f>
        <v>-38.826</v>
      </c>
      <c r="R114" s="37" t="n">
        <f aca="false">(R110+R115*4)/5</f>
        <v>-37.746</v>
      </c>
      <c r="S114" s="44"/>
      <c r="T114" s="41" t="n">
        <f aca="false">T113+1</f>
        <v>109</v>
      </c>
      <c r="U114" s="40"/>
      <c r="V114" s="40"/>
      <c r="W114" s="40"/>
      <c r="X114" s="37" t="n">
        <v>-26.526</v>
      </c>
      <c r="Y114" s="37" t="n">
        <f aca="false">(Y110+Y115*4)/5</f>
        <v>-30.306</v>
      </c>
    </row>
    <row r="115" customFormat="false" ht="12.8" hidden="false" customHeight="false" outlineLevel="0" collapsed="false">
      <c r="B115" s="41" t="n">
        <f aca="false">B114+1</f>
        <v>110</v>
      </c>
      <c r="C115" s="35" t="n">
        <v>-51.5</v>
      </c>
      <c r="D115" s="35" t="n">
        <v>-67.7</v>
      </c>
      <c r="E115" s="42" t="n">
        <v>-70.4</v>
      </c>
      <c r="F115" s="35" t="n">
        <v>-57.8</v>
      </c>
      <c r="H115" s="41" t="n">
        <f aca="false">H114+1</f>
        <v>110</v>
      </c>
      <c r="I115" s="35" t="n">
        <v>-52.67</v>
      </c>
      <c r="J115" s="42" t="n">
        <v>-62.31</v>
      </c>
      <c r="K115" s="40" t="n">
        <v>-54.77</v>
      </c>
      <c r="L115" s="37" t="n">
        <v>-50.89</v>
      </c>
      <c r="N115" s="41" t="n">
        <f aca="false">N114+1</f>
        <v>110</v>
      </c>
      <c r="O115" s="35" t="n">
        <v>-36.63</v>
      </c>
      <c r="P115" s="35" t="n">
        <v>-38.43</v>
      </c>
      <c r="Q115" s="42" t="n">
        <v>-38.92</v>
      </c>
      <c r="R115" s="43" t="n">
        <v>-37.91</v>
      </c>
      <c r="S115" s="44"/>
      <c r="T115" s="41" t="n">
        <f aca="false">T114+1</f>
        <v>110</v>
      </c>
      <c r="U115" s="40" t="n">
        <v>-26.71</v>
      </c>
      <c r="V115" s="40" t="n">
        <v>-26.58</v>
      </c>
      <c r="W115" s="40" t="n">
        <v>-26.69</v>
      </c>
      <c r="X115" s="37" t="n">
        <v>-26.66</v>
      </c>
      <c r="Y115" s="37" t="n">
        <v>-30.35</v>
      </c>
    </row>
    <row r="116" customFormat="false" ht="12.8" hidden="false" customHeight="false" outlineLevel="0" collapsed="false">
      <c r="B116" s="41" t="n">
        <f aca="false">B115+1</f>
        <v>111</v>
      </c>
      <c r="C116" s="35" t="n">
        <v>-51.5</v>
      </c>
      <c r="D116" s="35" t="n">
        <v>-68</v>
      </c>
      <c r="E116" s="42" t="n">
        <v>-70.2</v>
      </c>
      <c r="F116" s="35" t="n">
        <v>-57.9</v>
      </c>
      <c r="H116" s="41" t="n">
        <f aca="false">H115+1</f>
        <v>111</v>
      </c>
      <c r="I116" s="37" t="n">
        <f aca="false">(I115*4+I120)/5</f>
        <v>-53.182</v>
      </c>
      <c r="J116" s="37" t="n">
        <f aca="false">(J115*4+J120)/5</f>
        <v>-62.114</v>
      </c>
      <c r="K116" s="37" t="n">
        <f aca="false">(K115*4+K120)/5</f>
        <v>-54.52</v>
      </c>
      <c r="L116" s="37" t="n">
        <f aca="false">(L115*4+L120)/5</f>
        <v>-50.94</v>
      </c>
      <c r="N116" s="41" t="n">
        <f aca="false">N115+1</f>
        <v>111</v>
      </c>
      <c r="O116" s="37" t="n">
        <f aca="false">(O115*4+O120)/5</f>
        <v>-36.736</v>
      </c>
      <c r="P116" s="37" t="n">
        <f aca="false">(P115*4+P120)/5</f>
        <v>-39.424</v>
      </c>
      <c r="Q116" s="37" t="n">
        <f aca="false">(Q115*4+Q120)/5</f>
        <v>-39.008</v>
      </c>
      <c r="R116" s="37" t="n">
        <f aca="false">(R115*4+R120)/5</f>
        <v>-38.132</v>
      </c>
      <c r="S116" s="44"/>
      <c r="T116" s="41" t="n">
        <f aca="false">T115+1</f>
        <v>111</v>
      </c>
      <c r="U116" s="40"/>
      <c r="V116" s="40"/>
      <c r="W116" s="40"/>
      <c r="X116" s="37" t="n">
        <v>-26.668</v>
      </c>
      <c r="Y116" s="37" t="n">
        <f aca="false">(Y115*4+Y120)/5</f>
        <v>-30.398</v>
      </c>
    </row>
    <row r="117" customFormat="false" ht="12.8" hidden="false" customHeight="false" outlineLevel="0" collapsed="false">
      <c r="B117" s="41" t="n">
        <f aca="false">B116+1</f>
        <v>112</v>
      </c>
      <c r="C117" s="35" t="n">
        <v>-51.6</v>
      </c>
      <c r="D117" s="35" t="n">
        <v>-68.1</v>
      </c>
      <c r="E117" s="42" t="n">
        <v>-70</v>
      </c>
      <c r="F117" s="35" t="n">
        <v>-58.1</v>
      </c>
      <c r="H117" s="41" t="n">
        <f aca="false">H116+1</f>
        <v>112</v>
      </c>
      <c r="I117" s="37" t="n">
        <f aca="false">(I115*3+I120*2)/5</f>
        <v>-53.694</v>
      </c>
      <c r="J117" s="37" t="n">
        <f aca="false">(J115*3+J120*2)/5</f>
        <v>-61.918</v>
      </c>
      <c r="K117" s="37" t="n">
        <f aca="false">(K115*3+K120*2)/5</f>
        <v>-54.27</v>
      </c>
      <c r="L117" s="37" t="n">
        <f aca="false">(L115*3+L120*2)/5</f>
        <v>-50.99</v>
      </c>
      <c r="N117" s="41" t="n">
        <f aca="false">N116+1</f>
        <v>112</v>
      </c>
      <c r="O117" s="37" t="n">
        <f aca="false">(O115*3+O120*2)/5</f>
        <v>-36.842</v>
      </c>
      <c r="P117" s="37" t="n">
        <f aca="false">(P115*3+P120*2)/5</f>
        <v>-40.418</v>
      </c>
      <c r="Q117" s="37" t="n">
        <f aca="false">(Q115*3+Q120*2)/5</f>
        <v>-39.096</v>
      </c>
      <c r="R117" s="37" t="n">
        <f aca="false">(R115*3+R120*2)/5</f>
        <v>-38.354</v>
      </c>
      <c r="S117" s="44"/>
      <c r="T117" s="41" t="n">
        <f aca="false">T116+1</f>
        <v>112</v>
      </c>
      <c r="U117" s="40"/>
      <c r="V117" s="40"/>
      <c r="W117" s="40"/>
      <c r="X117" s="37" t="n">
        <v>-26.676</v>
      </c>
      <c r="Y117" s="37" t="n">
        <f aca="false">(Y115*3+Y120*2)/5</f>
        <v>-30.446</v>
      </c>
    </row>
    <row r="118" customFormat="false" ht="12.8" hidden="false" customHeight="false" outlineLevel="0" collapsed="false">
      <c r="B118" s="41" t="n">
        <f aca="false">B117+1</f>
        <v>113</v>
      </c>
      <c r="C118" s="35" t="n">
        <v>-51.7</v>
      </c>
      <c r="D118" s="35" t="n">
        <v>-68.2</v>
      </c>
      <c r="E118" s="42" t="n">
        <v>-70</v>
      </c>
      <c r="F118" s="35" t="n">
        <v>-58.3</v>
      </c>
      <c r="H118" s="41" t="n">
        <f aca="false">H117+1</f>
        <v>113</v>
      </c>
      <c r="I118" s="37" t="n">
        <f aca="false">(I115*2+I120*3)/5</f>
        <v>-54.206</v>
      </c>
      <c r="J118" s="37" t="n">
        <f aca="false">(J115*2+J120*3)/5</f>
        <v>-61.722</v>
      </c>
      <c r="K118" s="37" t="n">
        <f aca="false">(K115*2+K120*3)/5</f>
        <v>-54.02</v>
      </c>
      <c r="L118" s="37" t="n">
        <f aca="false">(L115*2+L120*3)/5</f>
        <v>-51.04</v>
      </c>
      <c r="N118" s="41" t="n">
        <f aca="false">N117+1</f>
        <v>113</v>
      </c>
      <c r="O118" s="37" t="n">
        <f aca="false">(O115*2+O120*3)/5</f>
        <v>-36.948</v>
      </c>
      <c r="P118" s="37" t="n">
        <f aca="false">(P115*2+P120*3)/5</f>
        <v>-41.412</v>
      </c>
      <c r="Q118" s="37" t="n">
        <f aca="false">(Q115*2+Q120*3)/5</f>
        <v>-39.184</v>
      </c>
      <c r="R118" s="37" t="n">
        <f aca="false">(R115*2+R120*3)/5</f>
        <v>-38.576</v>
      </c>
      <c r="S118" s="44"/>
      <c r="T118" s="41" t="n">
        <f aca="false">T117+1</f>
        <v>113</v>
      </c>
      <c r="U118" s="40"/>
      <c r="V118" s="40"/>
      <c r="W118" s="40"/>
      <c r="X118" s="37" t="n">
        <v>-26.684</v>
      </c>
      <c r="Y118" s="37" t="n">
        <f aca="false">(Y115*2+Y120*3)/5</f>
        <v>-30.494</v>
      </c>
    </row>
    <row r="119" customFormat="false" ht="12.8" hidden="false" customHeight="false" outlineLevel="0" collapsed="false">
      <c r="B119" s="41" t="n">
        <f aca="false">B118+1</f>
        <v>114</v>
      </c>
      <c r="C119" s="35" t="n">
        <v>-51.8</v>
      </c>
      <c r="D119" s="35" t="n">
        <v>-68.1</v>
      </c>
      <c r="E119" s="42" t="n">
        <v>-70.1</v>
      </c>
      <c r="F119" s="35" t="n">
        <v>-58.5</v>
      </c>
      <c r="H119" s="41" t="n">
        <f aca="false">H118+1</f>
        <v>114</v>
      </c>
      <c r="I119" s="37" t="n">
        <f aca="false">(I115+I120*4)/5</f>
        <v>-54.718</v>
      </c>
      <c r="J119" s="37" t="n">
        <f aca="false">(J115+J120*4)/5</f>
        <v>-61.526</v>
      </c>
      <c r="K119" s="37" t="n">
        <f aca="false">(K115+K120*4)/5</f>
        <v>-53.77</v>
      </c>
      <c r="L119" s="37" t="n">
        <f aca="false">(L115+L120*4)/5</f>
        <v>-51.09</v>
      </c>
      <c r="N119" s="41" t="n">
        <f aca="false">N118+1</f>
        <v>114</v>
      </c>
      <c r="O119" s="37" t="n">
        <f aca="false">(O115+O120*4)/5</f>
        <v>-37.054</v>
      </c>
      <c r="P119" s="37" t="n">
        <f aca="false">(P115+P120*4)/5</f>
        <v>-42.406</v>
      </c>
      <c r="Q119" s="37" t="n">
        <f aca="false">(Q115+Q120*4)/5</f>
        <v>-39.272</v>
      </c>
      <c r="R119" s="37" t="n">
        <f aca="false">(R115+R120*4)/5</f>
        <v>-38.798</v>
      </c>
      <c r="S119" s="44"/>
      <c r="T119" s="41" t="n">
        <f aca="false">T118+1</f>
        <v>114</v>
      </c>
      <c r="U119" s="40"/>
      <c r="V119" s="40"/>
      <c r="W119" s="40"/>
      <c r="X119" s="37" t="n">
        <v>-26.692</v>
      </c>
      <c r="Y119" s="37" t="n">
        <f aca="false">(Y115+Y120*4)/5</f>
        <v>-30.542</v>
      </c>
    </row>
    <row r="120" customFormat="false" ht="12.8" hidden="false" customHeight="false" outlineLevel="0" collapsed="false">
      <c r="B120" s="41" t="n">
        <f aca="false">B119+1</f>
        <v>115</v>
      </c>
      <c r="C120" s="35" t="n">
        <v>-51.9</v>
      </c>
      <c r="D120" s="35" t="n">
        <v>-68.1</v>
      </c>
      <c r="E120" s="42" t="n">
        <v>-70.4</v>
      </c>
      <c r="F120" s="35" t="n">
        <v>-58.7</v>
      </c>
      <c r="H120" s="41" t="n">
        <f aca="false">H119+1</f>
        <v>115</v>
      </c>
      <c r="I120" s="35" t="n">
        <v>-55.23</v>
      </c>
      <c r="J120" s="42" t="n">
        <v>-61.33</v>
      </c>
      <c r="K120" s="40" t="n">
        <v>-53.52</v>
      </c>
      <c r="L120" s="37" t="n">
        <v>-51.14</v>
      </c>
      <c r="N120" s="41" t="n">
        <f aca="false">N119+1</f>
        <v>115</v>
      </c>
      <c r="O120" s="35" t="n">
        <v>-37.16</v>
      </c>
      <c r="P120" s="35" t="n">
        <v>-43.4</v>
      </c>
      <c r="Q120" s="42" t="n">
        <v>-39.36</v>
      </c>
      <c r="R120" s="43" t="n">
        <v>-39.02</v>
      </c>
      <c r="S120" s="44"/>
      <c r="T120" s="41" t="n">
        <f aca="false">T119+1</f>
        <v>115</v>
      </c>
      <c r="U120" s="40" t="n">
        <v>-26.82</v>
      </c>
      <c r="V120" s="40" t="n">
        <v>-26.65</v>
      </c>
      <c r="W120" s="40" t="n">
        <v>-26.63</v>
      </c>
      <c r="X120" s="37" t="n">
        <v>-26.7</v>
      </c>
      <c r="Y120" s="37" t="n">
        <v>-30.59</v>
      </c>
    </row>
    <row r="121" customFormat="false" ht="12.8" hidden="false" customHeight="false" outlineLevel="0" collapsed="false">
      <c r="B121" s="41" t="n">
        <f aca="false">B120+1</f>
        <v>116</v>
      </c>
      <c r="C121" s="35" t="n">
        <v>-52</v>
      </c>
      <c r="D121" s="35" t="n">
        <v>-68</v>
      </c>
      <c r="E121" s="42" t="n">
        <v>-70.7</v>
      </c>
      <c r="F121" s="35" t="n">
        <v>-58.9</v>
      </c>
      <c r="H121" s="41" t="n">
        <f aca="false">H120+1</f>
        <v>116</v>
      </c>
      <c r="I121" s="37" t="n">
        <f aca="false">(I120*4+I125)/5</f>
        <v>-55.772</v>
      </c>
      <c r="J121" s="37" t="n">
        <f aca="false">(J120*4+J125)/5</f>
        <v>-61.696</v>
      </c>
      <c r="K121" s="37" t="n">
        <f aca="false">(K120*4+K125)/5</f>
        <v>-52.954</v>
      </c>
      <c r="L121" s="37" t="n">
        <f aca="false">(L120*4+L125)/5</f>
        <v>-51.204</v>
      </c>
      <c r="N121" s="41" t="n">
        <f aca="false">N120+1</f>
        <v>116</v>
      </c>
      <c r="O121" s="37" t="n">
        <f aca="false">(O120*4+O125)/5</f>
        <v>-37.31</v>
      </c>
      <c r="P121" s="37" t="n">
        <f aca="false">(P120*4+P125)/5</f>
        <v>-43.882</v>
      </c>
      <c r="Q121" s="37" t="n">
        <f aca="false">(Q120*4+Q125)/5</f>
        <v>-39.368</v>
      </c>
      <c r="R121" s="37" t="n">
        <f aca="false">(R120*4+R125)/5</f>
        <v>-39.304</v>
      </c>
      <c r="S121" s="44"/>
      <c r="T121" s="41" t="n">
        <f aca="false">T120+1</f>
        <v>116</v>
      </c>
      <c r="U121" s="40"/>
      <c r="V121" s="40"/>
      <c r="W121" s="40"/>
      <c r="X121" s="37" t="n">
        <v>-26.7766666666667</v>
      </c>
      <c r="Y121" s="37" t="n">
        <f aca="false">(Y120*4+Y125)/5</f>
        <v>-30.65</v>
      </c>
    </row>
    <row r="122" customFormat="false" ht="12.8" hidden="false" customHeight="false" outlineLevel="0" collapsed="false">
      <c r="B122" s="41" t="n">
        <f aca="false">B121+1</f>
        <v>117</v>
      </c>
      <c r="C122" s="35" t="n">
        <v>-52.1</v>
      </c>
      <c r="D122" s="35" t="n">
        <v>-67.8</v>
      </c>
      <c r="E122" s="42" t="n">
        <v>-70.9</v>
      </c>
      <c r="F122" s="35" t="n">
        <v>-59.1</v>
      </c>
      <c r="H122" s="41" t="n">
        <f aca="false">H121+1</f>
        <v>117</v>
      </c>
      <c r="I122" s="37" t="n">
        <f aca="false">(I120*3+I125*2)/5</f>
        <v>-56.314</v>
      </c>
      <c r="J122" s="37" t="n">
        <f aca="false">(J120*3+J125*2)/5</f>
        <v>-62.062</v>
      </c>
      <c r="K122" s="37" t="n">
        <f aca="false">(K120*3+K125*2)/5</f>
        <v>-52.388</v>
      </c>
      <c r="L122" s="37" t="n">
        <f aca="false">(L120*3+L125*2)/5</f>
        <v>-51.268</v>
      </c>
      <c r="N122" s="41" t="n">
        <f aca="false">N121+1</f>
        <v>117</v>
      </c>
      <c r="O122" s="37" t="n">
        <f aca="false">(O120*3+O125*2)/5</f>
        <v>-37.46</v>
      </c>
      <c r="P122" s="37" t="n">
        <f aca="false">(P120*3+P125*2)/5</f>
        <v>-44.364</v>
      </c>
      <c r="Q122" s="37" t="n">
        <f aca="false">(Q120*3+Q125*2)/5</f>
        <v>-39.376</v>
      </c>
      <c r="R122" s="37" t="n">
        <f aca="false">(R120*3+R125*2)/5</f>
        <v>-39.588</v>
      </c>
      <c r="S122" s="44"/>
      <c r="T122" s="41" t="n">
        <f aca="false">T121+1</f>
        <v>117</v>
      </c>
      <c r="U122" s="40"/>
      <c r="V122" s="40"/>
      <c r="W122" s="40"/>
      <c r="X122" s="37" t="n">
        <v>-26.8533333333333</v>
      </c>
      <c r="Y122" s="37" t="n">
        <f aca="false">(Y120*3+Y125*2)/5</f>
        <v>-30.71</v>
      </c>
    </row>
    <row r="123" customFormat="false" ht="12.8" hidden="false" customHeight="false" outlineLevel="0" collapsed="false">
      <c r="B123" s="41" t="n">
        <f aca="false">B122+1</f>
        <v>118</v>
      </c>
      <c r="C123" s="35" t="n">
        <v>-52.2</v>
      </c>
      <c r="D123" s="35" t="n">
        <v>-67.6</v>
      </c>
      <c r="E123" s="42" t="n">
        <v>-71</v>
      </c>
      <c r="F123" s="35" t="n">
        <v>-59.3</v>
      </c>
      <c r="H123" s="41" t="n">
        <f aca="false">H122+1</f>
        <v>118</v>
      </c>
      <c r="I123" s="37" t="n">
        <f aca="false">(I120*2+I125*3)/5</f>
        <v>-56.856</v>
      </c>
      <c r="J123" s="37" t="n">
        <f aca="false">(J120*2+J125*3)/5</f>
        <v>-62.428</v>
      </c>
      <c r="K123" s="37" t="n">
        <f aca="false">(K120*2+K125*3)/5</f>
        <v>-51.822</v>
      </c>
      <c r="L123" s="37" t="n">
        <f aca="false">(L120*2+L125*3)/5</f>
        <v>-51.332</v>
      </c>
      <c r="N123" s="41" t="n">
        <f aca="false">N122+1</f>
        <v>118</v>
      </c>
      <c r="O123" s="37" t="n">
        <f aca="false">(O120*2+O125*3)/5</f>
        <v>-37.61</v>
      </c>
      <c r="P123" s="37" t="n">
        <f aca="false">(P120*2+P125*3)/5</f>
        <v>-44.846</v>
      </c>
      <c r="Q123" s="37" t="n">
        <f aca="false">(Q120*2+Q125*3)/5</f>
        <v>-39.384</v>
      </c>
      <c r="R123" s="37" t="n">
        <f aca="false">(R120*2+R125*3)/5</f>
        <v>-39.872</v>
      </c>
      <c r="S123" s="44"/>
      <c r="T123" s="41" t="n">
        <f aca="false">T122+1</f>
        <v>118</v>
      </c>
      <c r="U123" s="40"/>
      <c r="V123" s="40"/>
      <c r="W123" s="40"/>
      <c r="X123" s="37" t="n">
        <v>-26.93</v>
      </c>
      <c r="Y123" s="37" t="n">
        <f aca="false">(Y120*2+Y125*3)/5</f>
        <v>-30.77</v>
      </c>
    </row>
    <row r="124" customFormat="false" ht="12.8" hidden="false" customHeight="false" outlineLevel="0" collapsed="false">
      <c r="B124" s="41" t="n">
        <f aca="false">B123+1</f>
        <v>119</v>
      </c>
      <c r="C124" s="35" t="n">
        <v>-52.4</v>
      </c>
      <c r="D124" s="35" t="n">
        <v>-67.2</v>
      </c>
      <c r="E124" s="42" t="n">
        <v>-71</v>
      </c>
      <c r="F124" s="35" t="n">
        <v>-59.6</v>
      </c>
      <c r="H124" s="41" t="n">
        <f aca="false">H123+1</f>
        <v>119</v>
      </c>
      <c r="I124" s="37" t="n">
        <f aca="false">(I120+I125*4)/5</f>
        <v>-57.398</v>
      </c>
      <c r="J124" s="37" t="n">
        <f aca="false">(J120+J125*4)/5</f>
        <v>-62.794</v>
      </c>
      <c r="K124" s="37" t="n">
        <f aca="false">(K120+K125*4)/5</f>
        <v>-51.256</v>
      </c>
      <c r="L124" s="37" t="n">
        <f aca="false">(L120+L125*4)/5</f>
        <v>-51.396</v>
      </c>
      <c r="N124" s="41" t="n">
        <f aca="false">N123+1</f>
        <v>119</v>
      </c>
      <c r="O124" s="37" t="n">
        <f aca="false">(O120+O125*4)/5</f>
        <v>-37.76</v>
      </c>
      <c r="P124" s="37" t="n">
        <f aca="false">(P120+P125*4)/5</f>
        <v>-45.328</v>
      </c>
      <c r="Q124" s="37" t="n">
        <f aca="false">(Q120+Q125*4)/5</f>
        <v>-39.392</v>
      </c>
      <c r="R124" s="37" t="n">
        <f aca="false">(R120+R125*4)/5</f>
        <v>-40.156</v>
      </c>
      <c r="S124" s="44"/>
      <c r="T124" s="41" t="n">
        <f aca="false">T123+1</f>
        <v>119</v>
      </c>
      <c r="U124" s="40"/>
      <c r="V124" s="40"/>
      <c r="W124" s="40"/>
      <c r="X124" s="37" t="n">
        <v>-27.0066666666667</v>
      </c>
      <c r="Y124" s="37" t="n">
        <f aca="false">(Y120+Y125*4)/5</f>
        <v>-30.83</v>
      </c>
    </row>
    <row r="125" customFormat="false" ht="12.8" hidden="false" customHeight="false" outlineLevel="0" collapsed="false">
      <c r="B125" s="41" t="n">
        <f aca="false">B124+1</f>
        <v>120</v>
      </c>
      <c r="C125" s="35" t="n">
        <v>-52.5</v>
      </c>
      <c r="D125" s="35" t="n">
        <v>-67</v>
      </c>
      <c r="E125" s="42" t="n">
        <v>-70.9</v>
      </c>
      <c r="F125" s="35" t="n">
        <v>-59.8</v>
      </c>
      <c r="H125" s="41" t="n">
        <f aca="false">H124+1</f>
        <v>120</v>
      </c>
      <c r="I125" s="35" t="n">
        <v>-57.94</v>
      </c>
      <c r="J125" s="42" t="n">
        <v>-63.16</v>
      </c>
      <c r="K125" s="40" t="n">
        <v>-50.69</v>
      </c>
      <c r="L125" s="37" t="n">
        <v>-51.46</v>
      </c>
      <c r="N125" s="41" t="n">
        <f aca="false">N124+1</f>
        <v>120</v>
      </c>
      <c r="O125" s="35" t="n">
        <v>-37.91</v>
      </c>
      <c r="P125" s="35" t="n">
        <v>-45.81</v>
      </c>
      <c r="Q125" s="42" t="n">
        <v>-39.4</v>
      </c>
      <c r="R125" s="45" t="n">
        <v>-40.44</v>
      </c>
      <c r="S125" s="44"/>
      <c r="T125" s="41" t="n">
        <f aca="false">T124+1</f>
        <v>120</v>
      </c>
      <c r="U125" s="40" t="n">
        <v>-27</v>
      </c>
      <c r="V125" s="40" t="n">
        <v>-27.08</v>
      </c>
      <c r="W125" s="40" t="n">
        <v>-27.17</v>
      </c>
      <c r="X125" s="37" t="n">
        <v>-27.0833333333333</v>
      </c>
      <c r="Y125" s="37" t="n">
        <v>-30.89</v>
      </c>
    </row>
    <row r="126" customFormat="false" ht="12.8" hidden="false" customHeight="false" outlineLevel="0" collapsed="false">
      <c r="B126" s="41" t="n">
        <f aca="false">B125+1</f>
        <v>121</v>
      </c>
      <c r="C126" s="35" t="n">
        <v>-52.7</v>
      </c>
      <c r="D126" s="35" t="n">
        <v>-66.8</v>
      </c>
      <c r="E126" s="42" t="n">
        <v>-70.6</v>
      </c>
      <c r="F126" s="35" t="n">
        <v>-60.1</v>
      </c>
      <c r="H126" s="41" t="n">
        <f aca="false">H125+1</f>
        <v>121</v>
      </c>
      <c r="I126" s="37" t="n">
        <f aca="false">(I125*4+I130)/5</f>
        <v>-58.396</v>
      </c>
      <c r="J126" s="37" t="n">
        <f aca="false">(J125*4+J130)/5</f>
        <v>-63.376</v>
      </c>
      <c r="K126" s="37" t="n">
        <f aca="false">(K125*4+K130)/5</f>
        <v>-50.204</v>
      </c>
      <c r="L126" s="37" t="n">
        <f aca="false">(L125*4+L130)/5</f>
        <v>-51.486</v>
      </c>
      <c r="N126" s="41" t="n">
        <f aca="false">N125+1</f>
        <v>121</v>
      </c>
      <c r="O126" s="37" t="n">
        <f aca="false">(O125*4+O130)/5</f>
        <v>-38.122</v>
      </c>
      <c r="P126" s="37" t="n">
        <f aca="false">(P125*4+P130)/5</f>
        <v>-45.816</v>
      </c>
      <c r="Q126" s="37" t="n">
        <f aca="false">(Q125*4+Q130)/5</f>
        <v>-39.32</v>
      </c>
      <c r="R126" s="37" t="n">
        <f aca="false">(R125*4+R130)/5</f>
        <v>-40.734</v>
      </c>
      <c r="S126" s="44"/>
      <c r="T126" s="41" t="n">
        <f aca="false">T125+1</f>
        <v>121</v>
      </c>
      <c r="U126" s="40"/>
      <c r="V126" s="40"/>
      <c r="W126" s="40"/>
      <c r="X126" s="37" t="n">
        <v>-27.0413333333333</v>
      </c>
      <c r="Y126" s="37" t="n">
        <f aca="false">(Y125*4+Y130)/5</f>
        <v>-30.888</v>
      </c>
    </row>
    <row r="127" customFormat="false" ht="12.8" hidden="false" customHeight="false" outlineLevel="0" collapsed="false">
      <c r="B127" s="41" t="n">
        <f aca="false">B126+1</f>
        <v>122</v>
      </c>
      <c r="C127" s="35" t="n">
        <v>-52.8</v>
      </c>
      <c r="D127" s="35" t="n">
        <v>-66.5</v>
      </c>
      <c r="E127" s="42" t="n">
        <v>-70.4</v>
      </c>
      <c r="F127" s="35" t="n">
        <v>-60.4</v>
      </c>
      <c r="H127" s="41" t="n">
        <f aca="false">H126+1</f>
        <v>122</v>
      </c>
      <c r="I127" s="37" t="n">
        <f aca="false">(I125*3+I130*2)/5</f>
        <v>-58.852</v>
      </c>
      <c r="J127" s="37" t="n">
        <f aca="false">(J125*3+J130*2)/5</f>
        <v>-63.592</v>
      </c>
      <c r="K127" s="37" t="n">
        <f aca="false">(K125*3+K130*2)/5</f>
        <v>-49.718</v>
      </c>
      <c r="L127" s="37" t="n">
        <f aca="false">(L125*3+L130*2)/5</f>
        <v>-51.512</v>
      </c>
      <c r="N127" s="41" t="n">
        <f aca="false">N126+1</f>
        <v>122</v>
      </c>
      <c r="O127" s="37" t="n">
        <f aca="false">(O125*3+O130*2)/5</f>
        <v>-38.334</v>
      </c>
      <c r="P127" s="37" t="n">
        <f aca="false">(P125*3+P130*2)/5</f>
        <v>-45.822</v>
      </c>
      <c r="Q127" s="37" t="n">
        <f aca="false">(Q125*3+Q130*2)/5</f>
        <v>-39.24</v>
      </c>
      <c r="R127" s="37" t="n">
        <f aca="false">(R125*3+R130*2)/5</f>
        <v>-41.028</v>
      </c>
      <c r="S127" s="44"/>
      <c r="T127" s="41" t="n">
        <f aca="false">T126+1</f>
        <v>122</v>
      </c>
      <c r="U127" s="40"/>
      <c r="V127" s="40"/>
      <c r="W127" s="40"/>
      <c r="X127" s="37" t="n">
        <v>-26.9993333333333</v>
      </c>
      <c r="Y127" s="37" t="n">
        <f aca="false">(Y125*3+Y130*2)/5</f>
        <v>-30.886</v>
      </c>
    </row>
    <row r="128" customFormat="false" ht="12.8" hidden="false" customHeight="false" outlineLevel="0" collapsed="false">
      <c r="B128" s="41" t="n">
        <f aca="false">B127+1</f>
        <v>123</v>
      </c>
      <c r="C128" s="35" t="n">
        <v>-53</v>
      </c>
      <c r="D128" s="35" t="n">
        <v>-66.1</v>
      </c>
      <c r="E128" s="42" t="n">
        <v>-70.1</v>
      </c>
      <c r="F128" s="35" t="n">
        <v>-60.7</v>
      </c>
      <c r="H128" s="41" t="n">
        <f aca="false">H127+1</f>
        <v>123</v>
      </c>
      <c r="I128" s="37" t="n">
        <f aca="false">(I125*2+I130*3)/5</f>
        <v>-59.308</v>
      </c>
      <c r="J128" s="37" t="n">
        <f aca="false">(J125*2+J130*3)/5</f>
        <v>-63.808</v>
      </c>
      <c r="K128" s="37" t="n">
        <f aca="false">(K125*2+K130*3)/5</f>
        <v>-49.232</v>
      </c>
      <c r="L128" s="37" t="n">
        <f aca="false">(L125*2+L130*3)/5</f>
        <v>-51.538</v>
      </c>
      <c r="N128" s="41" t="n">
        <f aca="false">N127+1</f>
        <v>123</v>
      </c>
      <c r="O128" s="37" t="n">
        <f aca="false">(O125*2+O130*3)/5</f>
        <v>-38.546</v>
      </c>
      <c r="P128" s="37" t="n">
        <f aca="false">(P125*2+P130*3)/5</f>
        <v>-45.828</v>
      </c>
      <c r="Q128" s="37" t="n">
        <f aca="false">(Q125*2+Q130*3)/5</f>
        <v>-39.16</v>
      </c>
      <c r="R128" s="37" t="n">
        <f aca="false">(R125*2+R130*3)/5</f>
        <v>-41.322</v>
      </c>
      <c r="S128" s="44"/>
      <c r="T128" s="41" t="n">
        <f aca="false">T127+1</f>
        <v>123</v>
      </c>
      <c r="U128" s="40"/>
      <c r="V128" s="40"/>
      <c r="W128" s="40"/>
      <c r="X128" s="37" t="n">
        <v>-26.9573333333333</v>
      </c>
      <c r="Y128" s="37" t="n">
        <f aca="false">(Y125*2+Y130*3)/5</f>
        <v>-30.884</v>
      </c>
    </row>
    <row r="129" customFormat="false" ht="12.8" hidden="false" customHeight="false" outlineLevel="0" collapsed="false">
      <c r="B129" s="41" t="n">
        <f aca="false">B128+1</f>
        <v>124</v>
      </c>
      <c r="C129" s="35" t="n">
        <v>-53.2</v>
      </c>
      <c r="D129" s="35" t="n">
        <v>-65.8</v>
      </c>
      <c r="E129" s="42" t="n">
        <v>-69.9</v>
      </c>
      <c r="F129" s="35" t="n">
        <v>-60.9</v>
      </c>
      <c r="H129" s="41" t="n">
        <f aca="false">H128+1</f>
        <v>124</v>
      </c>
      <c r="I129" s="37" t="n">
        <f aca="false">(I125+I130*4)/5</f>
        <v>-59.764</v>
      </c>
      <c r="J129" s="37" t="n">
        <f aca="false">(J125+J130*4)/5</f>
        <v>-64.024</v>
      </c>
      <c r="K129" s="37" t="n">
        <f aca="false">(K125+K130*4)/5</f>
        <v>-48.746</v>
      </c>
      <c r="L129" s="37" t="n">
        <f aca="false">(L125+L130*4)/5</f>
        <v>-51.564</v>
      </c>
      <c r="N129" s="41" t="n">
        <f aca="false">N128+1</f>
        <v>124</v>
      </c>
      <c r="O129" s="37" t="n">
        <f aca="false">(O125+O130*4)/5</f>
        <v>-38.758</v>
      </c>
      <c r="P129" s="37" t="n">
        <f aca="false">(P125+P130*4)/5</f>
        <v>-45.834</v>
      </c>
      <c r="Q129" s="37" t="n">
        <f aca="false">(Q125+Q130*4)/5</f>
        <v>-39.08</v>
      </c>
      <c r="R129" s="37" t="n">
        <f aca="false">(R125+R130*4)/5</f>
        <v>-41.616</v>
      </c>
      <c r="S129" s="44"/>
      <c r="T129" s="41" t="n">
        <f aca="false">T128+1</f>
        <v>124</v>
      </c>
      <c r="U129" s="40"/>
      <c r="V129" s="40"/>
      <c r="W129" s="40"/>
      <c r="X129" s="37" t="n">
        <v>-26.9153333333333</v>
      </c>
      <c r="Y129" s="37" t="n">
        <f aca="false">(Y125+Y130*4)/5</f>
        <v>-30.882</v>
      </c>
    </row>
    <row r="130" customFormat="false" ht="12.8" hidden="false" customHeight="false" outlineLevel="0" collapsed="false">
      <c r="B130" s="41" t="n">
        <f aca="false">B129+1</f>
        <v>125</v>
      </c>
      <c r="C130" s="35" t="n">
        <v>-53.4</v>
      </c>
      <c r="D130" s="35" t="n">
        <v>-65.4</v>
      </c>
      <c r="E130" s="42" t="n">
        <v>-69.6</v>
      </c>
      <c r="F130" s="35" t="n">
        <v>-61.4</v>
      </c>
      <c r="H130" s="41" t="n">
        <f aca="false">H129+1</f>
        <v>125</v>
      </c>
      <c r="I130" s="35" t="n">
        <v>-60.22</v>
      </c>
      <c r="J130" s="42" t="n">
        <v>-64.24</v>
      </c>
      <c r="K130" s="40" t="n">
        <v>-48.26</v>
      </c>
      <c r="L130" s="37" t="n">
        <v>-51.59</v>
      </c>
      <c r="N130" s="41" t="n">
        <f aca="false">N129+1</f>
        <v>125</v>
      </c>
      <c r="O130" s="35" t="n">
        <v>-38.97</v>
      </c>
      <c r="P130" s="35" t="n">
        <v>-45.84</v>
      </c>
      <c r="Q130" s="42" t="n">
        <v>-39</v>
      </c>
      <c r="R130" s="45" t="n">
        <v>-41.91</v>
      </c>
      <c r="S130" s="0"/>
      <c r="T130" s="41" t="n">
        <f aca="false">T129+1</f>
        <v>125</v>
      </c>
      <c r="U130" s="40" t="n">
        <v>-26.96</v>
      </c>
      <c r="V130" s="40" t="n">
        <v>-26.88</v>
      </c>
      <c r="W130" s="40" t="n">
        <v>-26.78</v>
      </c>
      <c r="X130" s="37" t="n">
        <v>-26.8733333333333</v>
      </c>
      <c r="Y130" s="37" t="n">
        <v>-30.88</v>
      </c>
    </row>
    <row r="131" customFormat="false" ht="12.8" hidden="false" customHeight="false" outlineLevel="0" collapsed="false">
      <c r="B131" s="41" t="n">
        <f aca="false">B130+1</f>
        <v>126</v>
      </c>
      <c r="C131" s="35" t="n">
        <v>-53.6</v>
      </c>
      <c r="D131" s="35" t="n">
        <v>-65.1</v>
      </c>
      <c r="E131" s="42" t="n">
        <v>-69.4</v>
      </c>
      <c r="F131" s="35" t="n">
        <v>-61.6</v>
      </c>
      <c r="H131" s="41" t="n">
        <f aca="false">H130+1</f>
        <v>126</v>
      </c>
      <c r="I131" s="37" t="n">
        <f aca="false">(I130*4+I135)/5</f>
        <v>-60.242</v>
      </c>
      <c r="J131" s="37" t="n">
        <f aca="false">(J130*4+J135)/5</f>
        <v>-63.912</v>
      </c>
      <c r="K131" s="37" t="n">
        <f aca="false">(K130*4+K135)/5</f>
        <v>-47.902</v>
      </c>
      <c r="L131" s="37" t="n">
        <f aca="false">(L130*4+L135)/5</f>
        <v>-51.58</v>
      </c>
      <c r="N131" s="41" t="n">
        <f aca="false">N130+1</f>
        <v>126</v>
      </c>
      <c r="O131" s="37" t="n">
        <f aca="false">(O130*4+O135)/5</f>
        <v>-39.24</v>
      </c>
      <c r="P131" s="37" t="n">
        <f aca="false">(P130*4+P135)/5</f>
        <v>-45.462</v>
      </c>
      <c r="Q131" s="37" t="n">
        <f aca="false">(Q130*4+Q135)/5</f>
        <v>-38.792</v>
      </c>
      <c r="R131" s="37" t="n">
        <f aca="false">(R130*4+R135)/5</f>
        <v>-42.186</v>
      </c>
      <c r="S131" s="0"/>
      <c r="T131" s="41" t="n">
        <f aca="false">T130+1</f>
        <v>126</v>
      </c>
      <c r="U131" s="40"/>
      <c r="V131" s="40"/>
      <c r="W131" s="40"/>
      <c r="X131" s="37" t="n">
        <v>-26.8686666666667</v>
      </c>
      <c r="Y131" s="37" t="n">
        <f aca="false">(Y130*4+Y135)/5</f>
        <v>-30.87</v>
      </c>
    </row>
    <row r="132" customFormat="false" ht="12.8" hidden="false" customHeight="false" outlineLevel="0" collapsed="false">
      <c r="B132" s="41" t="n">
        <f aca="false">B131+1</f>
        <v>127</v>
      </c>
      <c r="C132" s="35" t="n">
        <v>-53.9</v>
      </c>
      <c r="D132" s="35" t="n">
        <v>-64.8</v>
      </c>
      <c r="E132" s="42" t="n">
        <v>-69.1</v>
      </c>
      <c r="F132" s="35" t="n">
        <v>-61.9</v>
      </c>
      <c r="H132" s="41" t="n">
        <f aca="false">H131+1</f>
        <v>127</v>
      </c>
      <c r="I132" s="37" t="n">
        <f aca="false">(I130*3+I135*2)/5</f>
        <v>-60.264</v>
      </c>
      <c r="J132" s="37" t="n">
        <f aca="false">(J130*3+J135*2)/5</f>
        <v>-63.584</v>
      </c>
      <c r="K132" s="37" t="n">
        <f aca="false">(K130*3+K135*2)/5</f>
        <v>-47.544</v>
      </c>
      <c r="L132" s="37" t="n">
        <f aca="false">(L130*3+L135*2)/5</f>
        <v>-51.57</v>
      </c>
      <c r="N132" s="41" t="n">
        <f aca="false">N131+1</f>
        <v>127</v>
      </c>
      <c r="O132" s="37" t="n">
        <f aca="false">(O130*3+O135*2)/5</f>
        <v>-39.51</v>
      </c>
      <c r="P132" s="37" t="n">
        <f aca="false">(P130*3+P135*2)/5</f>
        <v>-45.084</v>
      </c>
      <c r="Q132" s="37" t="n">
        <f aca="false">(Q130*3+Q135*2)/5</f>
        <v>-38.584</v>
      </c>
      <c r="R132" s="37" t="n">
        <f aca="false">(R130*3+R135*2)/5</f>
        <v>-42.462</v>
      </c>
      <c r="S132" s="0"/>
      <c r="T132" s="41" t="n">
        <f aca="false">T131+1</f>
        <v>127</v>
      </c>
      <c r="U132" s="40"/>
      <c r="V132" s="40"/>
      <c r="W132" s="40"/>
      <c r="X132" s="37" t="n">
        <v>-26.864</v>
      </c>
      <c r="Y132" s="37" t="n">
        <f aca="false">(Y130*3+Y135*2)/5</f>
        <v>-30.86</v>
      </c>
    </row>
    <row r="133" customFormat="false" ht="12.8" hidden="false" customHeight="false" outlineLevel="0" collapsed="false">
      <c r="B133" s="41" t="n">
        <f aca="false">B132+1</f>
        <v>128</v>
      </c>
      <c r="C133" s="35" t="n">
        <v>-54.1</v>
      </c>
      <c r="D133" s="35" t="n">
        <v>-64.5</v>
      </c>
      <c r="E133" s="42" t="n">
        <v>-68.9</v>
      </c>
      <c r="F133" s="35" t="n">
        <v>-62</v>
      </c>
      <c r="H133" s="41" t="n">
        <f aca="false">H132+1</f>
        <v>128</v>
      </c>
      <c r="I133" s="37" t="n">
        <f aca="false">(I130*2+I135*3)/5</f>
        <v>-60.286</v>
      </c>
      <c r="J133" s="37" t="n">
        <f aca="false">(J130*2+J135*3)/5</f>
        <v>-63.256</v>
      </c>
      <c r="K133" s="37" t="n">
        <f aca="false">(K130*2+K135*3)/5</f>
        <v>-47.186</v>
      </c>
      <c r="L133" s="37" t="n">
        <f aca="false">(L130*2+L135*3)/5</f>
        <v>-51.56</v>
      </c>
      <c r="N133" s="41" t="n">
        <f aca="false">N132+1</f>
        <v>128</v>
      </c>
      <c r="O133" s="37" t="n">
        <f aca="false">(O130*2+O135*3)/5</f>
        <v>-39.78</v>
      </c>
      <c r="P133" s="37" t="n">
        <f aca="false">(P130*2+P135*3)/5</f>
        <v>-44.706</v>
      </c>
      <c r="Q133" s="37" t="n">
        <f aca="false">(Q130*2+Q135*3)/5</f>
        <v>-38.376</v>
      </c>
      <c r="R133" s="37" t="n">
        <f aca="false">(R130*2+R135*3)/5</f>
        <v>-42.738</v>
      </c>
      <c r="S133" s="0"/>
      <c r="T133" s="41" t="n">
        <f aca="false">T132+1</f>
        <v>128</v>
      </c>
      <c r="U133" s="40"/>
      <c r="V133" s="40"/>
      <c r="W133" s="40"/>
      <c r="X133" s="37" t="n">
        <v>-26.8593333333333</v>
      </c>
      <c r="Y133" s="37" t="n">
        <f aca="false">(Y130*2+Y135*3)/5</f>
        <v>-30.85</v>
      </c>
    </row>
    <row r="134" customFormat="false" ht="12.8" hidden="false" customHeight="false" outlineLevel="0" collapsed="false">
      <c r="B134" s="41" t="n">
        <f aca="false">B133+1</f>
        <v>129</v>
      </c>
      <c r="C134" s="35" t="n">
        <v>-54.3</v>
      </c>
      <c r="D134" s="35" t="n">
        <v>-64.2</v>
      </c>
      <c r="E134" s="42" t="n">
        <v>-68.8</v>
      </c>
      <c r="F134" s="35" t="n">
        <v>-62.3</v>
      </c>
      <c r="H134" s="41" t="n">
        <f aca="false">H133+1</f>
        <v>129</v>
      </c>
      <c r="I134" s="37" t="n">
        <f aca="false">(I130+I135*4)/5</f>
        <v>-60.308</v>
      </c>
      <c r="J134" s="37" t="n">
        <f aca="false">(J130+J135*4)/5</f>
        <v>-62.928</v>
      </c>
      <c r="K134" s="37" t="n">
        <f aca="false">(K130+K135*4)/5</f>
        <v>-46.828</v>
      </c>
      <c r="L134" s="37" t="n">
        <f aca="false">(L130+L135*4)/5</f>
        <v>-51.55</v>
      </c>
      <c r="N134" s="41" t="n">
        <f aca="false">N133+1</f>
        <v>129</v>
      </c>
      <c r="O134" s="37" t="n">
        <f aca="false">(O130+O135*4)/5</f>
        <v>-40.05</v>
      </c>
      <c r="P134" s="37" t="n">
        <f aca="false">(P130+P135*4)/5</f>
        <v>-44.328</v>
      </c>
      <c r="Q134" s="37" t="n">
        <f aca="false">(Q130+Q135*4)/5</f>
        <v>-38.168</v>
      </c>
      <c r="R134" s="37" t="n">
        <f aca="false">(R130+R135*4)/5</f>
        <v>-43.014</v>
      </c>
      <c r="S134" s="0"/>
      <c r="T134" s="41" t="n">
        <f aca="false">T133+1</f>
        <v>129</v>
      </c>
      <c r="U134" s="40"/>
      <c r="V134" s="40"/>
      <c r="W134" s="40"/>
      <c r="X134" s="37" t="n">
        <v>-26.8546666666667</v>
      </c>
      <c r="Y134" s="37" t="n">
        <f aca="false">(Y130+Y135*4)/5</f>
        <v>-30.84</v>
      </c>
    </row>
    <row r="135" customFormat="false" ht="12.8" hidden="false" customHeight="false" outlineLevel="0" collapsed="false">
      <c r="B135" s="41" t="n">
        <f aca="false">B134+1</f>
        <v>130</v>
      </c>
      <c r="C135" s="35" t="n">
        <v>-54.5</v>
      </c>
      <c r="D135" s="35" t="n">
        <v>-63.8</v>
      </c>
      <c r="E135" s="42" t="n">
        <v>-68.7</v>
      </c>
      <c r="F135" s="35" t="n">
        <v>-62.4</v>
      </c>
      <c r="H135" s="41" t="n">
        <f aca="false">H134+1</f>
        <v>130</v>
      </c>
      <c r="I135" s="35" t="n">
        <v>-60.33</v>
      </c>
      <c r="J135" s="42" t="n">
        <v>-62.6</v>
      </c>
      <c r="K135" s="40" t="n">
        <v>-46.47</v>
      </c>
      <c r="L135" s="37" t="n">
        <v>-51.54</v>
      </c>
      <c r="N135" s="41" t="n">
        <f aca="false">N134+1</f>
        <v>130</v>
      </c>
      <c r="O135" s="35" t="n">
        <v>-40.32</v>
      </c>
      <c r="P135" s="35" t="n">
        <v>-43.95</v>
      </c>
      <c r="Q135" s="42" t="n">
        <v>-37.96</v>
      </c>
      <c r="R135" s="43" t="n">
        <v>-43.29</v>
      </c>
      <c r="S135" s="0"/>
      <c r="T135" s="41" t="n">
        <f aca="false">T134+1</f>
        <v>130</v>
      </c>
      <c r="U135" s="40" t="n">
        <v>-26.86</v>
      </c>
      <c r="V135" s="40" t="n">
        <v>-26.93</v>
      </c>
      <c r="W135" s="40" t="n">
        <v>-26.76</v>
      </c>
      <c r="X135" s="37" t="n">
        <v>-26.85</v>
      </c>
      <c r="Y135" s="37" t="n">
        <v>-30.83</v>
      </c>
    </row>
    <row r="136" customFormat="false" ht="12.8" hidden="false" customHeight="false" outlineLevel="0" collapsed="false">
      <c r="B136" s="41" t="n">
        <f aca="false">B135+1</f>
        <v>131</v>
      </c>
      <c r="C136" s="35" t="n">
        <v>-54.7</v>
      </c>
      <c r="D136" s="35" t="n">
        <v>-63.6</v>
      </c>
      <c r="E136" s="42" t="n">
        <v>-68.7</v>
      </c>
      <c r="F136" s="35" t="n">
        <v>-62.5</v>
      </c>
      <c r="H136" s="41" t="n">
        <f aca="false">H135+1</f>
        <v>131</v>
      </c>
      <c r="I136" s="37" t="n">
        <f aca="false">(I135*4+I140)/5</f>
        <v>-59.616</v>
      </c>
      <c r="J136" s="37" t="n">
        <f aca="false">(J135*4+J140)/5</f>
        <v>-62.61</v>
      </c>
      <c r="K136" s="37" t="n">
        <f aca="false">(K135*4+K140)/5</f>
        <v>-46.276</v>
      </c>
      <c r="L136" s="37" t="n">
        <f aca="false">(L135*4+L140)/5</f>
        <v>-51.54</v>
      </c>
      <c r="N136" s="41" t="n">
        <f aca="false">N135+1</f>
        <v>131</v>
      </c>
      <c r="O136" s="37" t="n">
        <f aca="false">(O135*4+O140)/5</f>
        <v>-40.68</v>
      </c>
      <c r="P136" s="37" t="n">
        <f aca="false">(P135*4+P140)/5</f>
        <v>-43.68</v>
      </c>
      <c r="Q136" s="37" t="n">
        <f aca="false">(Q135*4+Q140)/5</f>
        <v>-37.844</v>
      </c>
      <c r="R136" s="37" t="n">
        <f aca="false">(R135*4+R140)/5</f>
        <v>-43.466</v>
      </c>
      <c r="S136" s="44"/>
      <c r="T136" s="41" t="n">
        <f aca="false">T135+1</f>
        <v>131</v>
      </c>
      <c r="U136" s="40"/>
      <c r="V136" s="40"/>
      <c r="W136" s="40"/>
      <c r="X136" s="37" t="n">
        <v>-26.7906666666667</v>
      </c>
      <c r="Y136" s="37" t="n">
        <f aca="false">(Y135*4+Y140)/5</f>
        <v>-30.812</v>
      </c>
    </row>
    <row r="137" customFormat="false" ht="12.8" hidden="false" customHeight="false" outlineLevel="0" collapsed="false">
      <c r="B137" s="41" t="n">
        <f aca="false">B136+1</f>
        <v>132</v>
      </c>
      <c r="C137" s="35" t="n">
        <v>-54.8</v>
      </c>
      <c r="D137" s="35" t="n">
        <v>-63.5</v>
      </c>
      <c r="E137" s="42" t="n">
        <v>-68.7</v>
      </c>
      <c r="F137" s="35" t="n">
        <v>-62.5</v>
      </c>
      <c r="H137" s="41" t="n">
        <f aca="false">H136+1</f>
        <v>132</v>
      </c>
      <c r="I137" s="37" t="n">
        <f aca="false">(I135*3+I140*2)/5</f>
        <v>-58.902</v>
      </c>
      <c r="J137" s="37" t="n">
        <f aca="false">(J135*3+J140*2)/5</f>
        <v>-62.62</v>
      </c>
      <c r="K137" s="37" t="n">
        <f aca="false">(K135*3+K140*2)/5</f>
        <v>-46.082</v>
      </c>
      <c r="L137" s="37" t="n">
        <f aca="false">(L135*3+L140*2)/5</f>
        <v>-51.54</v>
      </c>
      <c r="N137" s="41" t="n">
        <f aca="false">N136+1</f>
        <v>132</v>
      </c>
      <c r="O137" s="37" t="n">
        <f aca="false">(O135*3+O140*2)/5</f>
        <v>-41.04</v>
      </c>
      <c r="P137" s="37" t="n">
        <f aca="false">(P135*3+P140*2)/5</f>
        <v>-43.41</v>
      </c>
      <c r="Q137" s="37" t="n">
        <f aca="false">(Q135*3+Q140*2)/5</f>
        <v>-37.728</v>
      </c>
      <c r="R137" s="37" t="n">
        <f aca="false">(R135*3+R140*2)/5</f>
        <v>-43.642</v>
      </c>
      <c r="S137" s="44"/>
      <c r="T137" s="41" t="n">
        <f aca="false">T136+1</f>
        <v>132</v>
      </c>
      <c r="U137" s="40"/>
      <c r="V137" s="40"/>
      <c r="W137" s="40"/>
      <c r="X137" s="37" t="n">
        <v>-26.7313333333333</v>
      </c>
      <c r="Y137" s="37" t="n">
        <f aca="false">(Y135*3+Y140*2)/5</f>
        <v>-30.794</v>
      </c>
    </row>
    <row r="138" customFormat="false" ht="12.8" hidden="false" customHeight="false" outlineLevel="0" collapsed="false">
      <c r="B138" s="41" t="n">
        <f aca="false">B137+1</f>
        <v>133</v>
      </c>
      <c r="C138" s="35" t="n">
        <v>-54.9</v>
      </c>
      <c r="D138" s="35" t="n">
        <v>-63.4</v>
      </c>
      <c r="E138" s="42" t="n">
        <v>-68.8</v>
      </c>
      <c r="F138" s="35" t="n">
        <v>-62.4</v>
      </c>
      <c r="H138" s="41" t="n">
        <f aca="false">H137+1</f>
        <v>133</v>
      </c>
      <c r="I138" s="37" t="n">
        <f aca="false">(I135*2+I140*3)/5</f>
        <v>-58.188</v>
      </c>
      <c r="J138" s="37" t="n">
        <f aca="false">(J135*2+J140*3)/5</f>
        <v>-62.63</v>
      </c>
      <c r="K138" s="37" t="n">
        <f aca="false">(K135*2+K140*3)/5</f>
        <v>-45.888</v>
      </c>
      <c r="L138" s="37" t="n">
        <f aca="false">(L135*2+L140*3)/5</f>
        <v>-51.54</v>
      </c>
      <c r="N138" s="41" t="n">
        <f aca="false">N137+1</f>
        <v>133</v>
      </c>
      <c r="O138" s="37" t="n">
        <f aca="false">(O135*2+O140*3)/5</f>
        <v>-41.4</v>
      </c>
      <c r="P138" s="37" t="n">
        <f aca="false">(P135*2+P140*3)/5</f>
        <v>-43.14</v>
      </c>
      <c r="Q138" s="37" t="n">
        <f aca="false">(Q135*2+Q140*3)/5</f>
        <v>-37.612</v>
      </c>
      <c r="R138" s="37" t="n">
        <f aca="false">(R135*2+R140*3)/5</f>
        <v>-43.818</v>
      </c>
      <c r="S138" s="44"/>
      <c r="T138" s="41" t="n">
        <f aca="false">T137+1</f>
        <v>133</v>
      </c>
      <c r="U138" s="40"/>
      <c r="V138" s="40"/>
      <c r="W138" s="40"/>
      <c r="X138" s="37" t="n">
        <v>-26.672</v>
      </c>
      <c r="Y138" s="37" t="n">
        <f aca="false">(Y135*2+Y140*3)/5</f>
        <v>-30.776</v>
      </c>
    </row>
    <row r="139" customFormat="false" ht="12.8" hidden="false" customHeight="false" outlineLevel="0" collapsed="false">
      <c r="B139" s="41" t="n">
        <f aca="false">B138+1</f>
        <v>134</v>
      </c>
      <c r="C139" s="35" t="n">
        <v>-55</v>
      </c>
      <c r="D139" s="35" t="n">
        <v>-63.2</v>
      </c>
      <c r="E139" s="42" t="n">
        <v>-68.8</v>
      </c>
      <c r="F139" s="35" t="n">
        <v>-62.2</v>
      </c>
      <c r="H139" s="41" t="n">
        <f aca="false">H138+1</f>
        <v>134</v>
      </c>
      <c r="I139" s="37" t="n">
        <f aca="false">(I135+I140*4)/5</f>
        <v>-57.474</v>
      </c>
      <c r="J139" s="37" t="n">
        <f aca="false">(J135+J140*4)/5</f>
        <v>-62.64</v>
      </c>
      <c r="K139" s="37" t="n">
        <f aca="false">(K135+K140*4)/5</f>
        <v>-45.694</v>
      </c>
      <c r="L139" s="37" t="n">
        <f aca="false">(L135+L140*4)/5</f>
        <v>-51.54</v>
      </c>
      <c r="N139" s="41" t="n">
        <f aca="false">N138+1</f>
        <v>134</v>
      </c>
      <c r="O139" s="37" t="n">
        <f aca="false">(O135+O140*4)/5</f>
        <v>-41.76</v>
      </c>
      <c r="P139" s="37" t="n">
        <f aca="false">(P135+P140*4)/5</f>
        <v>-42.87</v>
      </c>
      <c r="Q139" s="37" t="n">
        <f aca="false">(Q135+Q140*4)/5</f>
        <v>-37.496</v>
      </c>
      <c r="R139" s="37" t="n">
        <f aca="false">(R135+R140*4)/5</f>
        <v>-43.994</v>
      </c>
      <c r="S139" s="44"/>
      <c r="T139" s="41" t="n">
        <f aca="false">T138+1</f>
        <v>134</v>
      </c>
      <c r="U139" s="40"/>
      <c r="V139" s="40"/>
      <c r="W139" s="40"/>
      <c r="X139" s="37" t="n">
        <v>-26.6126666666667</v>
      </c>
      <c r="Y139" s="37" t="n">
        <f aca="false">(Y135+Y140*4)/5</f>
        <v>-30.758</v>
      </c>
    </row>
    <row r="140" customFormat="false" ht="12.8" hidden="false" customHeight="false" outlineLevel="0" collapsed="false">
      <c r="B140" s="41" t="n">
        <f aca="false">B139+1</f>
        <v>135</v>
      </c>
      <c r="C140" s="35" t="n">
        <v>-55.1</v>
      </c>
      <c r="D140" s="35" t="n">
        <v>-63.2</v>
      </c>
      <c r="E140" s="42" t="n">
        <v>-68.9</v>
      </c>
      <c r="F140" s="35" t="n">
        <v>-62</v>
      </c>
      <c r="H140" s="41" t="n">
        <f aca="false">H139+1</f>
        <v>135</v>
      </c>
      <c r="I140" s="35" t="n">
        <v>-56.76</v>
      </c>
      <c r="J140" s="42" t="n">
        <v>-62.65</v>
      </c>
      <c r="K140" s="40" t="n">
        <v>-45.5</v>
      </c>
      <c r="L140" s="37" t="n">
        <v>-51.54</v>
      </c>
      <c r="N140" s="41" t="n">
        <f aca="false">N139+1</f>
        <v>135</v>
      </c>
      <c r="O140" s="35" t="n">
        <v>-42.12</v>
      </c>
      <c r="P140" s="35" t="n">
        <v>-42.6</v>
      </c>
      <c r="Q140" s="42" t="n">
        <v>-37.38</v>
      </c>
      <c r="R140" s="43" t="n">
        <v>-44.17</v>
      </c>
      <c r="S140" s="44"/>
      <c r="T140" s="41" t="n">
        <f aca="false">T139+1</f>
        <v>135</v>
      </c>
      <c r="U140" s="40" t="n">
        <v>-26.53</v>
      </c>
      <c r="V140" s="40" t="n">
        <v>-26.59</v>
      </c>
      <c r="W140" s="40" t="n">
        <v>-26.54</v>
      </c>
      <c r="X140" s="37" t="n">
        <v>-26.5533333333333</v>
      </c>
      <c r="Y140" s="37" t="n">
        <v>-30.74</v>
      </c>
    </row>
    <row r="141" customFormat="false" ht="12.8" hidden="false" customHeight="false" outlineLevel="0" collapsed="false">
      <c r="B141" s="41" t="n">
        <f aca="false">B140+1</f>
        <v>136</v>
      </c>
      <c r="C141" s="35" t="n">
        <v>-55.1</v>
      </c>
      <c r="D141" s="35" t="n">
        <v>-63.2</v>
      </c>
      <c r="E141" s="42" t="n">
        <v>-69</v>
      </c>
      <c r="F141" s="35" t="n">
        <v>-61.8</v>
      </c>
      <c r="H141" s="41" t="n">
        <f aca="false">H140+1</f>
        <v>136</v>
      </c>
      <c r="I141" s="37" t="n">
        <f aca="false">(I140*4+I145)/5</f>
        <v>-56.182</v>
      </c>
      <c r="J141" s="37" t="n">
        <f aca="false">(J140*4+J145)/5</f>
        <v>-62.566</v>
      </c>
      <c r="K141" s="37" t="n">
        <f aca="false">(K140*4+K145)/5</f>
        <v>-45.348</v>
      </c>
      <c r="L141" s="37" t="n">
        <f aca="false">(L140*4+L145)/5</f>
        <v>-51.544</v>
      </c>
      <c r="N141" s="41" t="n">
        <f aca="false">N140+1</f>
        <v>136</v>
      </c>
      <c r="O141" s="37" t="n">
        <f aca="false">(O140*4+O145)/5</f>
        <v>-42.596</v>
      </c>
      <c r="P141" s="37" t="n">
        <f aca="false">(P140*4+P145)/5</f>
        <v>-42.53</v>
      </c>
      <c r="Q141" s="37" t="n">
        <f aca="false">(Q140*4+Q145)/5</f>
        <v>-37.278</v>
      </c>
      <c r="R141" s="37" t="n">
        <f aca="false">(R140*4+R145)/5</f>
        <v>-44.35</v>
      </c>
      <c r="S141" s="44"/>
      <c r="T141" s="41" t="n">
        <f aca="false">T140+1</f>
        <v>136</v>
      </c>
      <c r="U141" s="40"/>
      <c r="V141" s="40"/>
      <c r="W141" s="40"/>
      <c r="X141" s="37" t="n">
        <v>-26.4686666666667</v>
      </c>
      <c r="Y141" s="37" t="n">
        <f aca="false">(Y140*4+Y145)/5</f>
        <v>-30.734</v>
      </c>
    </row>
    <row r="142" customFormat="false" ht="12.8" hidden="false" customHeight="false" outlineLevel="0" collapsed="false">
      <c r="B142" s="41" t="n">
        <f aca="false">B141+1</f>
        <v>137</v>
      </c>
      <c r="C142" s="35" t="n">
        <v>-55.1</v>
      </c>
      <c r="D142" s="35" t="n">
        <v>-63.2</v>
      </c>
      <c r="E142" s="42" t="n">
        <v>-69.1</v>
      </c>
      <c r="F142" s="35" t="n">
        <v>-61.6</v>
      </c>
      <c r="H142" s="41" t="n">
        <f aca="false">H141+1</f>
        <v>137</v>
      </c>
      <c r="I142" s="37" t="n">
        <f aca="false">(I140*3+I145*2)/5</f>
        <v>-55.604</v>
      </c>
      <c r="J142" s="37" t="n">
        <f aca="false">(J140*3+J145*2)/5</f>
        <v>-62.482</v>
      </c>
      <c r="K142" s="37" t="n">
        <f aca="false">(K140*3+K145*2)/5</f>
        <v>-45.196</v>
      </c>
      <c r="L142" s="37" t="n">
        <f aca="false">(L140*3+L145*2)/5</f>
        <v>-51.548</v>
      </c>
      <c r="N142" s="41" t="n">
        <f aca="false">N141+1</f>
        <v>137</v>
      </c>
      <c r="O142" s="37" t="n">
        <f aca="false">(O140*3+O145*2)/5</f>
        <v>-43.072</v>
      </c>
      <c r="P142" s="37" t="n">
        <f aca="false">(P140*3+P145*2)/5</f>
        <v>-42.46</v>
      </c>
      <c r="Q142" s="37" t="n">
        <f aca="false">(Q140*3+Q145*2)/5</f>
        <v>-37.176</v>
      </c>
      <c r="R142" s="37" t="n">
        <f aca="false">(R140*3+R145*2)/5</f>
        <v>-44.53</v>
      </c>
      <c r="S142" s="44"/>
      <c r="T142" s="41" t="n">
        <f aca="false">T141+1</f>
        <v>137</v>
      </c>
      <c r="U142" s="40"/>
      <c r="V142" s="40"/>
      <c r="W142" s="40"/>
      <c r="X142" s="37" t="n">
        <v>-26.384</v>
      </c>
      <c r="Y142" s="37" t="n">
        <f aca="false">(Y140*3+Y145*2)/5</f>
        <v>-30.728</v>
      </c>
    </row>
    <row r="143" customFormat="false" ht="12.8" hidden="false" customHeight="false" outlineLevel="0" collapsed="false">
      <c r="B143" s="41" t="n">
        <f aca="false">B142+1</f>
        <v>138</v>
      </c>
      <c r="C143" s="35" t="n">
        <v>-55.1</v>
      </c>
      <c r="D143" s="35" t="n">
        <v>-63.1</v>
      </c>
      <c r="E143" s="42" t="n">
        <v>-69.3</v>
      </c>
      <c r="F143" s="35" t="n">
        <v>-61.5</v>
      </c>
      <c r="H143" s="41" t="n">
        <f aca="false">H142+1</f>
        <v>138</v>
      </c>
      <c r="I143" s="37" t="n">
        <f aca="false">(I140*2+I145*3)/5</f>
        <v>-55.026</v>
      </c>
      <c r="J143" s="37" t="n">
        <f aca="false">(J140*2+J145*3)/5</f>
        <v>-62.398</v>
      </c>
      <c r="K143" s="37" t="n">
        <f aca="false">(K140*2+K145*3)/5</f>
        <v>-45.044</v>
      </c>
      <c r="L143" s="37" t="n">
        <f aca="false">(L140*2+L145*3)/5</f>
        <v>-51.552</v>
      </c>
      <c r="N143" s="41" t="n">
        <f aca="false">N142+1</f>
        <v>138</v>
      </c>
      <c r="O143" s="37" t="n">
        <f aca="false">(O140*2+O145*3)/5</f>
        <v>-43.548</v>
      </c>
      <c r="P143" s="37" t="n">
        <f aca="false">(P140*2+P145*3)/5</f>
        <v>-42.39</v>
      </c>
      <c r="Q143" s="37" t="n">
        <f aca="false">(Q140*2+Q145*3)/5</f>
        <v>-37.074</v>
      </c>
      <c r="R143" s="37" t="n">
        <f aca="false">(R140*2+R145*3)/5</f>
        <v>-44.71</v>
      </c>
      <c r="S143" s="44"/>
      <c r="T143" s="41" t="n">
        <f aca="false">T142+1</f>
        <v>138</v>
      </c>
      <c r="U143" s="40"/>
      <c r="V143" s="40"/>
      <c r="W143" s="40"/>
      <c r="X143" s="37" t="n">
        <v>-26.2993333333333</v>
      </c>
      <c r="Y143" s="37" t="n">
        <f aca="false">(Y140*2+Y145*3)/5</f>
        <v>-30.722</v>
      </c>
    </row>
    <row r="144" customFormat="false" ht="12.8" hidden="false" customHeight="false" outlineLevel="0" collapsed="false">
      <c r="B144" s="41" t="n">
        <f aca="false">B143+1</f>
        <v>139</v>
      </c>
      <c r="C144" s="35" t="n">
        <v>-55</v>
      </c>
      <c r="D144" s="35" t="n">
        <v>-63.1</v>
      </c>
      <c r="E144" s="42" t="n">
        <v>-69.5</v>
      </c>
      <c r="F144" s="35" t="n">
        <v>-61.4</v>
      </c>
      <c r="H144" s="41" t="n">
        <f aca="false">H143+1</f>
        <v>139</v>
      </c>
      <c r="I144" s="37" t="n">
        <f aca="false">(I140+I145*4)/5</f>
        <v>-54.448</v>
      </c>
      <c r="J144" s="37" t="n">
        <f aca="false">(J140+J145*4)/5</f>
        <v>-62.314</v>
      </c>
      <c r="K144" s="37" t="n">
        <f aca="false">(K140+K145*4)/5</f>
        <v>-44.892</v>
      </c>
      <c r="L144" s="37" t="n">
        <f aca="false">(L140+L145*4)/5</f>
        <v>-51.556</v>
      </c>
      <c r="N144" s="41" t="n">
        <f aca="false">N143+1</f>
        <v>139</v>
      </c>
      <c r="O144" s="37" t="n">
        <f aca="false">(O140+O145*4)/5</f>
        <v>-44.024</v>
      </c>
      <c r="P144" s="37" t="n">
        <f aca="false">(P140+P145*4)/5</f>
        <v>-42.32</v>
      </c>
      <c r="Q144" s="37" t="n">
        <f aca="false">(Q140+Q145*4)/5</f>
        <v>-36.972</v>
      </c>
      <c r="R144" s="37" t="n">
        <f aca="false">(R140+R145*4)/5</f>
        <v>-44.89</v>
      </c>
      <c r="S144" s="44"/>
      <c r="T144" s="41" t="n">
        <f aca="false">T143+1</f>
        <v>139</v>
      </c>
      <c r="U144" s="40"/>
      <c r="V144" s="40"/>
      <c r="W144" s="40"/>
      <c r="X144" s="37" t="n">
        <v>-26.2146666666667</v>
      </c>
      <c r="Y144" s="37" t="n">
        <f aca="false">(Y140+Y145*4)/5</f>
        <v>-30.716</v>
      </c>
    </row>
    <row r="145" customFormat="false" ht="12.8" hidden="false" customHeight="false" outlineLevel="0" collapsed="false">
      <c r="B145" s="41" t="n">
        <f aca="false">B144+1</f>
        <v>140</v>
      </c>
      <c r="C145" s="35" t="n">
        <v>-55</v>
      </c>
      <c r="D145" s="35" t="n">
        <v>-63</v>
      </c>
      <c r="E145" s="42" t="n">
        <v>-69.6</v>
      </c>
      <c r="F145" s="35" t="n">
        <v>-61.2</v>
      </c>
      <c r="H145" s="41" t="n">
        <f aca="false">H144+1</f>
        <v>140</v>
      </c>
      <c r="I145" s="35" t="n">
        <v>-53.87</v>
      </c>
      <c r="J145" s="42" t="n">
        <v>-62.23</v>
      </c>
      <c r="K145" s="40" t="n">
        <v>-44.74</v>
      </c>
      <c r="L145" s="37" t="n">
        <v>-51.56</v>
      </c>
      <c r="N145" s="41" t="n">
        <f aca="false">N144+1</f>
        <v>140</v>
      </c>
      <c r="O145" s="35" t="n">
        <v>-44.5</v>
      </c>
      <c r="P145" s="35" t="n">
        <v>-42.25</v>
      </c>
      <c r="Q145" s="42" t="n">
        <v>-36.87</v>
      </c>
      <c r="R145" s="43" t="n">
        <v>-45.07</v>
      </c>
      <c r="S145" s="44"/>
      <c r="T145" s="41" t="n">
        <f aca="false">T144+1</f>
        <v>140</v>
      </c>
      <c r="U145" s="40" t="n">
        <v>-26.16</v>
      </c>
      <c r="V145" s="40" t="n">
        <v>-26.28</v>
      </c>
      <c r="W145" s="40" t="n">
        <v>-25.95</v>
      </c>
      <c r="X145" s="37" t="n">
        <v>-26.13</v>
      </c>
      <c r="Y145" s="37" t="n">
        <v>-30.71</v>
      </c>
    </row>
    <row r="146" customFormat="false" ht="12.8" hidden="false" customHeight="false" outlineLevel="0" collapsed="false">
      <c r="B146" s="41" t="n">
        <f aca="false">B145+1</f>
        <v>141</v>
      </c>
      <c r="C146" s="35" t="n">
        <v>-54.9</v>
      </c>
      <c r="D146" s="35" t="n">
        <v>-63</v>
      </c>
      <c r="E146" s="42" t="n">
        <v>-69.6</v>
      </c>
      <c r="F146" s="35" t="n">
        <v>-61.1</v>
      </c>
      <c r="H146" s="41" t="n">
        <f aca="false">H145+1</f>
        <v>141</v>
      </c>
      <c r="I146" s="37" t="n">
        <f aca="false">(I145*4+I150)/5</f>
        <v>-53.41</v>
      </c>
      <c r="J146" s="37" t="n">
        <f aca="false">(J145*4+J150)/5</f>
        <v>-62.034</v>
      </c>
      <c r="K146" s="37" t="n">
        <f aca="false">(K145*4+K150)/5</f>
        <v>-44.676</v>
      </c>
      <c r="L146" s="37" t="n">
        <f aca="false">(L145*4+L150)/5</f>
        <v>-51.682</v>
      </c>
      <c r="N146" s="41" t="n">
        <f aca="false">N145+1</f>
        <v>141</v>
      </c>
      <c r="O146" s="37" t="n">
        <f aca="false">(O145*4+O150)/5</f>
        <v>-45.05</v>
      </c>
      <c r="P146" s="37" t="n">
        <f aca="false">(P145*4+P150)/5</f>
        <v>-42.238</v>
      </c>
      <c r="Q146" s="37" t="n">
        <f aca="false">(Q145*4+Q150)/5</f>
        <v>-36.81</v>
      </c>
      <c r="R146" s="37" t="n">
        <f aca="false">(R145*4+R150)/5</f>
        <v>-45.27</v>
      </c>
      <c r="S146" s="44"/>
      <c r="T146" s="41" t="n">
        <f aca="false">T145+1</f>
        <v>141</v>
      </c>
      <c r="U146" s="40"/>
      <c r="V146" s="40"/>
      <c r="W146" s="40"/>
      <c r="X146" s="37" t="n">
        <v>-26.0426666666667</v>
      </c>
      <c r="Y146" s="37" t="n">
        <f aca="false">(Y145*4+Y150)/5</f>
        <v>-30.69</v>
      </c>
    </row>
    <row r="147" customFormat="false" ht="12.8" hidden="false" customHeight="false" outlineLevel="0" collapsed="false">
      <c r="B147" s="41" t="n">
        <f aca="false">B146+1</f>
        <v>142</v>
      </c>
      <c r="C147" s="35" t="n">
        <v>-54.8</v>
      </c>
      <c r="D147" s="35" t="n">
        <v>-63</v>
      </c>
      <c r="E147" s="42" t="n">
        <v>-69.6</v>
      </c>
      <c r="F147" s="35" t="n">
        <v>-61.1</v>
      </c>
      <c r="H147" s="41" t="n">
        <f aca="false">H146+1</f>
        <v>142</v>
      </c>
      <c r="I147" s="37" t="n">
        <f aca="false">(I145*3+I150*2)/5</f>
        <v>-52.95</v>
      </c>
      <c r="J147" s="37" t="n">
        <f aca="false">(J145*3+J150*2)/5</f>
        <v>-61.838</v>
      </c>
      <c r="K147" s="37" t="n">
        <f aca="false">(K145*3+K150*2)/5</f>
        <v>-44.612</v>
      </c>
      <c r="L147" s="37" t="n">
        <f aca="false">(L145*3+L150*2)/5</f>
        <v>-51.804</v>
      </c>
      <c r="N147" s="41" t="n">
        <f aca="false">N146+1</f>
        <v>142</v>
      </c>
      <c r="O147" s="37" t="n">
        <f aca="false">(O145*3+O150*2)/5</f>
        <v>-45.6</v>
      </c>
      <c r="P147" s="37" t="n">
        <f aca="false">(P145*3+P150*2)/5</f>
        <v>-42.226</v>
      </c>
      <c r="Q147" s="37" t="n">
        <f aca="false">(Q145*3+Q150*2)/5</f>
        <v>-36.75</v>
      </c>
      <c r="R147" s="37" t="n">
        <f aca="false">(R145*3+R150*2)/5</f>
        <v>-45.47</v>
      </c>
      <c r="S147" s="44"/>
      <c r="T147" s="41" t="n">
        <f aca="false">T146+1</f>
        <v>142</v>
      </c>
      <c r="U147" s="40"/>
      <c r="V147" s="40"/>
      <c r="W147" s="40"/>
      <c r="X147" s="37" t="n">
        <v>-25.9553333333333</v>
      </c>
      <c r="Y147" s="37" t="n">
        <f aca="false">(Y145*3+Y150*2)/5</f>
        <v>-30.67</v>
      </c>
    </row>
    <row r="148" customFormat="false" ht="12.8" hidden="false" customHeight="false" outlineLevel="0" collapsed="false">
      <c r="B148" s="41" t="n">
        <f aca="false">B147+1</f>
        <v>143</v>
      </c>
      <c r="C148" s="35" t="n">
        <v>-54.7</v>
      </c>
      <c r="D148" s="35" t="n">
        <v>-62.9</v>
      </c>
      <c r="E148" s="42" t="n">
        <v>-69.6</v>
      </c>
      <c r="F148" s="35" t="n">
        <v>-61</v>
      </c>
      <c r="H148" s="41" t="n">
        <f aca="false">H147+1</f>
        <v>143</v>
      </c>
      <c r="I148" s="37" t="n">
        <f aca="false">(I145*2+I150*3)/5</f>
        <v>-52.49</v>
      </c>
      <c r="J148" s="37" t="n">
        <f aca="false">(J145*2+J150*3)/5</f>
        <v>-61.642</v>
      </c>
      <c r="K148" s="37" t="n">
        <f aca="false">(K145*2+K150*3)/5</f>
        <v>-44.548</v>
      </c>
      <c r="L148" s="37" t="n">
        <f aca="false">(L145*2+L150*3)/5</f>
        <v>-51.926</v>
      </c>
      <c r="N148" s="41" t="n">
        <f aca="false">N147+1</f>
        <v>143</v>
      </c>
      <c r="O148" s="37" t="n">
        <f aca="false">(O145*2+O150*3)/5</f>
        <v>-46.15</v>
      </c>
      <c r="P148" s="37" t="n">
        <f aca="false">(P145*2+P150*3)/5</f>
        <v>-42.214</v>
      </c>
      <c r="Q148" s="37" t="n">
        <f aca="false">(Q145*2+Q150*3)/5</f>
        <v>-36.69</v>
      </c>
      <c r="R148" s="37" t="n">
        <f aca="false">(R145*2+R150*3)/5</f>
        <v>-45.67</v>
      </c>
      <c r="S148" s="44"/>
      <c r="T148" s="41" t="n">
        <f aca="false">T147+1</f>
        <v>143</v>
      </c>
      <c r="U148" s="40"/>
      <c r="V148" s="40"/>
      <c r="W148" s="40"/>
      <c r="X148" s="37" t="n">
        <v>-25.868</v>
      </c>
      <c r="Y148" s="37" t="n">
        <f aca="false">(Y145*2+Y150*3)/5</f>
        <v>-30.65</v>
      </c>
    </row>
    <row r="149" customFormat="false" ht="12.8" hidden="false" customHeight="false" outlineLevel="0" collapsed="false">
      <c r="B149" s="41" t="n">
        <f aca="false">B148+1</f>
        <v>144</v>
      </c>
      <c r="C149" s="35" t="n">
        <v>-54.5</v>
      </c>
      <c r="D149" s="35" t="n">
        <v>-62.9</v>
      </c>
      <c r="E149" s="42" t="n">
        <v>-69.6</v>
      </c>
      <c r="F149" s="35" t="n">
        <v>-60.9</v>
      </c>
      <c r="H149" s="41" t="n">
        <f aca="false">H148+1</f>
        <v>144</v>
      </c>
      <c r="I149" s="37" t="n">
        <f aca="false">(I145+I150*4)/5</f>
        <v>-52.03</v>
      </c>
      <c r="J149" s="37" t="n">
        <f aca="false">(J145+J150*4)/5</f>
        <v>-61.446</v>
      </c>
      <c r="K149" s="37" t="n">
        <f aca="false">(K145+K150*4)/5</f>
        <v>-44.484</v>
      </c>
      <c r="L149" s="37" t="n">
        <f aca="false">(L145+L150*4)/5</f>
        <v>-52.048</v>
      </c>
      <c r="N149" s="41" t="n">
        <f aca="false">N148+1</f>
        <v>144</v>
      </c>
      <c r="O149" s="37" t="n">
        <f aca="false">(O145+O150*4)/5</f>
        <v>-46.7</v>
      </c>
      <c r="P149" s="37" t="n">
        <f aca="false">(P145+P150*4)/5</f>
        <v>-42.202</v>
      </c>
      <c r="Q149" s="37" t="n">
        <f aca="false">(Q145+Q150*4)/5</f>
        <v>-36.63</v>
      </c>
      <c r="R149" s="37" t="n">
        <f aca="false">(R145+R150*4)/5</f>
        <v>-45.87</v>
      </c>
      <c r="S149" s="44"/>
      <c r="T149" s="41" t="n">
        <f aca="false">T148+1</f>
        <v>144</v>
      </c>
      <c r="U149" s="40"/>
      <c r="V149" s="40"/>
      <c r="W149" s="40"/>
      <c r="X149" s="37" t="n">
        <v>-25.7806666666667</v>
      </c>
      <c r="Y149" s="37" t="n">
        <f aca="false">(Y145+Y150*4)/5</f>
        <v>-30.63</v>
      </c>
    </row>
    <row r="150" customFormat="false" ht="12.8" hidden="false" customHeight="false" outlineLevel="0" collapsed="false">
      <c r="B150" s="41" t="n">
        <f aca="false">B149+1</f>
        <v>145</v>
      </c>
      <c r="C150" s="35" t="n">
        <v>-54.4</v>
      </c>
      <c r="D150" s="35" t="n">
        <v>-62.8</v>
      </c>
      <c r="E150" s="42" t="n">
        <v>-69.5</v>
      </c>
      <c r="F150" s="35" t="n">
        <v>-60.7</v>
      </c>
      <c r="H150" s="41" t="n">
        <f aca="false">H149+1</f>
        <v>145</v>
      </c>
      <c r="I150" s="35" t="n">
        <v>-51.57</v>
      </c>
      <c r="J150" s="42" t="n">
        <v>-61.25</v>
      </c>
      <c r="K150" s="40" t="n">
        <v>-44.42</v>
      </c>
      <c r="L150" s="37" t="n">
        <v>-52.17</v>
      </c>
      <c r="N150" s="41" t="n">
        <f aca="false">N149+1</f>
        <v>145</v>
      </c>
      <c r="O150" s="35" t="n">
        <v>-47.25</v>
      </c>
      <c r="P150" s="35" t="n">
        <v>-42.19</v>
      </c>
      <c r="Q150" s="42" t="n">
        <v>-36.57</v>
      </c>
      <c r="R150" s="43" t="n">
        <v>-46.07</v>
      </c>
      <c r="S150" s="44"/>
      <c r="T150" s="41" t="n">
        <f aca="false">T149+1</f>
        <v>145</v>
      </c>
      <c r="U150" s="40" t="n">
        <v>-25.74</v>
      </c>
      <c r="V150" s="40" t="n">
        <v>-25.66</v>
      </c>
      <c r="W150" s="40" t="n">
        <v>-25.68</v>
      </c>
      <c r="X150" s="37" t="n">
        <v>-25.6933333333333</v>
      </c>
      <c r="Y150" s="37" t="n">
        <v>-30.61</v>
      </c>
    </row>
    <row r="151" customFormat="false" ht="12.8" hidden="false" customHeight="false" outlineLevel="0" collapsed="false">
      <c r="B151" s="41" t="n">
        <f aca="false">B150+1</f>
        <v>146</v>
      </c>
      <c r="C151" s="35" t="n">
        <v>-54.3</v>
      </c>
      <c r="D151" s="35" t="n">
        <v>-62.8</v>
      </c>
      <c r="E151" s="42" t="n">
        <v>-69.4</v>
      </c>
      <c r="F151" s="35" t="n">
        <v>-60.7</v>
      </c>
      <c r="H151" s="41" t="n">
        <f aca="false">H150+1</f>
        <v>146</v>
      </c>
      <c r="I151" s="37" t="n">
        <f aca="false">(I150*4+I155)/5</f>
        <v>-51.218</v>
      </c>
      <c r="J151" s="37" t="n">
        <f aca="false">(J150*4+J155)/5</f>
        <v>-60.86</v>
      </c>
      <c r="K151" s="37" t="n">
        <f aca="false">(K150*4+K155)/5</f>
        <v>-44.44</v>
      </c>
      <c r="L151" s="37" t="n">
        <f aca="false">(L150*4+L155)/5</f>
        <v>-52.324</v>
      </c>
      <c r="N151" s="41" t="n">
        <f aca="false">N150+1</f>
        <v>146</v>
      </c>
      <c r="O151" s="37" t="n">
        <f aca="false">(O150*4+O155)/5</f>
        <v>-47.656</v>
      </c>
      <c r="P151" s="37" t="n">
        <f aca="false">(P150*4+P155)/5</f>
        <v>-42.308</v>
      </c>
      <c r="Q151" s="37" t="n">
        <f aca="false">(Q150*4+Q155)/5</f>
        <v>-36.634</v>
      </c>
      <c r="R151" s="37" t="n">
        <f aca="false">(R150*4+R155)/5</f>
        <v>-46.392</v>
      </c>
      <c r="S151" s="44"/>
      <c r="T151" s="41" t="n">
        <f aca="false">T150+1</f>
        <v>146</v>
      </c>
      <c r="U151" s="40"/>
      <c r="V151" s="40"/>
      <c r="W151" s="40"/>
      <c r="X151" s="37" t="n">
        <v>-25.6693333333333</v>
      </c>
      <c r="Y151" s="37" t="n">
        <f aca="false">(Y150*4+Y155)/5</f>
        <v>-30.596</v>
      </c>
    </row>
    <row r="152" customFormat="false" ht="12.8" hidden="false" customHeight="false" outlineLevel="0" collapsed="false">
      <c r="B152" s="41" t="n">
        <f aca="false">B151+1</f>
        <v>147</v>
      </c>
      <c r="C152" s="35" t="n">
        <v>-54.2</v>
      </c>
      <c r="D152" s="35" t="n">
        <v>-62.7</v>
      </c>
      <c r="E152" s="42" t="n">
        <v>-69.3</v>
      </c>
      <c r="F152" s="35" t="n">
        <v>-60.6</v>
      </c>
      <c r="H152" s="41" t="n">
        <f aca="false">H151+1</f>
        <v>147</v>
      </c>
      <c r="I152" s="37" t="n">
        <f aca="false">(I150*3+I155*2)/5</f>
        <v>-50.866</v>
      </c>
      <c r="J152" s="37" t="n">
        <f aca="false">(J150*3+J155*2)/5</f>
        <v>-60.47</v>
      </c>
      <c r="K152" s="37" t="n">
        <f aca="false">(K150*3+K155*2)/5</f>
        <v>-44.46</v>
      </c>
      <c r="L152" s="37" t="n">
        <f aca="false">(L150*3+L155*2)/5</f>
        <v>-52.478</v>
      </c>
      <c r="N152" s="41" t="n">
        <f aca="false">N151+1</f>
        <v>147</v>
      </c>
      <c r="O152" s="37" t="n">
        <f aca="false">(O150*3+O155*2)/5</f>
        <v>-48.062</v>
      </c>
      <c r="P152" s="37" t="n">
        <f aca="false">(P150*3+P155*2)/5</f>
        <v>-42.426</v>
      </c>
      <c r="Q152" s="37" t="n">
        <f aca="false">(Q150*3+Q155*2)/5</f>
        <v>-36.698</v>
      </c>
      <c r="R152" s="37" t="n">
        <f aca="false">(R150*3+R155*2)/5</f>
        <v>-46.714</v>
      </c>
      <c r="S152" s="44"/>
      <c r="T152" s="41" t="n">
        <f aca="false">T151+1</f>
        <v>147</v>
      </c>
      <c r="U152" s="40"/>
      <c r="V152" s="40"/>
      <c r="W152" s="40"/>
      <c r="X152" s="37" t="n">
        <v>-25.6453333333333</v>
      </c>
      <c r="Y152" s="37" t="n">
        <f aca="false">(Y150*3+Y155*2)/5</f>
        <v>-30.582</v>
      </c>
    </row>
    <row r="153" customFormat="false" ht="12.8" hidden="false" customHeight="false" outlineLevel="0" collapsed="false">
      <c r="B153" s="41" t="n">
        <f aca="false">B152+1</f>
        <v>148</v>
      </c>
      <c r="C153" s="35" t="n">
        <v>-54.1</v>
      </c>
      <c r="D153" s="35" t="n">
        <v>-62.7</v>
      </c>
      <c r="E153" s="42" t="n">
        <v>-69.3</v>
      </c>
      <c r="F153" s="35" t="n">
        <v>-60.6</v>
      </c>
      <c r="H153" s="41" t="n">
        <f aca="false">H152+1</f>
        <v>148</v>
      </c>
      <c r="I153" s="37" t="n">
        <f aca="false">(I150*2+I155*3)/5</f>
        <v>-50.514</v>
      </c>
      <c r="J153" s="37" t="n">
        <f aca="false">(J150*2+J155*3)/5</f>
        <v>-60.08</v>
      </c>
      <c r="K153" s="37" t="n">
        <f aca="false">(K150*2+K155*3)/5</f>
        <v>-44.48</v>
      </c>
      <c r="L153" s="37" t="n">
        <f aca="false">(L150*2+L155*3)/5</f>
        <v>-52.632</v>
      </c>
      <c r="N153" s="41" t="n">
        <f aca="false">N152+1</f>
        <v>148</v>
      </c>
      <c r="O153" s="37" t="n">
        <f aca="false">(O150*2+O155*3)/5</f>
        <v>-48.468</v>
      </c>
      <c r="P153" s="37" t="n">
        <f aca="false">(P150*2+P155*3)/5</f>
        <v>-42.544</v>
      </c>
      <c r="Q153" s="37" t="n">
        <f aca="false">(Q150*2+Q155*3)/5</f>
        <v>-36.762</v>
      </c>
      <c r="R153" s="37" t="n">
        <f aca="false">(R150*2+R155*3)/5</f>
        <v>-47.036</v>
      </c>
      <c r="S153" s="44"/>
      <c r="T153" s="41" t="n">
        <f aca="false">T152+1</f>
        <v>148</v>
      </c>
      <c r="U153" s="40"/>
      <c r="V153" s="40"/>
      <c r="W153" s="40"/>
      <c r="X153" s="37" t="n">
        <v>-25.6213333333333</v>
      </c>
      <c r="Y153" s="37" t="n">
        <f aca="false">(Y150*2+Y155*3)/5</f>
        <v>-30.568</v>
      </c>
    </row>
    <row r="154" customFormat="false" ht="12.8" hidden="false" customHeight="false" outlineLevel="0" collapsed="false">
      <c r="B154" s="41" t="n">
        <f aca="false">B153+1</f>
        <v>149</v>
      </c>
      <c r="C154" s="35" t="n">
        <v>-54</v>
      </c>
      <c r="D154" s="35" t="n">
        <v>-62.8</v>
      </c>
      <c r="E154" s="42" t="n">
        <v>-69.3</v>
      </c>
      <c r="F154" s="35" t="n">
        <v>-60.6</v>
      </c>
      <c r="H154" s="41" t="n">
        <f aca="false">H153+1</f>
        <v>149</v>
      </c>
      <c r="I154" s="37" t="n">
        <f aca="false">(I150+I155*4)/5</f>
        <v>-50.162</v>
      </c>
      <c r="J154" s="37" t="n">
        <f aca="false">(J150+J155*4)/5</f>
        <v>-59.69</v>
      </c>
      <c r="K154" s="37" t="n">
        <f aca="false">(K150+K155*4)/5</f>
        <v>-44.5</v>
      </c>
      <c r="L154" s="37" t="n">
        <f aca="false">(L150+L155*4)/5</f>
        <v>-52.786</v>
      </c>
      <c r="N154" s="41" t="n">
        <f aca="false">N153+1</f>
        <v>149</v>
      </c>
      <c r="O154" s="37" t="n">
        <f aca="false">(O150+O155*4)/5</f>
        <v>-48.874</v>
      </c>
      <c r="P154" s="37" t="n">
        <f aca="false">(P150+P155*4)/5</f>
        <v>-42.662</v>
      </c>
      <c r="Q154" s="37" t="n">
        <f aca="false">(Q150+Q155*4)/5</f>
        <v>-36.826</v>
      </c>
      <c r="R154" s="37" t="n">
        <f aca="false">(R150+R155*4)/5</f>
        <v>-47.358</v>
      </c>
      <c r="S154" s="44"/>
      <c r="T154" s="41" t="n">
        <f aca="false">T153+1</f>
        <v>149</v>
      </c>
      <c r="U154" s="40"/>
      <c r="V154" s="40"/>
      <c r="W154" s="40"/>
      <c r="X154" s="37" t="n">
        <v>-25.5973333333333</v>
      </c>
      <c r="Y154" s="37" t="n">
        <f aca="false">(Y150+Y155*4)/5</f>
        <v>-30.554</v>
      </c>
    </row>
    <row r="155" customFormat="false" ht="12.8" hidden="false" customHeight="false" outlineLevel="0" collapsed="false">
      <c r="B155" s="41" t="n">
        <f aca="false">B154+1</f>
        <v>150</v>
      </c>
      <c r="C155" s="35" t="n">
        <v>-54</v>
      </c>
      <c r="D155" s="35" t="n">
        <v>-62.9</v>
      </c>
      <c r="E155" s="42" t="n">
        <v>-69.4</v>
      </c>
      <c r="F155" s="35" t="n">
        <v>-60.7</v>
      </c>
      <c r="H155" s="41" t="n">
        <f aca="false">H154+1</f>
        <v>150</v>
      </c>
      <c r="I155" s="35" t="n">
        <v>-49.81</v>
      </c>
      <c r="J155" s="42" t="n">
        <v>-59.3</v>
      </c>
      <c r="K155" s="40" t="n">
        <v>-44.52</v>
      </c>
      <c r="L155" s="37" t="n">
        <v>-52.94</v>
      </c>
      <c r="N155" s="41" t="n">
        <f aca="false">N154+1</f>
        <v>150</v>
      </c>
      <c r="O155" s="35" t="n">
        <v>-49.28</v>
      </c>
      <c r="P155" s="35" t="n">
        <v>-42.78</v>
      </c>
      <c r="Q155" s="42" t="n">
        <v>-36.89</v>
      </c>
      <c r="R155" s="43" t="n">
        <v>-47.68</v>
      </c>
      <c r="S155" s="44"/>
      <c r="T155" s="41" t="n">
        <f aca="false">T154+1</f>
        <v>150</v>
      </c>
      <c r="U155" s="40" t="n">
        <v>-25.66</v>
      </c>
      <c r="V155" s="40" t="n">
        <v>-25.41</v>
      </c>
      <c r="W155" s="40" t="n">
        <v>-25.65</v>
      </c>
      <c r="X155" s="37" t="n">
        <v>-25.5733333333333</v>
      </c>
      <c r="Y155" s="37" t="n">
        <v>-30.54</v>
      </c>
    </row>
    <row r="156" customFormat="false" ht="12.8" hidden="false" customHeight="false" outlineLevel="0" collapsed="false">
      <c r="B156" s="41" t="n">
        <f aca="false">B155+1</f>
        <v>151</v>
      </c>
      <c r="C156" s="35" t="n">
        <v>-53.9</v>
      </c>
      <c r="D156" s="35" t="n">
        <v>-62.9</v>
      </c>
      <c r="E156" s="42" t="n">
        <v>-69.3</v>
      </c>
      <c r="F156" s="35" t="n">
        <v>-61</v>
      </c>
      <c r="H156" s="41" t="n">
        <f aca="false">H155+1</f>
        <v>151</v>
      </c>
      <c r="I156" s="37" t="n">
        <f aca="false">(I155*4+I160)/5</f>
        <v>-49.59</v>
      </c>
      <c r="J156" s="37" t="n">
        <f aca="false">(J155*4+J160)/5</f>
        <v>-58.888</v>
      </c>
      <c r="K156" s="37" t="n">
        <f aca="false">(K155*4+K160)/5</f>
        <v>-44.632</v>
      </c>
      <c r="L156" s="37" t="n">
        <f aca="false">(L155*4+L160)/5</f>
        <v>-52.996</v>
      </c>
      <c r="N156" s="41" t="n">
        <f aca="false">N155+1</f>
        <v>151</v>
      </c>
      <c r="O156" s="37" t="n">
        <f aca="false">(O155*4+O160)/5</f>
        <v>-49.138</v>
      </c>
      <c r="P156" s="37" t="n">
        <f aca="false">(P155*4+P160)/5</f>
        <v>-42.992</v>
      </c>
      <c r="Q156" s="37" t="n">
        <f aca="false">(Q155*4+Q160)/5</f>
        <v>-37.056</v>
      </c>
      <c r="R156" s="37" t="n">
        <f aca="false">(R155*4+R160)/5</f>
        <v>-47.846</v>
      </c>
      <c r="S156" s="44"/>
      <c r="T156" s="41" t="n">
        <f aca="false">T155+1</f>
        <v>151</v>
      </c>
      <c r="U156" s="40"/>
      <c r="V156" s="40"/>
      <c r="W156" s="40"/>
      <c r="X156" s="37" t="n">
        <v>-25.54</v>
      </c>
      <c r="Y156" s="37" t="n">
        <f aca="false">(Y155*4+Y160)/5</f>
        <v>-30.534</v>
      </c>
    </row>
    <row r="157" customFormat="false" ht="12.8" hidden="false" customHeight="false" outlineLevel="0" collapsed="false">
      <c r="B157" s="41" t="n">
        <f aca="false">B156+1</f>
        <v>152</v>
      </c>
      <c r="C157" s="35" t="n">
        <v>-53.8</v>
      </c>
      <c r="D157" s="35" t="n">
        <v>-62.9</v>
      </c>
      <c r="E157" s="42" t="n">
        <v>-69.1</v>
      </c>
      <c r="F157" s="35" t="n">
        <v>-61.3</v>
      </c>
      <c r="H157" s="41" t="n">
        <f aca="false">H156+1</f>
        <v>152</v>
      </c>
      <c r="I157" s="37" t="n">
        <f aca="false">(I155*3+I160*2)/5</f>
        <v>-49.37</v>
      </c>
      <c r="J157" s="37" t="n">
        <f aca="false">(J155*3+J160*2)/5</f>
        <v>-58.476</v>
      </c>
      <c r="K157" s="37" t="n">
        <f aca="false">(K155*3+K160*2)/5</f>
        <v>-44.744</v>
      </c>
      <c r="L157" s="37" t="n">
        <f aca="false">(L155*3+L160*2)/5</f>
        <v>-53.052</v>
      </c>
      <c r="N157" s="41" t="n">
        <f aca="false">N156+1</f>
        <v>152</v>
      </c>
      <c r="O157" s="37" t="n">
        <f aca="false">(O155*3+O160*2)/5</f>
        <v>-48.996</v>
      </c>
      <c r="P157" s="37" t="n">
        <f aca="false">(P155*3+P160*2)/5</f>
        <v>-43.204</v>
      </c>
      <c r="Q157" s="37" t="n">
        <f aca="false">(Q155*3+Q160*2)/5</f>
        <v>-37.222</v>
      </c>
      <c r="R157" s="37" t="n">
        <f aca="false">(R155*3+R160*2)/5</f>
        <v>-48.012</v>
      </c>
      <c r="S157" s="44"/>
      <c r="T157" s="41" t="n">
        <f aca="false">T156+1</f>
        <v>152</v>
      </c>
      <c r="U157" s="40"/>
      <c r="V157" s="40"/>
      <c r="W157" s="40"/>
      <c r="X157" s="37" t="n">
        <v>-25.5066666666667</v>
      </c>
      <c r="Y157" s="37" t="n">
        <f aca="false">(Y155*3+Y160*2)/5</f>
        <v>-30.528</v>
      </c>
    </row>
    <row r="158" customFormat="false" ht="12.8" hidden="false" customHeight="false" outlineLevel="0" collapsed="false">
      <c r="B158" s="41" t="n">
        <f aca="false">B157+1</f>
        <v>153</v>
      </c>
      <c r="C158" s="35" t="n">
        <v>-53.7</v>
      </c>
      <c r="D158" s="35" t="n">
        <v>-63</v>
      </c>
      <c r="E158" s="42" t="n">
        <v>-68.9</v>
      </c>
      <c r="F158" s="35" t="n">
        <v>-61.5</v>
      </c>
      <c r="H158" s="41" t="n">
        <f aca="false">H157+1</f>
        <v>153</v>
      </c>
      <c r="I158" s="37" t="n">
        <f aca="false">(I155*2+I160*3)/5</f>
        <v>-49.15</v>
      </c>
      <c r="J158" s="37" t="n">
        <f aca="false">(J155*2+J160*3)/5</f>
        <v>-58.064</v>
      </c>
      <c r="K158" s="37" t="n">
        <f aca="false">(K155*2+K160*3)/5</f>
        <v>-44.856</v>
      </c>
      <c r="L158" s="37" t="n">
        <f aca="false">(L155*2+L160*3)/5</f>
        <v>-53.108</v>
      </c>
      <c r="N158" s="41" t="n">
        <f aca="false">N157+1</f>
        <v>153</v>
      </c>
      <c r="O158" s="37" t="n">
        <f aca="false">(O155*2+O160*3)/5</f>
        <v>-48.854</v>
      </c>
      <c r="P158" s="37" t="n">
        <f aca="false">(P155*2+P160*3)/5</f>
        <v>-43.416</v>
      </c>
      <c r="Q158" s="37" t="n">
        <f aca="false">(Q155*2+Q160*3)/5</f>
        <v>-37.388</v>
      </c>
      <c r="R158" s="37" t="n">
        <f aca="false">(R155*2+R160*3)/5</f>
        <v>-48.178</v>
      </c>
      <c r="S158" s="44"/>
      <c r="T158" s="41" t="n">
        <f aca="false">T157+1</f>
        <v>153</v>
      </c>
      <c r="U158" s="40"/>
      <c r="V158" s="40"/>
      <c r="W158" s="40"/>
      <c r="X158" s="37" t="n">
        <v>-25.4733333333333</v>
      </c>
      <c r="Y158" s="37" t="n">
        <f aca="false">(Y155*2+Y160*3)/5</f>
        <v>-30.522</v>
      </c>
    </row>
    <row r="159" customFormat="false" ht="12.8" hidden="false" customHeight="false" outlineLevel="0" collapsed="false">
      <c r="B159" s="41" t="n">
        <f aca="false">B158+1</f>
        <v>154</v>
      </c>
      <c r="C159" s="35" t="n">
        <v>-53.5</v>
      </c>
      <c r="D159" s="35" t="n">
        <v>-63.2</v>
      </c>
      <c r="E159" s="42" t="n">
        <v>-68.7</v>
      </c>
      <c r="F159" s="35" t="n">
        <v>-61.8</v>
      </c>
      <c r="H159" s="41" t="n">
        <f aca="false">H158+1</f>
        <v>154</v>
      </c>
      <c r="I159" s="37" t="n">
        <f aca="false">(I155+I160*4)/5</f>
        <v>-48.93</v>
      </c>
      <c r="J159" s="37" t="n">
        <f aca="false">(J155+J160*4)/5</f>
        <v>-57.652</v>
      </c>
      <c r="K159" s="37" t="n">
        <f aca="false">(K155+K160*4)/5</f>
        <v>-44.968</v>
      </c>
      <c r="L159" s="37" t="n">
        <f aca="false">(L155+L160*4)/5</f>
        <v>-53.164</v>
      </c>
      <c r="N159" s="41" t="n">
        <f aca="false">N158+1</f>
        <v>154</v>
      </c>
      <c r="O159" s="37" t="n">
        <f aca="false">(O155+O160*4)/5</f>
        <v>-48.712</v>
      </c>
      <c r="P159" s="37" t="n">
        <f aca="false">(P155+P160*4)/5</f>
        <v>-43.628</v>
      </c>
      <c r="Q159" s="37" t="n">
        <f aca="false">(Q155+Q160*4)/5</f>
        <v>-37.554</v>
      </c>
      <c r="R159" s="37" t="n">
        <f aca="false">(R155+R160*4)/5</f>
        <v>-48.344</v>
      </c>
      <c r="S159" s="44"/>
      <c r="T159" s="41" t="n">
        <f aca="false">T158+1</f>
        <v>154</v>
      </c>
      <c r="U159" s="40"/>
      <c r="V159" s="40"/>
      <c r="W159" s="40"/>
      <c r="X159" s="37" t="n">
        <v>-25.44</v>
      </c>
      <c r="Y159" s="37" t="n">
        <f aca="false">(Y155+Y160*4)/5</f>
        <v>-30.516</v>
      </c>
    </row>
    <row r="160" customFormat="false" ht="12.8" hidden="false" customHeight="false" outlineLevel="0" collapsed="false">
      <c r="B160" s="41" t="n">
        <f aca="false">B159+1</f>
        <v>155</v>
      </c>
      <c r="C160" s="35" t="n">
        <v>-53.4</v>
      </c>
      <c r="D160" s="35" t="n">
        <v>-63.4</v>
      </c>
      <c r="E160" s="42" t="n">
        <v>-68.5</v>
      </c>
      <c r="F160" s="35" t="n">
        <v>-62</v>
      </c>
      <c r="H160" s="41" t="n">
        <f aca="false">H159+1</f>
        <v>155</v>
      </c>
      <c r="I160" s="35" t="n">
        <v>-48.71</v>
      </c>
      <c r="J160" s="42" t="n">
        <v>-57.24</v>
      </c>
      <c r="K160" s="40" t="n">
        <v>-45.08</v>
      </c>
      <c r="L160" s="37" t="n">
        <v>-53.22</v>
      </c>
      <c r="N160" s="41" t="n">
        <f aca="false">N159+1</f>
        <v>155</v>
      </c>
      <c r="O160" s="35" t="n">
        <v>-48.57</v>
      </c>
      <c r="P160" s="35" t="n">
        <v>-43.84</v>
      </c>
      <c r="Q160" s="42" t="n">
        <v>-37.72</v>
      </c>
      <c r="R160" s="43" t="n">
        <v>-48.51</v>
      </c>
      <c r="S160" s="0"/>
      <c r="T160" s="41" t="n">
        <f aca="false">T159+1</f>
        <v>155</v>
      </c>
      <c r="U160" s="40" t="n">
        <v>-25.37</v>
      </c>
      <c r="V160" s="40" t="n">
        <v>-25.46</v>
      </c>
      <c r="W160" s="40" t="n">
        <v>-25.39</v>
      </c>
      <c r="X160" s="37" t="n">
        <v>-25.4066666666667</v>
      </c>
      <c r="Y160" s="37" t="n">
        <v>-30.51</v>
      </c>
    </row>
    <row r="161" customFormat="false" ht="12.8" hidden="false" customHeight="false" outlineLevel="0" collapsed="false">
      <c r="B161" s="41" t="n">
        <f aca="false">B160+1</f>
        <v>156</v>
      </c>
      <c r="C161" s="35" t="n">
        <v>-53.3</v>
      </c>
      <c r="D161" s="35" t="n">
        <v>-63.7</v>
      </c>
      <c r="E161" s="42" t="n">
        <v>-68.2</v>
      </c>
      <c r="F161" s="35" t="n">
        <v>-62.5</v>
      </c>
      <c r="H161" s="41" t="n">
        <f aca="false">H160+1</f>
        <v>156</v>
      </c>
      <c r="I161" s="37" t="n">
        <f aca="false">(I160*4+I165)/5</f>
        <v>-48.572</v>
      </c>
      <c r="J161" s="37" t="n">
        <f aca="false">(J160*4+J165)/5</f>
        <v>-56.914</v>
      </c>
      <c r="K161" s="37" t="n">
        <f aca="false">(K160*4+K165)/5</f>
        <v>-45.324</v>
      </c>
      <c r="L161" s="37" t="n">
        <f aca="false">(L160*4+L165)/5</f>
        <v>-53.146</v>
      </c>
      <c r="N161" s="41" t="n">
        <f aca="false">N160+1</f>
        <v>156</v>
      </c>
      <c r="O161" s="37" t="n">
        <f aca="false">(O160*4+O165)/5</f>
        <v>-48.242</v>
      </c>
      <c r="P161" s="37" t="n">
        <f aca="false">(P160*4+P165)/5</f>
        <v>-44.128</v>
      </c>
      <c r="Q161" s="37" t="n">
        <f aca="false">(Q160*4+Q165)/5</f>
        <v>-37.974</v>
      </c>
      <c r="R161" s="37" t="n">
        <f aca="false">(R160*4+R165)/5</f>
        <v>-48.848</v>
      </c>
      <c r="S161" s="0"/>
      <c r="T161" s="41" t="n">
        <f aca="false">T160+1</f>
        <v>156</v>
      </c>
      <c r="U161" s="40"/>
      <c r="V161" s="40"/>
      <c r="W161" s="40"/>
      <c r="X161" s="37" t="n">
        <v>-25.3526666666667</v>
      </c>
      <c r="Y161" s="37" t="n">
        <f aca="false">(Y160*4+Y165)/5</f>
        <v>-30.494</v>
      </c>
    </row>
    <row r="162" customFormat="false" ht="12.8" hidden="false" customHeight="false" outlineLevel="0" collapsed="false">
      <c r="B162" s="41" t="n">
        <f aca="false">B161+1</f>
        <v>157</v>
      </c>
      <c r="C162" s="35" t="n">
        <v>-53.2</v>
      </c>
      <c r="D162" s="35" t="n">
        <v>-64.2</v>
      </c>
      <c r="E162" s="42" t="n">
        <v>-67.9</v>
      </c>
      <c r="F162" s="35" t="n">
        <v>-62.9</v>
      </c>
      <c r="H162" s="41" t="n">
        <f aca="false">H161+1</f>
        <v>157</v>
      </c>
      <c r="I162" s="37" t="n">
        <f aca="false">(I160*3+I165*2)/5</f>
        <v>-48.434</v>
      </c>
      <c r="J162" s="37" t="n">
        <f aca="false">(J160*3+J165*2)/5</f>
        <v>-56.588</v>
      </c>
      <c r="K162" s="37" t="n">
        <f aca="false">(K160*3+K165*2)/5</f>
        <v>-45.568</v>
      </c>
      <c r="L162" s="37" t="n">
        <f aca="false">(L160*3+L165*2)/5</f>
        <v>-53.072</v>
      </c>
      <c r="N162" s="41" t="n">
        <f aca="false">N161+1</f>
        <v>157</v>
      </c>
      <c r="O162" s="37" t="n">
        <f aca="false">(O160*3+O165*2)/5</f>
        <v>-47.914</v>
      </c>
      <c r="P162" s="37" t="n">
        <f aca="false">(P160*3+P165*2)/5</f>
        <v>-44.416</v>
      </c>
      <c r="Q162" s="37" t="n">
        <f aca="false">(Q160*3+Q165*2)/5</f>
        <v>-38.228</v>
      </c>
      <c r="R162" s="37" t="n">
        <f aca="false">(R160*3+R165*2)/5</f>
        <v>-49.186</v>
      </c>
      <c r="S162" s="0"/>
      <c r="T162" s="41" t="n">
        <f aca="false">T161+1</f>
        <v>157</v>
      </c>
      <c r="U162" s="40"/>
      <c r="V162" s="40"/>
      <c r="W162" s="40"/>
      <c r="X162" s="37" t="n">
        <v>-25.2986666666667</v>
      </c>
      <c r="Y162" s="37" t="n">
        <f aca="false">(Y160*3+Y165*2)/5</f>
        <v>-30.478</v>
      </c>
    </row>
    <row r="163" customFormat="false" ht="12.8" hidden="false" customHeight="false" outlineLevel="0" collapsed="false">
      <c r="B163" s="41" t="n">
        <f aca="false">B162+1</f>
        <v>158</v>
      </c>
      <c r="C163" s="35" t="n">
        <v>-53.1</v>
      </c>
      <c r="D163" s="35" t="n">
        <v>-64.4</v>
      </c>
      <c r="E163" s="42" t="n">
        <v>-67.7</v>
      </c>
      <c r="F163" s="35" t="n">
        <v>-63.8</v>
      </c>
      <c r="H163" s="41" t="n">
        <f aca="false">H162+1</f>
        <v>158</v>
      </c>
      <c r="I163" s="37" t="n">
        <f aca="false">(I160*2+I165*3)/5</f>
        <v>-48.296</v>
      </c>
      <c r="J163" s="37" t="n">
        <f aca="false">(J160*2+J165*3)/5</f>
        <v>-56.262</v>
      </c>
      <c r="K163" s="37" t="n">
        <f aca="false">(K160*2+K165*3)/5</f>
        <v>-45.812</v>
      </c>
      <c r="L163" s="37" t="n">
        <f aca="false">(L160*2+L165*3)/5</f>
        <v>-52.998</v>
      </c>
      <c r="N163" s="41" t="n">
        <f aca="false">N162+1</f>
        <v>158</v>
      </c>
      <c r="O163" s="37" t="n">
        <f aca="false">(O160*2+O165*3)/5</f>
        <v>-47.586</v>
      </c>
      <c r="P163" s="37" t="n">
        <f aca="false">(P160*2+P165*3)/5</f>
        <v>-44.704</v>
      </c>
      <c r="Q163" s="37" t="n">
        <f aca="false">(Q160*2+Q165*3)/5</f>
        <v>-38.482</v>
      </c>
      <c r="R163" s="37" t="n">
        <f aca="false">(R160*2+R165*3)/5</f>
        <v>-49.524</v>
      </c>
      <c r="S163" s="0"/>
      <c r="T163" s="41" t="n">
        <f aca="false">T162+1</f>
        <v>158</v>
      </c>
      <c r="U163" s="40"/>
      <c r="V163" s="40"/>
      <c r="W163" s="40"/>
      <c r="X163" s="37" t="n">
        <v>-25.2446666666667</v>
      </c>
      <c r="Y163" s="37" t="n">
        <f aca="false">(Y160*2+Y165*3)/5</f>
        <v>-30.462</v>
      </c>
    </row>
    <row r="164" customFormat="false" ht="12.8" hidden="false" customHeight="false" outlineLevel="0" collapsed="false">
      <c r="B164" s="41" t="n">
        <f aca="false">B163+1</f>
        <v>159</v>
      </c>
      <c r="C164" s="35" t="n">
        <v>-53</v>
      </c>
      <c r="D164" s="35" t="n">
        <v>-64.7</v>
      </c>
      <c r="E164" s="42" t="n">
        <v>-67.6</v>
      </c>
      <c r="F164" s="35" t="n">
        <v>-64.1</v>
      </c>
      <c r="H164" s="41" t="n">
        <f aca="false">H163+1</f>
        <v>159</v>
      </c>
      <c r="I164" s="37" t="n">
        <f aca="false">(I160+I165*4)/5</f>
        <v>-48.158</v>
      </c>
      <c r="J164" s="37" t="n">
        <f aca="false">(J160+J165*4)/5</f>
        <v>-55.936</v>
      </c>
      <c r="K164" s="37" t="n">
        <f aca="false">(K160+K165*4)/5</f>
        <v>-46.056</v>
      </c>
      <c r="L164" s="37" t="n">
        <f aca="false">(L160+L165*4)/5</f>
        <v>-52.924</v>
      </c>
      <c r="N164" s="41" t="n">
        <f aca="false">N163+1</f>
        <v>159</v>
      </c>
      <c r="O164" s="37" t="n">
        <f aca="false">(O160+O165*4)/5</f>
        <v>-47.258</v>
      </c>
      <c r="P164" s="37" t="n">
        <f aca="false">(P160+P165*4)/5</f>
        <v>-44.992</v>
      </c>
      <c r="Q164" s="37" t="n">
        <f aca="false">(Q160+Q165*4)/5</f>
        <v>-38.736</v>
      </c>
      <c r="R164" s="37" t="n">
        <f aca="false">(R160+R165*4)/5</f>
        <v>-49.862</v>
      </c>
      <c r="S164" s="0"/>
      <c r="T164" s="41" t="n">
        <f aca="false">T163+1</f>
        <v>159</v>
      </c>
      <c r="U164" s="40"/>
      <c r="V164" s="40"/>
      <c r="W164" s="40"/>
      <c r="X164" s="37" t="n">
        <v>-25.1906666666667</v>
      </c>
      <c r="Y164" s="37" t="n">
        <f aca="false">(Y160+Y165*4)/5</f>
        <v>-30.446</v>
      </c>
    </row>
    <row r="165" customFormat="false" ht="12.8" hidden="false" customHeight="false" outlineLevel="0" collapsed="false">
      <c r="B165" s="41" t="n">
        <f aca="false">B164+1</f>
        <v>160</v>
      </c>
      <c r="C165" s="35" t="n">
        <v>-53</v>
      </c>
      <c r="D165" s="35" t="n">
        <v>-65.1</v>
      </c>
      <c r="E165" s="42" t="n">
        <v>-67.5</v>
      </c>
      <c r="F165" s="35" t="n">
        <v>-65</v>
      </c>
      <c r="H165" s="41" t="n">
        <f aca="false">H164+1</f>
        <v>160</v>
      </c>
      <c r="I165" s="35" t="n">
        <v>-48.02</v>
      </c>
      <c r="J165" s="42" t="n">
        <v>-55.61</v>
      </c>
      <c r="K165" s="40" t="n">
        <v>-46.3</v>
      </c>
      <c r="L165" s="37" t="n">
        <v>-52.85</v>
      </c>
      <c r="N165" s="41" t="n">
        <f aca="false">N164+1</f>
        <v>160</v>
      </c>
      <c r="O165" s="35" t="n">
        <v>-46.93</v>
      </c>
      <c r="P165" s="35" t="n">
        <v>-45.28</v>
      </c>
      <c r="Q165" s="42" t="n">
        <v>-38.99</v>
      </c>
      <c r="R165" s="43" t="n">
        <v>-50.2</v>
      </c>
      <c r="S165" s="0"/>
      <c r="T165" s="41" t="n">
        <f aca="false">T164+1</f>
        <v>160</v>
      </c>
      <c r="U165" s="40" t="n">
        <v>-25.23</v>
      </c>
      <c r="V165" s="40" t="n">
        <v>-24.93</v>
      </c>
      <c r="W165" s="40" t="n">
        <v>-25.25</v>
      </c>
      <c r="X165" s="37" t="n">
        <v>-25.1366666666667</v>
      </c>
      <c r="Y165" s="37" t="n">
        <v>-30.43</v>
      </c>
    </row>
    <row r="166" customFormat="false" ht="12.8" hidden="false" customHeight="false" outlineLevel="0" collapsed="false">
      <c r="B166" s="41" t="n">
        <f aca="false">B165+1</f>
        <v>161</v>
      </c>
      <c r="C166" s="35" t="n">
        <v>-52.8</v>
      </c>
      <c r="D166" s="35" t="n">
        <v>-65.5</v>
      </c>
      <c r="E166" s="42" t="n">
        <v>-67.2</v>
      </c>
      <c r="F166" s="35" t="n">
        <v>-65.8</v>
      </c>
      <c r="H166" s="41" t="n">
        <f aca="false">H165+1</f>
        <v>161</v>
      </c>
      <c r="I166" s="37" t="n">
        <f aca="false">(I165*4+I170)/5</f>
        <v>-47.918</v>
      </c>
      <c r="J166" s="37" t="n">
        <f aca="false">(J165*4+J170)/5</f>
        <v>-55.354</v>
      </c>
      <c r="K166" s="37" t="n">
        <f aca="false">(K165*4+K170)/5</f>
        <v>-46.628</v>
      </c>
      <c r="L166" s="37" t="n">
        <f aca="false">(L165*4+L170)/5</f>
        <v>-52.712</v>
      </c>
      <c r="N166" s="41" t="n">
        <f aca="false">N165+1</f>
        <v>161</v>
      </c>
      <c r="O166" s="37" t="n">
        <f aca="false">(O165*4+O170)/5</f>
        <v>-46.45</v>
      </c>
      <c r="P166" s="37" t="n">
        <f aca="false">(P165*4+P170)/5</f>
        <v>-45.8</v>
      </c>
      <c r="Q166" s="37" t="n">
        <f aca="false">(Q165*4+Q170)/5</f>
        <v>-39.346</v>
      </c>
      <c r="R166" s="37" t="n">
        <f aca="false">(R165*4+R170)/5</f>
        <v>-50.426</v>
      </c>
      <c r="S166" s="44"/>
      <c r="T166" s="41" t="n">
        <f aca="false">T165+1</f>
        <v>161</v>
      </c>
      <c r="U166" s="40"/>
      <c r="V166" s="40"/>
      <c r="W166" s="40"/>
      <c r="X166" s="37" t="n">
        <v>-25.12</v>
      </c>
      <c r="Y166" s="37" t="n">
        <f aca="false">(Y165*4+Y170)/5</f>
        <v>-30.416</v>
      </c>
    </row>
    <row r="167" customFormat="false" ht="12.8" hidden="false" customHeight="false" outlineLevel="0" collapsed="false">
      <c r="B167" s="41" t="n">
        <f aca="false">B166+1</f>
        <v>162</v>
      </c>
      <c r="C167" s="35" t="n">
        <v>-52.8</v>
      </c>
      <c r="D167" s="35" t="n">
        <v>-66</v>
      </c>
      <c r="E167" s="42" t="n">
        <v>-67.1</v>
      </c>
      <c r="F167" s="35" t="n">
        <v>-66.6</v>
      </c>
      <c r="H167" s="41" t="n">
        <f aca="false">H166+1</f>
        <v>162</v>
      </c>
      <c r="I167" s="37" t="n">
        <f aca="false">(I165*3+I170*2)/5</f>
        <v>-47.816</v>
      </c>
      <c r="J167" s="37" t="n">
        <f aca="false">(J165*3+J170*2)/5</f>
        <v>-55.098</v>
      </c>
      <c r="K167" s="37" t="n">
        <f aca="false">(K165*3+K170*2)/5</f>
        <v>-46.956</v>
      </c>
      <c r="L167" s="37" t="n">
        <f aca="false">(L165*3+L170*2)/5</f>
        <v>-52.574</v>
      </c>
      <c r="N167" s="41" t="n">
        <f aca="false">N166+1</f>
        <v>162</v>
      </c>
      <c r="O167" s="37" t="n">
        <f aca="false">(O165*3+O170*2)/5</f>
        <v>-45.97</v>
      </c>
      <c r="P167" s="37" t="n">
        <f aca="false">(P165*3+P170*2)/5</f>
        <v>-46.32</v>
      </c>
      <c r="Q167" s="37" t="n">
        <f aca="false">(Q165*3+Q170*2)/5</f>
        <v>-39.702</v>
      </c>
      <c r="R167" s="37" t="n">
        <f aca="false">(R165*3+R170*2)/5</f>
        <v>-50.652</v>
      </c>
      <c r="S167" s="44"/>
      <c r="T167" s="41" t="n">
        <f aca="false">T166+1</f>
        <v>162</v>
      </c>
      <c r="U167" s="40"/>
      <c r="V167" s="40"/>
      <c r="W167" s="40"/>
      <c r="X167" s="37" t="n">
        <v>-25.1033333333333</v>
      </c>
      <c r="Y167" s="37" t="n">
        <f aca="false">(Y165*3+Y170*2)/5</f>
        <v>-30.402</v>
      </c>
    </row>
    <row r="168" customFormat="false" ht="12.8" hidden="false" customHeight="false" outlineLevel="0" collapsed="false">
      <c r="B168" s="41" t="n">
        <f aca="false">B167+1</f>
        <v>163</v>
      </c>
      <c r="C168" s="35" t="n">
        <v>-52.6</v>
      </c>
      <c r="D168" s="35" t="n">
        <v>-66.5</v>
      </c>
      <c r="E168" s="42" t="n">
        <v>-66.9</v>
      </c>
      <c r="F168" s="35" t="n">
        <v>-67.5</v>
      </c>
      <c r="H168" s="41" t="n">
        <f aca="false">H167+1</f>
        <v>163</v>
      </c>
      <c r="I168" s="37" t="n">
        <f aca="false">(I165*2+I170*3)/5</f>
        <v>-47.714</v>
      </c>
      <c r="J168" s="37" t="n">
        <f aca="false">(J165*2+J170*3)/5</f>
        <v>-54.842</v>
      </c>
      <c r="K168" s="37" t="n">
        <f aca="false">(K165*2+K170*3)/5</f>
        <v>-47.284</v>
      </c>
      <c r="L168" s="37" t="n">
        <f aca="false">(L165*2+L170*3)/5</f>
        <v>-52.436</v>
      </c>
      <c r="N168" s="41" t="n">
        <f aca="false">N167+1</f>
        <v>163</v>
      </c>
      <c r="O168" s="37" t="n">
        <f aca="false">(O165*2+O170*3)/5</f>
        <v>-45.49</v>
      </c>
      <c r="P168" s="37" t="n">
        <f aca="false">(P165*2+P170*3)/5</f>
        <v>-46.84</v>
      </c>
      <c r="Q168" s="37" t="n">
        <f aca="false">(Q165*2+Q170*3)/5</f>
        <v>-40.058</v>
      </c>
      <c r="R168" s="37" t="n">
        <f aca="false">(R165*2+R170*3)/5</f>
        <v>-50.878</v>
      </c>
      <c r="S168" s="44"/>
      <c r="T168" s="41" t="n">
        <f aca="false">T167+1</f>
        <v>163</v>
      </c>
      <c r="U168" s="40"/>
      <c r="V168" s="40"/>
      <c r="W168" s="40"/>
      <c r="X168" s="37" t="n">
        <v>-25.0866666666667</v>
      </c>
      <c r="Y168" s="37" t="n">
        <f aca="false">(Y165*2+Y170*3)/5</f>
        <v>-30.388</v>
      </c>
    </row>
    <row r="169" customFormat="false" ht="12.8" hidden="false" customHeight="false" outlineLevel="0" collapsed="false">
      <c r="B169" s="41" t="n">
        <f aca="false">B168+1</f>
        <v>164</v>
      </c>
      <c r="C169" s="35" t="n">
        <v>-52.5</v>
      </c>
      <c r="D169" s="35" t="n">
        <v>-67.1</v>
      </c>
      <c r="E169" s="42" t="n">
        <v>-66.7</v>
      </c>
      <c r="F169" s="35" t="n">
        <v>-68.5</v>
      </c>
      <c r="H169" s="41" t="n">
        <f aca="false">H168+1</f>
        <v>164</v>
      </c>
      <c r="I169" s="37" t="n">
        <f aca="false">(I165+I170*4)/5</f>
        <v>-47.612</v>
      </c>
      <c r="J169" s="37" t="n">
        <f aca="false">(J165+J170*4)/5</f>
        <v>-54.586</v>
      </c>
      <c r="K169" s="37" t="n">
        <f aca="false">(K165+K170*4)/5</f>
        <v>-47.612</v>
      </c>
      <c r="L169" s="37" t="n">
        <f aca="false">(L165+L170*4)/5</f>
        <v>-52.298</v>
      </c>
      <c r="N169" s="41" t="n">
        <f aca="false">N168+1</f>
        <v>164</v>
      </c>
      <c r="O169" s="37" t="n">
        <f aca="false">(O165+O170*4)/5</f>
        <v>-45.01</v>
      </c>
      <c r="P169" s="37" t="n">
        <f aca="false">(P165+P170*4)/5</f>
        <v>-47.36</v>
      </c>
      <c r="Q169" s="37" t="n">
        <f aca="false">(Q165+Q170*4)/5</f>
        <v>-40.414</v>
      </c>
      <c r="R169" s="37" t="n">
        <f aca="false">(R165+R170*4)/5</f>
        <v>-51.104</v>
      </c>
      <c r="S169" s="44"/>
      <c r="T169" s="41" t="n">
        <f aca="false">T168+1</f>
        <v>164</v>
      </c>
      <c r="U169" s="40"/>
      <c r="V169" s="40"/>
      <c r="W169" s="40"/>
      <c r="X169" s="37" t="n">
        <v>-25.07</v>
      </c>
      <c r="Y169" s="37" t="n">
        <f aca="false">(Y165+Y170*4)/5</f>
        <v>-30.374</v>
      </c>
    </row>
    <row r="170" customFormat="false" ht="12.8" hidden="false" customHeight="false" outlineLevel="0" collapsed="false">
      <c r="B170" s="41" t="n">
        <f aca="false">B169+1</f>
        <v>165</v>
      </c>
      <c r="C170" s="35" t="n">
        <v>-52.4</v>
      </c>
      <c r="D170" s="35" t="n">
        <v>-67.6</v>
      </c>
      <c r="E170" s="42" t="n">
        <v>-66.6</v>
      </c>
      <c r="F170" s="35" t="n">
        <v>-69.6</v>
      </c>
      <c r="H170" s="41" t="n">
        <f aca="false">H169+1</f>
        <v>165</v>
      </c>
      <c r="I170" s="35" t="n">
        <v>-47.51</v>
      </c>
      <c r="J170" s="42" t="n">
        <v>-54.33</v>
      </c>
      <c r="K170" s="40" t="n">
        <v>-47.94</v>
      </c>
      <c r="L170" s="37" t="n">
        <v>-52.16</v>
      </c>
      <c r="N170" s="41" t="n">
        <f aca="false">N169+1</f>
        <v>165</v>
      </c>
      <c r="O170" s="35" t="n">
        <v>-44.53</v>
      </c>
      <c r="P170" s="35" t="n">
        <v>-47.88</v>
      </c>
      <c r="Q170" s="42" t="n">
        <v>-40.77</v>
      </c>
      <c r="R170" s="43" t="n">
        <v>-51.33</v>
      </c>
      <c r="S170" s="44"/>
      <c r="T170" s="41" t="n">
        <f aca="false">T169+1</f>
        <v>165</v>
      </c>
      <c r="U170" s="40" t="n">
        <v>-25.12</v>
      </c>
      <c r="V170" s="40" t="n">
        <v>-25.11</v>
      </c>
      <c r="W170" s="40" t="n">
        <v>-24.93</v>
      </c>
      <c r="X170" s="37" t="n">
        <v>-25.0533333333333</v>
      </c>
      <c r="Y170" s="37" t="n">
        <v>-30.36</v>
      </c>
    </row>
    <row r="171" customFormat="false" ht="12.8" hidden="false" customHeight="false" outlineLevel="0" collapsed="false">
      <c r="B171" s="41" t="n">
        <f aca="false">B170+1</f>
        <v>166</v>
      </c>
      <c r="C171" s="35" t="n">
        <v>-52.3</v>
      </c>
      <c r="D171" s="35" t="n">
        <v>-68.3</v>
      </c>
      <c r="E171" s="42" t="n">
        <v>-66.6</v>
      </c>
      <c r="F171" s="35" t="n">
        <v>-70.8</v>
      </c>
      <c r="H171" s="41" t="n">
        <f aca="false">H170+1</f>
        <v>166</v>
      </c>
      <c r="I171" s="37" t="n">
        <f aca="false">(I170*4+I175)/5</f>
        <v>-47.516</v>
      </c>
      <c r="J171" s="37" t="n">
        <f aca="false">(J170*4+J175)/5</f>
        <v>-54.168</v>
      </c>
      <c r="K171" s="37" t="n">
        <f aca="false">(K170*4+K175)/5</f>
        <v>-48.386</v>
      </c>
      <c r="L171" s="37" t="n">
        <f aca="false">(L170*4+L175)/5</f>
        <v>-52.138</v>
      </c>
      <c r="N171" s="41" t="n">
        <f aca="false">N170+1</f>
        <v>166</v>
      </c>
      <c r="O171" s="37" t="n">
        <f aca="false">(O170*4+O175)/5</f>
        <v>-44.242</v>
      </c>
      <c r="P171" s="37" t="n">
        <f aca="false">(P170*4+P175)/5</f>
        <v>-48.294</v>
      </c>
      <c r="Q171" s="37" t="n">
        <f aca="false">(Q170*4+Q175)/5</f>
        <v>-41.198</v>
      </c>
      <c r="R171" s="37" t="n">
        <f aca="false">(R170*4+R175)/5</f>
        <v>-51.414</v>
      </c>
      <c r="S171" s="44"/>
      <c r="T171" s="41" t="n">
        <f aca="false">T170+1</f>
        <v>166</v>
      </c>
      <c r="U171" s="40"/>
      <c r="V171" s="40"/>
      <c r="W171" s="40"/>
      <c r="X171" s="37" t="n">
        <v>-25.0373333333333</v>
      </c>
      <c r="Y171" s="37" t="n">
        <f aca="false">(Y170*4+Y175)/5</f>
        <v>-30.37</v>
      </c>
    </row>
    <row r="172" customFormat="false" ht="12.8" hidden="false" customHeight="false" outlineLevel="0" collapsed="false">
      <c r="B172" s="41" t="n">
        <f aca="false">B171+1</f>
        <v>167</v>
      </c>
      <c r="C172" s="35" t="n">
        <v>-52.3</v>
      </c>
      <c r="D172" s="35" t="n">
        <v>-69</v>
      </c>
      <c r="E172" s="42" t="n">
        <v>-66.6</v>
      </c>
      <c r="F172" s="35" t="n">
        <v>-72</v>
      </c>
      <c r="H172" s="41" t="n">
        <f aca="false">H171+1</f>
        <v>167</v>
      </c>
      <c r="I172" s="37" t="n">
        <f aca="false">(I170*3+I175*2)/5</f>
        <v>-47.522</v>
      </c>
      <c r="J172" s="37" t="n">
        <f aca="false">(J170*3+J175*2)/5</f>
        <v>-54.006</v>
      </c>
      <c r="K172" s="37" t="n">
        <f aca="false">(K170*3+K175*2)/5</f>
        <v>-48.832</v>
      </c>
      <c r="L172" s="37" t="n">
        <f aca="false">(L170*3+L175*2)/5</f>
        <v>-52.116</v>
      </c>
      <c r="N172" s="41" t="n">
        <f aca="false">N171+1</f>
        <v>167</v>
      </c>
      <c r="O172" s="37" t="n">
        <f aca="false">(O170*3+O175*2)/5</f>
        <v>-43.954</v>
      </c>
      <c r="P172" s="37" t="n">
        <f aca="false">(P170*3+P175*2)/5</f>
        <v>-48.708</v>
      </c>
      <c r="Q172" s="37" t="n">
        <f aca="false">(Q170*3+Q175*2)/5</f>
        <v>-41.626</v>
      </c>
      <c r="R172" s="37" t="n">
        <f aca="false">(R170*3+R175*2)/5</f>
        <v>-51.498</v>
      </c>
      <c r="S172" s="44"/>
      <c r="T172" s="41" t="n">
        <f aca="false">T171+1</f>
        <v>167</v>
      </c>
      <c r="U172" s="40"/>
      <c r="V172" s="40"/>
      <c r="W172" s="40"/>
      <c r="X172" s="37" t="n">
        <v>-25.0213333333333</v>
      </c>
      <c r="Y172" s="37" t="n">
        <f aca="false">(Y170*3+Y175*2)/5</f>
        <v>-30.38</v>
      </c>
    </row>
    <row r="173" customFormat="false" ht="12.8" hidden="false" customHeight="false" outlineLevel="0" collapsed="false">
      <c r="B173" s="41" t="n">
        <f aca="false">B172+1</f>
        <v>168</v>
      </c>
      <c r="C173" s="35" t="n">
        <v>-52.3</v>
      </c>
      <c r="D173" s="35" t="n">
        <v>-69.7</v>
      </c>
      <c r="E173" s="42" t="n">
        <v>-66.6</v>
      </c>
      <c r="F173" s="35" t="n">
        <v>-72.8</v>
      </c>
      <c r="H173" s="41" t="n">
        <f aca="false">H172+1</f>
        <v>168</v>
      </c>
      <c r="I173" s="37" t="n">
        <f aca="false">(I170*2+I175*3)/5</f>
        <v>-47.528</v>
      </c>
      <c r="J173" s="37" t="n">
        <f aca="false">(J170*2+J175*3)/5</f>
        <v>-53.844</v>
      </c>
      <c r="K173" s="37" t="n">
        <f aca="false">(K170*2+K175*3)/5</f>
        <v>-49.278</v>
      </c>
      <c r="L173" s="37" t="n">
        <f aca="false">(L170*2+L175*3)/5</f>
        <v>-52.094</v>
      </c>
      <c r="N173" s="41" t="n">
        <f aca="false">N172+1</f>
        <v>168</v>
      </c>
      <c r="O173" s="37" t="n">
        <f aca="false">(O170*2+O175*3)/5</f>
        <v>-43.666</v>
      </c>
      <c r="P173" s="37" t="n">
        <f aca="false">(P170*2+P175*3)/5</f>
        <v>-49.122</v>
      </c>
      <c r="Q173" s="37" t="n">
        <f aca="false">(Q170*2+Q175*3)/5</f>
        <v>-42.054</v>
      </c>
      <c r="R173" s="37" t="n">
        <f aca="false">(R170*2+R175*3)/5</f>
        <v>-51.582</v>
      </c>
      <c r="S173" s="44"/>
      <c r="T173" s="41" t="n">
        <f aca="false">T172+1</f>
        <v>168</v>
      </c>
      <c r="U173" s="40"/>
      <c r="V173" s="40"/>
      <c r="W173" s="40"/>
      <c r="X173" s="37" t="n">
        <v>-25.0053333333333</v>
      </c>
      <c r="Y173" s="37" t="n">
        <f aca="false">(Y170*2+Y175*3)/5</f>
        <v>-30.39</v>
      </c>
    </row>
    <row r="174" customFormat="false" ht="12.8" hidden="false" customHeight="false" outlineLevel="0" collapsed="false">
      <c r="B174" s="41" t="n">
        <f aca="false">B173+1</f>
        <v>169</v>
      </c>
      <c r="C174" s="35" t="n">
        <v>-52.3</v>
      </c>
      <c r="D174" s="35" t="n">
        <v>-70.6</v>
      </c>
      <c r="E174" s="42" t="n">
        <v>-66.7</v>
      </c>
      <c r="F174" s="35" t="n">
        <v>-73.9</v>
      </c>
      <c r="H174" s="41" t="n">
        <f aca="false">H173+1</f>
        <v>169</v>
      </c>
      <c r="I174" s="37" t="n">
        <f aca="false">(I170+I175*4)/5</f>
        <v>-47.534</v>
      </c>
      <c r="J174" s="37" t="n">
        <f aca="false">(J170+J175*4)/5</f>
        <v>-53.682</v>
      </c>
      <c r="K174" s="37" t="n">
        <f aca="false">(K170+K175*4)/5</f>
        <v>-49.724</v>
      </c>
      <c r="L174" s="37" t="n">
        <f aca="false">(L170+L175*4)/5</f>
        <v>-52.072</v>
      </c>
      <c r="N174" s="41" t="n">
        <f aca="false">N173+1</f>
        <v>169</v>
      </c>
      <c r="O174" s="37" t="n">
        <f aca="false">(O170+O175*4)/5</f>
        <v>-43.378</v>
      </c>
      <c r="P174" s="37" t="n">
        <f aca="false">(P170+P175*4)/5</f>
        <v>-49.536</v>
      </c>
      <c r="Q174" s="37" t="n">
        <f aca="false">(Q170+Q175*4)/5</f>
        <v>-42.482</v>
      </c>
      <c r="R174" s="37" t="n">
        <f aca="false">(R170+R175*4)/5</f>
        <v>-51.666</v>
      </c>
      <c r="S174" s="44"/>
      <c r="T174" s="41" t="n">
        <f aca="false">T173+1</f>
        <v>169</v>
      </c>
      <c r="U174" s="40"/>
      <c r="V174" s="40"/>
      <c r="W174" s="40"/>
      <c r="X174" s="37" t="n">
        <v>-24.9893333333333</v>
      </c>
      <c r="Y174" s="37" t="n">
        <f aca="false">(Y170+Y175*4)/5</f>
        <v>-30.4</v>
      </c>
    </row>
    <row r="175" customFormat="false" ht="12.8" hidden="false" customHeight="false" outlineLevel="0" collapsed="false">
      <c r="B175" s="41" t="n">
        <f aca="false">B174+1</f>
        <v>170</v>
      </c>
      <c r="C175" s="35" t="n">
        <v>-52.3</v>
      </c>
      <c r="D175" s="35" t="n">
        <v>-71.6</v>
      </c>
      <c r="E175" s="42" t="n">
        <v>-66.8</v>
      </c>
      <c r="F175" s="35" t="n">
        <v>-75.3</v>
      </c>
      <c r="H175" s="41" t="n">
        <f aca="false">H174+1</f>
        <v>170</v>
      </c>
      <c r="I175" s="35" t="n">
        <v>-47.54</v>
      </c>
      <c r="J175" s="42" t="n">
        <v>-53.52</v>
      </c>
      <c r="K175" s="40" t="n">
        <v>-50.17</v>
      </c>
      <c r="L175" s="37" t="n">
        <v>-52.05</v>
      </c>
      <c r="N175" s="41" t="n">
        <f aca="false">N174+1</f>
        <v>170</v>
      </c>
      <c r="O175" s="35" t="n">
        <v>-43.09</v>
      </c>
      <c r="P175" s="35" t="n">
        <v>-49.95</v>
      </c>
      <c r="Q175" s="42" t="n">
        <v>-42.91</v>
      </c>
      <c r="R175" s="35" t="n">
        <v>-51.75</v>
      </c>
      <c r="S175" s="44"/>
      <c r="T175" s="41" t="n">
        <f aca="false">T174+1</f>
        <v>170</v>
      </c>
      <c r="U175" s="40" t="n">
        <v>-25.11</v>
      </c>
      <c r="V175" s="40" t="n">
        <v>-24.89</v>
      </c>
      <c r="W175" s="40" t="n">
        <v>-24.92</v>
      </c>
      <c r="X175" s="37" t="n">
        <v>-24.9733333333333</v>
      </c>
      <c r="Y175" s="37" t="n">
        <v>-30.41</v>
      </c>
    </row>
    <row r="176" customFormat="false" ht="12.8" hidden="false" customHeight="false" outlineLevel="0" collapsed="false">
      <c r="B176" s="41" t="n">
        <f aca="false">B175+1</f>
        <v>171</v>
      </c>
      <c r="C176" s="35" t="n">
        <v>-52.3</v>
      </c>
      <c r="D176" s="35" t="n">
        <v>-72.7</v>
      </c>
      <c r="E176" s="42" t="n">
        <v>-66.9</v>
      </c>
      <c r="F176" s="35" t="n">
        <v>-76.1</v>
      </c>
      <c r="H176" s="41" t="n">
        <f aca="false">H175+1</f>
        <v>171</v>
      </c>
      <c r="I176" s="37" t="n">
        <f aca="false">(I175*4+I180)/5</f>
        <v>-47.464</v>
      </c>
      <c r="J176" s="37" t="n">
        <f aca="false">(J175*4+J180)/5</f>
        <v>-53.476</v>
      </c>
      <c r="K176" s="37" t="n">
        <f aca="false">(K175*4+K180)/5</f>
        <v>-50.546</v>
      </c>
      <c r="L176" s="37" t="n">
        <f aca="false">(L175*4+L180)/5</f>
        <v>-52.066</v>
      </c>
      <c r="N176" s="41" t="n">
        <f aca="false">N175+1</f>
        <v>171</v>
      </c>
      <c r="O176" s="37" t="n">
        <f aca="false">(O175*4+O180)/5</f>
        <v>-42.9</v>
      </c>
      <c r="P176" s="37" t="n">
        <f aca="false">(P175*4+P180)/5</f>
        <v>-50.278</v>
      </c>
      <c r="Q176" s="37" t="n">
        <f aca="false">(Q175*4+Q180)/5</f>
        <v>-43.296</v>
      </c>
      <c r="R176" s="37" t="n">
        <f aca="false">(R175*4+R180)/5</f>
        <v>-52.082</v>
      </c>
      <c r="S176" s="44"/>
      <c r="T176" s="41" t="n">
        <f aca="false">T175+1</f>
        <v>171</v>
      </c>
      <c r="U176" s="40"/>
      <c r="V176" s="40"/>
      <c r="W176" s="40"/>
      <c r="X176" s="37" t="n">
        <v>-24.9873333333333</v>
      </c>
      <c r="Y176" s="37" t="n">
        <f aca="false">(Y175*4+Y180)/5</f>
        <v>-30.428</v>
      </c>
    </row>
    <row r="177" customFormat="false" ht="12.8" hidden="false" customHeight="false" outlineLevel="0" collapsed="false">
      <c r="B177" s="41" t="n">
        <f aca="false">B176+1</f>
        <v>172</v>
      </c>
      <c r="C177" s="35" t="n">
        <v>-52.3</v>
      </c>
      <c r="D177" s="35" t="n">
        <v>-73.9</v>
      </c>
      <c r="E177" s="42" t="n">
        <v>-66.9</v>
      </c>
      <c r="F177" s="35" t="n">
        <v>-75.7</v>
      </c>
      <c r="H177" s="41" t="n">
        <f aca="false">H176+1</f>
        <v>172</v>
      </c>
      <c r="I177" s="37" t="n">
        <f aca="false">(I175*3+I180*2)/5</f>
        <v>-47.388</v>
      </c>
      <c r="J177" s="37" t="n">
        <f aca="false">(J175*3+J180*2)/5</f>
        <v>-53.432</v>
      </c>
      <c r="K177" s="37" t="n">
        <f aca="false">(K175*3+K180*2)/5</f>
        <v>-50.922</v>
      </c>
      <c r="L177" s="37" t="n">
        <f aca="false">(L175*3+L180*2)/5</f>
        <v>-52.082</v>
      </c>
      <c r="N177" s="41" t="n">
        <f aca="false">N176+1</f>
        <v>172</v>
      </c>
      <c r="O177" s="37" t="n">
        <f aca="false">(O175*3+O180*2)/5</f>
        <v>-42.71</v>
      </c>
      <c r="P177" s="37" t="n">
        <f aca="false">(P175*3+P180*2)/5</f>
        <v>-50.606</v>
      </c>
      <c r="Q177" s="37" t="n">
        <f aca="false">(Q175*3+Q180*2)/5</f>
        <v>-43.682</v>
      </c>
      <c r="R177" s="37" t="n">
        <f aca="false">(R175*3+R180*2)/5</f>
        <v>-52.414</v>
      </c>
      <c r="S177" s="44"/>
      <c r="T177" s="41" t="n">
        <f aca="false">T176+1</f>
        <v>172</v>
      </c>
      <c r="U177" s="40"/>
      <c r="V177" s="40"/>
      <c r="W177" s="40"/>
      <c r="X177" s="37" t="n">
        <v>-25.0013333333333</v>
      </c>
      <c r="Y177" s="37" t="n">
        <f aca="false">(Y175*3+Y180*2)/5</f>
        <v>-30.446</v>
      </c>
    </row>
    <row r="178" customFormat="false" ht="12.8" hidden="false" customHeight="false" outlineLevel="0" collapsed="false">
      <c r="B178" s="41" t="n">
        <f aca="false">B177+1</f>
        <v>173</v>
      </c>
      <c r="C178" s="35" t="n">
        <v>-52.3</v>
      </c>
      <c r="D178" s="35" t="n">
        <v>-75.2</v>
      </c>
      <c r="E178" s="42" t="n">
        <v>-67</v>
      </c>
      <c r="F178" s="35" t="n">
        <v>-74.7</v>
      </c>
      <c r="H178" s="41" t="n">
        <f aca="false">H177+1</f>
        <v>173</v>
      </c>
      <c r="I178" s="37" t="n">
        <f aca="false">(I175*2+I180*3)/5</f>
        <v>-47.312</v>
      </c>
      <c r="J178" s="37" t="n">
        <f aca="false">(J175*2+J180*3)/5</f>
        <v>-53.388</v>
      </c>
      <c r="K178" s="37" t="n">
        <f aca="false">(K175*2+K180*3)/5</f>
        <v>-51.298</v>
      </c>
      <c r="L178" s="37" t="n">
        <f aca="false">(L175*2+L180*3)/5</f>
        <v>-52.098</v>
      </c>
      <c r="N178" s="41" t="n">
        <f aca="false">N177+1</f>
        <v>173</v>
      </c>
      <c r="O178" s="37" t="n">
        <f aca="false">(O175*2+O180*3)/5</f>
        <v>-42.52</v>
      </c>
      <c r="P178" s="37" t="n">
        <f aca="false">(P175*2+P180*3)/5</f>
        <v>-50.934</v>
      </c>
      <c r="Q178" s="37" t="n">
        <f aca="false">(Q175*2+Q180*3)/5</f>
        <v>-44.068</v>
      </c>
      <c r="R178" s="37" t="n">
        <f aca="false">(R175*2+R180*3)/5</f>
        <v>-52.746</v>
      </c>
      <c r="S178" s="44"/>
      <c r="T178" s="41" t="n">
        <f aca="false">T177+1</f>
        <v>173</v>
      </c>
      <c r="U178" s="40"/>
      <c r="V178" s="40"/>
      <c r="W178" s="40"/>
      <c r="X178" s="37" t="n">
        <v>-25.0153333333333</v>
      </c>
      <c r="Y178" s="37" t="n">
        <f aca="false">(Y175*2+Y180*3)/5</f>
        <v>-30.464</v>
      </c>
    </row>
    <row r="179" customFormat="false" ht="12.8" hidden="false" customHeight="false" outlineLevel="0" collapsed="false">
      <c r="B179" s="41" t="n">
        <f aca="false">B178+1</f>
        <v>174</v>
      </c>
      <c r="C179" s="35" t="n">
        <v>-52.3</v>
      </c>
      <c r="D179" s="35" t="n">
        <v>-76.5</v>
      </c>
      <c r="E179" s="42" t="n">
        <v>-67.1</v>
      </c>
      <c r="F179" s="35" t="n">
        <v>-73.2</v>
      </c>
      <c r="H179" s="41" t="n">
        <f aca="false">H178+1</f>
        <v>174</v>
      </c>
      <c r="I179" s="37" t="n">
        <f aca="false">(I175+I180*4)/5</f>
        <v>-47.236</v>
      </c>
      <c r="J179" s="37" t="n">
        <f aca="false">(J175+J180*4)/5</f>
        <v>-53.344</v>
      </c>
      <c r="K179" s="37" t="n">
        <f aca="false">(K175+K180*4)/5</f>
        <v>-51.674</v>
      </c>
      <c r="L179" s="37" t="n">
        <f aca="false">(L175+L180*4)/5</f>
        <v>-52.114</v>
      </c>
      <c r="N179" s="41" t="n">
        <f aca="false">N178+1</f>
        <v>174</v>
      </c>
      <c r="O179" s="37" t="n">
        <f aca="false">(O175+O180*4)/5</f>
        <v>-42.33</v>
      </c>
      <c r="P179" s="37" t="n">
        <f aca="false">(P175+P180*4)/5</f>
        <v>-51.262</v>
      </c>
      <c r="Q179" s="37" t="n">
        <f aca="false">(Q175+Q180*4)/5</f>
        <v>-44.454</v>
      </c>
      <c r="R179" s="37" t="n">
        <f aca="false">(R175+R180*4)/5</f>
        <v>-53.078</v>
      </c>
      <c r="S179" s="44"/>
      <c r="T179" s="41" t="n">
        <f aca="false">T178+1</f>
        <v>174</v>
      </c>
      <c r="U179" s="40"/>
      <c r="V179" s="40"/>
      <c r="W179" s="40"/>
      <c r="X179" s="37" t="n">
        <v>-25.0293333333333</v>
      </c>
      <c r="Y179" s="37" t="n">
        <f aca="false">(Y175+Y180*4)/5</f>
        <v>-30.482</v>
      </c>
    </row>
    <row r="180" customFormat="false" ht="12.8" hidden="false" customHeight="false" outlineLevel="0" collapsed="false">
      <c r="B180" s="41" t="n">
        <f aca="false">B179+1</f>
        <v>175</v>
      </c>
      <c r="C180" s="35" t="n">
        <v>-52.4</v>
      </c>
      <c r="D180" s="35" t="n">
        <v>-77.7</v>
      </c>
      <c r="E180" s="42" t="n">
        <v>-67.3</v>
      </c>
      <c r="F180" s="35" t="n">
        <v>-71.6</v>
      </c>
      <c r="H180" s="41" t="n">
        <f aca="false">H179+1</f>
        <v>175</v>
      </c>
      <c r="I180" s="35" t="n">
        <v>-47.16</v>
      </c>
      <c r="J180" s="42" t="n">
        <v>-53.3</v>
      </c>
      <c r="K180" s="40" t="n">
        <v>-52.05</v>
      </c>
      <c r="L180" s="37" t="n">
        <v>-52.13</v>
      </c>
      <c r="N180" s="41" t="n">
        <f aca="false">N179+1</f>
        <v>175</v>
      </c>
      <c r="O180" s="35" t="n">
        <v>-42.14</v>
      </c>
      <c r="P180" s="35" t="n">
        <v>-51.59</v>
      </c>
      <c r="Q180" s="42" t="n">
        <v>-44.84</v>
      </c>
      <c r="R180" s="35" t="n">
        <v>-53.41</v>
      </c>
      <c r="S180" s="44"/>
      <c r="T180" s="41" t="n">
        <f aca="false">T179+1</f>
        <v>175</v>
      </c>
      <c r="U180" s="40" t="n">
        <v>-24.91</v>
      </c>
      <c r="V180" s="40" t="n">
        <v>-25.09</v>
      </c>
      <c r="W180" s="40" t="n">
        <v>-25.13</v>
      </c>
      <c r="X180" s="37" t="n">
        <v>-25.0433333333333</v>
      </c>
      <c r="Y180" s="37" t="n">
        <v>-30.5</v>
      </c>
    </row>
    <row r="181" customFormat="false" ht="12.8" hidden="false" customHeight="false" outlineLevel="0" collapsed="false">
      <c r="B181" s="41" t="n">
        <f aca="false">B180+1</f>
        <v>176</v>
      </c>
      <c r="C181" s="35" t="n">
        <v>-52.4</v>
      </c>
      <c r="D181" s="35" t="n">
        <v>-78.6</v>
      </c>
      <c r="E181" s="42" t="n">
        <v>-67.3</v>
      </c>
      <c r="F181" s="35" t="n">
        <v>-70.2</v>
      </c>
      <c r="H181" s="41" t="n">
        <f aca="false">H180+1</f>
        <v>176</v>
      </c>
      <c r="I181" s="37" t="n">
        <f aca="false">(I180*4+I185)/5</f>
        <v>-47.124</v>
      </c>
      <c r="J181" s="37" t="n">
        <f aca="false">(J180*4+J185)/5</f>
        <v>-53.23</v>
      </c>
      <c r="K181" s="37" t="n">
        <f aca="false">(K180*4+K185)/5</f>
        <v>-52.66</v>
      </c>
      <c r="L181" s="37" t="n">
        <f aca="false">(L180*4+L185)/5</f>
        <v>-52.182</v>
      </c>
      <c r="N181" s="41" t="n">
        <f aca="false">N180+1</f>
        <v>176</v>
      </c>
      <c r="O181" s="37" t="n">
        <f aca="false">(O180*4+O185)/5</f>
        <v>-41.952</v>
      </c>
      <c r="P181" s="37" t="n">
        <f aca="false">(P180*4+P185)/5</f>
        <v>-51.994</v>
      </c>
      <c r="Q181" s="37" t="n">
        <f aca="false">(Q180*4+Q185)/5</f>
        <v>-45.21</v>
      </c>
      <c r="R181" s="37" t="n">
        <f aca="false">(R180*4+R185)/5</f>
        <v>-53.45</v>
      </c>
      <c r="S181" s="44"/>
      <c r="T181" s="41" t="n">
        <f aca="false">T180+1</f>
        <v>176</v>
      </c>
      <c r="U181" s="40"/>
      <c r="V181" s="40"/>
      <c r="W181" s="40"/>
      <c r="X181" s="37" t="n">
        <v>-25.0346666666667</v>
      </c>
      <c r="Y181" s="37" t="n">
        <f aca="false">(Y180*4+Y185)/5</f>
        <v>-30.494</v>
      </c>
    </row>
    <row r="182" customFormat="false" ht="12.8" hidden="false" customHeight="false" outlineLevel="0" collapsed="false">
      <c r="B182" s="41" t="n">
        <f aca="false">B181+1</f>
        <v>177</v>
      </c>
      <c r="C182" s="35" t="n">
        <v>-52.4</v>
      </c>
      <c r="D182" s="35" t="n">
        <v>-79</v>
      </c>
      <c r="E182" s="42" t="n">
        <v>-67.3</v>
      </c>
      <c r="F182" s="35" t="n">
        <v>-68.7</v>
      </c>
      <c r="H182" s="41" t="n">
        <f aca="false">H181+1</f>
        <v>177</v>
      </c>
      <c r="I182" s="37" t="n">
        <f aca="false">(I180*3+I185*2)/5</f>
        <v>-47.088</v>
      </c>
      <c r="J182" s="37" t="n">
        <f aca="false">(J180*3+J185*2)/5</f>
        <v>-53.16</v>
      </c>
      <c r="K182" s="37" t="n">
        <f aca="false">(K180*3+K185*2)/5</f>
        <v>-53.27</v>
      </c>
      <c r="L182" s="37" t="n">
        <f aca="false">(L180*3+L185*2)/5</f>
        <v>-52.234</v>
      </c>
      <c r="N182" s="41" t="n">
        <f aca="false">N181+1</f>
        <v>177</v>
      </c>
      <c r="O182" s="37" t="n">
        <f aca="false">(O180*3+O185*2)/5</f>
        <v>-41.764</v>
      </c>
      <c r="P182" s="37" t="n">
        <f aca="false">(P180*3+P185*2)/5</f>
        <v>-52.398</v>
      </c>
      <c r="Q182" s="37" t="n">
        <f aca="false">(Q180*3+Q185*2)/5</f>
        <v>-45.58</v>
      </c>
      <c r="R182" s="37" t="n">
        <f aca="false">(R180*3+R185*2)/5</f>
        <v>-53.49</v>
      </c>
      <c r="S182" s="44"/>
      <c r="T182" s="41" t="n">
        <f aca="false">T181+1</f>
        <v>177</v>
      </c>
      <c r="U182" s="40"/>
      <c r="V182" s="40"/>
      <c r="W182" s="40"/>
      <c r="X182" s="37" t="n">
        <v>-25.026</v>
      </c>
      <c r="Y182" s="37" t="n">
        <f aca="false">(Y180*3+Y185*2)/5</f>
        <v>-30.488</v>
      </c>
    </row>
    <row r="183" customFormat="false" ht="12.8" hidden="false" customHeight="false" outlineLevel="0" collapsed="false">
      <c r="B183" s="41" t="n">
        <f aca="false">B182+1</f>
        <v>178</v>
      </c>
      <c r="C183" s="35" t="n">
        <v>-52.4</v>
      </c>
      <c r="D183" s="35" t="n">
        <v>-78.9</v>
      </c>
      <c r="E183" s="42" t="n">
        <v>-67.3</v>
      </c>
      <c r="F183" s="35" t="n">
        <v>-67.8</v>
      </c>
      <c r="H183" s="41" t="n">
        <f aca="false">H182+1</f>
        <v>178</v>
      </c>
      <c r="I183" s="37" t="n">
        <f aca="false">(I180*2+I185*3)/5</f>
        <v>-47.052</v>
      </c>
      <c r="J183" s="37" t="n">
        <f aca="false">(J180*2+J185*3)/5</f>
        <v>-53.09</v>
      </c>
      <c r="K183" s="37" t="n">
        <f aca="false">(K180*2+K185*3)/5</f>
        <v>-53.88</v>
      </c>
      <c r="L183" s="37" t="n">
        <f aca="false">(L180*2+L185*3)/5</f>
        <v>-52.286</v>
      </c>
      <c r="N183" s="41" t="n">
        <f aca="false">N182+1</f>
        <v>178</v>
      </c>
      <c r="O183" s="37" t="n">
        <f aca="false">(O180*2+O185*3)/5</f>
        <v>-41.576</v>
      </c>
      <c r="P183" s="37" t="n">
        <f aca="false">(P180*2+P185*3)/5</f>
        <v>-52.802</v>
      </c>
      <c r="Q183" s="37" t="n">
        <f aca="false">(Q180*2+Q185*3)/5</f>
        <v>-45.95</v>
      </c>
      <c r="R183" s="37" t="n">
        <f aca="false">(R180*2+R185*3)/5</f>
        <v>-53.53</v>
      </c>
      <c r="S183" s="44"/>
      <c r="T183" s="41" t="n">
        <f aca="false">T182+1</f>
        <v>178</v>
      </c>
      <c r="U183" s="40"/>
      <c r="V183" s="40"/>
      <c r="W183" s="40"/>
      <c r="X183" s="37" t="n">
        <v>-25.0173333333333</v>
      </c>
      <c r="Y183" s="37" t="n">
        <f aca="false">(Y180*2+Y185*3)/5</f>
        <v>-30.482</v>
      </c>
    </row>
    <row r="184" customFormat="false" ht="12.8" hidden="false" customHeight="false" outlineLevel="0" collapsed="false">
      <c r="B184" s="41" t="n">
        <f aca="false">B183+1</f>
        <v>179</v>
      </c>
      <c r="C184" s="35" t="n">
        <v>-52.4</v>
      </c>
      <c r="D184" s="35" t="n">
        <v>-78</v>
      </c>
      <c r="E184" s="42" t="n">
        <v>-67.2</v>
      </c>
      <c r="F184" s="35" t="n">
        <v>-67.8</v>
      </c>
      <c r="H184" s="41" t="n">
        <f aca="false">H183+1</f>
        <v>179</v>
      </c>
      <c r="I184" s="37" t="n">
        <f aca="false">(I180+I185*4)/5</f>
        <v>-47.016</v>
      </c>
      <c r="J184" s="37" t="n">
        <f aca="false">(J180+J185*4)/5</f>
        <v>-53.02</v>
      </c>
      <c r="K184" s="37" t="n">
        <f aca="false">(K180+K185*4)/5</f>
        <v>-54.49</v>
      </c>
      <c r="L184" s="37" t="n">
        <f aca="false">(L180+L185*4)/5</f>
        <v>-52.338</v>
      </c>
      <c r="N184" s="41" t="n">
        <f aca="false">N183+1</f>
        <v>179</v>
      </c>
      <c r="O184" s="37" t="n">
        <f aca="false">(O180+O185*4)/5</f>
        <v>-41.388</v>
      </c>
      <c r="P184" s="37" t="n">
        <f aca="false">(P180+P185*4)/5</f>
        <v>-53.206</v>
      </c>
      <c r="Q184" s="37" t="n">
        <f aca="false">(Q180+Q185*4)/5</f>
        <v>-46.32</v>
      </c>
      <c r="R184" s="37" t="n">
        <f aca="false">(R180+R185*4)/5</f>
        <v>-53.57</v>
      </c>
      <c r="S184" s="44"/>
      <c r="T184" s="41" t="n">
        <f aca="false">T183+1</f>
        <v>179</v>
      </c>
      <c r="U184" s="40"/>
      <c r="V184" s="40"/>
      <c r="W184" s="40"/>
      <c r="X184" s="37" t="n">
        <v>-25.0086666666667</v>
      </c>
      <c r="Y184" s="37" t="n">
        <f aca="false">(Y180+Y185*4)/5</f>
        <v>-30.476</v>
      </c>
    </row>
    <row r="185" customFormat="false" ht="12.8" hidden="false" customHeight="false" outlineLevel="0" collapsed="false">
      <c r="B185" s="41" t="n">
        <f aca="false">B184+1</f>
        <v>180</v>
      </c>
      <c r="C185" s="35" t="n">
        <v>-52.4</v>
      </c>
      <c r="D185" s="35" t="n">
        <v>-76.9</v>
      </c>
      <c r="E185" s="42" t="n">
        <v>-67.4</v>
      </c>
      <c r="F185" s="35" t="n">
        <v>-66.9</v>
      </c>
      <c r="H185" s="41" t="n">
        <f aca="false">H184+1</f>
        <v>180</v>
      </c>
      <c r="I185" s="35" t="n">
        <v>-46.98</v>
      </c>
      <c r="J185" s="42" t="n">
        <v>-52.95</v>
      </c>
      <c r="K185" s="40" t="n">
        <v>-55.1</v>
      </c>
      <c r="L185" s="37" t="n">
        <v>-52.39</v>
      </c>
      <c r="N185" s="41" t="n">
        <f aca="false">N184+1</f>
        <v>180</v>
      </c>
      <c r="O185" s="35" t="n">
        <v>-41.2</v>
      </c>
      <c r="P185" s="35" t="n">
        <v>-53.61</v>
      </c>
      <c r="Q185" s="48" t="n">
        <v>-46.69</v>
      </c>
      <c r="R185" s="35" t="n">
        <v>-53.61</v>
      </c>
      <c r="S185" s="44"/>
      <c r="T185" s="41" t="n">
        <f aca="false">T184+1</f>
        <v>180</v>
      </c>
      <c r="U185" s="40" t="n">
        <v>-24.98</v>
      </c>
      <c r="V185" s="40" t="n">
        <v>-24.88</v>
      </c>
      <c r="W185" s="40" t="n">
        <v>-25.14</v>
      </c>
      <c r="X185" s="37" t="n">
        <v>-25</v>
      </c>
      <c r="Y185" s="37" t="n">
        <v>-30.47</v>
      </c>
    </row>
    <row r="186" customFormat="false" ht="12.8" hidden="false" customHeight="false" outlineLevel="0" collapsed="false">
      <c r="B186" s="41" t="n">
        <f aca="false">B185+1</f>
        <v>181</v>
      </c>
      <c r="C186" s="35" t="n">
        <v>-52.4</v>
      </c>
      <c r="D186" s="35" t="n">
        <v>-75.4</v>
      </c>
      <c r="E186" s="42" t="n">
        <v>-67.4</v>
      </c>
      <c r="F186" s="35" t="n">
        <v>-66.2</v>
      </c>
      <c r="H186" s="41" t="n">
        <f aca="false">H185+1</f>
        <v>181</v>
      </c>
      <c r="I186" s="37" t="n">
        <f aca="false">(I185*4+I190)/5</f>
        <v>-46.994</v>
      </c>
      <c r="J186" s="37" t="n">
        <f aca="false">(J185*4+J190)/5</f>
        <v>-52.776</v>
      </c>
      <c r="K186" s="37" t="n">
        <f aca="false">(K185*4+K190)/5</f>
        <v>-55.656</v>
      </c>
      <c r="L186" s="37" t="n">
        <f aca="false">(L185*4+L190)/5</f>
        <v>-52.41</v>
      </c>
      <c r="N186" s="41" t="n">
        <f aca="false">N185+1</f>
        <v>181</v>
      </c>
      <c r="O186" s="37" t="n">
        <f aca="false">(O185*4+O190)/5</f>
        <v>-41.114</v>
      </c>
      <c r="P186" s="37" t="n">
        <f aca="false">(P185*4+P190)/5</f>
        <v>-53.57</v>
      </c>
      <c r="Q186" s="37" t="n">
        <f aca="false">(Q185*4+Q190)/5</f>
        <v>-46.656</v>
      </c>
      <c r="R186" s="37" t="n">
        <f aca="false">(R185*4+R190)/5</f>
        <v>-53.206</v>
      </c>
      <c r="S186" s="44"/>
      <c r="T186" s="41" t="n">
        <f aca="false">T185+1</f>
        <v>181</v>
      </c>
      <c r="U186" s="40"/>
      <c r="V186" s="40"/>
      <c r="W186" s="40"/>
      <c r="X186" s="37" t="n">
        <v>-25.0213333333333</v>
      </c>
      <c r="Y186" s="37" t="n">
        <f aca="false">(Y185*4+Y190)/5</f>
        <v>-30.46</v>
      </c>
    </row>
    <row r="187" customFormat="false" ht="12.8" hidden="false" customHeight="false" outlineLevel="0" collapsed="false">
      <c r="B187" s="41" t="n">
        <f aca="false">B186+1</f>
        <v>182</v>
      </c>
      <c r="C187" s="35" t="n">
        <v>-52.4</v>
      </c>
      <c r="D187" s="35" t="n">
        <v>-74</v>
      </c>
      <c r="E187" s="42" t="n">
        <v>-67.4</v>
      </c>
      <c r="F187" s="35" t="n">
        <v>-65.2</v>
      </c>
      <c r="H187" s="41" t="n">
        <f aca="false">H186+1</f>
        <v>182</v>
      </c>
      <c r="I187" s="37" t="n">
        <f aca="false">(I185*3+I190*2)/5</f>
        <v>-47.008</v>
      </c>
      <c r="J187" s="37" t="n">
        <f aca="false">(J185*3+J190*2)/5</f>
        <v>-52.602</v>
      </c>
      <c r="K187" s="37" t="n">
        <f aca="false">(K185*3+K190*2)/5</f>
        <v>-56.212</v>
      </c>
      <c r="L187" s="37" t="n">
        <f aca="false">(L185*3+L190*2)/5</f>
        <v>-52.43</v>
      </c>
      <c r="N187" s="41" t="n">
        <f aca="false">N186+1</f>
        <v>182</v>
      </c>
      <c r="O187" s="37" t="n">
        <f aca="false">(O185*3+O190*2)/5</f>
        <v>-41.028</v>
      </c>
      <c r="P187" s="37" t="n">
        <f aca="false">(P185*3+P190*2)/5</f>
        <v>-53.53</v>
      </c>
      <c r="Q187" s="37" t="n">
        <f aca="false">(Q185*3+Q190*2)/5</f>
        <v>-46.622</v>
      </c>
      <c r="R187" s="37" t="n">
        <f aca="false">(R185*3+R190*2)/5</f>
        <v>-52.802</v>
      </c>
      <c r="S187" s="44"/>
      <c r="T187" s="41" t="n">
        <f aca="false">T186+1</f>
        <v>182</v>
      </c>
      <c r="U187" s="40"/>
      <c r="V187" s="40"/>
      <c r="W187" s="40"/>
      <c r="X187" s="37" t="n">
        <v>-25.0426666666667</v>
      </c>
      <c r="Y187" s="37" t="n">
        <f aca="false">(Y185*3+Y190*2)/5</f>
        <v>-30.45</v>
      </c>
    </row>
    <row r="188" customFormat="false" ht="12.8" hidden="false" customHeight="false" outlineLevel="0" collapsed="false">
      <c r="B188" s="41" t="n">
        <f aca="false">B187+1</f>
        <v>183</v>
      </c>
      <c r="C188" s="35" t="n">
        <v>-52.4</v>
      </c>
      <c r="D188" s="35" t="n">
        <v>-72.7</v>
      </c>
      <c r="E188" s="42" t="n">
        <v>-67.5</v>
      </c>
      <c r="F188" s="35" t="n">
        <v>-64.8</v>
      </c>
      <c r="H188" s="41" t="n">
        <f aca="false">H187+1</f>
        <v>183</v>
      </c>
      <c r="I188" s="37" t="n">
        <f aca="false">(I185*2+I190*3)/5</f>
        <v>-47.022</v>
      </c>
      <c r="J188" s="37" t="n">
        <f aca="false">(J185*2+J190*3)/5</f>
        <v>-52.428</v>
      </c>
      <c r="K188" s="37" t="n">
        <f aca="false">(K185*2+K190*3)/5</f>
        <v>-56.768</v>
      </c>
      <c r="L188" s="37" t="n">
        <f aca="false">(L185*2+L190*3)/5</f>
        <v>-52.45</v>
      </c>
      <c r="N188" s="41" t="n">
        <f aca="false">N187+1</f>
        <v>183</v>
      </c>
      <c r="O188" s="37" t="n">
        <f aca="false">(O185*2+O190*3)/5</f>
        <v>-40.942</v>
      </c>
      <c r="P188" s="37" t="n">
        <f aca="false">(P185*2+P190*3)/5</f>
        <v>-53.49</v>
      </c>
      <c r="Q188" s="37" t="n">
        <f aca="false">(Q185*2+Q190*3)/5</f>
        <v>-46.588</v>
      </c>
      <c r="R188" s="37" t="n">
        <f aca="false">(R185*2+R190*3)/5</f>
        <v>-52.398</v>
      </c>
      <c r="S188" s="44"/>
      <c r="T188" s="41" t="n">
        <f aca="false">T187+1</f>
        <v>183</v>
      </c>
      <c r="U188" s="40"/>
      <c r="V188" s="40"/>
      <c r="W188" s="40"/>
      <c r="X188" s="37" t="n">
        <v>-25.064</v>
      </c>
      <c r="Y188" s="37" t="n">
        <f aca="false">(Y185*2+Y190*3)/5</f>
        <v>-30.44</v>
      </c>
    </row>
    <row r="189" customFormat="false" ht="12.8" hidden="false" customHeight="false" outlineLevel="0" collapsed="false">
      <c r="B189" s="41" t="n">
        <f aca="false">B188+1</f>
        <v>184</v>
      </c>
      <c r="C189" s="35" t="n">
        <v>-52.4</v>
      </c>
      <c r="D189" s="35" t="n">
        <v>-71.8</v>
      </c>
      <c r="E189" s="42" t="n">
        <v>-67.7</v>
      </c>
      <c r="F189" s="35" t="n">
        <v>-64.4</v>
      </c>
      <c r="H189" s="41" t="n">
        <f aca="false">H188+1</f>
        <v>184</v>
      </c>
      <c r="I189" s="37" t="n">
        <f aca="false">(I185+I190*4)/5</f>
        <v>-47.036</v>
      </c>
      <c r="J189" s="37" t="n">
        <f aca="false">(J185+J190*4)/5</f>
        <v>-52.254</v>
      </c>
      <c r="K189" s="37" t="n">
        <f aca="false">(K185+K190*4)/5</f>
        <v>-57.324</v>
      </c>
      <c r="L189" s="37" t="n">
        <f aca="false">(L185+L190*4)/5</f>
        <v>-52.47</v>
      </c>
      <c r="N189" s="41" t="n">
        <f aca="false">N188+1</f>
        <v>184</v>
      </c>
      <c r="O189" s="37" t="n">
        <f aca="false">(O185+O190*4)/5</f>
        <v>-40.856</v>
      </c>
      <c r="P189" s="37" t="n">
        <f aca="false">(P185+P190*4)/5</f>
        <v>-53.45</v>
      </c>
      <c r="Q189" s="37" t="n">
        <f aca="false">(Q185+Q190*4)/5</f>
        <v>-46.554</v>
      </c>
      <c r="R189" s="37" t="n">
        <f aca="false">(R185+R190*4)/5</f>
        <v>-51.994</v>
      </c>
      <c r="S189" s="44"/>
      <c r="T189" s="41" t="n">
        <f aca="false">T188+1</f>
        <v>184</v>
      </c>
      <c r="U189" s="40"/>
      <c r="V189" s="40"/>
      <c r="W189" s="40"/>
      <c r="X189" s="37" t="n">
        <v>-25.0853333333333</v>
      </c>
      <c r="Y189" s="37" t="n">
        <f aca="false">(Y185+Y190*4)/5</f>
        <v>-30.43</v>
      </c>
    </row>
    <row r="190" customFormat="false" ht="12.8" hidden="false" customHeight="false" outlineLevel="0" collapsed="false">
      <c r="B190" s="41" t="n">
        <f aca="false">B189+1</f>
        <v>185</v>
      </c>
      <c r="C190" s="35" t="n">
        <v>-52.4</v>
      </c>
      <c r="D190" s="35" t="n">
        <v>-71.3</v>
      </c>
      <c r="E190" s="42" t="n">
        <v>-67.8</v>
      </c>
      <c r="F190" s="35" t="n">
        <v>-64</v>
      </c>
      <c r="H190" s="41" t="n">
        <f aca="false">H189+1</f>
        <v>185</v>
      </c>
      <c r="I190" s="35" t="n">
        <v>-47.05</v>
      </c>
      <c r="J190" s="42" t="n">
        <v>-52.08</v>
      </c>
      <c r="K190" s="40" t="n">
        <v>-57.88</v>
      </c>
      <c r="L190" s="37" t="n">
        <v>-52.49</v>
      </c>
      <c r="N190" s="41" t="n">
        <f aca="false">N189+1</f>
        <v>185</v>
      </c>
      <c r="O190" s="35" t="n">
        <v>-40.77</v>
      </c>
      <c r="P190" s="35" t="n">
        <v>-53.41</v>
      </c>
      <c r="Q190" s="42" t="n">
        <v>-46.52</v>
      </c>
      <c r="R190" s="35" t="n">
        <v>-51.59</v>
      </c>
      <c r="S190" s="44"/>
      <c r="T190" s="41" t="n">
        <f aca="false">T189+1</f>
        <v>185</v>
      </c>
      <c r="U190" s="40" t="n">
        <v>-25.02</v>
      </c>
      <c r="V190" s="40" t="n">
        <v>-25.22</v>
      </c>
      <c r="W190" s="40" t="n">
        <v>-25.08</v>
      </c>
      <c r="X190" s="37" t="n">
        <v>-25.1066666666667</v>
      </c>
      <c r="Y190" s="37" t="n">
        <v>-30.42</v>
      </c>
    </row>
    <row r="191" customFormat="false" ht="12.8" hidden="false" customHeight="false" outlineLevel="0" collapsed="false">
      <c r="B191" s="41" t="n">
        <f aca="false">B190+1</f>
        <v>186</v>
      </c>
      <c r="C191" s="35" t="n">
        <v>-52.4</v>
      </c>
      <c r="D191" s="35" t="n">
        <v>-70.1</v>
      </c>
      <c r="E191" s="42" t="n">
        <v>-68.2</v>
      </c>
      <c r="F191" s="35" t="n">
        <v>-63.8</v>
      </c>
      <c r="H191" s="41" t="n">
        <f aca="false">H190+1</f>
        <v>186</v>
      </c>
      <c r="I191" s="37" t="n">
        <f aca="false">(I190*4+I195)/5</f>
        <v>-47.056</v>
      </c>
      <c r="J191" s="37" t="n">
        <f aca="false">(J190*4+J195)/5</f>
        <v>-52.09</v>
      </c>
      <c r="K191" s="37" t="n">
        <f aca="false">(K190*4+K195)/5</f>
        <v>-57.82</v>
      </c>
      <c r="L191" s="37" t="n">
        <f aca="false">(L190*4+L195)/5</f>
        <v>-52.524</v>
      </c>
      <c r="N191" s="41" t="n">
        <f aca="false">N190+1</f>
        <v>186</v>
      </c>
      <c r="O191" s="37" t="n">
        <f aca="false">(O190*4+O195)/5</f>
        <v>-40.818</v>
      </c>
      <c r="P191" s="37" t="n">
        <f aca="false">(P190*4+P195)/5</f>
        <v>-53.078</v>
      </c>
      <c r="Q191" s="37" t="n">
        <f aca="false">(Q190*4+Q195)/5</f>
        <v>-46.208</v>
      </c>
      <c r="R191" s="37" t="n">
        <f aca="false">(R190*4+R195)/5</f>
        <v>-51.262</v>
      </c>
      <c r="S191" s="44"/>
      <c r="T191" s="41" t="n">
        <f aca="false">T190+1</f>
        <v>186</v>
      </c>
      <c r="U191" s="40"/>
      <c r="V191" s="40"/>
      <c r="W191" s="40"/>
      <c r="X191" s="37" t="n">
        <v>-25.1473333333333</v>
      </c>
      <c r="Y191" s="37" t="n">
        <f aca="false">(Y190*4+Y195)/5</f>
        <v>-30.45</v>
      </c>
    </row>
    <row r="192" customFormat="false" ht="12.8" hidden="false" customHeight="false" outlineLevel="0" collapsed="false">
      <c r="B192" s="41" t="n">
        <f aca="false">B191+1</f>
        <v>187</v>
      </c>
      <c r="C192" s="35" t="n">
        <v>-52.4</v>
      </c>
      <c r="D192" s="35" t="n">
        <v>-69.1</v>
      </c>
      <c r="E192" s="42" t="n">
        <v>-68.7</v>
      </c>
      <c r="F192" s="35" t="n">
        <v>-63.5</v>
      </c>
      <c r="H192" s="41" t="n">
        <f aca="false">H191+1</f>
        <v>187</v>
      </c>
      <c r="I192" s="37" t="n">
        <f aca="false">(I190*3+I195*2)/5</f>
        <v>-47.062</v>
      </c>
      <c r="J192" s="37" t="n">
        <f aca="false">(J190*3+J195*2)/5</f>
        <v>-52.1</v>
      </c>
      <c r="K192" s="37" t="n">
        <f aca="false">(K190*3+K195*2)/5</f>
        <v>-57.76</v>
      </c>
      <c r="L192" s="37" t="n">
        <f aca="false">(L190*3+L195*2)/5</f>
        <v>-52.558</v>
      </c>
      <c r="N192" s="41" t="n">
        <f aca="false">N191+1</f>
        <v>187</v>
      </c>
      <c r="O192" s="37" t="n">
        <f aca="false">(O190*3+O195*2)/5</f>
        <v>-40.866</v>
      </c>
      <c r="P192" s="37" t="n">
        <f aca="false">(P190*3+P195*2)/5</f>
        <v>-52.746</v>
      </c>
      <c r="Q192" s="37" t="n">
        <f aca="false">(Q190*3+Q195*2)/5</f>
        <v>-45.896</v>
      </c>
      <c r="R192" s="37" t="n">
        <f aca="false">(R190*3+R195*2)/5</f>
        <v>-50.934</v>
      </c>
      <c r="S192" s="44"/>
      <c r="T192" s="41" t="n">
        <f aca="false">T191+1</f>
        <v>187</v>
      </c>
      <c r="U192" s="40"/>
      <c r="V192" s="40"/>
      <c r="W192" s="40"/>
      <c r="X192" s="37" t="n">
        <v>-25.188</v>
      </c>
      <c r="Y192" s="37" t="n">
        <f aca="false">(Y190*3+Y195*2)/5</f>
        <v>-30.48</v>
      </c>
    </row>
    <row r="193" customFormat="false" ht="12.8" hidden="false" customHeight="false" outlineLevel="0" collapsed="false">
      <c r="B193" s="41" t="n">
        <f aca="false">B192+1</f>
        <v>188</v>
      </c>
      <c r="C193" s="35" t="n">
        <v>-52.4</v>
      </c>
      <c r="D193" s="35" t="n">
        <v>-68.3</v>
      </c>
      <c r="E193" s="42" t="n">
        <v>-69</v>
      </c>
      <c r="F193" s="35" t="n">
        <v>-63.4</v>
      </c>
      <c r="H193" s="41" t="n">
        <f aca="false">H192+1</f>
        <v>188</v>
      </c>
      <c r="I193" s="37" t="n">
        <f aca="false">(I190*2+I195*3)/5</f>
        <v>-47.068</v>
      </c>
      <c r="J193" s="37" t="n">
        <f aca="false">(J190*2+J195*3)/5</f>
        <v>-52.11</v>
      </c>
      <c r="K193" s="37" t="n">
        <f aca="false">(K190*2+K195*3)/5</f>
        <v>-57.7</v>
      </c>
      <c r="L193" s="37" t="n">
        <f aca="false">(L190*2+L195*3)/5</f>
        <v>-52.592</v>
      </c>
      <c r="N193" s="41" t="n">
        <f aca="false">N192+1</f>
        <v>188</v>
      </c>
      <c r="O193" s="37" t="n">
        <f aca="false">(O190*2+O195*3)/5</f>
        <v>-40.914</v>
      </c>
      <c r="P193" s="37" t="n">
        <f aca="false">(P190*2+P195*3)/5</f>
        <v>-52.414</v>
      </c>
      <c r="Q193" s="37" t="n">
        <f aca="false">(Q190*2+Q195*3)/5</f>
        <v>-45.584</v>
      </c>
      <c r="R193" s="37" t="n">
        <f aca="false">(R190*2+R195*3)/5</f>
        <v>-50.606</v>
      </c>
      <c r="S193" s="44"/>
      <c r="T193" s="41" t="n">
        <f aca="false">T192+1</f>
        <v>188</v>
      </c>
      <c r="U193" s="40"/>
      <c r="V193" s="40"/>
      <c r="W193" s="40"/>
      <c r="X193" s="37" t="n">
        <v>-25.2286666666667</v>
      </c>
      <c r="Y193" s="37" t="n">
        <f aca="false">(Y190*2+Y195*3)/5</f>
        <v>-30.51</v>
      </c>
    </row>
    <row r="194" customFormat="false" ht="12.8" hidden="false" customHeight="false" outlineLevel="0" collapsed="false">
      <c r="B194" s="41" t="n">
        <f aca="false">B193+1</f>
        <v>189</v>
      </c>
      <c r="C194" s="35" t="n">
        <v>-52.4</v>
      </c>
      <c r="D194" s="35" t="n">
        <v>-67.5</v>
      </c>
      <c r="E194" s="42" t="n">
        <v>-69.2</v>
      </c>
      <c r="F194" s="35" t="n">
        <v>-63.3</v>
      </c>
      <c r="H194" s="41" t="n">
        <f aca="false">H193+1</f>
        <v>189</v>
      </c>
      <c r="I194" s="37" t="n">
        <f aca="false">(I190+I195*4)/5</f>
        <v>-47.074</v>
      </c>
      <c r="J194" s="37" t="n">
        <f aca="false">(J190+J195*4)/5</f>
        <v>-52.12</v>
      </c>
      <c r="K194" s="37" t="n">
        <f aca="false">(K190+K195*4)/5</f>
        <v>-57.64</v>
      </c>
      <c r="L194" s="37" t="n">
        <f aca="false">(L190+L195*4)/5</f>
        <v>-52.626</v>
      </c>
      <c r="N194" s="41" t="n">
        <f aca="false">N193+1</f>
        <v>189</v>
      </c>
      <c r="O194" s="37" t="n">
        <f aca="false">(O190+O195*4)/5</f>
        <v>-40.962</v>
      </c>
      <c r="P194" s="37" t="n">
        <f aca="false">(P190+P195*4)/5</f>
        <v>-52.082</v>
      </c>
      <c r="Q194" s="37" t="n">
        <f aca="false">(Q190+Q195*4)/5</f>
        <v>-45.272</v>
      </c>
      <c r="R194" s="37" t="n">
        <f aca="false">(R190+R195*4)/5</f>
        <v>-50.278</v>
      </c>
      <c r="S194" s="44"/>
      <c r="T194" s="41" t="n">
        <f aca="false">T193+1</f>
        <v>189</v>
      </c>
      <c r="U194" s="40"/>
      <c r="V194" s="40"/>
      <c r="W194" s="40"/>
      <c r="X194" s="37" t="n">
        <v>-25.2693333333333</v>
      </c>
      <c r="Y194" s="37" t="n">
        <f aca="false">(Y190+Y195*4)/5</f>
        <v>-30.54</v>
      </c>
    </row>
    <row r="195" customFormat="false" ht="12.8" hidden="false" customHeight="false" outlineLevel="0" collapsed="false">
      <c r="B195" s="41" t="n">
        <f aca="false">B194+1</f>
        <v>190</v>
      </c>
      <c r="C195" s="35" t="n">
        <v>-52.4</v>
      </c>
      <c r="D195" s="35" t="n">
        <v>-67.1</v>
      </c>
      <c r="E195" s="42" t="n">
        <v>-69.4</v>
      </c>
      <c r="F195" s="35" t="n">
        <v>-63.3</v>
      </c>
      <c r="H195" s="41" t="n">
        <f aca="false">H194+1</f>
        <v>190</v>
      </c>
      <c r="I195" s="35" t="n">
        <v>-47.08</v>
      </c>
      <c r="J195" s="42" t="n">
        <v>-52.13</v>
      </c>
      <c r="K195" s="40" t="n">
        <v>-57.58</v>
      </c>
      <c r="L195" s="37" t="n">
        <v>-52.66</v>
      </c>
      <c r="N195" s="41" t="n">
        <f aca="false">N194+1</f>
        <v>190</v>
      </c>
      <c r="O195" s="35" t="n">
        <v>-41.01</v>
      </c>
      <c r="P195" s="35" t="n">
        <v>-51.75</v>
      </c>
      <c r="Q195" s="42" t="n">
        <v>-44.96</v>
      </c>
      <c r="R195" s="35" t="n">
        <v>-49.95</v>
      </c>
      <c r="S195" s="0"/>
      <c r="T195" s="41" t="n">
        <f aca="false">T194+1</f>
        <v>190</v>
      </c>
      <c r="U195" s="40" t="n">
        <v>-25.2</v>
      </c>
      <c r="V195" s="40" t="n">
        <v>-25.3</v>
      </c>
      <c r="W195" s="40" t="n">
        <v>-25.43</v>
      </c>
      <c r="X195" s="37" t="n">
        <v>-25.31</v>
      </c>
      <c r="Y195" s="37" t="n">
        <v>-30.57</v>
      </c>
    </row>
    <row r="196" customFormat="false" ht="12.8" hidden="false" customHeight="false" outlineLevel="0" collapsed="false">
      <c r="B196" s="41" t="n">
        <f aca="false">B195+1</f>
        <v>191</v>
      </c>
      <c r="C196" s="35" t="n">
        <v>-52.5</v>
      </c>
      <c r="D196" s="35" t="n">
        <v>-66.5</v>
      </c>
      <c r="E196" s="42" t="n">
        <v>-69.5</v>
      </c>
      <c r="F196" s="35" t="n">
        <v>-63.3</v>
      </c>
      <c r="H196" s="41" t="n">
        <f aca="false">H195+1</f>
        <v>191</v>
      </c>
      <c r="I196" s="37" t="n">
        <f aca="false">(I195*4+I200)/5</f>
        <v>-47.106</v>
      </c>
      <c r="J196" s="37" t="n">
        <f aca="false">(J195*4+J200)/5</f>
        <v>-52.18</v>
      </c>
      <c r="K196" s="37" t="n">
        <f aca="false">(K195*4+K200)/5</f>
        <v>-57.156</v>
      </c>
      <c r="L196" s="37" t="n">
        <f aca="false">(L195*4+L200)/5</f>
        <v>-52.798</v>
      </c>
      <c r="N196" s="41" t="n">
        <f aca="false">N195+1</f>
        <v>191</v>
      </c>
      <c r="O196" s="37" t="n">
        <f aca="false">(O195*4+O200)/5</f>
        <v>-41.166</v>
      </c>
      <c r="P196" s="37" t="n">
        <f aca="false">(P195*4+P200)/5</f>
        <v>-51.666</v>
      </c>
      <c r="Q196" s="37" t="n">
        <f aca="false">(Q195*4+Q200)/5</f>
        <v>-44.664</v>
      </c>
      <c r="R196" s="37" t="n">
        <f aca="false">(R195*4+R200)/5</f>
        <v>-49.536</v>
      </c>
      <c r="S196" s="0"/>
      <c r="T196" s="41" t="n">
        <f aca="false">T195+1</f>
        <v>191</v>
      </c>
      <c r="U196" s="40"/>
      <c r="V196" s="40"/>
      <c r="W196" s="40"/>
      <c r="X196" s="37" t="n">
        <v>-25.3593333333333</v>
      </c>
      <c r="Y196" s="37" t="n">
        <f aca="false">(Y195*4+Y200)/5</f>
        <v>-30.616</v>
      </c>
    </row>
    <row r="197" customFormat="false" ht="12.8" hidden="false" customHeight="false" outlineLevel="0" collapsed="false">
      <c r="B197" s="41" t="n">
        <f aca="false">B196+1</f>
        <v>192</v>
      </c>
      <c r="C197" s="43" t="n">
        <v>-52.6</v>
      </c>
      <c r="D197" s="43" t="n">
        <v>-66.2</v>
      </c>
      <c r="E197" s="42" t="n">
        <v>-69.6</v>
      </c>
      <c r="F197" s="43" t="n">
        <v>-63.4</v>
      </c>
      <c r="H197" s="41" t="n">
        <f aca="false">H196+1</f>
        <v>192</v>
      </c>
      <c r="I197" s="37" t="n">
        <f aca="false">(I195*3+I200*2)/5</f>
        <v>-47.132</v>
      </c>
      <c r="J197" s="37" t="n">
        <f aca="false">(J195*3+J200*2)/5</f>
        <v>-52.23</v>
      </c>
      <c r="K197" s="37" t="n">
        <f aca="false">(K195*3+K200*2)/5</f>
        <v>-56.732</v>
      </c>
      <c r="L197" s="37" t="n">
        <f aca="false">(L195*3+L200*2)/5</f>
        <v>-52.936</v>
      </c>
      <c r="N197" s="41" t="n">
        <f aca="false">N196+1</f>
        <v>192</v>
      </c>
      <c r="O197" s="37" t="n">
        <f aca="false">(O195*3+O200*2)/5</f>
        <v>-41.322</v>
      </c>
      <c r="P197" s="37" t="n">
        <f aca="false">(P195*3+P200*2)/5</f>
        <v>-51.582</v>
      </c>
      <c r="Q197" s="37" t="n">
        <f aca="false">(Q195*3+Q200*2)/5</f>
        <v>-44.368</v>
      </c>
      <c r="R197" s="37" t="n">
        <f aca="false">(R195*3+R200*2)/5</f>
        <v>-49.122</v>
      </c>
      <c r="S197" s="0"/>
      <c r="T197" s="41" t="n">
        <f aca="false">T196+1</f>
        <v>192</v>
      </c>
      <c r="U197" s="40"/>
      <c r="V197" s="40"/>
      <c r="W197" s="40"/>
      <c r="X197" s="37" t="n">
        <v>-25.4086666666667</v>
      </c>
      <c r="Y197" s="37" t="n">
        <f aca="false">(Y195*3+Y200*2)/5</f>
        <v>-30.662</v>
      </c>
    </row>
    <row r="198" customFormat="false" ht="12.8" hidden="false" customHeight="false" outlineLevel="0" collapsed="false">
      <c r="B198" s="41" t="n">
        <f aca="false">B197+1</f>
        <v>193</v>
      </c>
      <c r="C198" s="43" t="n">
        <v>-52.7</v>
      </c>
      <c r="D198" s="43" t="n">
        <v>-65.5</v>
      </c>
      <c r="E198" s="42" t="n">
        <v>-69.7</v>
      </c>
      <c r="F198" s="43" t="n">
        <v>-63.4</v>
      </c>
      <c r="H198" s="41" t="n">
        <f aca="false">H197+1</f>
        <v>193</v>
      </c>
      <c r="I198" s="37" t="n">
        <f aca="false">(I195*2+I200*3)/5</f>
        <v>-47.158</v>
      </c>
      <c r="J198" s="37" t="n">
        <f aca="false">(J195*2+J200*3)/5</f>
        <v>-52.28</v>
      </c>
      <c r="K198" s="37" t="n">
        <f aca="false">(K195*2+K200*3)/5</f>
        <v>-56.308</v>
      </c>
      <c r="L198" s="37" t="n">
        <f aca="false">(L195*2+L200*3)/5</f>
        <v>-53.074</v>
      </c>
      <c r="N198" s="41" t="n">
        <f aca="false">N197+1</f>
        <v>193</v>
      </c>
      <c r="O198" s="37" t="n">
        <f aca="false">(O195*2+O200*3)/5</f>
        <v>-41.478</v>
      </c>
      <c r="P198" s="37" t="n">
        <f aca="false">(P195*2+P200*3)/5</f>
        <v>-51.498</v>
      </c>
      <c r="Q198" s="37" t="n">
        <f aca="false">(Q195*2+Q200*3)/5</f>
        <v>-44.072</v>
      </c>
      <c r="R198" s="37" t="n">
        <f aca="false">(R195*2+R200*3)/5</f>
        <v>-48.708</v>
      </c>
      <c r="S198" s="0"/>
      <c r="T198" s="41" t="n">
        <f aca="false">T197+1</f>
        <v>193</v>
      </c>
      <c r="U198" s="40"/>
      <c r="V198" s="40"/>
      <c r="W198" s="40"/>
      <c r="X198" s="37" t="n">
        <v>-25.458</v>
      </c>
      <c r="Y198" s="37" t="n">
        <f aca="false">(Y195*2+Y200*3)/5</f>
        <v>-30.708</v>
      </c>
    </row>
    <row r="199" customFormat="false" ht="12.8" hidden="false" customHeight="false" outlineLevel="0" collapsed="false">
      <c r="B199" s="41" t="n">
        <f aca="false">B198+1</f>
        <v>194</v>
      </c>
      <c r="C199" s="43" t="n">
        <v>-52.8</v>
      </c>
      <c r="D199" s="43" t="n">
        <v>-65.3</v>
      </c>
      <c r="E199" s="42" t="n">
        <v>-69.7</v>
      </c>
      <c r="F199" s="43" t="n">
        <v>-63.5</v>
      </c>
      <c r="H199" s="41" t="n">
        <f aca="false">H198+1</f>
        <v>194</v>
      </c>
      <c r="I199" s="37" t="n">
        <f aca="false">(I195+I200*4)/5</f>
        <v>-47.184</v>
      </c>
      <c r="J199" s="37" t="n">
        <f aca="false">(J195+J200*4)/5</f>
        <v>-52.33</v>
      </c>
      <c r="K199" s="37" t="n">
        <f aca="false">(K195+K200*4)/5</f>
        <v>-55.884</v>
      </c>
      <c r="L199" s="37" t="n">
        <f aca="false">(L195+L200*4)/5</f>
        <v>-53.212</v>
      </c>
      <c r="N199" s="41" t="n">
        <f aca="false">N198+1</f>
        <v>194</v>
      </c>
      <c r="O199" s="37" t="n">
        <f aca="false">(O195+O200*4)/5</f>
        <v>-41.634</v>
      </c>
      <c r="P199" s="37" t="n">
        <f aca="false">(P195+P200*4)/5</f>
        <v>-51.414</v>
      </c>
      <c r="Q199" s="37" t="n">
        <f aca="false">(Q195+Q200*4)/5</f>
        <v>-43.776</v>
      </c>
      <c r="R199" s="37" t="n">
        <f aca="false">(R195+R200*4)/5</f>
        <v>-48.294</v>
      </c>
      <c r="S199" s="0"/>
      <c r="T199" s="41" t="n">
        <f aca="false">T198+1</f>
        <v>194</v>
      </c>
      <c r="U199" s="40"/>
      <c r="V199" s="40"/>
      <c r="W199" s="40"/>
      <c r="X199" s="37" t="n">
        <v>-25.5073333333333</v>
      </c>
      <c r="Y199" s="37" t="n">
        <f aca="false">(Y195+Y200*4)/5</f>
        <v>-30.754</v>
      </c>
    </row>
    <row r="200" customFormat="false" ht="12.8" hidden="false" customHeight="false" outlineLevel="0" collapsed="false">
      <c r="B200" s="41" t="n">
        <f aca="false">B199+1</f>
        <v>195</v>
      </c>
      <c r="C200" s="43" t="n">
        <v>-52.9</v>
      </c>
      <c r="D200" s="43" t="n">
        <v>-64.9</v>
      </c>
      <c r="E200" s="42" t="n">
        <v>-69.8</v>
      </c>
      <c r="F200" s="43" t="n">
        <v>-63.8</v>
      </c>
      <c r="H200" s="41" t="n">
        <f aca="false">H199+1</f>
        <v>195</v>
      </c>
      <c r="I200" s="43" t="n">
        <v>-47.21</v>
      </c>
      <c r="J200" s="42" t="n">
        <v>-52.38</v>
      </c>
      <c r="K200" s="40" t="n">
        <v>-55.46</v>
      </c>
      <c r="L200" s="37" t="n">
        <v>-53.35</v>
      </c>
      <c r="N200" s="41" t="n">
        <f aca="false">N199+1</f>
        <v>195</v>
      </c>
      <c r="O200" s="43" t="n">
        <v>-41.79</v>
      </c>
      <c r="P200" s="43" t="n">
        <v>-51.33</v>
      </c>
      <c r="Q200" s="42" t="n">
        <v>-43.48</v>
      </c>
      <c r="R200" s="35" t="n">
        <v>-47.88</v>
      </c>
      <c r="S200" s="0"/>
      <c r="T200" s="41" t="n">
        <f aca="false">T199+1</f>
        <v>195</v>
      </c>
      <c r="U200" s="40" t="n">
        <v>-25.55</v>
      </c>
      <c r="V200" s="40" t="n">
        <v>-25.52</v>
      </c>
      <c r="W200" s="40" t="n">
        <v>-25.6</v>
      </c>
      <c r="X200" s="37" t="n">
        <v>-25.5566666666667</v>
      </c>
      <c r="Y200" s="37" t="n">
        <v>-30.8</v>
      </c>
    </row>
    <row r="201" customFormat="false" ht="12.8" hidden="false" customHeight="false" outlineLevel="0" collapsed="false">
      <c r="B201" s="41" t="n">
        <f aca="false">B200+1</f>
        <v>196</v>
      </c>
      <c r="C201" s="43" t="n">
        <v>-53</v>
      </c>
      <c r="D201" s="43" t="n">
        <v>-64.4</v>
      </c>
      <c r="E201" s="42" t="n">
        <v>-70</v>
      </c>
      <c r="F201" s="43" t="n">
        <v>-64</v>
      </c>
      <c r="H201" s="41" t="n">
        <f aca="false">H200+1</f>
        <v>196</v>
      </c>
      <c r="I201" s="37" t="n">
        <f aca="false">(I200*4+I205)/5</f>
        <v>-47.33</v>
      </c>
      <c r="J201" s="37" t="n">
        <f aca="false">(J200*4+J205)/5</f>
        <v>-52.442</v>
      </c>
      <c r="K201" s="37" t="n">
        <f aca="false">(K200*4+K205)/5</f>
        <v>-55.06</v>
      </c>
      <c r="L201" s="37" t="n">
        <f aca="false">(L200*4+L205)/5</f>
        <v>-53.376</v>
      </c>
      <c r="N201" s="41" t="n">
        <f aca="false">N200+1</f>
        <v>196</v>
      </c>
      <c r="O201" s="37" t="n">
        <f aca="false">(O200*4+O205)/5</f>
        <v>-42.092</v>
      </c>
      <c r="P201" s="37" t="n">
        <f aca="false">(P200*4+P205)/5</f>
        <v>-51.104</v>
      </c>
      <c r="Q201" s="37" t="n">
        <f aca="false">(Q200*4+Q205)/5</f>
        <v>-43.208</v>
      </c>
      <c r="R201" s="37" t="n">
        <f aca="false">(R200*4+R205)/5</f>
        <v>-47.36</v>
      </c>
      <c r="S201" s="0"/>
      <c r="T201" s="41" t="n">
        <f aca="false">T200+1</f>
        <v>196</v>
      </c>
      <c r="U201" s="40"/>
      <c r="V201" s="40"/>
      <c r="W201" s="40"/>
      <c r="X201" s="37" t="n">
        <v>-25.5646666666667</v>
      </c>
      <c r="Y201" s="37" t="n">
        <f aca="false">(Y200*4+Y205)/5</f>
        <v>-30.818</v>
      </c>
    </row>
    <row r="202" customFormat="false" ht="12.8" hidden="false" customHeight="false" outlineLevel="0" collapsed="false">
      <c r="B202" s="41" t="n">
        <f aca="false">B201+1</f>
        <v>197</v>
      </c>
      <c r="C202" s="43" t="n">
        <v>-53</v>
      </c>
      <c r="D202" s="43" t="n">
        <v>-64.3</v>
      </c>
      <c r="E202" s="42" t="n">
        <v>-70.2</v>
      </c>
      <c r="F202" s="43" t="n">
        <v>-64.2</v>
      </c>
      <c r="H202" s="41" t="n">
        <f aca="false">H201+1</f>
        <v>197</v>
      </c>
      <c r="I202" s="37" t="n">
        <f aca="false">(I200*3+I205*2)/5</f>
        <v>-47.45</v>
      </c>
      <c r="J202" s="37" t="n">
        <f aca="false">(J200*3+J205*2)/5</f>
        <v>-52.504</v>
      </c>
      <c r="K202" s="37" t="n">
        <f aca="false">(K200*3+K205*2)/5</f>
        <v>-54.66</v>
      </c>
      <c r="L202" s="37" t="n">
        <f aca="false">(L200*3+L205*2)/5</f>
        <v>-53.402</v>
      </c>
      <c r="N202" s="41" t="n">
        <f aca="false">N201+1</f>
        <v>197</v>
      </c>
      <c r="O202" s="37" t="n">
        <f aca="false">(O200*3+O205*2)/5</f>
        <v>-42.394</v>
      </c>
      <c r="P202" s="37" t="n">
        <f aca="false">(P200*3+P205*2)/5</f>
        <v>-50.878</v>
      </c>
      <c r="Q202" s="37" t="n">
        <f aca="false">(Q200*3+Q205*2)/5</f>
        <v>-42.936</v>
      </c>
      <c r="R202" s="37" t="n">
        <f aca="false">(R200*3+R205*2)/5</f>
        <v>-46.84</v>
      </c>
      <c r="S202" s="0"/>
      <c r="T202" s="41" t="n">
        <f aca="false">T201+1</f>
        <v>197</v>
      </c>
      <c r="U202" s="40"/>
      <c r="V202" s="40"/>
      <c r="W202" s="40"/>
      <c r="X202" s="37" t="n">
        <v>-25.5726666666667</v>
      </c>
      <c r="Y202" s="37" t="n">
        <f aca="false">(Y200*3+Y205*2)/5</f>
        <v>-30.836</v>
      </c>
    </row>
    <row r="203" customFormat="false" ht="12.8" hidden="false" customHeight="false" outlineLevel="0" collapsed="false">
      <c r="B203" s="41" t="n">
        <f aca="false">B202+1</f>
        <v>198</v>
      </c>
      <c r="C203" s="43" t="n">
        <v>-53.1</v>
      </c>
      <c r="D203" s="43" t="n">
        <v>-64</v>
      </c>
      <c r="E203" s="42" t="n">
        <v>-70.3</v>
      </c>
      <c r="F203" s="43" t="n">
        <v>-64.4</v>
      </c>
      <c r="H203" s="41" t="n">
        <f aca="false">H202+1</f>
        <v>198</v>
      </c>
      <c r="I203" s="37" t="n">
        <f aca="false">(I200*2+I205*3)/5</f>
        <v>-47.57</v>
      </c>
      <c r="J203" s="37" t="n">
        <f aca="false">(J200*2+J205*3)/5</f>
        <v>-52.566</v>
      </c>
      <c r="K203" s="37" t="n">
        <f aca="false">(K200*2+K205*3)/5</f>
        <v>-54.26</v>
      </c>
      <c r="L203" s="37" t="n">
        <f aca="false">(L200*2+L205*3)/5</f>
        <v>-53.428</v>
      </c>
      <c r="N203" s="41" t="n">
        <f aca="false">N202+1</f>
        <v>198</v>
      </c>
      <c r="O203" s="37" t="n">
        <f aca="false">(O200*2+O205*3)/5</f>
        <v>-42.696</v>
      </c>
      <c r="P203" s="37" t="n">
        <f aca="false">(P200*2+P205*3)/5</f>
        <v>-50.652</v>
      </c>
      <c r="Q203" s="37" t="n">
        <f aca="false">(Q200*2+Q205*3)/5</f>
        <v>-42.664</v>
      </c>
      <c r="R203" s="37" t="n">
        <f aca="false">(R200*2+R205*3)/5</f>
        <v>-46.32</v>
      </c>
      <c r="S203" s="0"/>
      <c r="T203" s="41" t="n">
        <f aca="false">T202+1</f>
        <v>198</v>
      </c>
      <c r="U203" s="40"/>
      <c r="V203" s="40"/>
      <c r="W203" s="40"/>
      <c r="X203" s="37" t="n">
        <v>-25.5806666666667</v>
      </c>
      <c r="Y203" s="37" t="n">
        <f aca="false">(Y200*2+Y205*3)/5</f>
        <v>-30.854</v>
      </c>
    </row>
    <row r="204" customFormat="false" ht="12.8" hidden="false" customHeight="false" outlineLevel="0" collapsed="false">
      <c r="B204" s="41" t="n">
        <f aca="false">B203+1</f>
        <v>199</v>
      </c>
      <c r="C204" s="43" t="n">
        <v>-53.2</v>
      </c>
      <c r="D204" s="43" t="n">
        <v>-63.9</v>
      </c>
      <c r="E204" s="42" t="n">
        <v>-70.3</v>
      </c>
      <c r="F204" s="43" t="n">
        <v>-64.5</v>
      </c>
      <c r="H204" s="41" t="n">
        <f aca="false">H203+1</f>
        <v>199</v>
      </c>
      <c r="I204" s="37" t="n">
        <f aca="false">(I200+I205*4)/5</f>
        <v>-47.69</v>
      </c>
      <c r="J204" s="37" t="n">
        <f aca="false">(J200+J205*4)/5</f>
        <v>-52.628</v>
      </c>
      <c r="K204" s="37" t="n">
        <f aca="false">(K200+K205*4)/5</f>
        <v>-53.86</v>
      </c>
      <c r="L204" s="37" t="n">
        <f aca="false">(L200+L205*4)/5</f>
        <v>-53.454</v>
      </c>
      <c r="N204" s="41" t="n">
        <f aca="false">N203+1</f>
        <v>199</v>
      </c>
      <c r="O204" s="37" t="n">
        <f aca="false">(O200+O205*4)/5</f>
        <v>-42.998</v>
      </c>
      <c r="P204" s="37" t="n">
        <f aca="false">(P200+P205*4)/5</f>
        <v>-50.426</v>
      </c>
      <c r="Q204" s="37" t="n">
        <f aca="false">(Q200+Q205*4)/5</f>
        <v>-42.392</v>
      </c>
      <c r="R204" s="37" t="n">
        <f aca="false">(R200+R205*4)/5</f>
        <v>-45.8</v>
      </c>
      <c r="S204" s="0"/>
      <c r="T204" s="41" t="n">
        <f aca="false">T203+1</f>
        <v>199</v>
      </c>
      <c r="U204" s="40"/>
      <c r="V204" s="40"/>
      <c r="W204" s="40"/>
      <c r="X204" s="37" t="n">
        <v>-25.5886666666667</v>
      </c>
      <c r="Y204" s="37" t="n">
        <f aca="false">(Y200+Y205*4)/5</f>
        <v>-30.872</v>
      </c>
    </row>
    <row r="205" customFormat="false" ht="12.8" hidden="false" customHeight="false" outlineLevel="0" collapsed="false">
      <c r="B205" s="41" t="n">
        <f aca="false">B204+1</f>
        <v>200</v>
      </c>
      <c r="C205" s="43" t="n">
        <v>-53.3</v>
      </c>
      <c r="D205" s="43" t="n">
        <v>-63.8</v>
      </c>
      <c r="E205" s="42" t="n">
        <v>-70.3</v>
      </c>
      <c r="F205" s="43" t="n">
        <v>-64.6</v>
      </c>
      <c r="H205" s="41" t="n">
        <f aca="false">H204+1</f>
        <v>200</v>
      </c>
      <c r="I205" s="43" t="n">
        <v>-47.81</v>
      </c>
      <c r="J205" s="42" t="n">
        <v>-52.69</v>
      </c>
      <c r="K205" s="40" t="n">
        <v>-53.46</v>
      </c>
      <c r="L205" s="37" t="n">
        <v>-53.48</v>
      </c>
      <c r="N205" s="41" t="n">
        <f aca="false">N204+1</f>
        <v>200</v>
      </c>
      <c r="O205" s="43" t="n">
        <v>-43.3</v>
      </c>
      <c r="P205" s="43" t="n">
        <v>-50.2</v>
      </c>
      <c r="Q205" s="42" t="n">
        <v>-42.12</v>
      </c>
      <c r="R205" s="35" t="n">
        <v>-45.28</v>
      </c>
      <c r="S205" s="0"/>
      <c r="T205" s="41" t="n">
        <f aca="false">T204+1</f>
        <v>200</v>
      </c>
      <c r="U205" s="40" t="n">
        <v>-25.79</v>
      </c>
      <c r="V205" s="40" t="n">
        <v>-25.4</v>
      </c>
      <c r="W205" s="40" t="n">
        <v>-25.6</v>
      </c>
      <c r="X205" s="37" t="n">
        <v>-25.5966666666667</v>
      </c>
      <c r="Y205" s="37" t="n">
        <v>-30.89</v>
      </c>
    </row>
    <row r="206" customFormat="false" ht="12.8" hidden="false" customHeight="false" outlineLevel="0" collapsed="false">
      <c r="B206" s="41" t="n">
        <f aca="false">B205+1</f>
        <v>201</v>
      </c>
      <c r="C206" s="43" t="n">
        <v>-53.5</v>
      </c>
      <c r="D206" s="43" t="n">
        <v>-63.7</v>
      </c>
      <c r="E206" s="42" t="n">
        <v>-70.2</v>
      </c>
      <c r="F206" s="43" t="n">
        <v>-64.7</v>
      </c>
      <c r="H206" s="41" t="n">
        <f aca="false">H205+1</f>
        <v>201</v>
      </c>
      <c r="I206" s="37" t="n">
        <f aca="false">(I205*4+I210)/5</f>
        <v>-47.92</v>
      </c>
      <c r="J206" s="37" t="n">
        <f aca="false">(J205*4+J210)/5</f>
        <v>-52.856</v>
      </c>
      <c r="K206" s="37" t="n">
        <f aca="false">(K205*4+K210)/5</f>
        <v>-53.162</v>
      </c>
      <c r="L206" s="37" t="n">
        <f aca="false">(L205*4+L210)/5</f>
        <v>-53.472</v>
      </c>
      <c r="N206" s="41" t="n">
        <f aca="false">N205+1</f>
        <v>201</v>
      </c>
      <c r="O206" s="37" t="n">
        <f aca="false">(O205*4+O210)/5</f>
        <v>-43.72</v>
      </c>
      <c r="P206" s="37" t="n">
        <f aca="false">(P205*4+P210)/5</f>
        <v>-49.862</v>
      </c>
      <c r="Q206" s="37" t="n">
        <f aca="false">(Q205*4+Q210)/5</f>
        <v>-41.936</v>
      </c>
      <c r="R206" s="37" t="n">
        <f aca="false">(R205*4+R210)/5</f>
        <v>-44.992</v>
      </c>
      <c r="S206" s="0"/>
      <c r="T206" s="41" t="n">
        <f aca="false">T205+1</f>
        <v>201</v>
      </c>
      <c r="U206" s="40"/>
      <c r="V206" s="40"/>
      <c r="W206" s="40"/>
      <c r="X206" s="37" t="n">
        <v>-25.656</v>
      </c>
      <c r="Y206" s="37" t="n">
        <f aca="false">(Y205*4+Y210)/5</f>
        <v>-30.92</v>
      </c>
    </row>
    <row r="207" customFormat="false" ht="12.8" hidden="false" customHeight="false" outlineLevel="0" collapsed="false">
      <c r="B207" s="41" t="n">
        <f aca="false">B206+1</f>
        <v>202</v>
      </c>
      <c r="C207" s="43" t="n">
        <v>-53.5</v>
      </c>
      <c r="D207" s="43" t="n">
        <v>-63.5</v>
      </c>
      <c r="E207" s="42" t="n">
        <v>-70.1</v>
      </c>
      <c r="F207" s="43" t="n">
        <v>-64.6</v>
      </c>
      <c r="H207" s="41" t="n">
        <f aca="false">H206+1</f>
        <v>202</v>
      </c>
      <c r="I207" s="37" t="n">
        <f aca="false">(I205*3+I210*2)/5</f>
        <v>-48.03</v>
      </c>
      <c r="J207" s="37" t="n">
        <f aca="false">(J205*3+J210*2)/5</f>
        <v>-53.022</v>
      </c>
      <c r="K207" s="37" t="n">
        <f aca="false">(K205*3+K210*2)/5</f>
        <v>-52.864</v>
      </c>
      <c r="L207" s="37" t="n">
        <f aca="false">(L205*3+L210*2)/5</f>
        <v>-53.464</v>
      </c>
      <c r="N207" s="41" t="n">
        <f aca="false">N206+1</f>
        <v>202</v>
      </c>
      <c r="O207" s="37" t="n">
        <f aca="false">(O205*3+O210*2)/5</f>
        <v>-44.14</v>
      </c>
      <c r="P207" s="37" t="n">
        <f aca="false">(P205*3+P210*2)/5</f>
        <v>-49.524</v>
      </c>
      <c r="Q207" s="37" t="n">
        <f aca="false">(Q205*3+Q210*2)/5</f>
        <v>-41.752</v>
      </c>
      <c r="R207" s="37" t="n">
        <f aca="false">(R205*3+R210*2)/5</f>
        <v>-44.704</v>
      </c>
      <c r="S207" s="0"/>
      <c r="T207" s="41" t="n">
        <f aca="false">T206+1</f>
        <v>202</v>
      </c>
      <c r="U207" s="40"/>
      <c r="V207" s="40"/>
      <c r="W207" s="40"/>
      <c r="X207" s="37" t="n">
        <v>-25.7153333333333</v>
      </c>
      <c r="Y207" s="37" t="n">
        <f aca="false">(Y205*3+Y210*2)/5</f>
        <v>-30.95</v>
      </c>
    </row>
    <row r="208" customFormat="false" ht="12.8" hidden="false" customHeight="false" outlineLevel="0" collapsed="false">
      <c r="B208" s="41" t="n">
        <f aca="false">B207+1</f>
        <v>203</v>
      </c>
      <c r="C208" s="43" t="n">
        <v>-53.6</v>
      </c>
      <c r="D208" s="43" t="n">
        <v>-63.5</v>
      </c>
      <c r="E208" s="42" t="n">
        <v>-70.1</v>
      </c>
      <c r="F208" s="43" t="n">
        <v>-64.5</v>
      </c>
      <c r="H208" s="41" t="n">
        <f aca="false">H207+1</f>
        <v>203</v>
      </c>
      <c r="I208" s="37" t="n">
        <f aca="false">(I205*2+I210*3)/5</f>
        <v>-48.14</v>
      </c>
      <c r="J208" s="37" t="n">
        <f aca="false">(J205*2+J210*3)/5</f>
        <v>-53.188</v>
      </c>
      <c r="K208" s="37" t="n">
        <f aca="false">(K205*2+K210*3)/5</f>
        <v>-52.566</v>
      </c>
      <c r="L208" s="37" t="n">
        <f aca="false">(L205*2+L210*3)/5</f>
        <v>-53.456</v>
      </c>
      <c r="N208" s="41" t="n">
        <f aca="false">N207+1</f>
        <v>203</v>
      </c>
      <c r="O208" s="37" t="n">
        <f aca="false">(O205*2+O210*3)/5</f>
        <v>-44.56</v>
      </c>
      <c r="P208" s="37" t="n">
        <f aca="false">(P205*2+P210*3)/5</f>
        <v>-49.186</v>
      </c>
      <c r="Q208" s="37" t="n">
        <f aca="false">(Q205*2+Q210*3)/5</f>
        <v>-41.568</v>
      </c>
      <c r="R208" s="37" t="n">
        <f aca="false">(R205*2+R210*3)/5</f>
        <v>-44.416</v>
      </c>
      <c r="S208" s="0"/>
      <c r="T208" s="41" t="n">
        <f aca="false">T207+1</f>
        <v>203</v>
      </c>
      <c r="U208" s="40"/>
      <c r="V208" s="40"/>
      <c r="W208" s="40"/>
      <c r="X208" s="37" t="n">
        <v>-25.7746666666667</v>
      </c>
      <c r="Y208" s="37" t="n">
        <f aca="false">(Y205*2+Y210*3)/5</f>
        <v>-30.98</v>
      </c>
    </row>
    <row r="209" customFormat="false" ht="12.8" hidden="false" customHeight="false" outlineLevel="0" collapsed="false">
      <c r="B209" s="41" t="n">
        <f aca="false">B208+1</f>
        <v>204</v>
      </c>
      <c r="C209" s="43" t="n">
        <v>-53.7</v>
      </c>
      <c r="D209" s="43" t="n">
        <v>-63.3</v>
      </c>
      <c r="E209" s="42" t="n">
        <v>-70.2</v>
      </c>
      <c r="F209" s="43" t="n">
        <v>-64.4</v>
      </c>
      <c r="H209" s="41" t="n">
        <f aca="false">H208+1</f>
        <v>204</v>
      </c>
      <c r="I209" s="37" t="n">
        <f aca="false">(I205+I210*4)/5</f>
        <v>-48.25</v>
      </c>
      <c r="J209" s="37" t="n">
        <f aca="false">(J205+J210*4)/5</f>
        <v>-53.354</v>
      </c>
      <c r="K209" s="37" t="n">
        <f aca="false">(K205+K210*4)/5</f>
        <v>-52.268</v>
      </c>
      <c r="L209" s="37" t="n">
        <f aca="false">(L205+L210*4)/5</f>
        <v>-53.448</v>
      </c>
      <c r="N209" s="41" t="n">
        <f aca="false">N208+1</f>
        <v>204</v>
      </c>
      <c r="O209" s="37" t="n">
        <f aca="false">(O205+O210*4)/5</f>
        <v>-44.98</v>
      </c>
      <c r="P209" s="37" t="n">
        <f aca="false">(P205+P210*4)/5</f>
        <v>-48.848</v>
      </c>
      <c r="Q209" s="37" t="n">
        <f aca="false">(Q205+Q210*4)/5</f>
        <v>-41.384</v>
      </c>
      <c r="R209" s="37" t="n">
        <f aca="false">(R205+R210*4)/5</f>
        <v>-44.128</v>
      </c>
      <c r="S209" s="0"/>
      <c r="T209" s="41" t="n">
        <f aca="false">T208+1</f>
        <v>204</v>
      </c>
      <c r="U209" s="40"/>
      <c r="V209" s="40"/>
      <c r="W209" s="40"/>
      <c r="X209" s="37" t="n">
        <v>-25.834</v>
      </c>
      <c r="Y209" s="37" t="n">
        <f aca="false">(Y205+Y210*4)/5</f>
        <v>-31.01</v>
      </c>
    </row>
    <row r="210" customFormat="false" ht="12.8" hidden="false" customHeight="false" outlineLevel="0" collapsed="false">
      <c r="B210" s="41" t="n">
        <f aca="false">B209+1</f>
        <v>205</v>
      </c>
      <c r="C210" s="43" t="n">
        <v>-53.8</v>
      </c>
      <c r="D210" s="43" t="n">
        <v>-63.1</v>
      </c>
      <c r="E210" s="42" t="n">
        <v>-70.3</v>
      </c>
      <c r="F210" s="43" t="n">
        <v>-64.3</v>
      </c>
      <c r="H210" s="41" t="n">
        <f aca="false">H209+1</f>
        <v>205</v>
      </c>
      <c r="I210" s="43" t="n">
        <v>-48.36</v>
      </c>
      <c r="J210" s="42" t="n">
        <v>-53.52</v>
      </c>
      <c r="K210" s="40" t="n">
        <v>-51.97</v>
      </c>
      <c r="L210" s="37" t="n">
        <v>-53.44</v>
      </c>
      <c r="N210" s="41" t="n">
        <f aca="false">N209+1</f>
        <v>205</v>
      </c>
      <c r="O210" s="43" t="n">
        <v>-45.4</v>
      </c>
      <c r="P210" s="43" t="n">
        <v>-48.51</v>
      </c>
      <c r="Q210" s="42" t="n">
        <v>-41.2</v>
      </c>
      <c r="R210" s="35" t="n">
        <v>-43.84</v>
      </c>
      <c r="S210" s="0"/>
      <c r="T210" s="41" t="n">
        <f aca="false">T209+1</f>
        <v>205</v>
      </c>
      <c r="U210" s="40" t="n">
        <v>-25.88</v>
      </c>
      <c r="V210" s="40" t="n">
        <v>-25.86</v>
      </c>
      <c r="W210" s="40" t="n">
        <v>-25.94</v>
      </c>
      <c r="X210" s="37" t="n">
        <v>-25.8933333333333</v>
      </c>
      <c r="Y210" s="37" t="n">
        <v>-31.04</v>
      </c>
    </row>
    <row r="211" customFormat="false" ht="12.8" hidden="false" customHeight="false" outlineLevel="0" collapsed="false">
      <c r="B211" s="41" t="n">
        <f aca="false">B210+1</f>
        <v>206</v>
      </c>
      <c r="C211" s="43" t="n">
        <v>-53.9</v>
      </c>
      <c r="D211" s="43" t="n">
        <v>-63</v>
      </c>
      <c r="E211" s="42" t="n">
        <v>-70.5</v>
      </c>
      <c r="F211" s="43" t="n">
        <v>-64</v>
      </c>
      <c r="H211" s="41" t="n">
        <f aca="false">H210+1</f>
        <v>206</v>
      </c>
      <c r="I211" s="37" t="n">
        <f aca="false">(I210*4+I215)/5</f>
        <v>-48.564</v>
      </c>
      <c r="J211" s="37" t="n">
        <f aca="false">(J210*4+J215)/5</f>
        <v>-53.686</v>
      </c>
      <c r="K211" s="37" t="n">
        <f aca="false">(K210*4+K215)/5</f>
        <v>-51.804</v>
      </c>
      <c r="L211" s="37" t="n">
        <f aca="false">(L210*4+L215)/5</f>
        <v>-53.366</v>
      </c>
      <c r="N211" s="41" t="n">
        <f aca="false">N210+1</f>
        <v>206</v>
      </c>
      <c r="O211" s="37" t="n">
        <f aca="false">(O210*4+O215)/5</f>
        <v>-45.592</v>
      </c>
      <c r="P211" s="37" t="n">
        <f aca="false">(P210*4+P215)/5</f>
        <v>-48.344</v>
      </c>
      <c r="Q211" s="37" t="n">
        <f aca="false">(Q210*4+Q215)/5</f>
        <v>-41.16</v>
      </c>
      <c r="R211" s="37" t="n">
        <f aca="false">(R210*4+R215)/5</f>
        <v>-43.628</v>
      </c>
      <c r="S211" s="0"/>
      <c r="T211" s="41" t="n">
        <f aca="false">T210+1</f>
        <v>206</v>
      </c>
      <c r="U211" s="40"/>
      <c r="V211" s="40"/>
      <c r="W211" s="40"/>
      <c r="X211" s="37" t="n">
        <v>-25.9526666666667</v>
      </c>
      <c r="Y211" s="37" t="n">
        <f aca="false">(Y210*4+Y215)/5</f>
        <v>-31.056</v>
      </c>
    </row>
    <row r="212" customFormat="false" ht="12.8" hidden="false" customHeight="false" outlineLevel="0" collapsed="false">
      <c r="B212" s="41" t="n">
        <f aca="false">B211+1</f>
        <v>207</v>
      </c>
      <c r="C212" s="43" t="n">
        <v>-54</v>
      </c>
      <c r="D212" s="43" t="n">
        <v>-62.8</v>
      </c>
      <c r="E212" s="42" t="n">
        <v>-70.6</v>
      </c>
      <c r="F212" s="43" t="n">
        <v>-63.8</v>
      </c>
      <c r="H212" s="41" t="n">
        <f aca="false">H211+1</f>
        <v>207</v>
      </c>
      <c r="I212" s="37" t="n">
        <f aca="false">(I210*3+I215*2)/5</f>
        <v>-48.768</v>
      </c>
      <c r="J212" s="37" t="n">
        <f aca="false">(J210*3+J215*2)/5</f>
        <v>-53.852</v>
      </c>
      <c r="K212" s="37" t="n">
        <f aca="false">(K210*3+K215*2)/5</f>
        <v>-51.638</v>
      </c>
      <c r="L212" s="37" t="n">
        <f aca="false">(L210*3+L215*2)/5</f>
        <v>-53.292</v>
      </c>
      <c r="N212" s="41" t="n">
        <f aca="false">N211+1</f>
        <v>207</v>
      </c>
      <c r="O212" s="37" t="n">
        <f aca="false">(O210*3+O215*2)/5</f>
        <v>-45.784</v>
      </c>
      <c r="P212" s="37" t="n">
        <f aca="false">(P210*3+P215*2)/5</f>
        <v>-48.178</v>
      </c>
      <c r="Q212" s="37" t="n">
        <f aca="false">(Q210*3+Q215*2)/5</f>
        <v>-41.12</v>
      </c>
      <c r="R212" s="37" t="n">
        <f aca="false">(R210*3+R215*2)/5</f>
        <v>-43.416</v>
      </c>
      <c r="S212" s="0"/>
      <c r="T212" s="41" t="n">
        <f aca="false">T211+1</f>
        <v>207</v>
      </c>
      <c r="U212" s="40"/>
      <c r="V212" s="40"/>
      <c r="W212" s="40"/>
      <c r="X212" s="37" t="n">
        <v>-26.012</v>
      </c>
      <c r="Y212" s="37" t="n">
        <f aca="false">(Y210*3+Y215*2)/5</f>
        <v>-31.072</v>
      </c>
    </row>
    <row r="213" customFormat="false" ht="12.8" hidden="false" customHeight="false" outlineLevel="0" collapsed="false">
      <c r="B213" s="41" t="n">
        <f aca="false">B212+1</f>
        <v>208</v>
      </c>
      <c r="C213" s="43" t="n">
        <v>-54.1</v>
      </c>
      <c r="D213" s="43" t="n">
        <v>-62.7</v>
      </c>
      <c r="E213" s="42" t="n">
        <v>-71</v>
      </c>
      <c r="F213" s="43" t="n">
        <v>-63.5</v>
      </c>
      <c r="H213" s="41" t="n">
        <f aca="false">H212+1</f>
        <v>208</v>
      </c>
      <c r="I213" s="37" t="n">
        <f aca="false">(I210*2+I215*3)/5</f>
        <v>-48.972</v>
      </c>
      <c r="J213" s="37" t="n">
        <f aca="false">(J210*2+J215*3)/5</f>
        <v>-54.018</v>
      </c>
      <c r="K213" s="37" t="n">
        <f aca="false">(K210*2+K215*3)/5</f>
        <v>-51.472</v>
      </c>
      <c r="L213" s="37" t="n">
        <f aca="false">(L210*2+L215*3)/5</f>
        <v>-53.218</v>
      </c>
      <c r="N213" s="41" t="n">
        <f aca="false">N212+1</f>
        <v>208</v>
      </c>
      <c r="O213" s="37" t="n">
        <f aca="false">(O210*2+O215*3)/5</f>
        <v>-45.976</v>
      </c>
      <c r="P213" s="37" t="n">
        <f aca="false">(P210*2+P215*3)/5</f>
        <v>-48.012</v>
      </c>
      <c r="Q213" s="37" t="n">
        <f aca="false">(Q210*2+Q215*3)/5</f>
        <v>-41.08</v>
      </c>
      <c r="R213" s="37" t="n">
        <f aca="false">(R210*2+R215*3)/5</f>
        <v>-43.204</v>
      </c>
      <c r="S213" s="44"/>
      <c r="T213" s="41" t="n">
        <f aca="false">T212+1</f>
        <v>208</v>
      </c>
      <c r="U213" s="40"/>
      <c r="V213" s="40"/>
      <c r="W213" s="40"/>
      <c r="X213" s="37" t="n">
        <v>-26.0713333333333</v>
      </c>
      <c r="Y213" s="37" t="n">
        <f aca="false">(Y210*2+Y215*3)/5</f>
        <v>-31.088</v>
      </c>
    </row>
    <row r="214" customFormat="false" ht="12.8" hidden="false" customHeight="false" outlineLevel="0" collapsed="false">
      <c r="B214" s="41" t="n">
        <f aca="false">B213+1</f>
        <v>209</v>
      </c>
      <c r="C214" s="43" t="n">
        <v>-54.1</v>
      </c>
      <c r="D214" s="43" t="n">
        <v>-62.5</v>
      </c>
      <c r="E214" s="42" t="n">
        <v>-71.7</v>
      </c>
      <c r="F214" s="43" t="n">
        <v>-63.3</v>
      </c>
      <c r="H214" s="41" t="n">
        <f aca="false">H213+1</f>
        <v>209</v>
      </c>
      <c r="I214" s="37" t="n">
        <f aca="false">(I210+I215*4)/5</f>
        <v>-49.176</v>
      </c>
      <c r="J214" s="37" t="n">
        <f aca="false">(J210+J215*4)/5</f>
        <v>-54.184</v>
      </c>
      <c r="K214" s="37" t="n">
        <f aca="false">(K210+K215*4)/5</f>
        <v>-51.306</v>
      </c>
      <c r="L214" s="37" t="n">
        <f aca="false">(L210+L215*4)/5</f>
        <v>-53.144</v>
      </c>
      <c r="N214" s="41" t="n">
        <f aca="false">N213+1</f>
        <v>209</v>
      </c>
      <c r="O214" s="37" t="n">
        <f aca="false">(O210+O215*4)/5</f>
        <v>-46.168</v>
      </c>
      <c r="P214" s="37" t="n">
        <f aca="false">(P210+P215*4)/5</f>
        <v>-47.846</v>
      </c>
      <c r="Q214" s="37" t="n">
        <f aca="false">(Q210+Q215*4)/5</f>
        <v>-41.04</v>
      </c>
      <c r="R214" s="37" t="n">
        <f aca="false">(R210+R215*4)/5</f>
        <v>-42.992</v>
      </c>
      <c r="S214" s="44"/>
      <c r="T214" s="41" t="n">
        <f aca="false">T213+1</f>
        <v>209</v>
      </c>
      <c r="U214" s="40"/>
      <c r="V214" s="40"/>
      <c r="W214" s="40"/>
      <c r="X214" s="37" t="n">
        <v>-26.1306666666667</v>
      </c>
      <c r="Y214" s="37" t="n">
        <f aca="false">(Y210+Y215*4)/5</f>
        <v>-31.104</v>
      </c>
    </row>
    <row r="215" customFormat="false" ht="12.8" hidden="false" customHeight="false" outlineLevel="0" collapsed="false">
      <c r="B215" s="41" t="n">
        <f aca="false">B214+1</f>
        <v>210</v>
      </c>
      <c r="C215" s="43" t="n">
        <v>-54.3</v>
      </c>
      <c r="D215" s="43" t="n">
        <v>-62.4</v>
      </c>
      <c r="E215" s="42" t="n">
        <v>-72.4</v>
      </c>
      <c r="F215" s="43" t="n">
        <v>-63</v>
      </c>
      <c r="H215" s="41" t="n">
        <f aca="false">H214+1</f>
        <v>210</v>
      </c>
      <c r="I215" s="43" t="n">
        <v>-49.38</v>
      </c>
      <c r="J215" s="42" t="n">
        <v>-54.35</v>
      </c>
      <c r="K215" s="40" t="n">
        <v>-51.14</v>
      </c>
      <c r="L215" s="37" t="n">
        <v>-53.07</v>
      </c>
      <c r="N215" s="41" t="n">
        <f aca="false">N214+1</f>
        <v>210</v>
      </c>
      <c r="O215" s="43" t="n">
        <v>-46.36</v>
      </c>
      <c r="P215" s="43" t="n">
        <v>-47.68</v>
      </c>
      <c r="Q215" s="42" t="n">
        <v>-41</v>
      </c>
      <c r="R215" s="35" t="n">
        <v>-42.78</v>
      </c>
      <c r="S215" s="44"/>
      <c r="T215" s="41" t="n">
        <f aca="false">T214+1</f>
        <v>210</v>
      </c>
      <c r="U215" s="40" t="n">
        <v>-26.18</v>
      </c>
      <c r="V215" s="40" t="n">
        <v>-26.2</v>
      </c>
      <c r="W215" s="40" t="n">
        <v>-26.19</v>
      </c>
      <c r="X215" s="37" t="n">
        <v>-26.19</v>
      </c>
      <c r="Y215" s="37" t="n">
        <v>-31.12</v>
      </c>
    </row>
    <row r="216" customFormat="false" ht="12.8" hidden="false" customHeight="false" outlineLevel="0" collapsed="false">
      <c r="B216" s="41" t="n">
        <f aca="false">B215+1</f>
        <v>211</v>
      </c>
      <c r="C216" s="43" t="n">
        <v>-54.4</v>
      </c>
      <c r="D216" s="43" t="n">
        <v>-62.3</v>
      </c>
      <c r="E216" s="42" t="n">
        <v>-73.1</v>
      </c>
      <c r="F216" s="43" t="n">
        <v>-62.6</v>
      </c>
      <c r="H216" s="41" t="n">
        <f aca="false">H215+1</f>
        <v>211</v>
      </c>
      <c r="I216" s="37" t="n">
        <f aca="false">(I215*4+I220)/5</f>
        <v>-49.582</v>
      </c>
      <c r="J216" s="37" t="n">
        <f aca="false">(J215*4+J220)/5</f>
        <v>-54.544</v>
      </c>
      <c r="K216" s="37" t="n">
        <f aca="false">(K215*4+K220)/5</f>
        <v>-51.138</v>
      </c>
      <c r="L216" s="37" t="n">
        <f aca="false">(L215*4+L220)/5</f>
        <v>-53.062</v>
      </c>
      <c r="N216" s="41" t="n">
        <f aca="false">N215+1</f>
        <v>211</v>
      </c>
      <c r="O216" s="37" t="n">
        <f aca="false">(O215*4+O220)/5</f>
        <v>-46.004</v>
      </c>
      <c r="P216" s="37" t="n">
        <f aca="false">(P215*4+P220)/5</f>
        <v>-47.358</v>
      </c>
      <c r="Q216" s="37" t="n">
        <f aca="false">(Q215*4+Q220)/5</f>
        <v>-41.02</v>
      </c>
      <c r="R216" s="37" t="n">
        <f aca="false">(R215*4+R220)/5</f>
        <v>-42.662</v>
      </c>
      <c r="S216" s="44"/>
      <c r="T216" s="41" t="n">
        <f aca="false">T215+1</f>
        <v>211</v>
      </c>
      <c r="U216" s="40"/>
      <c r="V216" s="40"/>
      <c r="W216" s="40"/>
      <c r="X216" s="37" t="n">
        <v>-26.2513333333333</v>
      </c>
      <c r="Y216" s="37" t="n">
        <f aca="false">(Y215*4+Y220)/5</f>
        <v>-31.122</v>
      </c>
    </row>
    <row r="217" customFormat="false" ht="12.8" hidden="false" customHeight="false" outlineLevel="0" collapsed="false">
      <c r="B217" s="41" t="n">
        <f aca="false">B216+1</f>
        <v>212</v>
      </c>
      <c r="C217" s="43" t="n">
        <v>-54.5</v>
      </c>
      <c r="D217" s="43" t="n">
        <v>-62.3</v>
      </c>
      <c r="E217" s="42" t="n">
        <v>-73.6</v>
      </c>
      <c r="F217" s="43" t="n">
        <v>-62.3</v>
      </c>
      <c r="H217" s="41" t="n">
        <f aca="false">H216+1</f>
        <v>212</v>
      </c>
      <c r="I217" s="37" t="n">
        <f aca="false">(I215*3+I220*2)/5</f>
        <v>-49.784</v>
      </c>
      <c r="J217" s="37" t="n">
        <f aca="false">(J215*3+J220*2)/5</f>
        <v>-54.738</v>
      </c>
      <c r="K217" s="37" t="n">
        <f aca="false">(K215*3+K220*2)/5</f>
        <v>-51.136</v>
      </c>
      <c r="L217" s="37" t="n">
        <f aca="false">(L215*3+L220*2)/5</f>
        <v>-53.054</v>
      </c>
      <c r="N217" s="41" t="n">
        <f aca="false">N216+1</f>
        <v>212</v>
      </c>
      <c r="O217" s="37" t="n">
        <f aca="false">(O215*3+O220*2)/5</f>
        <v>-45.648</v>
      </c>
      <c r="P217" s="37" t="n">
        <f aca="false">(P215*3+P220*2)/5</f>
        <v>-47.036</v>
      </c>
      <c r="Q217" s="37" t="n">
        <f aca="false">(Q215*3+Q220*2)/5</f>
        <v>-41.04</v>
      </c>
      <c r="R217" s="37" t="n">
        <f aca="false">(R215*3+R220*2)/5</f>
        <v>-42.544</v>
      </c>
      <c r="S217" s="44"/>
      <c r="T217" s="41" t="n">
        <f aca="false">T216+1</f>
        <v>212</v>
      </c>
      <c r="U217" s="40"/>
      <c r="V217" s="40"/>
      <c r="W217" s="40"/>
      <c r="X217" s="37" t="n">
        <v>-26.3126666666667</v>
      </c>
      <c r="Y217" s="37" t="n">
        <f aca="false">(Y215*3+Y220*2)/5</f>
        <v>-31.124</v>
      </c>
    </row>
    <row r="218" customFormat="false" ht="12.8" hidden="false" customHeight="false" outlineLevel="0" collapsed="false">
      <c r="B218" s="41" t="n">
        <f aca="false">B217+1</f>
        <v>213</v>
      </c>
      <c r="C218" s="43" t="n">
        <v>-54.6</v>
      </c>
      <c r="D218" s="43" t="n">
        <v>-62.2</v>
      </c>
      <c r="E218" s="42" t="n">
        <v>-74.9</v>
      </c>
      <c r="F218" s="43" t="n">
        <v>-61.8</v>
      </c>
      <c r="H218" s="41" t="n">
        <f aca="false">H217+1</f>
        <v>213</v>
      </c>
      <c r="I218" s="37" t="n">
        <f aca="false">(I215*2+I220*3)/5</f>
        <v>-49.986</v>
      </c>
      <c r="J218" s="37" t="n">
        <f aca="false">(J215*2+J220*3)/5</f>
        <v>-54.932</v>
      </c>
      <c r="K218" s="37" t="n">
        <f aca="false">(K215*2+K220*3)/5</f>
        <v>-51.134</v>
      </c>
      <c r="L218" s="37" t="n">
        <f aca="false">(L215*2+L220*3)/5</f>
        <v>-53.046</v>
      </c>
      <c r="N218" s="41" t="n">
        <f aca="false">N217+1</f>
        <v>213</v>
      </c>
      <c r="O218" s="37" t="n">
        <f aca="false">(O215*2+O220*3)/5</f>
        <v>-45.292</v>
      </c>
      <c r="P218" s="37" t="n">
        <f aca="false">(P215*2+P220*3)/5</f>
        <v>-46.714</v>
      </c>
      <c r="Q218" s="37" t="n">
        <f aca="false">(Q215*2+Q220*3)/5</f>
        <v>-41.06</v>
      </c>
      <c r="R218" s="37" t="n">
        <f aca="false">(R215*2+R220*3)/5</f>
        <v>-42.426</v>
      </c>
      <c r="S218" s="44"/>
      <c r="T218" s="41" t="n">
        <f aca="false">T217+1</f>
        <v>213</v>
      </c>
      <c r="U218" s="40"/>
      <c r="V218" s="40"/>
      <c r="W218" s="40"/>
      <c r="X218" s="37" t="n">
        <v>-26.374</v>
      </c>
      <c r="Y218" s="37" t="n">
        <f aca="false">(Y215*2+Y220*3)/5</f>
        <v>-31.126</v>
      </c>
    </row>
    <row r="219" customFormat="false" ht="12.8" hidden="false" customHeight="false" outlineLevel="0" collapsed="false">
      <c r="B219" s="41" t="n">
        <f aca="false">B218+1</f>
        <v>214</v>
      </c>
      <c r="C219" s="43" t="n">
        <v>-54.8</v>
      </c>
      <c r="D219" s="43" t="n">
        <v>-62.2</v>
      </c>
      <c r="E219" s="42" t="n">
        <v>-75.7</v>
      </c>
      <c r="F219" s="43" t="n">
        <v>-61.5</v>
      </c>
      <c r="H219" s="41" t="n">
        <f aca="false">H218+1</f>
        <v>214</v>
      </c>
      <c r="I219" s="37" t="n">
        <f aca="false">(I215+I220*4)/5</f>
        <v>-50.188</v>
      </c>
      <c r="J219" s="37" t="n">
        <f aca="false">(J215+J220*4)/5</f>
        <v>-55.126</v>
      </c>
      <c r="K219" s="37" t="n">
        <f aca="false">(K215+K220*4)/5</f>
        <v>-51.132</v>
      </c>
      <c r="L219" s="37" t="n">
        <f aca="false">(L215+L220*4)/5</f>
        <v>-53.038</v>
      </c>
      <c r="N219" s="41" t="n">
        <f aca="false">N218+1</f>
        <v>214</v>
      </c>
      <c r="O219" s="37" t="n">
        <f aca="false">(O215+O220*4)/5</f>
        <v>-44.936</v>
      </c>
      <c r="P219" s="37" t="n">
        <f aca="false">(P215+P220*4)/5</f>
        <v>-46.392</v>
      </c>
      <c r="Q219" s="37" t="n">
        <f aca="false">(Q215+Q220*4)/5</f>
        <v>-41.08</v>
      </c>
      <c r="R219" s="37" t="n">
        <f aca="false">(R215+R220*4)/5</f>
        <v>-42.308</v>
      </c>
      <c r="S219" s="44"/>
      <c r="T219" s="41" t="n">
        <f aca="false">T218+1</f>
        <v>214</v>
      </c>
      <c r="U219" s="40"/>
      <c r="V219" s="40"/>
      <c r="W219" s="40"/>
      <c r="X219" s="37" t="n">
        <v>-26.4353333333333</v>
      </c>
      <c r="Y219" s="37" t="n">
        <f aca="false">(Y215+Y220*4)/5</f>
        <v>-31.128</v>
      </c>
    </row>
    <row r="220" customFormat="false" ht="12.8" hidden="false" customHeight="false" outlineLevel="0" collapsed="false">
      <c r="B220" s="41" t="n">
        <f aca="false">B219+1</f>
        <v>215</v>
      </c>
      <c r="C220" s="43" t="n">
        <v>-54.9</v>
      </c>
      <c r="D220" s="43" t="n">
        <v>-62.3</v>
      </c>
      <c r="E220" s="42" t="n">
        <v>-76.2</v>
      </c>
      <c r="F220" s="43" t="n">
        <v>-61.2</v>
      </c>
      <c r="H220" s="41" t="n">
        <f aca="false">H219+1</f>
        <v>215</v>
      </c>
      <c r="I220" s="43" t="n">
        <v>-50.39</v>
      </c>
      <c r="J220" s="42" t="n">
        <v>-55.32</v>
      </c>
      <c r="K220" s="40" t="n">
        <v>-51.13</v>
      </c>
      <c r="L220" s="37" t="n">
        <v>-53.03</v>
      </c>
      <c r="N220" s="41" t="n">
        <f aca="false">N219+1</f>
        <v>215</v>
      </c>
      <c r="O220" s="43" t="n">
        <v>-44.58</v>
      </c>
      <c r="P220" s="43" t="n">
        <v>-46.07</v>
      </c>
      <c r="Q220" s="42" t="n">
        <v>-41.1</v>
      </c>
      <c r="R220" s="35" t="n">
        <v>-42.19</v>
      </c>
      <c r="S220" s="44"/>
      <c r="T220" s="41" t="n">
        <f aca="false">T219+1</f>
        <v>215</v>
      </c>
      <c r="U220" s="40" t="n">
        <v>-26.49</v>
      </c>
      <c r="V220" s="40" t="n">
        <v>-26.37</v>
      </c>
      <c r="W220" s="40" t="n">
        <v>-26.63</v>
      </c>
      <c r="X220" s="37" t="n">
        <v>-26.4966666666667</v>
      </c>
      <c r="Y220" s="37" t="n">
        <v>-31.13</v>
      </c>
    </row>
    <row r="221" customFormat="false" ht="12.8" hidden="false" customHeight="false" outlineLevel="0" collapsed="false">
      <c r="B221" s="41" t="n">
        <f aca="false">B220+1</f>
        <v>216</v>
      </c>
      <c r="C221" s="43" t="n">
        <v>-55</v>
      </c>
      <c r="D221" s="43" t="n">
        <v>-62.4</v>
      </c>
      <c r="E221" s="42" t="n">
        <v>-76.3</v>
      </c>
      <c r="F221" s="43" t="n">
        <v>-60.7</v>
      </c>
      <c r="H221" s="41" t="n">
        <f aca="false">H220+1</f>
        <v>216</v>
      </c>
      <c r="I221" s="37" t="n">
        <f aca="false">(I220*4+I225)/5</f>
        <v>-50.698</v>
      </c>
      <c r="J221" s="37" t="n">
        <f aca="false">(J220*4+J225)/5</f>
        <v>-55.56</v>
      </c>
      <c r="K221" s="37" t="n">
        <f aca="false">(K220*4+K225)/5</f>
        <v>-51.194</v>
      </c>
      <c r="L221" s="37" t="n">
        <f aca="false">(L220*4+L225)/5</f>
        <v>-53.108</v>
      </c>
      <c r="N221" s="41" t="n">
        <f aca="false">N220+1</f>
        <v>216</v>
      </c>
      <c r="O221" s="37" t="n">
        <f aca="false">(O220*4+O225)/5</f>
        <v>-44.11</v>
      </c>
      <c r="P221" s="37" t="n">
        <f aca="false">(P220*4+P225)/5</f>
        <v>-45.87</v>
      </c>
      <c r="Q221" s="37" t="n">
        <f aca="false">(Q220*4+Q225)/5</f>
        <v>-41.164</v>
      </c>
      <c r="R221" s="37" t="n">
        <f aca="false">(R220*4+R225)/5</f>
        <v>-42.202</v>
      </c>
      <c r="S221" s="44"/>
      <c r="T221" s="41" t="n">
        <f aca="false">T220+1</f>
        <v>216</v>
      </c>
      <c r="U221" s="40"/>
      <c r="V221" s="40"/>
      <c r="W221" s="40"/>
      <c r="X221" s="37" t="n">
        <v>-26.5593333333333</v>
      </c>
      <c r="Y221" s="37" t="n">
        <f aca="false">(Y220*4+Y225)/5</f>
        <v>-31.1</v>
      </c>
    </row>
    <row r="222" customFormat="false" ht="12.8" hidden="false" customHeight="false" outlineLevel="0" collapsed="false">
      <c r="B222" s="41" t="n">
        <f aca="false">B221+1</f>
        <v>217</v>
      </c>
      <c r="C222" s="43" t="n">
        <v>-55</v>
      </c>
      <c r="D222" s="43" t="n">
        <v>-62.5</v>
      </c>
      <c r="E222" s="42" t="n">
        <v>-76.4</v>
      </c>
      <c r="F222" s="43" t="n">
        <v>-60.3</v>
      </c>
      <c r="H222" s="41" t="n">
        <f aca="false">H221+1</f>
        <v>217</v>
      </c>
      <c r="I222" s="37" t="n">
        <f aca="false">(I220*3+I225*2)/5</f>
        <v>-51.006</v>
      </c>
      <c r="J222" s="37" t="n">
        <f aca="false">(J220*3+J225*2)/5</f>
        <v>-55.8</v>
      </c>
      <c r="K222" s="37" t="n">
        <f aca="false">(K220*3+K225*2)/5</f>
        <v>-51.258</v>
      </c>
      <c r="L222" s="37" t="n">
        <f aca="false">(L220*3+L225*2)/5</f>
        <v>-53.186</v>
      </c>
      <c r="N222" s="41" t="n">
        <f aca="false">N221+1</f>
        <v>217</v>
      </c>
      <c r="O222" s="37" t="n">
        <f aca="false">(O220*3+O225*2)/5</f>
        <v>-43.64</v>
      </c>
      <c r="P222" s="37" t="n">
        <f aca="false">(P220*3+P225*2)/5</f>
        <v>-45.67</v>
      </c>
      <c r="Q222" s="37" t="n">
        <f aca="false">(Q220*3+Q225*2)/5</f>
        <v>-41.228</v>
      </c>
      <c r="R222" s="37" t="n">
        <f aca="false">(R220*3+R225*2)/5</f>
        <v>-42.214</v>
      </c>
      <c r="S222" s="44"/>
      <c r="T222" s="41" t="n">
        <f aca="false">T221+1</f>
        <v>217</v>
      </c>
      <c r="U222" s="40"/>
      <c r="V222" s="40"/>
      <c r="W222" s="40"/>
      <c r="X222" s="37" t="n">
        <v>-26.622</v>
      </c>
      <c r="Y222" s="37" t="n">
        <f aca="false">(Y220*3+Y225*2)/5</f>
        <v>-31.07</v>
      </c>
    </row>
    <row r="223" customFormat="false" ht="12.8" hidden="false" customHeight="false" outlineLevel="0" collapsed="false">
      <c r="B223" s="41" t="n">
        <f aca="false">B222+1</f>
        <v>218</v>
      </c>
      <c r="C223" s="43" t="n">
        <v>-55</v>
      </c>
      <c r="D223" s="43" t="n">
        <v>-62.7</v>
      </c>
      <c r="E223" s="42" t="n">
        <v>-76.5</v>
      </c>
      <c r="F223" s="43" t="n">
        <v>-59.8</v>
      </c>
      <c r="H223" s="41" t="n">
        <f aca="false">H222+1</f>
        <v>218</v>
      </c>
      <c r="I223" s="37" t="n">
        <f aca="false">(I220*2+I225*3)/5</f>
        <v>-51.314</v>
      </c>
      <c r="J223" s="37" t="n">
        <f aca="false">(J220*2+J225*3)/5</f>
        <v>-56.04</v>
      </c>
      <c r="K223" s="37" t="n">
        <f aca="false">(K220*2+K225*3)/5</f>
        <v>-51.322</v>
      </c>
      <c r="L223" s="37" t="n">
        <f aca="false">(L220*2+L225*3)/5</f>
        <v>-53.264</v>
      </c>
      <c r="N223" s="41" t="n">
        <f aca="false">N222+1</f>
        <v>218</v>
      </c>
      <c r="O223" s="37" t="n">
        <f aca="false">(O220*2+O225*3)/5</f>
        <v>-43.17</v>
      </c>
      <c r="P223" s="37" t="n">
        <f aca="false">(P220*2+P225*3)/5</f>
        <v>-45.47</v>
      </c>
      <c r="Q223" s="37" t="n">
        <f aca="false">(Q220*2+Q225*3)/5</f>
        <v>-41.292</v>
      </c>
      <c r="R223" s="37" t="n">
        <f aca="false">(R220*2+R225*3)/5</f>
        <v>-42.226</v>
      </c>
      <c r="S223" s="44"/>
      <c r="T223" s="41" t="n">
        <f aca="false">T222+1</f>
        <v>218</v>
      </c>
      <c r="U223" s="40"/>
      <c r="V223" s="40"/>
      <c r="W223" s="40"/>
      <c r="X223" s="37" t="n">
        <v>-26.6846666666667</v>
      </c>
      <c r="Y223" s="37" t="n">
        <f aca="false">(Y220*2+Y225*3)/5</f>
        <v>-31.04</v>
      </c>
    </row>
    <row r="224" customFormat="false" ht="12.8" hidden="false" customHeight="false" outlineLevel="0" collapsed="false">
      <c r="B224" s="41" t="n">
        <f aca="false">B223+1</f>
        <v>219</v>
      </c>
      <c r="C224" s="43" t="n">
        <v>-55</v>
      </c>
      <c r="D224" s="43" t="n">
        <v>-62.7</v>
      </c>
      <c r="E224" s="42" t="n">
        <v>-76.7</v>
      </c>
      <c r="F224" s="43" t="n">
        <v>-59.5</v>
      </c>
      <c r="H224" s="41" t="n">
        <f aca="false">H223+1</f>
        <v>219</v>
      </c>
      <c r="I224" s="37" t="n">
        <f aca="false">(I220+I225*4)/5</f>
        <v>-51.622</v>
      </c>
      <c r="J224" s="37" t="n">
        <f aca="false">(J220+J225*4)/5</f>
        <v>-56.28</v>
      </c>
      <c r="K224" s="37" t="n">
        <f aca="false">(K220+K225*4)/5</f>
        <v>-51.386</v>
      </c>
      <c r="L224" s="37" t="n">
        <f aca="false">(L220+L225*4)/5</f>
        <v>-53.342</v>
      </c>
      <c r="N224" s="41" t="n">
        <f aca="false">N223+1</f>
        <v>219</v>
      </c>
      <c r="O224" s="37" t="n">
        <f aca="false">(O220+O225*4)/5</f>
        <v>-42.7</v>
      </c>
      <c r="P224" s="37" t="n">
        <f aca="false">(P220+P225*4)/5</f>
        <v>-45.27</v>
      </c>
      <c r="Q224" s="37" t="n">
        <f aca="false">(Q220+Q225*4)/5</f>
        <v>-41.356</v>
      </c>
      <c r="R224" s="37" t="n">
        <f aca="false">(R220+R225*4)/5</f>
        <v>-42.238</v>
      </c>
      <c r="S224" s="44"/>
      <c r="T224" s="41" t="n">
        <f aca="false">T223+1</f>
        <v>219</v>
      </c>
      <c r="U224" s="40"/>
      <c r="V224" s="40"/>
      <c r="W224" s="40"/>
      <c r="X224" s="37" t="n">
        <v>-26.7473333333333</v>
      </c>
      <c r="Y224" s="37" t="n">
        <f aca="false">(Y220+Y225*4)/5</f>
        <v>-31.01</v>
      </c>
    </row>
    <row r="225" customFormat="false" ht="12.8" hidden="false" customHeight="false" outlineLevel="0" collapsed="false">
      <c r="B225" s="41" t="n">
        <f aca="false">B224+1</f>
        <v>220</v>
      </c>
      <c r="C225" s="43" t="n">
        <v>-55</v>
      </c>
      <c r="D225" s="43" t="n">
        <v>-63</v>
      </c>
      <c r="E225" s="42" t="n">
        <v>-76.8</v>
      </c>
      <c r="F225" s="43" t="n">
        <v>-59.2</v>
      </c>
      <c r="H225" s="41" t="n">
        <f aca="false">H224+1</f>
        <v>220</v>
      </c>
      <c r="I225" s="43" t="n">
        <v>-51.93</v>
      </c>
      <c r="J225" s="42" t="n">
        <v>-56.52</v>
      </c>
      <c r="K225" s="40" t="n">
        <v>-51.45</v>
      </c>
      <c r="L225" s="37" t="n">
        <v>-53.42</v>
      </c>
      <c r="N225" s="41" t="n">
        <f aca="false">N224+1</f>
        <v>220</v>
      </c>
      <c r="O225" s="43" t="n">
        <v>-42.23</v>
      </c>
      <c r="P225" s="43" t="n">
        <v>-45.07</v>
      </c>
      <c r="Q225" s="42" t="n">
        <v>-41.42</v>
      </c>
      <c r="R225" s="35" t="n">
        <v>-42.25</v>
      </c>
      <c r="S225" s="44"/>
      <c r="T225" s="41" t="n">
        <f aca="false">T224+1</f>
        <v>220</v>
      </c>
      <c r="U225" s="40" t="n">
        <v>-26.96</v>
      </c>
      <c r="V225" s="40" t="n">
        <v>-26.96</v>
      </c>
      <c r="W225" s="40" t="n">
        <v>-26.51</v>
      </c>
      <c r="X225" s="37" t="n">
        <v>-26.81</v>
      </c>
      <c r="Y225" s="37" t="n">
        <v>-30.98</v>
      </c>
    </row>
    <row r="226" customFormat="false" ht="12.8" hidden="false" customHeight="false" outlineLevel="0" collapsed="false">
      <c r="B226" s="41" t="n">
        <f aca="false">B225+1</f>
        <v>221</v>
      </c>
      <c r="C226" s="43" t="n">
        <v>-55</v>
      </c>
      <c r="D226" s="43" t="n">
        <v>-63.3</v>
      </c>
      <c r="E226" s="42" t="n">
        <v>-77</v>
      </c>
      <c r="F226" s="43" t="n">
        <v>-58.9</v>
      </c>
      <c r="H226" s="41" t="n">
        <f aca="false">H225+1</f>
        <v>221</v>
      </c>
      <c r="I226" s="37" t="n">
        <f aca="false">(I225*4+I230)/5</f>
        <v>-52.45</v>
      </c>
      <c r="J226" s="37" t="n">
        <f aca="false">(J225*4+J230)/5</f>
        <v>-56.908</v>
      </c>
      <c r="K226" s="37" t="n">
        <f aca="false">(K225*4+K230)/5</f>
        <v>-51.53</v>
      </c>
      <c r="L226" s="37" t="n">
        <f aca="false">(L225*4+L230)/5</f>
        <v>-53.664</v>
      </c>
      <c r="N226" s="41" t="n">
        <f aca="false">N225+1</f>
        <v>221</v>
      </c>
      <c r="O226" s="37" t="n">
        <f aca="false">(O225*4+O230)/5</f>
        <v>-41.818</v>
      </c>
      <c r="P226" s="37" t="n">
        <f aca="false">(P225*4+P230)/5</f>
        <v>-44.89</v>
      </c>
      <c r="Q226" s="37" t="n">
        <f aca="false">(Q225*4+Q230)/5</f>
        <v>-41.444</v>
      </c>
      <c r="R226" s="37" t="n">
        <f aca="false">(R225*4+R230)/5</f>
        <v>-42.32</v>
      </c>
      <c r="S226" s="44"/>
      <c r="T226" s="41" t="n">
        <f aca="false">T225+1</f>
        <v>221</v>
      </c>
      <c r="U226" s="40"/>
      <c r="V226" s="40"/>
      <c r="W226" s="40"/>
      <c r="X226" s="37" t="n">
        <v>-26.8726666666667</v>
      </c>
      <c r="Y226" s="37" t="n">
        <f aca="false">(Y225*4+Y230)/5</f>
        <v>-30.93</v>
      </c>
    </row>
    <row r="227" customFormat="false" ht="12.8" hidden="false" customHeight="false" outlineLevel="0" collapsed="false">
      <c r="B227" s="41" t="n">
        <f aca="false">B226+1</f>
        <v>222</v>
      </c>
      <c r="C227" s="43" t="n">
        <v>-55</v>
      </c>
      <c r="D227" s="43" t="n">
        <v>-63.7</v>
      </c>
      <c r="E227" s="42" t="n">
        <v>-77.2</v>
      </c>
      <c r="F227" s="43" t="n">
        <v>-58.8</v>
      </c>
      <c r="H227" s="41" t="n">
        <f aca="false">H226+1</f>
        <v>222</v>
      </c>
      <c r="I227" s="37" t="n">
        <f aca="false">(I225*3+I230*2)/5</f>
        <v>-52.97</v>
      </c>
      <c r="J227" s="37" t="n">
        <f aca="false">(J225*3+J230*2)/5</f>
        <v>-57.296</v>
      </c>
      <c r="K227" s="37" t="n">
        <f aca="false">(K225*3+K230*2)/5</f>
        <v>-51.61</v>
      </c>
      <c r="L227" s="37" t="n">
        <f aca="false">(L225*3+L230*2)/5</f>
        <v>-53.908</v>
      </c>
      <c r="N227" s="41" t="n">
        <f aca="false">N226+1</f>
        <v>222</v>
      </c>
      <c r="O227" s="37" t="n">
        <f aca="false">(O225*3+O230*2)/5</f>
        <v>-41.406</v>
      </c>
      <c r="P227" s="37" t="n">
        <f aca="false">(P225*3+P230*2)/5</f>
        <v>-44.71</v>
      </c>
      <c r="Q227" s="37" t="n">
        <f aca="false">(Q225*3+Q230*2)/5</f>
        <v>-41.468</v>
      </c>
      <c r="R227" s="37" t="n">
        <f aca="false">(R225*3+R230*2)/5</f>
        <v>-42.39</v>
      </c>
      <c r="S227" s="44"/>
      <c r="T227" s="41" t="n">
        <f aca="false">T226+1</f>
        <v>222</v>
      </c>
      <c r="U227" s="40"/>
      <c r="V227" s="40"/>
      <c r="W227" s="40"/>
      <c r="X227" s="37" t="n">
        <v>-26.9353333333333</v>
      </c>
      <c r="Y227" s="37" t="n">
        <f aca="false">(Y225*3+Y230*2)/5</f>
        <v>-30.88</v>
      </c>
    </row>
    <row r="228" customFormat="false" ht="12.8" hidden="false" customHeight="false" outlineLevel="0" collapsed="false">
      <c r="B228" s="41" t="n">
        <f aca="false">B227+1</f>
        <v>223</v>
      </c>
      <c r="C228" s="43" t="n">
        <v>-55</v>
      </c>
      <c r="D228" s="43" t="n">
        <v>-64</v>
      </c>
      <c r="E228" s="42" t="n">
        <v>-77.3</v>
      </c>
      <c r="F228" s="43" t="n">
        <v>-58.6</v>
      </c>
      <c r="H228" s="41" t="n">
        <f aca="false">H227+1</f>
        <v>223</v>
      </c>
      <c r="I228" s="37" t="n">
        <f aca="false">(I225*2+I230*3)/5</f>
        <v>-53.49</v>
      </c>
      <c r="J228" s="37" t="n">
        <f aca="false">(J225*2+J230*3)/5</f>
        <v>-57.684</v>
      </c>
      <c r="K228" s="37" t="n">
        <f aca="false">(K225*2+K230*3)/5</f>
        <v>-51.69</v>
      </c>
      <c r="L228" s="37" t="n">
        <f aca="false">(L225*2+L230*3)/5</f>
        <v>-54.152</v>
      </c>
      <c r="N228" s="41" t="n">
        <f aca="false">N227+1</f>
        <v>223</v>
      </c>
      <c r="O228" s="37" t="n">
        <f aca="false">(O225*2+O230*3)/5</f>
        <v>-40.994</v>
      </c>
      <c r="P228" s="37" t="n">
        <f aca="false">(P225*2+P230*3)/5</f>
        <v>-44.53</v>
      </c>
      <c r="Q228" s="37" t="n">
        <f aca="false">(Q225*2+Q230*3)/5</f>
        <v>-41.492</v>
      </c>
      <c r="R228" s="37" t="n">
        <f aca="false">(R225*2+R230*3)/5</f>
        <v>-42.46</v>
      </c>
      <c r="S228" s="44"/>
      <c r="T228" s="41" t="n">
        <f aca="false">T227+1</f>
        <v>223</v>
      </c>
      <c r="U228" s="40"/>
      <c r="V228" s="40"/>
      <c r="W228" s="40"/>
      <c r="X228" s="37" t="n">
        <v>-26.998</v>
      </c>
      <c r="Y228" s="37" t="n">
        <f aca="false">(Y225*2+Y230*3)/5</f>
        <v>-30.83</v>
      </c>
    </row>
    <row r="229" customFormat="false" ht="12.8" hidden="false" customHeight="false" outlineLevel="0" collapsed="false">
      <c r="B229" s="41" t="n">
        <f aca="false">B228+1</f>
        <v>224</v>
      </c>
      <c r="C229" s="43" t="n">
        <v>-54.9</v>
      </c>
      <c r="D229" s="43" t="n">
        <v>-64.9</v>
      </c>
      <c r="E229" s="42" t="n">
        <v>-77.3</v>
      </c>
      <c r="F229" s="43" t="n">
        <v>-58.4</v>
      </c>
      <c r="H229" s="41" t="n">
        <f aca="false">H228+1</f>
        <v>224</v>
      </c>
      <c r="I229" s="37" t="n">
        <f aca="false">(I225+I230*4)/5</f>
        <v>-54.01</v>
      </c>
      <c r="J229" s="37" t="n">
        <f aca="false">(J225+J230*4)/5</f>
        <v>-58.072</v>
      </c>
      <c r="K229" s="37" t="n">
        <f aca="false">(K225+K230*4)/5</f>
        <v>-51.77</v>
      </c>
      <c r="L229" s="37" t="n">
        <f aca="false">(L225+L230*4)/5</f>
        <v>-54.396</v>
      </c>
      <c r="N229" s="41" t="n">
        <f aca="false">N228+1</f>
        <v>224</v>
      </c>
      <c r="O229" s="37" t="n">
        <f aca="false">(O225+O230*4)/5</f>
        <v>-40.582</v>
      </c>
      <c r="P229" s="37" t="n">
        <f aca="false">(P225+P230*4)/5</f>
        <v>-44.35</v>
      </c>
      <c r="Q229" s="37" t="n">
        <f aca="false">(Q225+Q230*4)/5</f>
        <v>-41.516</v>
      </c>
      <c r="R229" s="37" t="n">
        <f aca="false">(R225+R230*4)/5</f>
        <v>-42.53</v>
      </c>
      <c r="S229" s="44"/>
      <c r="T229" s="41" t="n">
        <f aca="false">T228+1</f>
        <v>224</v>
      </c>
      <c r="U229" s="40"/>
      <c r="V229" s="40"/>
      <c r="W229" s="40"/>
      <c r="X229" s="37" t="n">
        <v>-27.0606666666667</v>
      </c>
      <c r="Y229" s="37" t="n">
        <f aca="false">(Y225+Y230*4)/5</f>
        <v>-30.78</v>
      </c>
    </row>
    <row r="230" customFormat="false" ht="12.8" hidden="false" customHeight="false" outlineLevel="0" collapsed="false">
      <c r="B230" s="41" t="n">
        <f aca="false">B229+1</f>
        <v>225</v>
      </c>
      <c r="C230" s="43" t="n">
        <v>-54.9</v>
      </c>
      <c r="D230" s="43" t="n">
        <v>-64.4</v>
      </c>
      <c r="E230" s="42" t="n">
        <v>-77</v>
      </c>
      <c r="F230" s="43" t="n">
        <v>-58.2</v>
      </c>
      <c r="H230" s="41" t="n">
        <f aca="false">H229+1</f>
        <v>225</v>
      </c>
      <c r="I230" s="43" t="n">
        <v>-54.53</v>
      </c>
      <c r="J230" s="42" t="n">
        <v>-58.46</v>
      </c>
      <c r="K230" s="40" t="n">
        <v>-51.85</v>
      </c>
      <c r="L230" s="37" t="n">
        <v>-54.64</v>
      </c>
      <c r="N230" s="41" t="n">
        <f aca="false">N229+1</f>
        <v>225</v>
      </c>
      <c r="O230" s="43" t="n">
        <v>-40.17</v>
      </c>
      <c r="P230" s="43" t="n">
        <v>-44.17</v>
      </c>
      <c r="Q230" s="42" t="n">
        <v>-41.54</v>
      </c>
      <c r="R230" s="35" t="n">
        <v>-42.6</v>
      </c>
      <c r="S230" s="44"/>
      <c r="T230" s="41" t="n">
        <f aca="false">T229+1</f>
        <v>225</v>
      </c>
      <c r="U230" s="40" t="n">
        <v>-27.04</v>
      </c>
      <c r="V230" s="40" t="n">
        <v>-27.18</v>
      </c>
      <c r="W230" s="40" t="n">
        <v>-27.15</v>
      </c>
      <c r="X230" s="37" t="n">
        <v>-27.1233333333333</v>
      </c>
      <c r="Y230" s="37" t="n">
        <v>-30.73</v>
      </c>
    </row>
    <row r="231" customFormat="false" ht="12.8" hidden="false" customHeight="false" outlineLevel="0" collapsed="false">
      <c r="B231" s="41" t="n">
        <f aca="false">B230+1</f>
        <v>226</v>
      </c>
      <c r="C231" s="43" t="n">
        <v>-54.9</v>
      </c>
      <c r="D231" s="43" t="n">
        <v>-64.7</v>
      </c>
      <c r="E231" s="42" t="n">
        <v>-76.5</v>
      </c>
      <c r="F231" s="43" t="n">
        <v>-58.1</v>
      </c>
      <c r="H231" s="41" t="n">
        <f aca="false">H230+1</f>
        <v>226</v>
      </c>
      <c r="I231" s="37" t="n">
        <f aca="false">(I230*4+I235)/5</f>
        <v>-55.476</v>
      </c>
      <c r="J231" s="37" t="n">
        <f aca="false">(J230*4+J235)/5</f>
        <v>-58.764</v>
      </c>
      <c r="K231" s="37" t="n">
        <f aca="false">(K230*4+K235)/5</f>
        <v>-51.888</v>
      </c>
      <c r="L231" s="37" t="n">
        <f aca="false">(L230*4+L235)/5</f>
        <v>-54.926</v>
      </c>
      <c r="N231" s="41" t="n">
        <f aca="false">N230+1</f>
        <v>226</v>
      </c>
      <c r="O231" s="37" t="n">
        <f aca="false">(O230*4+O235)/5</f>
        <v>-39.928</v>
      </c>
      <c r="P231" s="37" t="n">
        <f aca="false">(P230*4+P235)/5</f>
        <v>-43.994</v>
      </c>
      <c r="Q231" s="37" t="n">
        <f aca="false">(Q230*4+Q235)/5</f>
        <v>-41.648</v>
      </c>
      <c r="R231" s="37" t="n">
        <f aca="false">(R230*4+R235)/5</f>
        <v>-42.87</v>
      </c>
      <c r="S231" s="44"/>
      <c r="T231" s="41" t="n">
        <f aca="false">T230+1</f>
        <v>226</v>
      </c>
      <c r="U231" s="40"/>
      <c r="V231" s="40"/>
      <c r="W231" s="40"/>
      <c r="X231" s="37" t="n">
        <v>-27.132</v>
      </c>
      <c r="Y231" s="37" t="n">
        <f aca="false">(Y230*4+Y235)/5</f>
        <v>-30.704</v>
      </c>
    </row>
    <row r="232" customFormat="false" ht="12.8" hidden="false" customHeight="false" outlineLevel="0" collapsed="false">
      <c r="B232" s="41" t="n">
        <f aca="false">B231+1</f>
        <v>227</v>
      </c>
      <c r="C232" s="43" t="n">
        <v>-54.8</v>
      </c>
      <c r="D232" s="43" t="n">
        <v>-64.9</v>
      </c>
      <c r="E232" s="42" t="n">
        <v>-76.2</v>
      </c>
      <c r="F232" s="43" t="n">
        <v>-58</v>
      </c>
      <c r="H232" s="41" t="n">
        <f aca="false">H231+1</f>
        <v>227</v>
      </c>
      <c r="I232" s="37" t="n">
        <f aca="false">(I230*3+I235*2)/5</f>
        <v>-56.422</v>
      </c>
      <c r="J232" s="37" t="n">
        <f aca="false">(J230*3+J235*2)/5</f>
        <v>-59.068</v>
      </c>
      <c r="K232" s="37" t="n">
        <f aca="false">(K230*3+K235*2)/5</f>
        <v>-51.926</v>
      </c>
      <c r="L232" s="37" t="n">
        <f aca="false">(L230*3+L235*2)/5</f>
        <v>-55.212</v>
      </c>
      <c r="N232" s="41" t="n">
        <f aca="false">N231+1</f>
        <v>227</v>
      </c>
      <c r="O232" s="37" t="n">
        <f aca="false">(O230*3+O235*2)/5</f>
        <v>-39.686</v>
      </c>
      <c r="P232" s="37" t="n">
        <f aca="false">(P230*3+P235*2)/5</f>
        <v>-43.818</v>
      </c>
      <c r="Q232" s="37" t="n">
        <f aca="false">(Q230*3+Q235*2)/5</f>
        <v>-41.756</v>
      </c>
      <c r="R232" s="37" t="n">
        <f aca="false">(R230*3+R235*2)/5</f>
        <v>-43.14</v>
      </c>
      <c r="S232" s="44"/>
      <c r="T232" s="41" t="n">
        <f aca="false">T231+1</f>
        <v>227</v>
      </c>
      <c r="U232" s="40"/>
      <c r="V232" s="40"/>
      <c r="W232" s="40"/>
      <c r="X232" s="37" t="n">
        <v>-27.1406666666667</v>
      </c>
      <c r="Y232" s="37" t="n">
        <f aca="false">(Y230*3+Y235*2)/5</f>
        <v>-30.678</v>
      </c>
    </row>
    <row r="233" customFormat="false" ht="12.8" hidden="false" customHeight="false" outlineLevel="0" collapsed="false">
      <c r="B233" s="41" t="n">
        <f aca="false">B232+1</f>
        <v>228</v>
      </c>
      <c r="C233" s="43" t="n">
        <v>-54.8</v>
      </c>
      <c r="D233" s="43" t="n">
        <v>-65</v>
      </c>
      <c r="E233" s="42" t="n">
        <v>-76.1</v>
      </c>
      <c r="F233" s="43" t="n">
        <v>-57.9</v>
      </c>
      <c r="H233" s="41" t="n">
        <f aca="false">H232+1</f>
        <v>228</v>
      </c>
      <c r="I233" s="37" t="n">
        <f aca="false">(I230*2+I235*3)/5</f>
        <v>-57.368</v>
      </c>
      <c r="J233" s="37" t="n">
        <f aca="false">(J230*2+J235*3)/5</f>
        <v>-59.372</v>
      </c>
      <c r="K233" s="37" t="n">
        <f aca="false">(K230*2+K235*3)/5</f>
        <v>-51.964</v>
      </c>
      <c r="L233" s="37" t="n">
        <f aca="false">(L230*2+L235*3)/5</f>
        <v>-55.498</v>
      </c>
      <c r="N233" s="41" t="n">
        <f aca="false">N232+1</f>
        <v>228</v>
      </c>
      <c r="O233" s="37" t="n">
        <f aca="false">(O230*2+O235*3)/5</f>
        <v>-39.444</v>
      </c>
      <c r="P233" s="37" t="n">
        <f aca="false">(P230*2+P235*3)/5</f>
        <v>-43.642</v>
      </c>
      <c r="Q233" s="37" t="n">
        <f aca="false">(Q230*2+Q235*3)/5</f>
        <v>-41.864</v>
      </c>
      <c r="R233" s="37" t="n">
        <f aca="false">(R230*2+R235*3)/5</f>
        <v>-43.41</v>
      </c>
      <c r="S233" s="44"/>
      <c r="T233" s="41" t="n">
        <f aca="false">T232+1</f>
        <v>228</v>
      </c>
      <c r="U233" s="40"/>
      <c r="V233" s="40"/>
      <c r="W233" s="40"/>
      <c r="X233" s="37" t="n">
        <v>-27.1493333333333</v>
      </c>
      <c r="Y233" s="37" t="n">
        <f aca="false">(Y230*2+Y235*3)/5</f>
        <v>-30.652</v>
      </c>
    </row>
    <row r="234" customFormat="false" ht="12.8" hidden="false" customHeight="false" outlineLevel="0" collapsed="false">
      <c r="B234" s="41" t="n">
        <f aca="false">B233+1</f>
        <v>229</v>
      </c>
      <c r="C234" s="43" t="n">
        <v>-54.6</v>
      </c>
      <c r="D234" s="43" t="n">
        <v>-65.1</v>
      </c>
      <c r="E234" s="42" t="n">
        <v>-76</v>
      </c>
      <c r="F234" s="43" t="n">
        <v>-57.8</v>
      </c>
      <c r="H234" s="41" t="n">
        <f aca="false">H233+1</f>
        <v>229</v>
      </c>
      <c r="I234" s="37" t="n">
        <f aca="false">(I230+I235*4)/5</f>
        <v>-58.314</v>
      </c>
      <c r="J234" s="37" t="n">
        <f aca="false">(J230+J235*4)/5</f>
        <v>-59.676</v>
      </c>
      <c r="K234" s="37" t="n">
        <f aca="false">(K230+K235*4)/5</f>
        <v>-52.002</v>
      </c>
      <c r="L234" s="37" t="n">
        <f aca="false">(L230+L235*4)/5</f>
        <v>-55.784</v>
      </c>
      <c r="N234" s="41" t="n">
        <f aca="false">N233+1</f>
        <v>229</v>
      </c>
      <c r="O234" s="37" t="n">
        <f aca="false">(O230+O235*4)/5</f>
        <v>-39.202</v>
      </c>
      <c r="P234" s="37" t="n">
        <f aca="false">(P230+P235*4)/5</f>
        <v>-43.466</v>
      </c>
      <c r="Q234" s="37" t="n">
        <f aca="false">(Q230+Q235*4)/5</f>
        <v>-41.972</v>
      </c>
      <c r="R234" s="37" t="n">
        <f aca="false">(R230+R235*4)/5</f>
        <v>-43.68</v>
      </c>
      <c r="S234" s="44"/>
      <c r="T234" s="41" t="n">
        <f aca="false">T233+1</f>
        <v>229</v>
      </c>
      <c r="U234" s="40"/>
      <c r="V234" s="40"/>
      <c r="W234" s="40"/>
      <c r="X234" s="37" t="n">
        <v>-27.158</v>
      </c>
      <c r="Y234" s="37" t="n">
        <f aca="false">(Y230+Y235*4)/5</f>
        <v>-30.626</v>
      </c>
    </row>
    <row r="235" customFormat="false" ht="12.8" hidden="false" customHeight="false" outlineLevel="0" collapsed="false">
      <c r="B235" s="41" t="n">
        <f aca="false">B234+1</f>
        <v>230</v>
      </c>
      <c r="C235" s="43" t="n">
        <v>-54.4</v>
      </c>
      <c r="D235" s="43" t="n">
        <v>-65.3</v>
      </c>
      <c r="E235" s="42" t="n">
        <v>-76.1</v>
      </c>
      <c r="F235" s="43" t="n">
        <v>-57.8</v>
      </c>
      <c r="H235" s="41" t="n">
        <f aca="false">H234+1</f>
        <v>230</v>
      </c>
      <c r="I235" s="43" t="n">
        <v>-59.26</v>
      </c>
      <c r="J235" s="42" t="n">
        <v>-59.98</v>
      </c>
      <c r="K235" s="40" t="n">
        <v>-52.04</v>
      </c>
      <c r="L235" s="37" t="n">
        <v>-56.07</v>
      </c>
      <c r="N235" s="41" t="n">
        <f aca="false">N234+1</f>
        <v>230</v>
      </c>
      <c r="O235" s="43" t="n">
        <v>-38.96</v>
      </c>
      <c r="P235" s="43" t="n">
        <v>-43.29</v>
      </c>
      <c r="Q235" s="42" t="n">
        <v>-42.08</v>
      </c>
      <c r="R235" s="35" t="n">
        <v>-43.95</v>
      </c>
      <c r="S235" s="44"/>
      <c r="T235" s="41" t="n">
        <f aca="false">T234+1</f>
        <v>230</v>
      </c>
      <c r="U235" s="40" t="n">
        <v>-27.24</v>
      </c>
      <c r="V235" s="40" t="n">
        <v>-27.24</v>
      </c>
      <c r="W235" s="40" t="n">
        <v>-27.02</v>
      </c>
      <c r="X235" s="37" t="n">
        <v>-27.1666666666667</v>
      </c>
      <c r="Y235" s="37" t="n">
        <v>-30.6</v>
      </c>
    </row>
    <row r="236" customFormat="false" ht="12.8" hidden="false" customHeight="false" outlineLevel="0" collapsed="false">
      <c r="B236" s="41" t="n">
        <f aca="false">B235+1</f>
        <v>231</v>
      </c>
      <c r="C236" s="43" t="n">
        <v>-54.2</v>
      </c>
      <c r="D236" s="43" t="n">
        <v>-65.3</v>
      </c>
      <c r="E236" s="42" t="n">
        <v>-76.2</v>
      </c>
      <c r="F236" s="43" t="n">
        <v>-57.7</v>
      </c>
      <c r="H236" s="41" t="n">
        <f aca="false">H235+1</f>
        <v>231</v>
      </c>
      <c r="I236" s="37" t="n">
        <f aca="false">(I235*4+I240)/5</f>
        <v>-60.114</v>
      </c>
      <c r="J236" s="37" t="n">
        <f aca="false">(J235*4+J240)/5</f>
        <v>-60.034</v>
      </c>
      <c r="K236" s="37" t="n">
        <f aca="false">(K235*4+K240)/5</f>
        <v>-51.812</v>
      </c>
      <c r="L236" s="37" t="n">
        <f aca="false">(L235*4+L240)/5</f>
        <v>-56.686</v>
      </c>
      <c r="N236" s="41" t="n">
        <f aca="false">N235+1</f>
        <v>231</v>
      </c>
      <c r="O236" s="37" t="n">
        <f aca="false">(O235*4+O240)/5</f>
        <v>-38.84</v>
      </c>
      <c r="P236" s="37" t="n">
        <f aca="false">(P235*4+P240)/5</f>
        <v>-43.014</v>
      </c>
      <c r="Q236" s="37" t="n">
        <f aca="false">(Q235*4+Q240)/5</f>
        <v>-42.13</v>
      </c>
      <c r="R236" s="37" t="n">
        <f aca="false">(R235*4+R240)/5</f>
        <v>-44.328</v>
      </c>
      <c r="S236" s="44"/>
      <c r="T236" s="41" t="n">
        <f aca="false">T235+1</f>
        <v>231</v>
      </c>
      <c r="U236" s="40"/>
      <c r="V236" s="40"/>
      <c r="W236" s="40"/>
      <c r="X236" s="37" t="n">
        <v>-27.1793333333333</v>
      </c>
      <c r="Y236" s="37" t="n">
        <f aca="false">(Y235*4+Y240)/5</f>
        <v>-30.574</v>
      </c>
    </row>
    <row r="237" customFormat="false" ht="12.8" hidden="false" customHeight="false" outlineLevel="0" collapsed="false">
      <c r="B237" s="41" t="n">
        <f aca="false">B236+1</f>
        <v>232</v>
      </c>
      <c r="C237" s="43" t="n">
        <v>-54</v>
      </c>
      <c r="D237" s="43" t="n">
        <v>-65.3</v>
      </c>
      <c r="E237" s="42" t="n">
        <v>-76.2</v>
      </c>
      <c r="F237" s="43" t="n">
        <v>-57.6</v>
      </c>
      <c r="H237" s="41" t="n">
        <f aca="false">H236+1</f>
        <v>232</v>
      </c>
      <c r="I237" s="37" t="n">
        <f aca="false">(I235*3+I240*2)/5</f>
        <v>-60.968</v>
      </c>
      <c r="J237" s="37" t="n">
        <f aca="false">(J235*3+J240*2)/5</f>
        <v>-60.088</v>
      </c>
      <c r="K237" s="37" t="n">
        <f aca="false">(K235*3+K240*2)/5</f>
        <v>-51.584</v>
      </c>
      <c r="L237" s="37" t="n">
        <f aca="false">(L235*3+L240*2)/5</f>
        <v>-57.302</v>
      </c>
      <c r="N237" s="41" t="n">
        <f aca="false">N236+1</f>
        <v>232</v>
      </c>
      <c r="O237" s="37" t="n">
        <f aca="false">(O235*3+O240*2)/5</f>
        <v>-38.72</v>
      </c>
      <c r="P237" s="37" t="n">
        <f aca="false">(P235*3+P240*2)/5</f>
        <v>-42.738</v>
      </c>
      <c r="Q237" s="37" t="n">
        <f aca="false">(Q235*3+Q240*2)/5</f>
        <v>-42.18</v>
      </c>
      <c r="R237" s="37" t="n">
        <f aca="false">(R235*3+R240*2)/5</f>
        <v>-44.706</v>
      </c>
      <c r="S237" s="44"/>
      <c r="T237" s="41" t="n">
        <f aca="false">T236+1</f>
        <v>232</v>
      </c>
      <c r="U237" s="40"/>
      <c r="V237" s="40"/>
      <c r="W237" s="40"/>
      <c r="X237" s="37" t="n">
        <v>-27.192</v>
      </c>
      <c r="Y237" s="37" t="n">
        <f aca="false">(Y235*3+Y240*2)/5</f>
        <v>-30.548</v>
      </c>
    </row>
    <row r="238" customFormat="false" ht="12.8" hidden="false" customHeight="false" outlineLevel="0" collapsed="false">
      <c r="B238" s="41" t="n">
        <f aca="false">B237+1</f>
        <v>233</v>
      </c>
      <c r="C238" s="43" t="n">
        <v>-53.9</v>
      </c>
      <c r="D238" s="43" t="n">
        <v>-65.3</v>
      </c>
      <c r="E238" s="42" t="n">
        <v>-76.4</v>
      </c>
      <c r="F238" s="43" t="n">
        <v>-57.4</v>
      </c>
      <c r="H238" s="41" t="n">
        <f aca="false">H237+1</f>
        <v>233</v>
      </c>
      <c r="I238" s="37" t="n">
        <f aca="false">(I235*2+I240*3)/5</f>
        <v>-61.822</v>
      </c>
      <c r="J238" s="37" t="n">
        <f aca="false">(J235*2+J240*3)/5</f>
        <v>-60.142</v>
      </c>
      <c r="K238" s="37" t="n">
        <f aca="false">(K235*2+K240*3)/5</f>
        <v>-51.356</v>
      </c>
      <c r="L238" s="37" t="n">
        <f aca="false">(L235*2+L240*3)/5</f>
        <v>-57.918</v>
      </c>
      <c r="N238" s="41" t="n">
        <f aca="false">N237+1</f>
        <v>233</v>
      </c>
      <c r="O238" s="37" t="n">
        <f aca="false">(O235*2+O240*3)/5</f>
        <v>-38.6</v>
      </c>
      <c r="P238" s="37" t="n">
        <f aca="false">(P235*2+P240*3)/5</f>
        <v>-42.462</v>
      </c>
      <c r="Q238" s="37" t="n">
        <f aca="false">(Q235*2+Q240*3)/5</f>
        <v>-42.23</v>
      </c>
      <c r="R238" s="37" t="n">
        <f aca="false">(R235*2+R240*3)/5</f>
        <v>-45.084</v>
      </c>
      <c r="S238" s="44"/>
      <c r="T238" s="41" t="n">
        <f aca="false">T237+1</f>
        <v>233</v>
      </c>
      <c r="U238" s="40"/>
      <c r="V238" s="40"/>
      <c r="W238" s="40"/>
      <c r="X238" s="37" t="n">
        <v>-27.2046666666667</v>
      </c>
      <c r="Y238" s="37" t="n">
        <f aca="false">(Y235*2+Y240*3)/5</f>
        <v>-30.522</v>
      </c>
    </row>
    <row r="239" customFormat="false" ht="12.8" hidden="false" customHeight="false" outlineLevel="0" collapsed="false">
      <c r="B239" s="41" t="n">
        <f aca="false">B238+1</f>
        <v>234</v>
      </c>
      <c r="C239" s="43" t="n">
        <v>-53.7</v>
      </c>
      <c r="D239" s="43" t="n">
        <v>-65.2</v>
      </c>
      <c r="E239" s="42" t="n">
        <v>-76.6</v>
      </c>
      <c r="F239" s="43" t="n">
        <v>-57.2</v>
      </c>
      <c r="H239" s="41" t="n">
        <f aca="false">H238+1</f>
        <v>234</v>
      </c>
      <c r="I239" s="37" t="n">
        <f aca="false">(I235+I240*4)/5</f>
        <v>-62.676</v>
      </c>
      <c r="J239" s="37" t="n">
        <f aca="false">(J235+J240*4)/5</f>
        <v>-60.196</v>
      </c>
      <c r="K239" s="37" t="n">
        <f aca="false">(K235+K240*4)/5</f>
        <v>-51.128</v>
      </c>
      <c r="L239" s="37" t="n">
        <f aca="false">(L235+L240*4)/5</f>
        <v>-58.534</v>
      </c>
      <c r="N239" s="41" t="n">
        <f aca="false">N238+1</f>
        <v>234</v>
      </c>
      <c r="O239" s="37" t="n">
        <f aca="false">(O235+O240*4)/5</f>
        <v>-38.48</v>
      </c>
      <c r="P239" s="37" t="n">
        <f aca="false">(P235+P240*4)/5</f>
        <v>-42.186</v>
      </c>
      <c r="Q239" s="37" t="n">
        <f aca="false">(Q235+Q240*4)/5</f>
        <v>-42.28</v>
      </c>
      <c r="R239" s="37" t="n">
        <f aca="false">(R235+R240*4)/5</f>
        <v>-45.462</v>
      </c>
      <c r="S239" s="44"/>
      <c r="T239" s="41" t="n">
        <f aca="false">T238+1</f>
        <v>234</v>
      </c>
      <c r="U239" s="40"/>
      <c r="V239" s="40"/>
      <c r="W239" s="40"/>
      <c r="X239" s="37" t="n">
        <v>-27.2173333333333</v>
      </c>
      <c r="Y239" s="37" t="n">
        <f aca="false">(Y235+Y240*4)/5</f>
        <v>-30.496</v>
      </c>
    </row>
    <row r="240" customFormat="false" ht="12.8" hidden="false" customHeight="false" outlineLevel="0" collapsed="false">
      <c r="B240" s="41" t="n">
        <f aca="false">B239+1</f>
        <v>235</v>
      </c>
      <c r="C240" s="43" t="n">
        <v>-53.6</v>
      </c>
      <c r="D240" s="43" t="n">
        <v>-65.2</v>
      </c>
      <c r="E240" s="42" t="n">
        <v>-76.7</v>
      </c>
      <c r="F240" s="43" t="n">
        <v>-57</v>
      </c>
      <c r="H240" s="41" t="n">
        <f aca="false">H239+1</f>
        <v>235</v>
      </c>
      <c r="I240" s="43" t="n">
        <v>-63.53</v>
      </c>
      <c r="J240" s="42" t="n">
        <v>-60.25</v>
      </c>
      <c r="K240" s="40" t="n">
        <v>-50.9</v>
      </c>
      <c r="L240" s="37" t="n">
        <v>-59.15</v>
      </c>
      <c r="N240" s="41" t="n">
        <f aca="false">N239+1</f>
        <v>235</v>
      </c>
      <c r="O240" s="43" t="n">
        <v>-38.36</v>
      </c>
      <c r="P240" s="43" t="n">
        <v>-41.91</v>
      </c>
      <c r="Q240" s="42" t="n">
        <v>-42.33</v>
      </c>
      <c r="R240" s="35" t="n">
        <v>-45.84</v>
      </c>
      <c r="S240" s="44"/>
      <c r="T240" s="41" t="n">
        <f aca="false">T239+1</f>
        <v>235</v>
      </c>
      <c r="U240" s="40" t="n">
        <v>-27.03</v>
      </c>
      <c r="V240" s="40" t="n">
        <v>-27.35</v>
      </c>
      <c r="W240" s="40" t="n">
        <v>-27.31</v>
      </c>
      <c r="X240" s="37" t="n">
        <v>-27.23</v>
      </c>
      <c r="Y240" s="37" t="n">
        <v>-30.47</v>
      </c>
    </row>
    <row r="241" customFormat="false" ht="12.8" hidden="false" customHeight="false" outlineLevel="0" collapsed="false">
      <c r="B241" s="41" t="n">
        <f aca="false">B240+1</f>
        <v>236</v>
      </c>
      <c r="C241" s="43" t="n">
        <v>-53.5</v>
      </c>
      <c r="D241" s="43" t="n">
        <v>-65.1</v>
      </c>
      <c r="E241" s="42" t="n">
        <v>-77</v>
      </c>
      <c r="F241" s="43" t="n">
        <v>-56.8</v>
      </c>
      <c r="H241" s="41" t="n">
        <f aca="false">H240+1</f>
        <v>236</v>
      </c>
      <c r="I241" s="37" t="n">
        <f aca="false">(I240*4+I245)/5</f>
        <v>-62.904</v>
      </c>
      <c r="J241" s="37" t="n">
        <f aca="false">(J240*4+J245)/5</f>
        <v>-59.892</v>
      </c>
      <c r="K241" s="37" t="n">
        <f aca="false">(K240*4+K245)/5</f>
        <v>-50.592</v>
      </c>
      <c r="L241" s="37" t="n">
        <f aca="false">(L240*4+L245)/5</f>
        <v>-60.94</v>
      </c>
      <c r="N241" s="41" t="n">
        <f aca="false">N240+1</f>
        <v>236</v>
      </c>
      <c r="O241" s="37" t="n">
        <f aca="false">(O240*4+O245)/5</f>
        <v>-38.318</v>
      </c>
      <c r="P241" s="37" t="n">
        <f aca="false">(P240*4+P245)/5</f>
        <v>-41.616</v>
      </c>
      <c r="Q241" s="37" t="n">
        <f aca="false">(Q240*4+Q245)/5</f>
        <v>-42.29</v>
      </c>
      <c r="R241" s="37" t="n">
        <f aca="false">(R240*4+R245)/5</f>
        <v>-45.834</v>
      </c>
      <c r="S241" s="44"/>
      <c r="T241" s="41" t="n">
        <f aca="false">T240+1</f>
        <v>236</v>
      </c>
      <c r="U241" s="40"/>
      <c r="V241" s="40"/>
      <c r="W241" s="40"/>
      <c r="X241" s="37" t="n">
        <v>-27.2</v>
      </c>
      <c r="Y241" s="37" t="n">
        <f aca="false">(Y240*4+Y245)/5</f>
        <v>-30.45</v>
      </c>
    </row>
    <row r="242" customFormat="false" ht="12.8" hidden="false" customHeight="false" outlineLevel="0" collapsed="false">
      <c r="B242" s="41" t="n">
        <f aca="false">B241+1</f>
        <v>237</v>
      </c>
      <c r="C242" s="43" t="n">
        <v>-53.3</v>
      </c>
      <c r="D242" s="43" t="n">
        <v>-65.2</v>
      </c>
      <c r="E242" s="42" t="n">
        <v>-77.3</v>
      </c>
      <c r="F242" s="43" t="n">
        <v>-56.6</v>
      </c>
      <c r="H242" s="41" t="n">
        <f aca="false">H241+1</f>
        <v>237</v>
      </c>
      <c r="I242" s="37" t="n">
        <f aca="false">(I240*3+I245*2)/5</f>
        <v>-62.278</v>
      </c>
      <c r="J242" s="37" t="n">
        <f aca="false">(J240*3+J245*2)/5</f>
        <v>-59.534</v>
      </c>
      <c r="K242" s="37" t="n">
        <f aca="false">(K240*3+K245*2)/5</f>
        <v>-50.284</v>
      </c>
      <c r="L242" s="37" t="n">
        <f aca="false">(L240*3+L245*2)/5</f>
        <v>-62.73</v>
      </c>
      <c r="N242" s="41" t="n">
        <f aca="false">N241+1</f>
        <v>237</v>
      </c>
      <c r="O242" s="37" t="n">
        <f aca="false">(O240*3+O245*2)/5</f>
        <v>-38.276</v>
      </c>
      <c r="P242" s="37" t="n">
        <f aca="false">(P240*3+P245*2)/5</f>
        <v>-41.322</v>
      </c>
      <c r="Q242" s="37" t="n">
        <f aca="false">(Q240*3+Q245*2)/5</f>
        <v>-42.25</v>
      </c>
      <c r="R242" s="37" t="n">
        <f aca="false">(R240*3+R245*2)/5</f>
        <v>-45.828</v>
      </c>
      <c r="S242" s="44"/>
      <c r="T242" s="41" t="n">
        <f aca="false">T241+1</f>
        <v>237</v>
      </c>
      <c r="U242" s="40"/>
      <c r="V242" s="40"/>
      <c r="W242" s="40"/>
      <c r="X242" s="37" t="n">
        <v>-27.17</v>
      </c>
      <c r="Y242" s="37" t="n">
        <f aca="false">(Y240*3+Y245*2)/5</f>
        <v>-30.43</v>
      </c>
    </row>
    <row r="243" customFormat="false" ht="12.8" hidden="false" customHeight="false" outlineLevel="0" collapsed="false">
      <c r="B243" s="41" t="n">
        <f aca="false">B242+1</f>
        <v>238</v>
      </c>
      <c r="C243" s="43" t="n">
        <v>-53.2</v>
      </c>
      <c r="D243" s="43" t="n">
        <v>-65.2</v>
      </c>
      <c r="E243" s="42" t="n">
        <v>-77.6</v>
      </c>
      <c r="F243" s="43" t="n">
        <v>-56.2</v>
      </c>
      <c r="H243" s="41" t="n">
        <f aca="false">H242+1</f>
        <v>238</v>
      </c>
      <c r="I243" s="37" t="n">
        <f aca="false">(I240*2+I245*3)/5</f>
        <v>-61.652</v>
      </c>
      <c r="J243" s="37" t="n">
        <f aca="false">(J240*2+J245*3)/5</f>
        <v>-59.176</v>
      </c>
      <c r="K243" s="37" t="n">
        <f aca="false">(K240*2+K245*3)/5</f>
        <v>-49.976</v>
      </c>
      <c r="L243" s="37" t="n">
        <f aca="false">(L240*2+L245*3)/5</f>
        <v>-64.52</v>
      </c>
      <c r="N243" s="41" t="n">
        <f aca="false">N242+1</f>
        <v>238</v>
      </c>
      <c r="O243" s="37" t="n">
        <f aca="false">(O240*2+O245*3)/5</f>
        <v>-38.234</v>
      </c>
      <c r="P243" s="37" t="n">
        <f aca="false">(P240*2+P245*3)/5</f>
        <v>-41.028</v>
      </c>
      <c r="Q243" s="37" t="n">
        <f aca="false">(Q240*2+Q245*3)/5</f>
        <v>-42.21</v>
      </c>
      <c r="R243" s="37" t="n">
        <f aca="false">(R240*2+R245*3)/5</f>
        <v>-45.822</v>
      </c>
      <c r="S243" s="44"/>
      <c r="T243" s="41" t="n">
        <f aca="false">T242+1</f>
        <v>238</v>
      </c>
      <c r="U243" s="40"/>
      <c r="V243" s="40"/>
      <c r="W243" s="40"/>
      <c r="X243" s="37" t="n">
        <v>-27.14</v>
      </c>
      <c r="Y243" s="37" t="n">
        <f aca="false">(Y240*2+Y245*3)/5</f>
        <v>-30.41</v>
      </c>
    </row>
    <row r="244" customFormat="false" ht="12.8" hidden="false" customHeight="false" outlineLevel="0" collapsed="false">
      <c r="B244" s="41" t="n">
        <f aca="false">B243+1</f>
        <v>239</v>
      </c>
      <c r="C244" s="43" t="n">
        <v>-53</v>
      </c>
      <c r="D244" s="43" t="n">
        <v>-65.2</v>
      </c>
      <c r="E244" s="42" t="n">
        <v>-77.5</v>
      </c>
      <c r="F244" s="43" t="n">
        <v>-56</v>
      </c>
      <c r="H244" s="41" t="n">
        <f aca="false">H243+1</f>
        <v>239</v>
      </c>
      <c r="I244" s="37" t="n">
        <f aca="false">(I240+I245*4)/5</f>
        <v>-61.026</v>
      </c>
      <c r="J244" s="37" t="n">
        <f aca="false">(J240+J245*4)/5</f>
        <v>-58.818</v>
      </c>
      <c r="K244" s="37" t="n">
        <f aca="false">(K240+K245*4)/5</f>
        <v>-49.668</v>
      </c>
      <c r="L244" s="37" t="n">
        <f aca="false">(L240+L245*4)/5</f>
        <v>-66.31</v>
      </c>
      <c r="N244" s="41" t="n">
        <f aca="false">N243+1</f>
        <v>239</v>
      </c>
      <c r="O244" s="37" t="n">
        <f aca="false">(O240+O245*4)/5</f>
        <v>-38.192</v>
      </c>
      <c r="P244" s="37" t="n">
        <f aca="false">(P240+P245*4)/5</f>
        <v>-40.734</v>
      </c>
      <c r="Q244" s="37" t="n">
        <f aca="false">(Q240+Q245*4)/5</f>
        <v>-42.17</v>
      </c>
      <c r="R244" s="37" t="n">
        <f aca="false">(R240+R245*4)/5</f>
        <v>-45.816</v>
      </c>
      <c r="S244" s="44"/>
      <c r="T244" s="41" t="n">
        <f aca="false">T243+1</f>
        <v>239</v>
      </c>
      <c r="U244" s="40"/>
      <c r="V244" s="40"/>
      <c r="W244" s="40"/>
      <c r="X244" s="37" t="n">
        <v>-27.11</v>
      </c>
      <c r="Y244" s="37" t="n">
        <f aca="false">(Y240+Y245*4)/5</f>
        <v>-30.39</v>
      </c>
    </row>
    <row r="245" customFormat="false" ht="12.8" hidden="false" customHeight="false" outlineLevel="0" collapsed="false">
      <c r="B245" s="41" t="n">
        <f aca="false">B244+1</f>
        <v>240</v>
      </c>
      <c r="C245" s="43" t="n">
        <v>-52.9</v>
      </c>
      <c r="D245" s="43" t="n">
        <v>-65.2</v>
      </c>
      <c r="E245" s="42" t="n">
        <v>-77.2</v>
      </c>
      <c r="F245" s="43" t="n">
        <v>-55.7</v>
      </c>
      <c r="H245" s="41" t="n">
        <f aca="false">H244+1</f>
        <v>240</v>
      </c>
      <c r="I245" s="43" t="n">
        <v>-60.4</v>
      </c>
      <c r="J245" s="42" t="n">
        <v>-58.46</v>
      </c>
      <c r="K245" s="40" t="n">
        <v>-49.36</v>
      </c>
      <c r="L245" s="37" t="n">
        <v>-68.1</v>
      </c>
      <c r="N245" s="41" t="n">
        <f aca="false">N244+1</f>
        <v>240</v>
      </c>
      <c r="O245" s="43" t="n">
        <v>-38.15</v>
      </c>
      <c r="P245" s="45" t="n">
        <v>-40.44</v>
      </c>
      <c r="Q245" s="42" t="n">
        <v>-42.13</v>
      </c>
      <c r="R245" s="35" t="n">
        <v>-45.81</v>
      </c>
      <c r="S245" s="0"/>
      <c r="T245" s="41" t="n">
        <f aca="false">T244+1</f>
        <v>240</v>
      </c>
      <c r="U245" s="40" t="n">
        <v>-27.04</v>
      </c>
      <c r="V245" s="40" t="n">
        <v>-27.02</v>
      </c>
      <c r="W245" s="40" t="n">
        <v>-27.18</v>
      </c>
      <c r="X245" s="37" t="n">
        <v>-27.08</v>
      </c>
      <c r="Y245" s="37" t="n">
        <v>-30.37</v>
      </c>
    </row>
    <row r="246" customFormat="false" ht="12.8" hidden="false" customHeight="false" outlineLevel="0" collapsed="false">
      <c r="B246" s="41" t="n">
        <f aca="false">B245+1</f>
        <v>241</v>
      </c>
      <c r="C246" s="43" t="n">
        <v>-52.8</v>
      </c>
      <c r="D246" s="43" t="n">
        <v>-65.2</v>
      </c>
      <c r="E246" s="42" t="n">
        <v>-76.9</v>
      </c>
      <c r="F246" s="43" t="n">
        <v>-55.5</v>
      </c>
      <c r="H246" s="41" t="n">
        <f aca="false">H245+1</f>
        <v>241</v>
      </c>
      <c r="I246" s="37" t="n">
        <f aca="false">(I245*4+I250)/5</f>
        <v>-59.58</v>
      </c>
      <c r="J246" s="37" t="n">
        <f aca="false">(J245*4+J250)/5</f>
        <v>-58.068</v>
      </c>
      <c r="K246" s="37" t="n">
        <f aca="false">(K245*4+K250)/5</f>
        <v>-49.13</v>
      </c>
      <c r="L246" s="37" t="n">
        <f aca="false">(L245*4+L250)/5</f>
        <v>-66.904</v>
      </c>
      <c r="N246" s="41" t="n">
        <f aca="false">N245+1</f>
        <v>241</v>
      </c>
      <c r="O246" s="37" t="n">
        <f aca="false">(O245*4+O250)/5</f>
        <v>-38.156</v>
      </c>
      <c r="P246" s="37" t="n">
        <f aca="false">(P245*4+P250)/5</f>
        <v>-40.156</v>
      </c>
      <c r="Q246" s="37" t="n">
        <f aca="false">(Q245*4+Q250)/5</f>
        <v>-42.108</v>
      </c>
      <c r="R246" s="37" t="n">
        <f aca="false">(R245*4+R250)/5</f>
        <v>-45.328</v>
      </c>
      <c r="S246" s="0"/>
      <c r="T246" s="41" t="n">
        <f aca="false">T245+1</f>
        <v>241</v>
      </c>
      <c r="U246" s="40"/>
      <c r="V246" s="40"/>
      <c r="W246" s="40"/>
      <c r="X246" s="37" t="n">
        <v>-27.02</v>
      </c>
      <c r="Y246" s="37" t="n">
        <f aca="false">(Y245*4+Y250)/5</f>
        <v>-30.336</v>
      </c>
    </row>
    <row r="247" customFormat="false" ht="12.8" hidden="false" customHeight="false" outlineLevel="0" collapsed="false">
      <c r="B247" s="41" t="n">
        <f aca="false">B246+1</f>
        <v>242</v>
      </c>
      <c r="C247" s="43" t="n">
        <v>-52.6</v>
      </c>
      <c r="D247" s="43" t="n">
        <v>-65.1</v>
      </c>
      <c r="E247" s="42" t="n">
        <v>-76.6</v>
      </c>
      <c r="F247" s="43" t="n">
        <v>-55.2</v>
      </c>
      <c r="H247" s="41" t="n">
        <f aca="false">H246+1</f>
        <v>242</v>
      </c>
      <c r="I247" s="37" t="n">
        <f aca="false">(I245*3+I250*2)/5</f>
        <v>-58.76</v>
      </c>
      <c r="J247" s="37" t="n">
        <f aca="false">(J245*3+J250*2)/5</f>
        <v>-57.676</v>
      </c>
      <c r="K247" s="37" t="n">
        <f aca="false">(K245*3+K250*2)/5</f>
        <v>-48.9</v>
      </c>
      <c r="L247" s="37" t="n">
        <f aca="false">(L245*3+L250*2)/5</f>
        <v>-65.708</v>
      </c>
      <c r="N247" s="41" t="n">
        <f aca="false">N246+1</f>
        <v>242</v>
      </c>
      <c r="O247" s="37" t="n">
        <f aca="false">(O245*3+O250*2)/5</f>
        <v>-38.162</v>
      </c>
      <c r="P247" s="37" t="n">
        <f aca="false">(P245*3+P250*2)/5</f>
        <v>-39.872</v>
      </c>
      <c r="Q247" s="37" t="n">
        <f aca="false">(Q245*3+Q250*2)/5</f>
        <v>-42.086</v>
      </c>
      <c r="R247" s="37" t="n">
        <f aca="false">(R245*3+R250*2)/5</f>
        <v>-44.846</v>
      </c>
      <c r="S247" s="0"/>
      <c r="T247" s="41" t="n">
        <f aca="false">T246+1</f>
        <v>242</v>
      </c>
      <c r="U247" s="40"/>
      <c r="V247" s="40"/>
      <c r="W247" s="40"/>
      <c r="X247" s="37" t="n">
        <v>-26.96</v>
      </c>
      <c r="Y247" s="37" t="n">
        <f aca="false">(Y245*3+Y250*2)/5</f>
        <v>-30.302</v>
      </c>
    </row>
    <row r="248" customFormat="false" ht="12.8" hidden="false" customHeight="false" outlineLevel="0" collapsed="false">
      <c r="B248" s="41" t="n">
        <f aca="false">B247+1</f>
        <v>243</v>
      </c>
      <c r="C248" s="43" t="n">
        <v>-52.4</v>
      </c>
      <c r="D248" s="43" t="n">
        <v>-65.1</v>
      </c>
      <c r="E248" s="42" t="n">
        <v>-76</v>
      </c>
      <c r="F248" s="43" t="n">
        <v>-55</v>
      </c>
      <c r="H248" s="41" t="n">
        <f aca="false">H247+1</f>
        <v>243</v>
      </c>
      <c r="I248" s="37" t="n">
        <f aca="false">(I245*2+I250*3)/5</f>
        <v>-57.94</v>
      </c>
      <c r="J248" s="37" t="n">
        <f aca="false">(J245*2+J250*3)/5</f>
        <v>-57.284</v>
      </c>
      <c r="K248" s="37" t="n">
        <f aca="false">(K245*2+K250*3)/5</f>
        <v>-48.67</v>
      </c>
      <c r="L248" s="37" t="n">
        <f aca="false">(L245*2+L250*3)/5</f>
        <v>-64.512</v>
      </c>
      <c r="N248" s="41" t="n">
        <f aca="false">N247+1</f>
        <v>243</v>
      </c>
      <c r="O248" s="37" t="n">
        <f aca="false">(O245*2+O250*3)/5</f>
        <v>-38.168</v>
      </c>
      <c r="P248" s="37" t="n">
        <f aca="false">(P245*2+P250*3)/5</f>
        <v>-39.588</v>
      </c>
      <c r="Q248" s="37" t="n">
        <f aca="false">(Q245*2+Q250*3)/5</f>
        <v>-42.064</v>
      </c>
      <c r="R248" s="37" t="n">
        <f aca="false">(R245*2+R250*3)/5</f>
        <v>-44.364</v>
      </c>
      <c r="S248" s="0"/>
      <c r="T248" s="41" t="n">
        <f aca="false">T247+1</f>
        <v>243</v>
      </c>
      <c r="U248" s="40"/>
      <c r="V248" s="40"/>
      <c r="W248" s="40"/>
      <c r="X248" s="37" t="n">
        <v>-26.9</v>
      </c>
      <c r="Y248" s="37" t="n">
        <f aca="false">(Y245*2+Y250*3)/5</f>
        <v>-30.268</v>
      </c>
    </row>
    <row r="249" customFormat="false" ht="12.8" hidden="false" customHeight="false" outlineLevel="0" collapsed="false">
      <c r="B249" s="41" t="n">
        <f aca="false">B248+1</f>
        <v>244</v>
      </c>
      <c r="C249" s="43" t="n">
        <v>-52.3</v>
      </c>
      <c r="D249" s="43" t="n">
        <v>-65.1</v>
      </c>
      <c r="E249" s="42" t="n">
        <v>-75.1</v>
      </c>
      <c r="F249" s="43" t="n">
        <v>-54.8</v>
      </c>
      <c r="H249" s="41" t="n">
        <f aca="false">H248+1</f>
        <v>244</v>
      </c>
      <c r="I249" s="37" t="n">
        <f aca="false">(I245+I250*4)/5</f>
        <v>-57.12</v>
      </c>
      <c r="J249" s="37" t="n">
        <f aca="false">(J245+J250*4)/5</f>
        <v>-56.892</v>
      </c>
      <c r="K249" s="37" t="n">
        <f aca="false">(K245+K250*4)/5</f>
        <v>-48.44</v>
      </c>
      <c r="L249" s="37" t="n">
        <f aca="false">(L245+L250*4)/5</f>
        <v>-63.316</v>
      </c>
      <c r="N249" s="41" t="n">
        <f aca="false">N248+1</f>
        <v>244</v>
      </c>
      <c r="O249" s="37" t="n">
        <f aca="false">(O245+O250*4)/5</f>
        <v>-38.174</v>
      </c>
      <c r="P249" s="37" t="n">
        <f aca="false">(P245+P250*4)/5</f>
        <v>-39.304</v>
      </c>
      <c r="Q249" s="37" t="n">
        <f aca="false">(Q245+Q250*4)/5</f>
        <v>-42.042</v>
      </c>
      <c r="R249" s="37" t="n">
        <f aca="false">(R245+R250*4)/5</f>
        <v>-43.882</v>
      </c>
      <c r="S249" s="0"/>
      <c r="T249" s="41" t="n">
        <f aca="false">T248+1</f>
        <v>244</v>
      </c>
      <c r="U249" s="40"/>
      <c r="V249" s="40"/>
      <c r="W249" s="40"/>
      <c r="X249" s="37" t="n">
        <v>-26.84</v>
      </c>
      <c r="Y249" s="37" t="n">
        <f aca="false">(Y245+Y250*4)/5</f>
        <v>-30.234</v>
      </c>
    </row>
    <row r="250" customFormat="false" ht="12.8" hidden="false" customHeight="false" outlineLevel="0" collapsed="false">
      <c r="B250" s="41" t="n">
        <f aca="false">B249+1</f>
        <v>245</v>
      </c>
      <c r="C250" s="43" t="n">
        <v>-52.1</v>
      </c>
      <c r="D250" s="43" t="n">
        <v>-65.1</v>
      </c>
      <c r="E250" s="42" t="n">
        <v>-74.6</v>
      </c>
      <c r="F250" s="43" t="n">
        <v>-54.6</v>
      </c>
      <c r="H250" s="41" t="n">
        <f aca="false">H249+1</f>
        <v>245</v>
      </c>
      <c r="I250" s="43" t="n">
        <v>-56.3</v>
      </c>
      <c r="J250" s="42" t="n">
        <v>-56.5</v>
      </c>
      <c r="K250" s="40" t="n">
        <v>-48.21</v>
      </c>
      <c r="L250" s="37" t="n">
        <v>-62.12</v>
      </c>
      <c r="N250" s="41" t="n">
        <f aca="false">N249+1</f>
        <v>245</v>
      </c>
      <c r="O250" s="43" t="n">
        <v>-38.18</v>
      </c>
      <c r="P250" s="43" t="n">
        <v>-39.02</v>
      </c>
      <c r="Q250" s="42" t="n">
        <v>-42.02</v>
      </c>
      <c r="R250" s="35" t="n">
        <v>-43.4</v>
      </c>
      <c r="S250" s="0"/>
      <c r="T250" s="41" t="n">
        <f aca="false">T249+1</f>
        <v>245</v>
      </c>
      <c r="U250" s="40" t="n">
        <v>-26.75</v>
      </c>
      <c r="V250" s="40" t="n">
        <v>-26.86</v>
      </c>
      <c r="W250" s="40" t="n">
        <v>-26.73</v>
      </c>
      <c r="X250" s="37" t="n">
        <v>-26.78</v>
      </c>
      <c r="Y250" s="37" t="n">
        <v>-30.2</v>
      </c>
    </row>
    <row r="251" customFormat="false" ht="12.8" hidden="false" customHeight="false" outlineLevel="0" collapsed="false">
      <c r="B251" s="41" t="n">
        <f aca="false">B250+1</f>
        <v>246</v>
      </c>
      <c r="C251" s="43" t="n">
        <v>-52</v>
      </c>
      <c r="D251" s="43" t="n">
        <v>-65</v>
      </c>
      <c r="E251" s="42" t="n">
        <v>-74.2</v>
      </c>
      <c r="F251" s="43" t="n">
        <v>-54.5</v>
      </c>
      <c r="H251" s="41" t="n">
        <f aca="false">H250+1</f>
        <v>246</v>
      </c>
      <c r="I251" s="37" t="n">
        <f aca="false">(I250*4+I255)/5</f>
        <v>-55.918</v>
      </c>
      <c r="J251" s="37" t="n">
        <f aca="false">(J250*4+J255)/5</f>
        <v>-56.182</v>
      </c>
      <c r="K251" s="37" t="n">
        <f aca="false">(K250*4+K255)/5</f>
        <v>-48.124</v>
      </c>
      <c r="L251" s="37" t="n">
        <f aca="false">(L250*4+L255)/5</f>
        <v>-61.088</v>
      </c>
      <c r="N251" s="41" t="n">
        <f aca="false">N250+1</f>
        <v>246</v>
      </c>
      <c r="O251" s="37" t="n">
        <f aca="false">(O250*4+O255)/5</f>
        <v>-38.246</v>
      </c>
      <c r="P251" s="37" t="n">
        <f aca="false">(P250*4+P255)/5</f>
        <v>-38.798</v>
      </c>
      <c r="Q251" s="37" t="n">
        <f aca="false">(Q250*4+Q255)/5</f>
        <v>-42.056</v>
      </c>
      <c r="R251" s="37" t="n">
        <f aca="false">(R250*4+R255)/5</f>
        <v>-42.406</v>
      </c>
      <c r="S251" s="0"/>
      <c r="T251" s="41" t="n">
        <f aca="false">T250+1</f>
        <v>246</v>
      </c>
      <c r="U251" s="40"/>
      <c r="V251" s="40"/>
      <c r="W251" s="40"/>
      <c r="X251" s="37" t="n">
        <v>-26.752</v>
      </c>
      <c r="Y251" s="37" t="n">
        <f aca="false">(Y250*4+Y255)/5</f>
        <v>-30.16</v>
      </c>
    </row>
    <row r="252" customFormat="false" ht="12.8" hidden="false" customHeight="false" outlineLevel="0" collapsed="false">
      <c r="B252" s="41" t="n">
        <f aca="false">B251+1</f>
        <v>247</v>
      </c>
      <c r="C252" s="43" t="n">
        <v>-52</v>
      </c>
      <c r="D252" s="43" t="n">
        <v>-65</v>
      </c>
      <c r="E252" s="42" t="n">
        <v>-74.1</v>
      </c>
      <c r="F252" s="43" t="n">
        <v>-54.3</v>
      </c>
      <c r="H252" s="41" t="n">
        <f aca="false">H251+1</f>
        <v>247</v>
      </c>
      <c r="I252" s="37" t="n">
        <f aca="false">(I250*3+I255*2)/5</f>
        <v>-55.536</v>
      </c>
      <c r="J252" s="37" t="n">
        <f aca="false">(J250*3+J255*2)/5</f>
        <v>-55.864</v>
      </c>
      <c r="K252" s="37" t="n">
        <f aca="false">(K250*3+K255*2)/5</f>
        <v>-48.038</v>
      </c>
      <c r="L252" s="37" t="n">
        <f aca="false">(L250*3+L255*2)/5</f>
        <v>-60.056</v>
      </c>
      <c r="N252" s="41" t="n">
        <f aca="false">N251+1</f>
        <v>247</v>
      </c>
      <c r="O252" s="37" t="n">
        <f aca="false">(O250*3+O255*2)/5</f>
        <v>-38.312</v>
      </c>
      <c r="P252" s="37" t="n">
        <f aca="false">(P250*3+P255*2)/5</f>
        <v>-38.576</v>
      </c>
      <c r="Q252" s="37" t="n">
        <f aca="false">(Q250*3+Q255*2)/5</f>
        <v>-42.092</v>
      </c>
      <c r="R252" s="37" t="n">
        <f aca="false">(R250*3+R255*2)/5</f>
        <v>-41.412</v>
      </c>
      <c r="S252" s="0"/>
      <c r="T252" s="41" t="n">
        <f aca="false">T251+1</f>
        <v>247</v>
      </c>
      <c r="U252" s="40"/>
      <c r="V252" s="40"/>
      <c r="W252" s="40"/>
      <c r="X252" s="37" t="n">
        <v>-26.724</v>
      </c>
      <c r="Y252" s="37" t="n">
        <f aca="false">(Y250*3+Y255*2)/5</f>
        <v>-30.12</v>
      </c>
    </row>
    <row r="253" customFormat="false" ht="12.8" hidden="false" customHeight="false" outlineLevel="0" collapsed="false">
      <c r="B253" s="41" t="n">
        <f aca="false">B252+1</f>
        <v>248</v>
      </c>
      <c r="C253" s="43" t="n">
        <v>-52</v>
      </c>
      <c r="D253" s="43" t="n">
        <v>-64.9</v>
      </c>
      <c r="E253" s="42" t="n">
        <v>-73.9</v>
      </c>
      <c r="F253" s="43" t="n">
        <v>-54.3</v>
      </c>
      <c r="H253" s="41" t="n">
        <f aca="false">H252+1</f>
        <v>248</v>
      </c>
      <c r="I253" s="37" t="n">
        <f aca="false">(I250*2+I255*3)/5</f>
        <v>-55.154</v>
      </c>
      <c r="J253" s="37" t="n">
        <f aca="false">(J250*2+J255*3)/5</f>
        <v>-55.546</v>
      </c>
      <c r="K253" s="37" t="n">
        <f aca="false">(K250*2+K255*3)/5</f>
        <v>-47.952</v>
      </c>
      <c r="L253" s="37" t="n">
        <f aca="false">(L250*2+L255*3)/5</f>
        <v>-59.024</v>
      </c>
      <c r="N253" s="41" t="n">
        <f aca="false">N252+1</f>
        <v>248</v>
      </c>
      <c r="O253" s="37" t="n">
        <f aca="false">(O250*2+O255*3)/5</f>
        <v>-38.378</v>
      </c>
      <c r="P253" s="37" t="n">
        <f aca="false">(P250*2+P255*3)/5</f>
        <v>-38.354</v>
      </c>
      <c r="Q253" s="37" t="n">
        <f aca="false">(Q250*2+Q255*3)/5</f>
        <v>-42.128</v>
      </c>
      <c r="R253" s="37" t="n">
        <f aca="false">(R250*2+R255*3)/5</f>
        <v>-40.418</v>
      </c>
      <c r="S253" s="0"/>
      <c r="T253" s="41" t="n">
        <f aca="false">T252+1</f>
        <v>248</v>
      </c>
      <c r="U253" s="40"/>
      <c r="V253" s="40"/>
      <c r="W253" s="40"/>
      <c r="X253" s="37" t="n">
        <v>-26.696</v>
      </c>
      <c r="Y253" s="37" t="n">
        <f aca="false">(Y250*2+Y255*3)/5</f>
        <v>-30.08</v>
      </c>
    </row>
    <row r="254" customFormat="false" ht="12.8" hidden="false" customHeight="false" outlineLevel="0" collapsed="false">
      <c r="B254" s="41" t="n">
        <f aca="false">B253+1</f>
        <v>249</v>
      </c>
      <c r="C254" s="43" t="n">
        <v>-51.9</v>
      </c>
      <c r="D254" s="43" t="n">
        <v>-64.7</v>
      </c>
      <c r="E254" s="42" t="n">
        <v>-73.9</v>
      </c>
      <c r="F254" s="43" t="n">
        <v>-54.2</v>
      </c>
      <c r="H254" s="41" t="n">
        <f aca="false">H253+1</f>
        <v>249</v>
      </c>
      <c r="I254" s="37" t="n">
        <f aca="false">(I250+I255*4)/5</f>
        <v>-54.772</v>
      </c>
      <c r="J254" s="37" t="n">
        <f aca="false">(J250+J255*4)/5</f>
        <v>-55.228</v>
      </c>
      <c r="K254" s="37" t="n">
        <f aca="false">(K250+K255*4)/5</f>
        <v>-47.866</v>
      </c>
      <c r="L254" s="37" t="n">
        <f aca="false">(L250+L255*4)/5</f>
        <v>-57.992</v>
      </c>
      <c r="N254" s="41" t="n">
        <f aca="false">N253+1</f>
        <v>249</v>
      </c>
      <c r="O254" s="37" t="n">
        <f aca="false">(O250+O255*4)/5</f>
        <v>-38.444</v>
      </c>
      <c r="P254" s="37" t="n">
        <f aca="false">(P250+P255*4)/5</f>
        <v>-38.132</v>
      </c>
      <c r="Q254" s="37" t="n">
        <f aca="false">(Q250+Q255*4)/5</f>
        <v>-42.164</v>
      </c>
      <c r="R254" s="37" t="n">
        <f aca="false">(R250+R255*4)/5</f>
        <v>-39.424</v>
      </c>
      <c r="S254" s="44"/>
      <c r="T254" s="41" t="n">
        <f aca="false">T253+1</f>
        <v>249</v>
      </c>
      <c r="U254" s="40"/>
      <c r="V254" s="40"/>
      <c r="W254" s="40"/>
      <c r="X254" s="37" t="n">
        <v>-26.668</v>
      </c>
      <c r="Y254" s="37" t="n">
        <f aca="false">(Y250+Y255*4)/5</f>
        <v>-30.04</v>
      </c>
    </row>
    <row r="255" customFormat="false" ht="12.8" hidden="false" customHeight="false" outlineLevel="0" collapsed="false">
      <c r="B255" s="41" t="n">
        <f aca="false">B254+1</f>
        <v>250</v>
      </c>
      <c r="C255" s="43" t="n">
        <v>-51.9</v>
      </c>
      <c r="D255" s="43" t="n">
        <v>-64.5</v>
      </c>
      <c r="E255" s="42" t="n">
        <v>-73.9</v>
      </c>
      <c r="F255" s="43" t="n">
        <v>-54</v>
      </c>
      <c r="H255" s="41" t="n">
        <f aca="false">H254+1</f>
        <v>250</v>
      </c>
      <c r="I255" s="43" t="n">
        <v>-54.39</v>
      </c>
      <c r="J255" s="42" t="n">
        <v>-54.91</v>
      </c>
      <c r="K255" s="40" t="n">
        <v>-47.78</v>
      </c>
      <c r="L255" s="37" t="n">
        <v>-56.96</v>
      </c>
      <c r="N255" s="41" t="n">
        <f aca="false">N254+1</f>
        <v>250</v>
      </c>
      <c r="O255" s="43" t="n">
        <v>-38.51</v>
      </c>
      <c r="P255" s="43" t="n">
        <v>-37.91</v>
      </c>
      <c r="Q255" s="42" t="n">
        <v>-42.2</v>
      </c>
      <c r="R255" s="35" t="n">
        <v>-38.43</v>
      </c>
      <c r="S255" s="44"/>
      <c r="T255" s="41" t="n">
        <f aca="false">T254+1</f>
        <v>250</v>
      </c>
      <c r="U255" s="40" t="n">
        <v>-26.65</v>
      </c>
      <c r="V255" s="40" t="n">
        <v>-26.58</v>
      </c>
      <c r="W255" s="40" t="n">
        <v>-26.69</v>
      </c>
      <c r="X255" s="37" t="n">
        <v>-26.64</v>
      </c>
      <c r="Y255" s="37" t="n">
        <v>-30</v>
      </c>
    </row>
    <row r="256" customFormat="false" ht="12.8" hidden="false" customHeight="false" outlineLevel="0" collapsed="false">
      <c r="B256" s="41" t="n">
        <f aca="false">B255+1</f>
        <v>251</v>
      </c>
      <c r="C256" s="43" t="n">
        <v>-51.9</v>
      </c>
      <c r="D256" s="43" t="n">
        <v>-64.3</v>
      </c>
      <c r="E256" s="42" t="n">
        <v>-74</v>
      </c>
      <c r="F256" s="43" t="n">
        <v>-54</v>
      </c>
      <c r="H256" s="41" t="n">
        <f aca="false">H255+1</f>
        <v>251</v>
      </c>
      <c r="I256" s="37" t="n">
        <f aca="false">(I255*4+I260)/5</f>
        <v>-54.338</v>
      </c>
      <c r="J256" s="37" t="n">
        <f aca="false">(J255*4+J260)/5</f>
        <v>-54.932</v>
      </c>
      <c r="K256" s="37" t="n">
        <f aca="false">(K255*4+K260)/5</f>
        <v>-47.848</v>
      </c>
      <c r="L256" s="37" t="n">
        <f aca="false">(L255*4+L260)/5</f>
        <v>-56.374</v>
      </c>
      <c r="N256" s="41" t="n">
        <f aca="false">N255+1</f>
        <v>251</v>
      </c>
      <c r="O256" s="37" t="n">
        <f aca="false">(O255*4+O260)/5</f>
        <v>-38.608</v>
      </c>
      <c r="P256" s="37" t="n">
        <f aca="false">(P255*4+P260)/5</f>
        <v>-37.746</v>
      </c>
      <c r="Q256" s="37" t="n">
        <f aca="false">(Q255*4+Q260)/5</f>
        <v>-42.222</v>
      </c>
      <c r="R256" s="37" t="n">
        <f aca="false">(R255*4+R260)/5</f>
        <v>-38.428</v>
      </c>
      <c r="S256" s="44"/>
      <c r="T256" s="41" t="n">
        <f aca="false">T255+1</f>
        <v>251</v>
      </c>
      <c r="U256" s="40"/>
      <c r="V256" s="40"/>
      <c r="W256" s="40"/>
      <c r="X256" s="37" t="n">
        <v>-26.5426666666667</v>
      </c>
      <c r="Y256" s="37" t="n">
        <f aca="false">(Y255*4+Y260)/5</f>
        <v>-29.916</v>
      </c>
    </row>
    <row r="257" customFormat="false" ht="12.8" hidden="false" customHeight="false" outlineLevel="0" collapsed="false">
      <c r="B257" s="41" t="n">
        <f aca="false">B256+1</f>
        <v>252</v>
      </c>
      <c r="C257" s="43" t="n">
        <v>-51.9</v>
      </c>
      <c r="D257" s="43" t="n">
        <v>-64</v>
      </c>
      <c r="E257" s="42" t="n">
        <v>-74</v>
      </c>
      <c r="F257" s="43" t="n">
        <v>-53.8</v>
      </c>
      <c r="H257" s="41" t="n">
        <f aca="false">H256+1</f>
        <v>252</v>
      </c>
      <c r="I257" s="37" t="n">
        <f aca="false">(I255*3+I260*2)/5</f>
        <v>-54.286</v>
      </c>
      <c r="J257" s="37" t="n">
        <f aca="false">(J255*3+J260*2)/5</f>
        <v>-54.954</v>
      </c>
      <c r="K257" s="37" t="n">
        <f aca="false">(K255*3+K260*2)/5</f>
        <v>-47.916</v>
      </c>
      <c r="L257" s="37" t="n">
        <f aca="false">(L255*3+L260*2)/5</f>
        <v>-55.788</v>
      </c>
      <c r="N257" s="41" t="n">
        <f aca="false">N256+1</f>
        <v>252</v>
      </c>
      <c r="O257" s="37" t="n">
        <f aca="false">(O255*3+O260*2)/5</f>
        <v>-38.706</v>
      </c>
      <c r="P257" s="37" t="n">
        <f aca="false">(P255*3+P260*2)/5</f>
        <v>-37.582</v>
      </c>
      <c r="Q257" s="37" t="n">
        <f aca="false">(Q255*3+Q260*2)/5</f>
        <v>-42.244</v>
      </c>
      <c r="R257" s="37" t="n">
        <f aca="false">(R255*3+R260*2)/5</f>
        <v>-38.426</v>
      </c>
      <c r="S257" s="44"/>
      <c r="T257" s="41" t="n">
        <f aca="false">T256+1</f>
        <v>252</v>
      </c>
      <c r="U257" s="40"/>
      <c r="V257" s="40"/>
      <c r="W257" s="40"/>
      <c r="X257" s="37" t="n">
        <v>-26.4453333333333</v>
      </c>
      <c r="Y257" s="37" t="n">
        <f aca="false">(Y255*3+Y260*2)/5</f>
        <v>-29.832</v>
      </c>
    </row>
    <row r="258" customFormat="false" ht="12.8" hidden="false" customHeight="false" outlineLevel="0" collapsed="false">
      <c r="B258" s="41" t="n">
        <f aca="false">B257+1</f>
        <v>253</v>
      </c>
      <c r="C258" s="43" t="n">
        <v>-51.9</v>
      </c>
      <c r="D258" s="43" t="n">
        <v>-63.9</v>
      </c>
      <c r="E258" s="42" t="n">
        <v>-74.4</v>
      </c>
      <c r="F258" s="43" t="n">
        <v>-53.6</v>
      </c>
      <c r="H258" s="41" t="n">
        <f aca="false">H257+1</f>
        <v>253</v>
      </c>
      <c r="I258" s="37" t="n">
        <f aca="false">(I255*2+I260*3)/5</f>
        <v>-54.234</v>
      </c>
      <c r="J258" s="37" t="n">
        <f aca="false">(J255*2+J260*3)/5</f>
        <v>-54.976</v>
      </c>
      <c r="K258" s="37" t="n">
        <f aca="false">(K255*2+K260*3)/5</f>
        <v>-47.984</v>
      </c>
      <c r="L258" s="37" t="n">
        <f aca="false">(L255*2+L260*3)/5</f>
        <v>-55.202</v>
      </c>
      <c r="N258" s="41" t="n">
        <f aca="false">N257+1</f>
        <v>253</v>
      </c>
      <c r="O258" s="37" t="n">
        <f aca="false">(O255*2+O260*3)/5</f>
        <v>-38.804</v>
      </c>
      <c r="P258" s="37" t="n">
        <f aca="false">(P255*2+P260*3)/5</f>
        <v>-37.418</v>
      </c>
      <c r="Q258" s="37" t="n">
        <f aca="false">(Q255*2+Q260*3)/5</f>
        <v>-42.266</v>
      </c>
      <c r="R258" s="37" t="n">
        <f aca="false">(R255*2+R260*3)/5</f>
        <v>-38.424</v>
      </c>
      <c r="S258" s="44"/>
      <c r="T258" s="41" t="n">
        <f aca="false">T257+1</f>
        <v>253</v>
      </c>
      <c r="U258" s="40"/>
      <c r="V258" s="40"/>
      <c r="W258" s="40"/>
      <c r="X258" s="37" t="n">
        <v>-26.348</v>
      </c>
      <c r="Y258" s="37" t="n">
        <f aca="false">(Y255*2+Y260*3)/5</f>
        <v>-29.748</v>
      </c>
    </row>
    <row r="259" customFormat="false" ht="12.8" hidden="false" customHeight="false" outlineLevel="0" collapsed="false">
      <c r="B259" s="41" t="n">
        <f aca="false">B258+1</f>
        <v>254</v>
      </c>
      <c r="C259" s="43" t="n">
        <v>-52</v>
      </c>
      <c r="D259" s="43" t="n">
        <v>-63.6</v>
      </c>
      <c r="E259" s="42" t="n">
        <v>-74.8</v>
      </c>
      <c r="F259" s="43" t="n">
        <v>-53.4</v>
      </c>
      <c r="H259" s="41" t="n">
        <f aca="false">H258+1</f>
        <v>254</v>
      </c>
      <c r="I259" s="37" t="n">
        <f aca="false">(I255+I260*4)/5</f>
        <v>-54.182</v>
      </c>
      <c r="J259" s="37" t="n">
        <f aca="false">(J255+J260*4)/5</f>
        <v>-54.998</v>
      </c>
      <c r="K259" s="37" t="n">
        <f aca="false">(K255+K260*4)/5</f>
        <v>-48.052</v>
      </c>
      <c r="L259" s="37" t="n">
        <f aca="false">(L255+L260*4)/5</f>
        <v>-54.616</v>
      </c>
      <c r="N259" s="41" t="n">
        <f aca="false">N258+1</f>
        <v>254</v>
      </c>
      <c r="O259" s="37" t="n">
        <f aca="false">(O255+O260*4)/5</f>
        <v>-38.902</v>
      </c>
      <c r="P259" s="37" t="n">
        <f aca="false">(P255+P260*4)/5</f>
        <v>-37.254</v>
      </c>
      <c r="Q259" s="37" t="n">
        <f aca="false">(Q255+Q260*4)/5</f>
        <v>-42.288</v>
      </c>
      <c r="R259" s="37" t="n">
        <f aca="false">(R255+R260*4)/5</f>
        <v>-38.422</v>
      </c>
      <c r="S259" s="44"/>
      <c r="T259" s="41" t="n">
        <f aca="false">T258+1</f>
        <v>254</v>
      </c>
      <c r="U259" s="40"/>
      <c r="V259" s="40"/>
      <c r="W259" s="40"/>
      <c r="X259" s="37" t="n">
        <v>-26.2506666666667</v>
      </c>
      <c r="Y259" s="37" t="n">
        <f aca="false">(Y255+Y260*4)/5</f>
        <v>-29.664</v>
      </c>
    </row>
    <row r="260" customFormat="false" ht="12.8" hidden="false" customHeight="false" outlineLevel="0" collapsed="false">
      <c r="B260" s="41" t="n">
        <f aca="false">B259+1</f>
        <v>255</v>
      </c>
      <c r="C260" s="43" t="n">
        <v>-52</v>
      </c>
      <c r="D260" s="43" t="n">
        <v>-63.4</v>
      </c>
      <c r="E260" s="42" t="n">
        <v>-74.7</v>
      </c>
      <c r="F260" s="43" t="n">
        <v>-53.1</v>
      </c>
      <c r="H260" s="41" t="n">
        <f aca="false">H259+1</f>
        <v>255</v>
      </c>
      <c r="I260" s="43" t="n">
        <v>-54.13</v>
      </c>
      <c r="J260" s="42" t="n">
        <v>-55.02</v>
      </c>
      <c r="K260" s="40" t="n">
        <v>-48.12</v>
      </c>
      <c r="L260" s="37" t="n">
        <v>-54.03</v>
      </c>
      <c r="N260" s="41" t="n">
        <f aca="false">N259+1</f>
        <v>255</v>
      </c>
      <c r="O260" s="43" t="n">
        <v>-39</v>
      </c>
      <c r="P260" s="43" t="n">
        <v>-37.09</v>
      </c>
      <c r="Q260" s="42" t="n">
        <v>-42.31</v>
      </c>
      <c r="R260" s="35" t="n">
        <v>-38.42</v>
      </c>
      <c r="S260" s="44"/>
      <c r="T260" s="41" t="n">
        <f aca="false">T259+1</f>
        <v>255</v>
      </c>
      <c r="U260" s="40" t="n">
        <v>-26.17</v>
      </c>
      <c r="V260" s="40" t="n">
        <v>-26.18</v>
      </c>
      <c r="W260" s="40" t="n">
        <v>-26.11</v>
      </c>
      <c r="X260" s="37" t="n">
        <v>-26.1533333333333</v>
      </c>
      <c r="Y260" s="37" t="n">
        <v>-29.58</v>
      </c>
    </row>
    <row r="261" customFormat="false" ht="12.8" hidden="false" customHeight="false" outlineLevel="0" collapsed="false">
      <c r="B261" s="41" t="n">
        <f aca="false">B260+1</f>
        <v>256</v>
      </c>
      <c r="C261" s="43" t="n">
        <v>-52.1</v>
      </c>
      <c r="D261" s="43" t="n">
        <v>-63.3</v>
      </c>
      <c r="E261" s="42" t="n">
        <v>-74.4</v>
      </c>
      <c r="F261" s="43" t="n">
        <v>-53</v>
      </c>
      <c r="H261" s="41" t="n">
        <f aca="false">H260+1</f>
        <v>256</v>
      </c>
      <c r="I261" s="37" t="n">
        <f aca="false">(I260*4+I265)/5</f>
        <v>-54.126</v>
      </c>
      <c r="J261" s="37" t="n">
        <f aca="false">(J260*4+J265)/5</f>
        <v>-55.322</v>
      </c>
      <c r="K261" s="37" t="n">
        <f aca="false">(K260*4+K265)/5</f>
        <v>-48.316</v>
      </c>
      <c r="L261" s="37" t="n">
        <f aca="false">(L260*4+L265)/5</f>
        <v>-53.728</v>
      </c>
      <c r="N261" s="41" t="n">
        <f aca="false">N260+1</f>
        <v>256</v>
      </c>
      <c r="O261" s="37" t="n">
        <f aca="false">(O260*4+O265)/5</f>
        <v>-39.134</v>
      </c>
      <c r="P261" s="37" t="n">
        <f aca="false">(P260*4+P265)/5</f>
        <v>-36.96</v>
      </c>
      <c r="Q261" s="37" t="n">
        <f aca="false">(Q260*4+Q265)/5</f>
        <v>-42.414</v>
      </c>
      <c r="R261" s="37" t="n">
        <f aca="false">(R260*4+R265)/5</f>
        <v>-38.106</v>
      </c>
      <c r="S261" s="44"/>
      <c r="T261" s="41" t="n">
        <f aca="false">T260+1</f>
        <v>256</v>
      </c>
      <c r="U261" s="40"/>
      <c r="V261" s="40"/>
      <c r="W261" s="40"/>
      <c r="X261" s="37" t="n">
        <v>-26.036</v>
      </c>
      <c r="Y261" s="37" t="n">
        <f aca="false">(Y260*4+Y265)/5</f>
        <v>-29.498</v>
      </c>
    </row>
    <row r="262" customFormat="false" ht="12.8" hidden="false" customHeight="false" outlineLevel="0" collapsed="false">
      <c r="B262" s="41" t="n">
        <f aca="false">B261+1</f>
        <v>257</v>
      </c>
      <c r="C262" s="43" t="n">
        <v>-52.2</v>
      </c>
      <c r="D262" s="43" t="n">
        <v>-63.3</v>
      </c>
      <c r="E262" s="42" t="n">
        <v>-74.3</v>
      </c>
      <c r="F262" s="43" t="n">
        <v>-52.9</v>
      </c>
      <c r="H262" s="41" t="n">
        <f aca="false">H261+1</f>
        <v>257</v>
      </c>
      <c r="I262" s="37" t="n">
        <f aca="false">(I260*3+I265*2)/5</f>
        <v>-54.122</v>
      </c>
      <c r="J262" s="37" t="n">
        <f aca="false">(J260*3+J265*2)/5</f>
        <v>-55.624</v>
      </c>
      <c r="K262" s="37" t="n">
        <f aca="false">(K260*3+K265*2)/5</f>
        <v>-48.512</v>
      </c>
      <c r="L262" s="37" t="n">
        <f aca="false">(L260*3+L265*2)/5</f>
        <v>-53.426</v>
      </c>
      <c r="N262" s="41" t="n">
        <f aca="false">N261+1</f>
        <v>257</v>
      </c>
      <c r="O262" s="37" t="n">
        <f aca="false">(O260*3+O265*2)/5</f>
        <v>-39.268</v>
      </c>
      <c r="P262" s="37" t="n">
        <f aca="false">(P260*3+P265*2)/5</f>
        <v>-36.83</v>
      </c>
      <c r="Q262" s="37" t="n">
        <f aca="false">(Q260*3+Q265*2)/5</f>
        <v>-42.518</v>
      </c>
      <c r="R262" s="37" t="n">
        <f aca="false">(R260*3+R265*2)/5</f>
        <v>-37.792</v>
      </c>
      <c r="S262" s="44"/>
      <c r="T262" s="41" t="n">
        <f aca="false">T261+1</f>
        <v>257</v>
      </c>
      <c r="U262" s="40"/>
      <c r="V262" s="40"/>
      <c r="W262" s="40"/>
      <c r="X262" s="37" t="n">
        <v>-25.9186666666667</v>
      </c>
      <c r="Y262" s="37" t="n">
        <f aca="false">(Y260*3+Y265*2)/5</f>
        <v>-29.416</v>
      </c>
    </row>
    <row r="263" customFormat="false" ht="12.8" hidden="false" customHeight="false" outlineLevel="0" collapsed="false">
      <c r="B263" s="41" t="n">
        <f aca="false">B262+1</f>
        <v>258</v>
      </c>
      <c r="C263" s="43" t="n">
        <v>-52.3</v>
      </c>
      <c r="D263" s="43" t="n">
        <v>-63.4</v>
      </c>
      <c r="E263" s="42" t="n">
        <v>-73.7</v>
      </c>
      <c r="F263" s="43" t="n">
        <v>-52.7</v>
      </c>
      <c r="H263" s="41" t="n">
        <f aca="false">H262+1</f>
        <v>258</v>
      </c>
      <c r="I263" s="37" t="n">
        <f aca="false">(I260*2+I265*3)/5</f>
        <v>-54.118</v>
      </c>
      <c r="J263" s="37" t="n">
        <f aca="false">(J260*2+J265*3)/5</f>
        <v>-55.926</v>
      </c>
      <c r="K263" s="37" t="n">
        <f aca="false">(K260*2+K265*3)/5</f>
        <v>-48.708</v>
      </c>
      <c r="L263" s="37" t="n">
        <f aca="false">(L260*2+L265*3)/5</f>
        <v>-53.124</v>
      </c>
      <c r="N263" s="41" t="n">
        <f aca="false">N262+1</f>
        <v>258</v>
      </c>
      <c r="O263" s="37" t="n">
        <f aca="false">(O260*2+O265*3)/5</f>
        <v>-39.402</v>
      </c>
      <c r="P263" s="37" t="n">
        <f aca="false">(P260*2+P265*3)/5</f>
        <v>-36.7</v>
      </c>
      <c r="Q263" s="37" t="n">
        <f aca="false">(Q260*2+Q265*3)/5</f>
        <v>-42.622</v>
      </c>
      <c r="R263" s="37" t="n">
        <f aca="false">(R260*2+R265*3)/5</f>
        <v>-37.478</v>
      </c>
      <c r="S263" s="44"/>
      <c r="T263" s="41" t="n">
        <f aca="false">T262+1</f>
        <v>258</v>
      </c>
      <c r="U263" s="40"/>
      <c r="V263" s="40"/>
      <c r="W263" s="40"/>
      <c r="X263" s="37" t="n">
        <v>-25.8013333333333</v>
      </c>
      <c r="Y263" s="37" t="n">
        <f aca="false">(Y260*2+Y265*3)/5</f>
        <v>-29.334</v>
      </c>
    </row>
    <row r="264" customFormat="false" ht="12.8" hidden="false" customHeight="false" outlineLevel="0" collapsed="false">
      <c r="B264" s="41" t="n">
        <f aca="false">B263+1</f>
        <v>259</v>
      </c>
      <c r="C264" s="43" t="n">
        <v>-52.4</v>
      </c>
      <c r="D264" s="43" t="n">
        <v>-63.5</v>
      </c>
      <c r="E264" s="42" t="n">
        <v>-73.7</v>
      </c>
      <c r="F264" s="43" t="n">
        <v>-52.6</v>
      </c>
      <c r="H264" s="41" t="n">
        <f aca="false">H263+1</f>
        <v>259</v>
      </c>
      <c r="I264" s="37" t="n">
        <f aca="false">(I260+I265*4)/5</f>
        <v>-54.114</v>
      </c>
      <c r="J264" s="37" t="n">
        <f aca="false">(J260+J265*4)/5</f>
        <v>-56.228</v>
      </c>
      <c r="K264" s="37" t="n">
        <f aca="false">(K260+K265*4)/5</f>
        <v>-48.904</v>
      </c>
      <c r="L264" s="37" t="n">
        <f aca="false">(L260+L265*4)/5</f>
        <v>-52.822</v>
      </c>
      <c r="N264" s="41" t="n">
        <f aca="false">N263+1</f>
        <v>259</v>
      </c>
      <c r="O264" s="37" t="n">
        <f aca="false">(O260+O265*4)/5</f>
        <v>-39.536</v>
      </c>
      <c r="P264" s="37" t="n">
        <f aca="false">(P260+P265*4)/5</f>
        <v>-36.57</v>
      </c>
      <c r="Q264" s="37" t="n">
        <f aca="false">(Q260+Q265*4)/5</f>
        <v>-42.726</v>
      </c>
      <c r="R264" s="37" t="n">
        <f aca="false">(R260+R265*4)/5</f>
        <v>-37.164</v>
      </c>
      <c r="S264" s="44"/>
      <c r="T264" s="41" t="n">
        <f aca="false">T263+1</f>
        <v>259</v>
      </c>
      <c r="U264" s="40"/>
      <c r="V264" s="40"/>
      <c r="W264" s="40"/>
      <c r="X264" s="37" t="n">
        <v>-25.684</v>
      </c>
      <c r="Y264" s="37" t="n">
        <f aca="false">(Y260+Y265*4)/5</f>
        <v>-29.252</v>
      </c>
    </row>
    <row r="265" customFormat="false" ht="12.8" hidden="false" customHeight="false" outlineLevel="0" collapsed="false">
      <c r="B265" s="41" t="n">
        <f aca="false">B264+1</f>
        <v>260</v>
      </c>
      <c r="C265" s="43" t="n">
        <v>-52.4</v>
      </c>
      <c r="D265" s="43" t="n">
        <v>-63.7</v>
      </c>
      <c r="E265" s="42" t="n">
        <v>-73.5</v>
      </c>
      <c r="F265" s="43" t="n">
        <v>-52.6</v>
      </c>
      <c r="H265" s="41" t="n">
        <f aca="false">H264+1</f>
        <v>260</v>
      </c>
      <c r="I265" s="43" t="n">
        <v>-54.11</v>
      </c>
      <c r="J265" s="42" t="n">
        <v>-56.53</v>
      </c>
      <c r="K265" s="40" t="n">
        <v>-49.1</v>
      </c>
      <c r="L265" s="37" t="n">
        <v>-52.52</v>
      </c>
      <c r="N265" s="41" t="n">
        <f aca="false">N264+1</f>
        <v>260</v>
      </c>
      <c r="O265" s="43" t="n">
        <v>-39.67</v>
      </c>
      <c r="P265" s="43" t="n">
        <v>-36.44</v>
      </c>
      <c r="Q265" s="42" t="n">
        <v>-42.83</v>
      </c>
      <c r="R265" s="35" t="n">
        <v>-36.85</v>
      </c>
      <c r="S265" s="44"/>
      <c r="T265" s="41" t="n">
        <f aca="false">T264+1</f>
        <v>260</v>
      </c>
      <c r="U265" s="40" t="n">
        <v>-25.57</v>
      </c>
      <c r="V265" s="40" t="n">
        <v>-25.67</v>
      </c>
      <c r="W265" s="40" t="n">
        <v>-25.46</v>
      </c>
      <c r="X265" s="37" t="n">
        <v>-25.5666666666667</v>
      </c>
      <c r="Y265" s="37" t="n">
        <v>-29.17</v>
      </c>
    </row>
    <row r="266" customFormat="false" ht="12.8" hidden="false" customHeight="false" outlineLevel="0" collapsed="false">
      <c r="B266" s="41" t="n">
        <f aca="false">B265+1</f>
        <v>261</v>
      </c>
      <c r="C266" s="43" t="n">
        <v>-52.5</v>
      </c>
      <c r="D266" s="43" t="n">
        <v>-64</v>
      </c>
      <c r="E266" s="42" t="n">
        <v>-73.5</v>
      </c>
      <c r="F266" s="43" t="n">
        <v>-52.5</v>
      </c>
      <c r="H266" s="41" t="n">
        <f aca="false">H265+1</f>
        <v>261</v>
      </c>
      <c r="I266" s="37" t="n">
        <f aca="false">(I265*4+I270)/5</f>
        <v>-53.834</v>
      </c>
      <c r="J266" s="37" t="n">
        <f aca="false">(J265*4+J270)/5</f>
        <v>-56.744</v>
      </c>
      <c r="K266" s="37" t="n">
        <f aca="false">(K265*4+K270)/5</f>
        <v>-49.24</v>
      </c>
      <c r="L266" s="37" t="n">
        <f aca="false">(L265*4+L270)/5</f>
        <v>-52.392</v>
      </c>
      <c r="N266" s="41" t="n">
        <f aca="false">N265+1</f>
        <v>261</v>
      </c>
      <c r="O266" s="37" t="n">
        <f aca="false">(O265*4+O270)/5</f>
        <v>-39.786</v>
      </c>
      <c r="P266" s="37" t="n">
        <f aca="false">(P265*4+P270)/5</f>
        <v>-36.37</v>
      </c>
      <c r="Q266" s="37" t="n">
        <f aca="false">(Q265*4+Q270)/5</f>
        <v>-43.056</v>
      </c>
      <c r="R266" s="37" t="n">
        <f aca="false">(R265*4+R270)/5</f>
        <v>-36.744</v>
      </c>
      <c r="S266" s="44"/>
      <c r="T266" s="41" t="n">
        <f aca="false">T265+1</f>
        <v>261</v>
      </c>
      <c r="U266" s="40"/>
      <c r="V266" s="40"/>
      <c r="W266" s="40"/>
      <c r="X266" s="37" t="n">
        <v>-25.4906666666667</v>
      </c>
      <c r="Y266" s="37" t="n">
        <f aca="false">(Y265*4+Y270)/5</f>
        <v>-29.146</v>
      </c>
    </row>
    <row r="267" customFormat="false" ht="12.8" hidden="false" customHeight="false" outlineLevel="0" collapsed="false">
      <c r="B267" s="41" t="n">
        <f aca="false">B266+1</f>
        <v>262</v>
      </c>
      <c r="C267" s="43" t="n">
        <v>-52.5</v>
      </c>
      <c r="D267" s="43" t="n">
        <v>-64.3</v>
      </c>
      <c r="E267" s="42" t="n">
        <v>-73.8</v>
      </c>
      <c r="F267" s="43" t="n">
        <v>-52.5</v>
      </c>
      <c r="H267" s="41" t="n">
        <f aca="false">H266+1</f>
        <v>262</v>
      </c>
      <c r="I267" s="37" t="n">
        <f aca="false">(I265*3+I270*2)/5</f>
        <v>-53.558</v>
      </c>
      <c r="J267" s="37" t="n">
        <f aca="false">(J265*3+J270*2)/5</f>
        <v>-56.958</v>
      </c>
      <c r="K267" s="37" t="n">
        <f aca="false">(K265*3+K270*2)/5</f>
        <v>-49.38</v>
      </c>
      <c r="L267" s="37" t="n">
        <f aca="false">(L265*3+L270*2)/5</f>
        <v>-52.264</v>
      </c>
      <c r="N267" s="41" t="n">
        <f aca="false">N266+1</f>
        <v>262</v>
      </c>
      <c r="O267" s="37" t="n">
        <f aca="false">(O265*3+O270*2)/5</f>
        <v>-39.902</v>
      </c>
      <c r="P267" s="37" t="n">
        <f aca="false">(P265*3+P270*2)/5</f>
        <v>-36.3</v>
      </c>
      <c r="Q267" s="37" t="n">
        <f aca="false">(Q265*3+Q270*2)/5</f>
        <v>-43.282</v>
      </c>
      <c r="R267" s="37" t="n">
        <f aca="false">(R265*3+R270*2)/5</f>
        <v>-36.638</v>
      </c>
      <c r="S267" s="44"/>
      <c r="T267" s="41" t="n">
        <f aca="false">T266+1</f>
        <v>262</v>
      </c>
      <c r="U267" s="40"/>
      <c r="V267" s="40"/>
      <c r="W267" s="40"/>
      <c r="X267" s="37" t="n">
        <v>-25.4146666666667</v>
      </c>
      <c r="Y267" s="37" t="n">
        <f aca="false">(Y265*3+Y270*2)/5</f>
        <v>-29.122</v>
      </c>
    </row>
    <row r="268" customFormat="false" ht="12.8" hidden="false" customHeight="false" outlineLevel="0" collapsed="false">
      <c r="B268" s="41" t="n">
        <f aca="false">B267+1</f>
        <v>263</v>
      </c>
      <c r="C268" s="43" t="n">
        <v>-52.7</v>
      </c>
      <c r="D268" s="43" t="n">
        <v>-64.6</v>
      </c>
      <c r="E268" s="42" t="n">
        <v>-74.3</v>
      </c>
      <c r="F268" s="43" t="n">
        <v>-52.4</v>
      </c>
      <c r="H268" s="41" t="n">
        <f aca="false">H267+1</f>
        <v>263</v>
      </c>
      <c r="I268" s="37" t="n">
        <f aca="false">(I265*2+I270*3)/5</f>
        <v>-53.282</v>
      </c>
      <c r="J268" s="37" t="n">
        <f aca="false">(J265*2+J270*3)/5</f>
        <v>-57.172</v>
      </c>
      <c r="K268" s="37" t="n">
        <f aca="false">(K265*2+K270*3)/5</f>
        <v>-49.52</v>
      </c>
      <c r="L268" s="37" t="n">
        <f aca="false">(L265*2+L270*3)/5</f>
        <v>-52.136</v>
      </c>
      <c r="N268" s="41" t="n">
        <f aca="false">N267+1</f>
        <v>263</v>
      </c>
      <c r="O268" s="37" t="n">
        <f aca="false">(O265*2+O270*3)/5</f>
        <v>-40.018</v>
      </c>
      <c r="P268" s="37" t="n">
        <f aca="false">(P265*2+P270*3)/5</f>
        <v>-36.23</v>
      </c>
      <c r="Q268" s="37" t="n">
        <f aca="false">(Q265*2+Q270*3)/5</f>
        <v>-43.508</v>
      </c>
      <c r="R268" s="37" t="n">
        <f aca="false">(R265*2+R270*3)/5</f>
        <v>-36.532</v>
      </c>
      <c r="S268" s="44"/>
      <c r="T268" s="41" t="n">
        <f aca="false">T267+1</f>
        <v>263</v>
      </c>
      <c r="U268" s="40"/>
      <c r="V268" s="40"/>
      <c r="W268" s="40"/>
      <c r="X268" s="37" t="n">
        <v>-25.3386666666667</v>
      </c>
      <c r="Y268" s="37" t="n">
        <f aca="false">(Y265*2+Y270*3)/5</f>
        <v>-29.098</v>
      </c>
    </row>
    <row r="269" customFormat="false" ht="12.8" hidden="false" customHeight="false" outlineLevel="0" collapsed="false">
      <c r="B269" s="41" t="n">
        <f aca="false">B268+1</f>
        <v>264</v>
      </c>
      <c r="C269" s="43" t="n">
        <v>-52.8</v>
      </c>
      <c r="D269" s="43" t="n">
        <v>-64.7</v>
      </c>
      <c r="E269" s="42" t="n">
        <v>-75.1</v>
      </c>
      <c r="F269" s="43" t="n">
        <v>-52.4</v>
      </c>
      <c r="H269" s="41" t="n">
        <f aca="false">H268+1</f>
        <v>264</v>
      </c>
      <c r="I269" s="37" t="n">
        <f aca="false">(I265+I270*4)/5</f>
        <v>-53.006</v>
      </c>
      <c r="J269" s="37" t="n">
        <f aca="false">(J265+J270*4)/5</f>
        <v>-57.386</v>
      </c>
      <c r="K269" s="37" t="n">
        <f aca="false">(K265+K270*4)/5</f>
        <v>-49.66</v>
      </c>
      <c r="L269" s="37" t="n">
        <f aca="false">(L265+L270*4)/5</f>
        <v>-52.008</v>
      </c>
      <c r="N269" s="41" t="n">
        <f aca="false">N268+1</f>
        <v>264</v>
      </c>
      <c r="O269" s="37" t="n">
        <f aca="false">(O265+O270*4)/5</f>
        <v>-40.134</v>
      </c>
      <c r="P269" s="37" t="n">
        <f aca="false">(P265+P270*4)/5</f>
        <v>-36.16</v>
      </c>
      <c r="Q269" s="37" t="n">
        <f aca="false">(Q265+Q270*4)/5</f>
        <v>-43.734</v>
      </c>
      <c r="R269" s="37" t="n">
        <f aca="false">(R265+R270*4)/5</f>
        <v>-36.426</v>
      </c>
      <c r="S269" s="44"/>
      <c r="T269" s="41" t="n">
        <f aca="false">T268+1</f>
        <v>264</v>
      </c>
      <c r="U269" s="40"/>
      <c r="V269" s="40"/>
      <c r="W269" s="40"/>
      <c r="X269" s="37" t="n">
        <v>-25.2626666666667</v>
      </c>
      <c r="Y269" s="37" t="n">
        <f aca="false">(Y265+Y270*4)/5</f>
        <v>-29.074</v>
      </c>
    </row>
    <row r="270" customFormat="false" ht="12.8" hidden="false" customHeight="false" outlineLevel="0" collapsed="false">
      <c r="B270" s="41" t="n">
        <f aca="false">B269+1</f>
        <v>265</v>
      </c>
      <c r="C270" s="43" t="n">
        <v>-53</v>
      </c>
      <c r="D270" s="43" t="n">
        <v>-64.7</v>
      </c>
      <c r="E270" s="42" t="n">
        <v>-75.8</v>
      </c>
      <c r="F270" s="43" t="n">
        <v>-52.4</v>
      </c>
      <c r="H270" s="41" t="n">
        <f aca="false">H269+1</f>
        <v>265</v>
      </c>
      <c r="I270" s="43" t="n">
        <v>-52.73</v>
      </c>
      <c r="J270" s="42" t="n">
        <v>-57.6</v>
      </c>
      <c r="K270" s="40" t="n">
        <v>-49.8</v>
      </c>
      <c r="L270" s="37" t="n">
        <v>-51.88</v>
      </c>
      <c r="N270" s="41" t="n">
        <f aca="false">N269+1</f>
        <v>265</v>
      </c>
      <c r="O270" s="43" t="n">
        <v>-40.25</v>
      </c>
      <c r="P270" s="43" t="n">
        <v>-36.09</v>
      </c>
      <c r="Q270" s="42" t="n">
        <v>-43.96</v>
      </c>
      <c r="R270" s="35" t="n">
        <v>-36.32</v>
      </c>
      <c r="S270" s="44"/>
      <c r="T270" s="41" t="n">
        <f aca="false">T269+1</f>
        <v>265</v>
      </c>
      <c r="U270" s="40" t="n">
        <v>-25.08</v>
      </c>
      <c r="V270" s="40" t="n">
        <v>-25.21</v>
      </c>
      <c r="W270" s="40" t="n">
        <v>-25.27</v>
      </c>
      <c r="X270" s="37" t="n">
        <v>-25.1866666666667</v>
      </c>
      <c r="Y270" s="37" t="n">
        <v>-29.05</v>
      </c>
    </row>
    <row r="271" customFormat="false" ht="12.8" hidden="false" customHeight="false" outlineLevel="0" collapsed="false">
      <c r="B271" s="41" t="n">
        <f aca="false">B270+1</f>
        <v>266</v>
      </c>
      <c r="C271" s="43" t="n">
        <v>-53.1</v>
      </c>
      <c r="D271" s="43" t="n">
        <v>-64.7</v>
      </c>
      <c r="E271" s="42" t="n">
        <v>-77.1</v>
      </c>
      <c r="F271" s="43" t="n">
        <v>-52.4</v>
      </c>
      <c r="H271" s="41" t="n">
        <f aca="false">H270+1</f>
        <v>266</v>
      </c>
      <c r="I271" s="37" t="n">
        <f aca="false">(I270*4+I275)/5</f>
        <v>-52.466</v>
      </c>
      <c r="J271" s="37" t="n">
        <f aca="false">(J270*4+J275)/5</f>
        <v>-57.954</v>
      </c>
      <c r="K271" s="37" t="n">
        <f aca="false">(K270*4+K275)/5</f>
        <v>-49.71</v>
      </c>
      <c r="L271" s="37" t="n">
        <f aca="false">(L270*4+L275)/5</f>
        <v>-51.848</v>
      </c>
      <c r="N271" s="41" t="n">
        <f aca="false">N270+1</f>
        <v>266</v>
      </c>
      <c r="O271" s="37" t="n">
        <f aca="false">(O270*4+O275)/5</f>
        <v>-40.368</v>
      </c>
      <c r="P271" s="37" t="n">
        <f aca="false">(P270*4+P275)/5</f>
        <v>-36.052</v>
      </c>
      <c r="Q271" s="37" t="n">
        <f aca="false">(Q270*4+Q275)/5</f>
        <v>-44.142</v>
      </c>
      <c r="R271" s="37" t="n">
        <f aca="false">(R270*4+R275)/5</f>
        <v>-36.304</v>
      </c>
      <c r="S271" s="44"/>
      <c r="T271" s="41" t="n">
        <f aca="false">T270+1</f>
        <v>266</v>
      </c>
      <c r="U271" s="40"/>
      <c r="V271" s="40"/>
      <c r="W271" s="40"/>
      <c r="X271" s="37" t="n">
        <v>-25.142</v>
      </c>
      <c r="Y271" s="37" t="n">
        <f aca="false">(Y270*4+Y275)/5</f>
        <v>-28.936</v>
      </c>
    </row>
    <row r="272" customFormat="false" ht="12.8" hidden="false" customHeight="false" outlineLevel="0" collapsed="false">
      <c r="B272" s="41" t="n">
        <f aca="false">B271+1</f>
        <v>267</v>
      </c>
      <c r="C272" s="43" t="n">
        <v>-53.3</v>
      </c>
      <c r="D272" s="43" t="n">
        <v>-64.5</v>
      </c>
      <c r="E272" s="42" t="n">
        <v>-77.4</v>
      </c>
      <c r="F272" s="43" t="n">
        <v>-52.4</v>
      </c>
      <c r="H272" s="41" t="n">
        <f aca="false">H271+1</f>
        <v>267</v>
      </c>
      <c r="I272" s="37" t="n">
        <f aca="false">(I270*3+I275*2)/5</f>
        <v>-52.202</v>
      </c>
      <c r="J272" s="37" t="n">
        <f aca="false">(J270*3+J275*2)/5</f>
        <v>-58.308</v>
      </c>
      <c r="K272" s="37" t="n">
        <f aca="false">(K270*3+K275*2)/5</f>
        <v>-49.62</v>
      </c>
      <c r="L272" s="37" t="n">
        <f aca="false">(L270*3+L275*2)/5</f>
        <v>-51.816</v>
      </c>
      <c r="N272" s="41" t="n">
        <f aca="false">N271+1</f>
        <v>267</v>
      </c>
      <c r="O272" s="37" t="n">
        <f aca="false">(O270*3+O275*2)/5</f>
        <v>-40.486</v>
      </c>
      <c r="P272" s="37" t="n">
        <f aca="false">(P270*3+P275*2)/5</f>
        <v>-36.014</v>
      </c>
      <c r="Q272" s="37" t="n">
        <f aca="false">(Q270*3+Q275*2)/5</f>
        <v>-44.324</v>
      </c>
      <c r="R272" s="37" t="n">
        <f aca="false">(R270*3+R275*2)/5</f>
        <v>-36.288</v>
      </c>
      <c r="S272" s="44"/>
      <c r="T272" s="41" t="n">
        <f aca="false">T271+1</f>
        <v>267</v>
      </c>
      <c r="U272" s="40"/>
      <c r="V272" s="40"/>
      <c r="W272" s="40"/>
      <c r="X272" s="37" t="n">
        <v>-25.0973333333333</v>
      </c>
      <c r="Y272" s="37" t="n">
        <f aca="false">(Y270*3+Y275*2)/5</f>
        <v>-28.822</v>
      </c>
    </row>
    <row r="273" customFormat="false" ht="12.8" hidden="false" customHeight="false" outlineLevel="0" collapsed="false">
      <c r="B273" s="41" t="n">
        <f aca="false">B272+1</f>
        <v>268</v>
      </c>
      <c r="C273" s="43" t="n">
        <v>-53.5</v>
      </c>
      <c r="D273" s="43" t="n">
        <v>-64.3</v>
      </c>
      <c r="E273" s="42" t="n">
        <v>-78.2</v>
      </c>
      <c r="F273" s="43" t="n">
        <v>-52.4</v>
      </c>
      <c r="H273" s="41" t="n">
        <f aca="false">H272+1</f>
        <v>268</v>
      </c>
      <c r="I273" s="37" t="n">
        <f aca="false">(I270*2+I275*3)/5</f>
        <v>-51.938</v>
      </c>
      <c r="J273" s="37" t="n">
        <f aca="false">(J270*2+J275*3)/5</f>
        <v>-58.662</v>
      </c>
      <c r="K273" s="37" t="n">
        <f aca="false">(K270*2+K275*3)/5</f>
        <v>-49.53</v>
      </c>
      <c r="L273" s="37" t="n">
        <f aca="false">(L270*2+L275*3)/5</f>
        <v>-51.784</v>
      </c>
      <c r="N273" s="41" t="n">
        <f aca="false">N272+1</f>
        <v>268</v>
      </c>
      <c r="O273" s="37" t="n">
        <f aca="false">(O270*2+O275*3)/5</f>
        <v>-40.604</v>
      </c>
      <c r="P273" s="37" t="n">
        <f aca="false">(P270*2+P275*3)/5</f>
        <v>-35.976</v>
      </c>
      <c r="Q273" s="37" t="n">
        <f aca="false">(Q270*2+Q275*3)/5</f>
        <v>-44.506</v>
      </c>
      <c r="R273" s="37" t="n">
        <f aca="false">(R270*2+R275*3)/5</f>
        <v>-36.272</v>
      </c>
      <c r="S273" s="44"/>
      <c r="T273" s="41" t="n">
        <f aca="false">T272+1</f>
        <v>268</v>
      </c>
      <c r="U273" s="40"/>
      <c r="V273" s="40"/>
      <c r="W273" s="40"/>
      <c r="X273" s="37" t="n">
        <v>-25.0526666666667</v>
      </c>
      <c r="Y273" s="37" t="n">
        <f aca="false">(Y270*2+Y275*3)/5</f>
        <v>-28.708</v>
      </c>
    </row>
    <row r="274" customFormat="false" ht="12.8" hidden="false" customHeight="false" outlineLevel="0" collapsed="false">
      <c r="B274" s="41" t="n">
        <f aca="false">B273+1</f>
        <v>269</v>
      </c>
      <c r="C274" s="43" t="n">
        <v>-53.7</v>
      </c>
      <c r="D274" s="43" t="n">
        <v>-64</v>
      </c>
      <c r="E274" s="42" t="n">
        <v>-78.4</v>
      </c>
      <c r="F274" s="43" t="n">
        <v>-52.4</v>
      </c>
      <c r="H274" s="41" t="n">
        <f aca="false">H273+1</f>
        <v>269</v>
      </c>
      <c r="I274" s="37" t="n">
        <f aca="false">(I270+I275*4)/5</f>
        <v>-51.674</v>
      </c>
      <c r="J274" s="37" t="n">
        <f aca="false">(J270+J275*4)/5</f>
        <v>-59.016</v>
      </c>
      <c r="K274" s="37" t="n">
        <f aca="false">(K270+K275*4)/5</f>
        <v>-49.44</v>
      </c>
      <c r="L274" s="37" t="n">
        <f aca="false">(L270+L275*4)/5</f>
        <v>-51.752</v>
      </c>
      <c r="N274" s="41" t="n">
        <f aca="false">N273+1</f>
        <v>269</v>
      </c>
      <c r="O274" s="37" t="n">
        <f aca="false">(O270+O275*4)/5</f>
        <v>-40.722</v>
      </c>
      <c r="P274" s="37" t="n">
        <f aca="false">(P270+P275*4)/5</f>
        <v>-35.938</v>
      </c>
      <c r="Q274" s="37" t="n">
        <f aca="false">(Q270+Q275*4)/5</f>
        <v>-44.688</v>
      </c>
      <c r="R274" s="37" t="n">
        <f aca="false">(R270+R275*4)/5</f>
        <v>-36.256</v>
      </c>
      <c r="S274" s="44"/>
      <c r="T274" s="41" t="n">
        <f aca="false">T273+1</f>
        <v>269</v>
      </c>
      <c r="U274" s="40"/>
      <c r="V274" s="40"/>
      <c r="W274" s="40"/>
      <c r="X274" s="37" t="n">
        <v>-25.008</v>
      </c>
      <c r="Y274" s="37" t="n">
        <f aca="false">(Y270+Y275*4)/5</f>
        <v>-28.594</v>
      </c>
    </row>
    <row r="275" customFormat="false" ht="12.8" hidden="false" customHeight="false" outlineLevel="0" collapsed="false">
      <c r="B275" s="41" t="n">
        <f aca="false">B274+1</f>
        <v>270</v>
      </c>
      <c r="C275" s="43" t="n">
        <v>-53.9</v>
      </c>
      <c r="D275" s="43" t="n">
        <v>-63.8</v>
      </c>
      <c r="E275" s="42" t="n">
        <v>-78.5</v>
      </c>
      <c r="F275" s="43" t="n">
        <v>-52.4</v>
      </c>
      <c r="H275" s="41" t="n">
        <f aca="false">H274+1</f>
        <v>270</v>
      </c>
      <c r="I275" s="43" t="n">
        <v>-51.41</v>
      </c>
      <c r="J275" s="42" t="n">
        <v>-59.37</v>
      </c>
      <c r="K275" s="40" t="n">
        <v>-49.35</v>
      </c>
      <c r="L275" s="37" t="n">
        <v>-51.72</v>
      </c>
      <c r="N275" s="41" t="n">
        <f aca="false">N274+1</f>
        <v>270</v>
      </c>
      <c r="O275" s="49" t="n">
        <v>-40.84</v>
      </c>
      <c r="P275" s="43" t="n">
        <v>-35.9</v>
      </c>
      <c r="Q275" s="42" t="n">
        <v>-44.87</v>
      </c>
      <c r="R275" s="35" t="n">
        <v>-36.24</v>
      </c>
      <c r="S275" s="44"/>
      <c r="T275" s="41" t="n">
        <f aca="false">T274+1</f>
        <v>270</v>
      </c>
      <c r="U275" s="40" t="n">
        <v>-24.86</v>
      </c>
      <c r="V275" s="40" t="n">
        <v>-24.97</v>
      </c>
      <c r="W275" s="40" t="n">
        <v>-25.06</v>
      </c>
      <c r="X275" s="37" t="n">
        <v>-24.9633333333333</v>
      </c>
      <c r="Y275" s="37" t="n">
        <v>-28.48</v>
      </c>
    </row>
    <row r="276" customFormat="false" ht="12.8" hidden="false" customHeight="false" outlineLevel="0" collapsed="false">
      <c r="B276" s="41" t="n">
        <f aca="false">B275+1</f>
        <v>271</v>
      </c>
      <c r="C276" s="43" t="n">
        <v>-54</v>
      </c>
      <c r="D276" s="43" t="n">
        <v>-63.7</v>
      </c>
      <c r="E276" s="42" t="n">
        <v>-78.2</v>
      </c>
      <c r="F276" s="43" t="n">
        <v>-52.4</v>
      </c>
      <c r="H276" s="41" t="n">
        <f aca="false">H275+1</f>
        <v>271</v>
      </c>
      <c r="I276" s="37" t="n">
        <f aca="false">(I275*4+I280)/5</f>
        <v>-51.068</v>
      </c>
      <c r="J276" s="37" t="n">
        <f aca="false">(J275*4+J280)/5</f>
        <v>-59.092</v>
      </c>
      <c r="K276" s="37" t="n">
        <f aca="false">(K275*4+K280)/5</f>
        <v>-49.228</v>
      </c>
      <c r="L276" s="37" t="n">
        <f aca="false">(L275*4+L280)/5</f>
        <v>-51.62</v>
      </c>
      <c r="N276" s="41" t="n">
        <f aca="false">N275+1</f>
        <v>271</v>
      </c>
      <c r="O276" s="37" t="n">
        <f aca="false">(O275*4+O280)/5</f>
        <v>-40.86</v>
      </c>
      <c r="P276" s="37" t="n">
        <f aca="false">(P275*4+P280)/5</f>
        <v>-35.894</v>
      </c>
      <c r="Q276" s="37" t="n">
        <f aca="false">(Q275*4+Q280)/5</f>
        <v>-44.846</v>
      </c>
      <c r="R276" s="37" t="n">
        <f aca="false">(R275*4+R280)/5</f>
        <v>-36.328</v>
      </c>
      <c r="S276" s="44"/>
      <c r="T276" s="41" t="n">
        <f aca="false">T275+1</f>
        <v>271</v>
      </c>
      <c r="U276" s="40"/>
      <c r="V276" s="40"/>
      <c r="W276" s="40"/>
      <c r="X276" s="37" t="n">
        <v>-24.8913333333333</v>
      </c>
      <c r="Y276" s="37" t="n">
        <f aca="false">(Y275*4+Y280)/5</f>
        <v>-28.42</v>
      </c>
    </row>
    <row r="277" customFormat="false" ht="12.8" hidden="false" customHeight="false" outlineLevel="0" collapsed="false">
      <c r="B277" s="41" t="n">
        <f aca="false">B276+1</f>
        <v>272</v>
      </c>
      <c r="C277" s="43" t="n">
        <v>-54.1</v>
      </c>
      <c r="D277" s="43" t="n">
        <v>-63.5</v>
      </c>
      <c r="E277" s="42" t="n">
        <v>-77.9</v>
      </c>
      <c r="F277" s="43" t="n">
        <v>-52.4</v>
      </c>
      <c r="H277" s="41" t="n">
        <f aca="false">H276+1</f>
        <v>272</v>
      </c>
      <c r="I277" s="37" t="n">
        <f aca="false">(I275*3+I280*2)/5</f>
        <v>-50.726</v>
      </c>
      <c r="J277" s="37" t="n">
        <f aca="false">(J275*3+J280*2)/5</f>
        <v>-58.814</v>
      </c>
      <c r="K277" s="37" t="n">
        <f aca="false">(K275*3+K280*2)/5</f>
        <v>-49.106</v>
      </c>
      <c r="L277" s="37" t="n">
        <f aca="false">(L275*3+L280*2)/5</f>
        <v>-51.52</v>
      </c>
      <c r="N277" s="41" t="n">
        <f aca="false">N276+1</f>
        <v>272</v>
      </c>
      <c r="O277" s="37" t="n">
        <f aca="false">(O275*3+O280*2)/5</f>
        <v>-40.88</v>
      </c>
      <c r="P277" s="37" t="n">
        <f aca="false">(P275*3+P280*2)/5</f>
        <v>-35.888</v>
      </c>
      <c r="Q277" s="37" t="n">
        <f aca="false">(Q275*3+Q280*2)/5</f>
        <v>-44.822</v>
      </c>
      <c r="R277" s="37" t="n">
        <f aca="false">(R275*3+R280*2)/5</f>
        <v>-36.416</v>
      </c>
      <c r="S277" s="44"/>
      <c r="T277" s="41" t="n">
        <f aca="false">T276+1</f>
        <v>272</v>
      </c>
      <c r="U277" s="40"/>
      <c r="V277" s="40"/>
      <c r="W277" s="40"/>
      <c r="X277" s="37" t="n">
        <v>-24.8193333333333</v>
      </c>
      <c r="Y277" s="37" t="n">
        <f aca="false">(Y275*3+Y280*2)/5</f>
        <v>-28.36</v>
      </c>
    </row>
    <row r="278" customFormat="false" ht="12.8" hidden="false" customHeight="false" outlineLevel="0" collapsed="false">
      <c r="B278" s="41" t="n">
        <f aca="false">B277+1</f>
        <v>273</v>
      </c>
      <c r="C278" s="43" t="n">
        <v>-54.2</v>
      </c>
      <c r="D278" s="43" t="n">
        <v>-63.5</v>
      </c>
      <c r="E278" s="42" t="n">
        <v>-77.3</v>
      </c>
      <c r="F278" s="43" t="n">
        <v>-52.4</v>
      </c>
      <c r="H278" s="41" t="n">
        <f aca="false">H277+1</f>
        <v>273</v>
      </c>
      <c r="I278" s="37" t="n">
        <f aca="false">(I275*2+I280*3)/5</f>
        <v>-50.384</v>
      </c>
      <c r="J278" s="37" t="n">
        <f aca="false">(J275*2+J280*3)/5</f>
        <v>-58.536</v>
      </c>
      <c r="K278" s="37" t="n">
        <f aca="false">(K275*2+K280*3)/5</f>
        <v>-48.984</v>
      </c>
      <c r="L278" s="37" t="n">
        <f aca="false">(L275*2+L280*3)/5</f>
        <v>-51.42</v>
      </c>
      <c r="N278" s="41" t="n">
        <f aca="false">N277+1</f>
        <v>273</v>
      </c>
      <c r="O278" s="37" t="n">
        <f aca="false">(O275*2+O280*3)/5</f>
        <v>-40.9</v>
      </c>
      <c r="P278" s="37" t="n">
        <f aca="false">(P275*2+P280*3)/5</f>
        <v>-35.882</v>
      </c>
      <c r="Q278" s="37" t="n">
        <f aca="false">(Q275*2+Q280*3)/5</f>
        <v>-44.798</v>
      </c>
      <c r="R278" s="37" t="n">
        <f aca="false">(R275*2+R280*3)/5</f>
        <v>-36.504</v>
      </c>
      <c r="S278" s="44"/>
      <c r="T278" s="41" t="n">
        <f aca="false">T277+1</f>
        <v>273</v>
      </c>
      <c r="U278" s="40"/>
      <c r="V278" s="40"/>
      <c r="W278" s="40"/>
      <c r="X278" s="37" t="n">
        <v>-24.7473333333333</v>
      </c>
      <c r="Y278" s="37" t="n">
        <f aca="false">(Y275*2+Y280*3)/5</f>
        <v>-28.3</v>
      </c>
    </row>
    <row r="279" customFormat="false" ht="12.8" hidden="false" customHeight="false" outlineLevel="0" collapsed="false">
      <c r="B279" s="41" t="n">
        <f aca="false">B278+1</f>
        <v>274</v>
      </c>
      <c r="C279" s="43" t="n">
        <v>-54.4</v>
      </c>
      <c r="D279" s="43" t="n">
        <v>-63.5</v>
      </c>
      <c r="E279" s="42" t="n">
        <v>-77</v>
      </c>
      <c r="F279" s="43" t="n">
        <v>-52.4</v>
      </c>
      <c r="H279" s="41" t="n">
        <f aca="false">H278+1</f>
        <v>274</v>
      </c>
      <c r="I279" s="37" t="n">
        <f aca="false">(I275+I280*4)/5</f>
        <v>-50.042</v>
      </c>
      <c r="J279" s="37" t="n">
        <f aca="false">(J275+J280*4)/5</f>
        <v>-58.258</v>
      </c>
      <c r="K279" s="37" t="n">
        <f aca="false">(K275+K280*4)/5</f>
        <v>-48.862</v>
      </c>
      <c r="L279" s="37" t="n">
        <f aca="false">(L275+L280*4)/5</f>
        <v>-51.32</v>
      </c>
      <c r="N279" s="41" t="n">
        <f aca="false">N278+1</f>
        <v>274</v>
      </c>
      <c r="O279" s="37" t="n">
        <f aca="false">(O275+O280*4)/5</f>
        <v>-40.92</v>
      </c>
      <c r="P279" s="37" t="n">
        <f aca="false">(P275+P280*4)/5</f>
        <v>-35.876</v>
      </c>
      <c r="Q279" s="37" t="n">
        <f aca="false">(Q275+Q280*4)/5</f>
        <v>-44.774</v>
      </c>
      <c r="R279" s="37" t="n">
        <f aca="false">(R275+R280*4)/5</f>
        <v>-36.592</v>
      </c>
      <c r="S279" s="44"/>
      <c r="T279" s="41" t="n">
        <f aca="false">T278+1</f>
        <v>274</v>
      </c>
      <c r="U279" s="40"/>
      <c r="V279" s="40"/>
      <c r="W279" s="40"/>
      <c r="X279" s="37" t="n">
        <v>-24.6753333333333</v>
      </c>
      <c r="Y279" s="37" t="n">
        <f aca="false">(Y275+Y280*4)/5</f>
        <v>-28.24</v>
      </c>
    </row>
    <row r="280" customFormat="false" ht="12.8" hidden="false" customHeight="false" outlineLevel="0" collapsed="false">
      <c r="B280" s="41" t="n">
        <f aca="false">B279+1</f>
        <v>275</v>
      </c>
      <c r="C280" s="43" t="n">
        <v>-54.6</v>
      </c>
      <c r="D280" s="43" t="n">
        <v>-63.5</v>
      </c>
      <c r="E280" s="42" t="n">
        <v>-76.1</v>
      </c>
      <c r="F280" s="43" t="n">
        <v>-52.5</v>
      </c>
      <c r="H280" s="41" t="n">
        <f aca="false">H279+1</f>
        <v>275</v>
      </c>
      <c r="I280" s="43" t="n">
        <v>-49.7</v>
      </c>
      <c r="J280" s="42" t="n">
        <v>-57.98</v>
      </c>
      <c r="K280" s="40" t="n">
        <v>-48.74</v>
      </c>
      <c r="L280" s="37" t="n">
        <v>-51.22</v>
      </c>
      <c r="N280" s="41" t="n">
        <f aca="false">N279+1</f>
        <v>275</v>
      </c>
      <c r="O280" s="43" t="n">
        <v>-40.94</v>
      </c>
      <c r="P280" s="43" t="n">
        <v>-35.87</v>
      </c>
      <c r="Q280" s="42" t="n">
        <v>-44.75</v>
      </c>
      <c r="R280" s="35" t="n">
        <v>-36.68</v>
      </c>
      <c r="S280" s="44"/>
      <c r="T280" s="41" t="n">
        <f aca="false">T279+1</f>
        <v>275</v>
      </c>
      <c r="U280" s="40" t="n">
        <v>-24.61</v>
      </c>
      <c r="V280" s="40" t="n">
        <v>-24.6</v>
      </c>
      <c r="W280" s="40" t="n">
        <v>-24.6</v>
      </c>
      <c r="X280" s="37" t="n">
        <v>-24.6033333333333</v>
      </c>
      <c r="Y280" s="37" t="n">
        <v>-28.18</v>
      </c>
    </row>
    <row r="281" customFormat="false" ht="12.8" hidden="false" customHeight="false" outlineLevel="0" collapsed="false">
      <c r="B281" s="41" t="n">
        <f aca="false">B280+1</f>
        <v>276</v>
      </c>
      <c r="C281" s="43" t="n">
        <v>-54.8</v>
      </c>
      <c r="D281" s="43" t="n">
        <v>-63.5</v>
      </c>
      <c r="E281" s="42" t="n">
        <v>-75.6</v>
      </c>
      <c r="F281" s="43" t="n">
        <v>-52.5</v>
      </c>
      <c r="H281" s="41" t="n">
        <f aca="false">H280+1</f>
        <v>276</v>
      </c>
      <c r="I281" s="37" t="n">
        <f aca="false">(I280*4+I285)/5</f>
        <v>-49.474</v>
      </c>
      <c r="J281" s="37" t="n">
        <f aca="false">(J280*4+J285)/5</f>
        <v>-57.276</v>
      </c>
      <c r="K281" s="37" t="n">
        <f aca="false">(K280*4+K285)/5</f>
        <v>-48.822</v>
      </c>
      <c r="L281" s="37" t="n">
        <f aca="false">(L280*4+L285)/5</f>
        <v>-51.08</v>
      </c>
      <c r="N281" s="41" t="n">
        <f aca="false">N280+1</f>
        <v>276</v>
      </c>
      <c r="O281" s="37" t="n">
        <f aca="false">(O280*4+O285)/5</f>
        <v>-40.938</v>
      </c>
      <c r="P281" s="37" t="n">
        <f aca="false">(P280*4+P285)/5</f>
        <v>-35.934</v>
      </c>
      <c r="Q281" s="37" t="n">
        <f aca="false">(Q280*4+Q285)/5</f>
        <v>-44.742</v>
      </c>
      <c r="R281" s="37" t="n">
        <f aca="false">(R280*4+R285)/5</f>
        <v>-36.852</v>
      </c>
      <c r="S281" s="44"/>
      <c r="T281" s="41" t="n">
        <f aca="false">T280+1</f>
        <v>276</v>
      </c>
      <c r="U281" s="40"/>
      <c r="V281" s="40"/>
      <c r="W281" s="40"/>
      <c r="X281" s="37" t="n">
        <v>-24.5573333333333</v>
      </c>
      <c r="Y281" s="37" t="n">
        <f aca="false">(Y280*4+Y285)/5</f>
        <v>-28.132</v>
      </c>
    </row>
    <row r="282" customFormat="false" ht="12.8" hidden="false" customHeight="false" outlineLevel="0" collapsed="false">
      <c r="B282" s="41" t="n">
        <f aca="false">B281+1</f>
        <v>277</v>
      </c>
      <c r="C282" s="43" t="n">
        <v>-54.8</v>
      </c>
      <c r="D282" s="43" t="n">
        <v>-63.5</v>
      </c>
      <c r="E282" s="42" t="n">
        <v>-75.1</v>
      </c>
      <c r="F282" s="43" t="n">
        <v>-52.5</v>
      </c>
      <c r="H282" s="41" t="n">
        <f aca="false">H281+1</f>
        <v>277</v>
      </c>
      <c r="I282" s="37" t="n">
        <f aca="false">(I280*3+I285*2)/5</f>
        <v>-49.248</v>
      </c>
      <c r="J282" s="37" t="n">
        <f aca="false">(J280*3+J285*2)/5</f>
        <v>-56.572</v>
      </c>
      <c r="K282" s="37" t="n">
        <f aca="false">(K280*3+K285*2)/5</f>
        <v>-48.904</v>
      </c>
      <c r="L282" s="37" t="n">
        <f aca="false">(L280*3+L285*2)/5</f>
        <v>-50.94</v>
      </c>
      <c r="N282" s="41" t="n">
        <f aca="false">N281+1</f>
        <v>277</v>
      </c>
      <c r="O282" s="37" t="n">
        <f aca="false">(O280*3+O285*2)/5</f>
        <v>-40.936</v>
      </c>
      <c r="P282" s="37" t="n">
        <f aca="false">(P280*3+P285*2)/5</f>
        <v>-35.998</v>
      </c>
      <c r="Q282" s="37" t="n">
        <f aca="false">(Q280*3+Q285*2)/5</f>
        <v>-44.734</v>
      </c>
      <c r="R282" s="37" t="n">
        <f aca="false">(R280*3+R285*2)/5</f>
        <v>-37.024</v>
      </c>
      <c r="S282" s="44"/>
      <c r="T282" s="41" t="n">
        <f aca="false">T281+1</f>
        <v>277</v>
      </c>
      <c r="U282" s="40"/>
      <c r="V282" s="40"/>
      <c r="W282" s="40"/>
      <c r="X282" s="37" t="n">
        <v>-24.5113333333333</v>
      </c>
      <c r="Y282" s="37" t="n">
        <f aca="false">(Y280*3+Y285*2)/5</f>
        <v>-28.084</v>
      </c>
    </row>
    <row r="283" customFormat="false" ht="12.8" hidden="false" customHeight="false" outlineLevel="0" collapsed="false">
      <c r="B283" s="41" t="n">
        <f aca="false">B282+1</f>
        <v>278</v>
      </c>
      <c r="C283" s="43" t="n">
        <v>-55</v>
      </c>
      <c r="D283" s="43" t="n">
        <v>-63.5</v>
      </c>
      <c r="E283" s="42" t="n">
        <v>-74.9</v>
      </c>
      <c r="F283" s="43" t="n">
        <v>-52.1</v>
      </c>
      <c r="H283" s="41" t="n">
        <f aca="false">H282+1</f>
        <v>278</v>
      </c>
      <c r="I283" s="37" t="n">
        <f aca="false">(I280*2+I285*3)/5</f>
        <v>-49.022</v>
      </c>
      <c r="J283" s="37" t="n">
        <f aca="false">(J280*2+J285*3)/5</f>
        <v>-55.868</v>
      </c>
      <c r="K283" s="37" t="n">
        <f aca="false">(K280*2+K285*3)/5</f>
        <v>-48.986</v>
      </c>
      <c r="L283" s="37" t="n">
        <f aca="false">(L280*2+L285*3)/5</f>
        <v>-50.8</v>
      </c>
      <c r="N283" s="41" t="n">
        <f aca="false">N282+1</f>
        <v>278</v>
      </c>
      <c r="O283" s="37" t="n">
        <f aca="false">(O280*2+O285*3)/5</f>
        <v>-40.934</v>
      </c>
      <c r="P283" s="37" t="n">
        <f aca="false">(P280*2+P285*3)/5</f>
        <v>-36.062</v>
      </c>
      <c r="Q283" s="37" t="n">
        <f aca="false">(Q280*2+Q285*3)/5</f>
        <v>-44.726</v>
      </c>
      <c r="R283" s="37" t="n">
        <f aca="false">(R280*2+R285*3)/5</f>
        <v>-37.196</v>
      </c>
      <c r="S283" s="44"/>
      <c r="T283" s="41" t="n">
        <f aca="false">T282+1</f>
        <v>278</v>
      </c>
      <c r="U283" s="40"/>
      <c r="V283" s="40"/>
      <c r="W283" s="40"/>
      <c r="X283" s="37" t="n">
        <v>-24.4653333333333</v>
      </c>
      <c r="Y283" s="37" t="n">
        <f aca="false">(Y280*2+Y285*3)/5</f>
        <v>-28.036</v>
      </c>
    </row>
    <row r="284" customFormat="false" ht="12.8" hidden="false" customHeight="false" outlineLevel="0" collapsed="false">
      <c r="B284" s="41" t="n">
        <f aca="false">B283+1</f>
        <v>279</v>
      </c>
      <c r="C284" s="43" t="n">
        <v>-55</v>
      </c>
      <c r="D284" s="43" t="n">
        <v>-63.5</v>
      </c>
      <c r="E284" s="42" t="n">
        <v>-74.6</v>
      </c>
      <c r="F284" s="43" t="n">
        <v>-52.1</v>
      </c>
      <c r="H284" s="41" t="n">
        <f aca="false">H283+1</f>
        <v>279</v>
      </c>
      <c r="I284" s="37" t="n">
        <f aca="false">(I280+I285*4)/5</f>
        <v>-48.796</v>
      </c>
      <c r="J284" s="37" t="n">
        <f aca="false">(J280+J285*4)/5</f>
        <v>-55.164</v>
      </c>
      <c r="K284" s="37" t="n">
        <f aca="false">(K280+K285*4)/5</f>
        <v>-49.068</v>
      </c>
      <c r="L284" s="37" t="n">
        <f aca="false">(L280+L285*4)/5</f>
        <v>-50.66</v>
      </c>
      <c r="N284" s="41" t="n">
        <f aca="false">N283+1</f>
        <v>279</v>
      </c>
      <c r="O284" s="37" t="n">
        <f aca="false">(O280+O285*4)/5</f>
        <v>-40.932</v>
      </c>
      <c r="P284" s="37" t="n">
        <f aca="false">(P280+P285*4)/5</f>
        <v>-36.126</v>
      </c>
      <c r="Q284" s="37" t="n">
        <f aca="false">(Q280+Q285*4)/5</f>
        <v>-44.718</v>
      </c>
      <c r="R284" s="37" t="n">
        <f aca="false">(R280+R285*4)/5</f>
        <v>-37.368</v>
      </c>
      <c r="S284" s="44"/>
      <c r="T284" s="41" t="n">
        <f aca="false">T283+1</f>
        <v>279</v>
      </c>
      <c r="U284" s="40"/>
      <c r="V284" s="40"/>
      <c r="W284" s="40"/>
      <c r="X284" s="37" t="n">
        <v>-24.4193333333333</v>
      </c>
      <c r="Y284" s="37" t="n">
        <f aca="false">(Y280+Y285*4)/5</f>
        <v>-27.988</v>
      </c>
    </row>
    <row r="285" customFormat="false" ht="12.8" hidden="false" customHeight="false" outlineLevel="0" collapsed="false">
      <c r="B285" s="41" t="n">
        <f aca="false">B284+1</f>
        <v>280</v>
      </c>
      <c r="C285" s="43" t="n">
        <v>-55.1</v>
      </c>
      <c r="D285" s="43" t="n">
        <v>-63.5</v>
      </c>
      <c r="E285" s="42" t="n">
        <v>-74.8</v>
      </c>
      <c r="F285" s="43" t="n">
        <v>-52</v>
      </c>
      <c r="H285" s="41" t="n">
        <f aca="false">H284+1</f>
        <v>280</v>
      </c>
      <c r="I285" s="43" t="n">
        <v>-48.57</v>
      </c>
      <c r="J285" s="42" t="n">
        <v>-54.46</v>
      </c>
      <c r="K285" s="40" t="n">
        <v>-49.15</v>
      </c>
      <c r="L285" s="37" t="n">
        <v>-50.52</v>
      </c>
      <c r="N285" s="41" t="n">
        <f aca="false">N284+1</f>
        <v>280</v>
      </c>
      <c r="O285" s="43" t="n">
        <v>-40.93</v>
      </c>
      <c r="P285" s="43" t="n">
        <v>-36.19</v>
      </c>
      <c r="Q285" s="42" t="n">
        <v>-44.71</v>
      </c>
      <c r="R285" s="35" t="n">
        <v>-37.54</v>
      </c>
      <c r="S285" s="44"/>
      <c r="T285" s="41" t="n">
        <f aca="false">T284+1</f>
        <v>280</v>
      </c>
      <c r="U285" s="40" t="n">
        <v>-24.3</v>
      </c>
      <c r="V285" s="40" t="n">
        <v>-24.47</v>
      </c>
      <c r="W285" s="40" t="n">
        <v>-24.35</v>
      </c>
      <c r="X285" s="37" t="n">
        <v>-24.3733333333333</v>
      </c>
      <c r="Y285" s="37" t="n">
        <v>-27.94</v>
      </c>
    </row>
    <row r="286" customFormat="false" ht="12.8" hidden="false" customHeight="false" outlineLevel="0" collapsed="false">
      <c r="B286" s="41" t="n">
        <f aca="false">B285+1</f>
        <v>281</v>
      </c>
      <c r="C286" s="43" t="n">
        <v>-55.2</v>
      </c>
      <c r="D286" s="43" t="n">
        <v>-63.2</v>
      </c>
      <c r="E286" s="42" t="n">
        <v>-75.3</v>
      </c>
      <c r="F286" s="43" t="n">
        <v>-52</v>
      </c>
      <c r="H286" s="41" t="n">
        <f aca="false">H285+1</f>
        <v>281</v>
      </c>
      <c r="I286" s="37" t="n">
        <f aca="false">(I285*4+I290)/5</f>
        <v>-48.574</v>
      </c>
      <c r="J286" s="37" t="n">
        <f aca="false">(J285*4+J290)/5</f>
        <v>-54.272</v>
      </c>
      <c r="K286" s="37" t="n">
        <f aca="false">(K285*4+K290)/5</f>
        <v>-49.212</v>
      </c>
      <c r="L286" s="37" t="n">
        <f aca="false">(L285*4+L290)/5</f>
        <v>-50.37</v>
      </c>
      <c r="N286" s="41" t="n">
        <f aca="false">N285+1</f>
        <v>281</v>
      </c>
      <c r="O286" s="37" t="n">
        <f aca="false">(O285*4+O290)/5</f>
        <v>-40.948</v>
      </c>
      <c r="P286" s="37" t="n">
        <f aca="false">(P285*4+P290)/5</f>
        <v>-36.274</v>
      </c>
      <c r="Q286" s="37" t="n">
        <f aca="false">(Q285*4+Q290)/5</f>
        <v>-44.628</v>
      </c>
      <c r="R286" s="37" t="n">
        <f aca="false">(R285*4+R290)/5</f>
        <v>-37.796</v>
      </c>
      <c r="S286" s="44"/>
      <c r="T286" s="41" t="n">
        <f aca="false">T285+1</f>
        <v>281</v>
      </c>
      <c r="U286" s="40"/>
      <c r="V286" s="40"/>
      <c r="W286" s="40"/>
      <c r="X286" s="37" t="n">
        <v>-24.3746666666667</v>
      </c>
      <c r="Y286" s="37" t="n">
        <f aca="false">(Y285*4+Y290)/5</f>
        <v>-27.934</v>
      </c>
    </row>
    <row r="287" customFormat="false" ht="12.8" hidden="false" customHeight="false" outlineLevel="0" collapsed="false">
      <c r="B287" s="41" t="n">
        <f aca="false">B286+1</f>
        <v>282</v>
      </c>
      <c r="C287" s="43" t="n">
        <v>-55.3</v>
      </c>
      <c r="D287" s="43" t="n">
        <v>-63.3</v>
      </c>
      <c r="E287" s="42" t="n">
        <v>-76.7</v>
      </c>
      <c r="F287" s="43" t="n">
        <v>-52</v>
      </c>
      <c r="H287" s="41" t="n">
        <f aca="false">H286+1</f>
        <v>282</v>
      </c>
      <c r="I287" s="37" t="n">
        <f aca="false">(I285*3+I290*2)/5</f>
        <v>-48.578</v>
      </c>
      <c r="J287" s="37" t="n">
        <f aca="false">(J285*3+J290*2)/5</f>
        <v>-54.084</v>
      </c>
      <c r="K287" s="37" t="n">
        <f aca="false">(K285*3+K290*2)/5</f>
        <v>-49.274</v>
      </c>
      <c r="L287" s="37" t="n">
        <f aca="false">(L285*3+L290*2)/5</f>
        <v>-50.22</v>
      </c>
      <c r="N287" s="41" t="n">
        <f aca="false">N286+1</f>
        <v>282</v>
      </c>
      <c r="O287" s="37" t="n">
        <f aca="false">(O285*3+O290*2)/5</f>
        <v>-40.966</v>
      </c>
      <c r="P287" s="37" t="n">
        <f aca="false">(P285*3+P290*2)/5</f>
        <v>-36.358</v>
      </c>
      <c r="Q287" s="37" t="n">
        <f aca="false">(Q285*3+Q290*2)/5</f>
        <v>-44.546</v>
      </c>
      <c r="R287" s="37" t="n">
        <f aca="false">(R285*3+R290*2)/5</f>
        <v>-38.052</v>
      </c>
      <c r="S287" s="44"/>
      <c r="T287" s="41" t="n">
        <f aca="false">T286+1</f>
        <v>282</v>
      </c>
      <c r="U287" s="40"/>
      <c r="V287" s="40"/>
      <c r="W287" s="40"/>
      <c r="X287" s="37" t="n">
        <v>-24.376</v>
      </c>
      <c r="Y287" s="37" t="n">
        <f aca="false">(Y285*3+Y290*2)/5</f>
        <v>-27.928</v>
      </c>
    </row>
    <row r="288" customFormat="false" ht="12.8" hidden="false" customHeight="false" outlineLevel="0" collapsed="false">
      <c r="B288" s="41" t="n">
        <f aca="false">B287+1</f>
        <v>283</v>
      </c>
      <c r="C288" s="43" t="n">
        <v>-55.4</v>
      </c>
      <c r="D288" s="43" t="n">
        <v>-63.4</v>
      </c>
      <c r="E288" s="42" t="n">
        <v>-77.3</v>
      </c>
      <c r="F288" s="43" t="n">
        <v>-52</v>
      </c>
      <c r="H288" s="41" t="n">
        <f aca="false">H287+1</f>
        <v>283</v>
      </c>
      <c r="I288" s="37" t="n">
        <f aca="false">(I285*2+I290*3)/5</f>
        <v>-48.582</v>
      </c>
      <c r="J288" s="37" t="n">
        <f aca="false">(J285*2+J290*3)/5</f>
        <v>-53.896</v>
      </c>
      <c r="K288" s="37" t="n">
        <f aca="false">(K285*2+K290*3)/5</f>
        <v>-49.336</v>
      </c>
      <c r="L288" s="37" t="n">
        <f aca="false">(L285*2+L290*3)/5</f>
        <v>-50.07</v>
      </c>
      <c r="N288" s="41" t="n">
        <f aca="false">N287+1</f>
        <v>283</v>
      </c>
      <c r="O288" s="37" t="n">
        <f aca="false">(O285*2+O290*3)/5</f>
        <v>-40.984</v>
      </c>
      <c r="P288" s="37" t="n">
        <f aca="false">(P285*2+P290*3)/5</f>
        <v>-36.442</v>
      </c>
      <c r="Q288" s="37" t="n">
        <f aca="false">(Q285*2+Q290*3)/5</f>
        <v>-44.464</v>
      </c>
      <c r="R288" s="37" t="n">
        <f aca="false">(R285*2+R290*3)/5</f>
        <v>-38.308</v>
      </c>
      <c r="S288" s="44"/>
      <c r="T288" s="41" t="n">
        <f aca="false">T287+1</f>
        <v>283</v>
      </c>
      <c r="U288" s="40"/>
      <c r="V288" s="40"/>
      <c r="W288" s="40"/>
      <c r="X288" s="37" t="n">
        <v>-24.3773333333333</v>
      </c>
      <c r="Y288" s="37" t="n">
        <f aca="false">(Y285*2+Y290*3)/5</f>
        <v>-27.922</v>
      </c>
    </row>
    <row r="289" customFormat="false" ht="12.8" hidden="false" customHeight="false" outlineLevel="0" collapsed="false">
      <c r="B289" s="41" t="n">
        <f aca="false">B288+1</f>
        <v>284</v>
      </c>
      <c r="C289" s="43" t="n">
        <v>-55.4</v>
      </c>
      <c r="D289" s="43" t="n">
        <v>-63.5</v>
      </c>
      <c r="E289" s="42" t="n">
        <v>-77.6</v>
      </c>
      <c r="F289" s="43" t="n">
        <v>-52</v>
      </c>
      <c r="H289" s="41" t="n">
        <f aca="false">H288+1</f>
        <v>284</v>
      </c>
      <c r="I289" s="37" t="n">
        <f aca="false">(I285+I290*4)/5</f>
        <v>-48.586</v>
      </c>
      <c r="J289" s="37" t="n">
        <f aca="false">(J285+J290*4)/5</f>
        <v>-53.708</v>
      </c>
      <c r="K289" s="37" t="n">
        <f aca="false">(K285+K290*4)/5</f>
        <v>-49.398</v>
      </c>
      <c r="L289" s="37" t="n">
        <f aca="false">(L285+L290*4)/5</f>
        <v>-49.92</v>
      </c>
      <c r="N289" s="41" t="n">
        <f aca="false">N288+1</f>
        <v>284</v>
      </c>
      <c r="O289" s="37" t="n">
        <f aca="false">(O285+O290*4)/5</f>
        <v>-41.002</v>
      </c>
      <c r="P289" s="37" t="n">
        <f aca="false">(P285+P290*4)/5</f>
        <v>-36.526</v>
      </c>
      <c r="Q289" s="37" t="n">
        <f aca="false">(Q285+Q290*4)/5</f>
        <v>-44.382</v>
      </c>
      <c r="R289" s="37" t="n">
        <f aca="false">(R285+R290*4)/5</f>
        <v>-38.564</v>
      </c>
      <c r="S289" s="44"/>
      <c r="T289" s="41" t="n">
        <f aca="false">T288+1</f>
        <v>284</v>
      </c>
      <c r="U289" s="40"/>
      <c r="V289" s="40"/>
      <c r="W289" s="40"/>
      <c r="X289" s="37" t="n">
        <v>-24.3786666666667</v>
      </c>
      <c r="Y289" s="37" t="n">
        <f aca="false">(Y285+Y290*4)/5</f>
        <v>-27.916</v>
      </c>
    </row>
    <row r="290" customFormat="false" ht="12.8" hidden="false" customHeight="false" outlineLevel="0" collapsed="false">
      <c r="B290" s="41" t="n">
        <f aca="false">B289+1</f>
        <v>285</v>
      </c>
      <c r="C290" s="43" t="n">
        <v>-55.4</v>
      </c>
      <c r="D290" s="43" t="n">
        <v>-63.6</v>
      </c>
      <c r="E290" s="42" t="n">
        <v>-78.2</v>
      </c>
      <c r="F290" s="43" t="n">
        <v>-52.1</v>
      </c>
      <c r="H290" s="41" t="n">
        <f aca="false">H289+1</f>
        <v>285</v>
      </c>
      <c r="I290" s="43" t="n">
        <v>-48.59</v>
      </c>
      <c r="J290" s="42" t="n">
        <v>-53.52</v>
      </c>
      <c r="K290" s="40" t="n">
        <v>-49.46</v>
      </c>
      <c r="L290" s="37" t="n">
        <v>-49.77</v>
      </c>
      <c r="N290" s="41" t="n">
        <f aca="false">N289+1</f>
        <v>285</v>
      </c>
      <c r="O290" s="43" t="n">
        <v>-41.02</v>
      </c>
      <c r="P290" s="43" t="n">
        <v>-36.61</v>
      </c>
      <c r="Q290" s="42" t="n">
        <v>-44.3</v>
      </c>
      <c r="R290" s="35" t="n">
        <v>-38.82</v>
      </c>
      <c r="S290" s="44"/>
      <c r="T290" s="41" t="n">
        <f aca="false">T289+1</f>
        <v>285</v>
      </c>
      <c r="U290" s="40" t="n">
        <v>-24.46</v>
      </c>
      <c r="V290" s="40" t="n">
        <v>-24.24</v>
      </c>
      <c r="W290" s="40" t="n">
        <v>-24.44</v>
      </c>
      <c r="X290" s="37" t="n">
        <v>-24.38</v>
      </c>
      <c r="Y290" s="37" t="n">
        <v>-27.91</v>
      </c>
    </row>
    <row r="291" customFormat="false" ht="12.8" hidden="false" customHeight="false" outlineLevel="0" collapsed="false">
      <c r="B291" s="41" t="n">
        <f aca="false">B290+1</f>
        <v>286</v>
      </c>
      <c r="C291" s="43" t="n">
        <v>-55.3</v>
      </c>
      <c r="D291" s="43" t="n">
        <v>-63.7</v>
      </c>
      <c r="E291" s="42" t="n">
        <v>-78.1</v>
      </c>
      <c r="F291" s="43" t="n">
        <v>-52.1</v>
      </c>
      <c r="H291" s="41" t="n">
        <f aca="false">H290+1</f>
        <v>286</v>
      </c>
      <c r="I291" s="37" t="n">
        <f aca="false">(I290*4+I295)/5</f>
        <v>-48.554</v>
      </c>
      <c r="J291" s="37" t="n">
        <f aca="false">(J290*4+J295)/5</f>
        <v>-53.306</v>
      </c>
      <c r="K291" s="37" t="n">
        <f aca="false">(K290*4+K295)/5</f>
        <v>-49.678</v>
      </c>
      <c r="L291" s="37" t="n">
        <f aca="false">(L290*4+L295)/5</f>
        <v>-49.684</v>
      </c>
      <c r="N291" s="41" t="n">
        <f aca="false">N290+1</f>
        <v>286</v>
      </c>
      <c r="O291" s="37" t="n">
        <f aca="false">(O290*4+O295)/5</f>
        <v>-41.044</v>
      </c>
      <c r="P291" s="37" t="n">
        <f aca="false">(P290*4+P295)/5</f>
        <v>-36.726</v>
      </c>
      <c r="Q291" s="37" t="n">
        <f aca="false">(Q290*4+Q295)/5</f>
        <v>-44.126</v>
      </c>
      <c r="R291" s="37" t="n">
        <f aca="false">(R290*4+R295)/5</f>
        <v>-39.146</v>
      </c>
      <c r="S291" s="44"/>
      <c r="T291" s="41" t="n">
        <f aca="false">T290+1</f>
        <v>286</v>
      </c>
      <c r="U291" s="40"/>
      <c r="V291" s="40"/>
      <c r="W291" s="40"/>
      <c r="X291" s="37" t="n">
        <v>-24.3686666666667</v>
      </c>
      <c r="Y291" s="37" t="n">
        <f aca="false">(Y290*4+Y295)/5</f>
        <v>-27.91</v>
      </c>
    </row>
    <row r="292" customFormat="false" ht="12.8" hidden="false" customHeight="false" outlineLevel="0" collapsed="false">
      <c r="B292" s="41" t="n">
        <f aca="false">B291+1</f>
        <v>287</v>
      </c>
      <c r="C292" s="43" t="n">
        <v>-55.2</v>
      </c>
      <c r="D292" s="43" t="n">
        <v>-63.7</v>
      </c>
      <c r="E292" s="42" t="n">
        <v>-77.9</v>
      </c>
      <c r="F292" s="43" t="n">
        <v>-52.1</v>
      </c>
      <c r="H292" s="41" t="n">
        <f aca="false">H291+1</f>
        <v>287</v>
      </c>
      <c r="I292" s="37" t="n">
        <f aca="false">(I290*3+I295*2)/5</f>
        <v>-48.518</v>
      </c>
      <c r="J292" s="37" t="n">
        <f aca="false">(J290*3+J295*2)/5</f>
        <v>-53.092</v>
      </c>
      <c r="K292" s="37" t="n">
        <f aca="false">(K290*3+K295*2)/5</f>
        <v>-49.896</v>
      </c>
      <c r="L292" s="37" t="n">
        <f aca="false">(L290*3+L295*2)/5</f>
        <v>-49.598</v>
      </c>
      <c r="N292" s="41" t="n">
        <f aca="false">N291+1</f>
        <v>287</v>
      </c>
      <c r="O292" s="37" t="n">
        <f aca="false">(O290*3+O295*2)/5</f>
        <v>-41.068</v>
      </c>
      <c r="P292" s="37" t="n">
        <f aca="false">(P290*3+P295*2)/5</f>
        <v>-36.842</v>
      </c>
      <c r="Q292" s="37" t="n">
        <f aca="false">(Q290*3+Q295*2)/5</f>
        <v>-43.952</v>
      </c>
      <c r="R292" s="37" t="n">
        <f aca="false">(R290*3+R295*2)/5</f>
        <v>-39.472</v>
      </c>
      <c r="S292" s="44"/>
      <c r="T292" s="41" t="n">
        <f aca="false">T291+1</f>
        <v>287</v>
      </c>
      <c r="U292" s="40"/>
      <c r="V292" s="40"/>
      <c r="W292" s="40"/>
      <c r="X292" s="37" t="n">
        <v>-24.3573333333333</v>
      </c>
      <c r="Y292" s="37" t="n">
        <f aca="false">(Y290*3+Y295*2)/5</f>
        <v>-27.91</v>
      </c>
    </row>
    <row r="293" customFormat="false" ht="12.8" hidden="false" customHeight="false" outlineLevel="0" collapsed="false">
      <c r="B293" s="41" t="n">
        <f aca="false">B292+1</f>
        <v>288</v>
      </c>
      <c r="C293" s="43" t="n">
        <v>-55.1</v>
      </c>
      <c r="D293" s="43" t="n">
        <v>-63.8</v>
      </c>
      <c r="E293" s="42" t="n">
        <v>-77.6</v>
      </c>
      <c r="F293" s="43" t="n">
        <v>-52.2</v>
      </c>
      <c r="H293" s="41" t="n">
        <f aca="false">H292+1</f>
        <v>288</v>
      </c>
      <c r="I293" s="37" t="n">
        <f aca="false">(I290*2+I295*3)/5</f>
        <v>-48.482</v>
      </c>
      <c r="J293" s="37" t="n">
        <f aca="false">(J290*2+J295*3)/5</f>
        <v>-52.878</v>
      </c>
      <c r="K293" s="37" t="n">
        <f aca="false">(K290*2+K295*3)/5</f>
        <v>-50.114</v>
      </c>
      <c r="L293" s="37" t="n">
        <f aca="false">(L290*2+L295*3)/5</f>
        <v>-49.512</v>
      </c>
      <c r="N293" s="41" t="n">
        <f aca="false">N292+1</f>
        <v>288</v>
      </c>
      <c r="O293" s="37" t="n">
        <f aca="false">(O290*2+O295*3)/5</f>
        <v>-41.092</v>
      </c>
      <c r="P293" s="37" t="n">
        <f aca="false">(P290*2+P295*3)/5</f>
        <v>-36.958</v>
      </c>
      <c r="Q293" s="37" t="n">
        <f aca="false">(Q290*2+Q295*3)/5</f>
        <v>-43.778</v>
      </c>
      <c r="R293" s="37" t="n">
        <f aca="false">(R290*2+R295*3)/5</f>
        <v>-39.798</v>
      </c>
      <c r="S293" s="44"/>
      <c r="T293" s="41" t="n">
        <f aca="false">T292+1</f>
        <v>288</v>
      </c>
      <c r="U293" s="40"/>
      <c r="V293" s="40"/>
      <c r="W293" s="40"/>
      <c r="X293" s="37" t="n">
        <v>-24.346</v>
      </c>
      <c r="Y293" s="37" t="n">
        <f aca="false">(Y290*2+Y295*3)/5</f>
        <v>-27.91</v>
      </c>
    </row>
    <row r="294" customFormat="false" ht="12.8" hidden="false" customHeight="false" outlineLevel="0" collapsed="false">
      <c r="B294" s="41" t="n">
        <f aca="false">B293+1</f>
        <v>289</v>
      </c>
      <c r="C294" s="43" t="n">
        <v>-55</v>
      </c>
      <c r="D294" s="43" t="n">
        <v>-63.8</v>
      </c>
      <c r="E294" s="42" t="n">
        <v>-77.5</v>
      </c>
      <c r="F294" s="43" t="n">
        <v>-52.2</v>
      </c>
      <c r="H294" s="41" t="n">
        <f aca="false">H293+1</f>
        <v>289</v>
      </c>
      <c r="I294" s="37" t="n">
        <f aca="false">(I290+I295*4)/5</f>
        <v>-48.446</v>
      </c>
      <c r="J294" s="37" t="n">
        <f aca="false">(J290+J295*4)/5</f>
        <v>-52.664</v>
      </c>
      <c r="K294" s="37" t="n">
        <f aca="false">(K290+K295*4)/5</f>
        <v>-50.332</v>
      </c>
      <c r="L294" s="37" t="n">
        <f aca="false">(L290+L295*4)/5</f>
        <v>-49.426</v>
      </c>
      <c r="N294" s="41" t="n">
        <f aca="false">N293+1</f>
        <v>289</v>
      </c>
      <c r="O294" s="37" t="n">
        <f aca="false">(O290+O295*4)/5</f>
        <v>-41.116</v>
      </c>
      <c r="P294" s="37" t="n">
        <f aca="false">(P290+P295*4)/5</f>
        <v>-37.074</v>
      </c>
      <c r="Q294" s="37" t="n">
        <f aca="false">(Q290+Q295*4)/5</f>
        <v>-43.604</v>
      </c>
      <c r="R294" s="37" t="n">
        <f aca="false">(R290+R295*4)/5</f>
        <v>-40.124</v>
      </c>
      <c r="S294" s="44"/>
      <c r="T294" s="41" t="n">
        <f aca="false">T293+1</f>
        <v>289</v>
      </c>
      <c r="U294" s="40"/>
      <c r="V294" s="40"/>
      <c r="W294" s="40"/>
      <c r="X294" s="37" t="n">
        <v>-24.3346666666667</v>
      </c>
      <c r="Y294" s="37" t="n">
        <f aca="false">(Y290+Y295*4)/5</f>
        <v>-27.91</v>
      </c>
    </row>
    <row r="295" customFormat="false" ht="12.8" hidden="false" customHeight="false" outlineLevel="0" collapsed="false">
      <c r="B295" s="41" t="n">
        <f aca="false">B294+1</f>
        <v>290</v>
      </c>
      <c r="C295" s="43" t="n">
        <v>-54.8</v>
      </c>
      <c r="D295" s="43" t="n">
        <v>-63.8</v>
      </c>
      <c r="E295" s="42" t="n">
        <v>-77.4</v>
      </c>
      <c r="F295" s="43" t="n">
        <v>-52.3</v>
      </c>
      <c r="H295" s="41" t="n">
        <f aca="false">H294+1</f>
        <v>290</v>
      </c>
      <c r="I295" s="43" t="n">
        <v>-48.41</v>
      </c>
      <c r="J295" s="42" t="n">
        <v>-52.45</v>
      </c>
      <c r="K295" s="40" t="n">
        <v>-50.55</v>
      </c>
      <c r="L295" s="37" t="n">
        <v>-49.34</v>
      </c>
      <c r="N295" s="41" t="n">
        <f aca="false">N294+1</f>
        <v>290</v>
      </c>
      <c r="O295" s="43" t="n">
        <v>-41.14</v>
      </c>
      <c r="P295" s="43" t="n">
        <v>-37.19</v>
      </c>
      <c r="Q295" s="42" t="n">
        <v>-43.43</v>
      </c>
      <c r="R295" s="35" t="n">
        <v>-40.45</v>
      </c>
      <c r="S295" s="44"/>
      <c r="T295" s="41" t="n">
        <f aca="false">T294+1</f>
        <v>290</v>
      </c>
      <c r="U295" s="40" t="n">
        <v>-24.35</v>
      </c>
      <c r="V295" s="40" t="n">
        <v>-24.16</v>
      </c>
      <c r="W295" s="40" t="n">
        <v>-24.46</v>
      </c>
      <c r="X295" s="37" t="n">
        <v>-24.3233333333333</v>
      </c>
      <c r="Y295" s="37" t="n">
        <v>-27.91</v>
      </c>
    </row>
    <row r="296" customFormat="false" ht="12.8" hidden="false" customHeight="false" outlineLevel="0" collapsed="false">
      <c r="B296" s="41" t="n">
        <f aca="false">B295+1</f>
        <v>291</v>
      </c>
      <c r="C296" s="43" t="n">
        <v>-54.7</v>
      </c>
      <c r="D296" s="43" t="n">
        <v>-63.8</v>
      </c>
      <c r="E296" s="42" t="n">
        <v>-77.4</v>
      </c>
      <c r="F296" s="43" t="n">
        <v>-52.3</v>
      </c>
      <c r="H296" s="41" t="n">
        <f aca="false">H295+1</f>
        <v>291</v>
      </c>
      <c r="I296" s="37" t="n">
        <f aca="false">(I295*4+I300)/5</f>
        <v>-48.394</v>
      </c>
      <c r="J296" s="37" t="n">
        <f aca="false">(J295*4+J300)/5</f>
        <v>-52.346</v>
      </c>
      <c r="K296" s="37" t="n">
        <f aca="false">(K295*4+K300)/5</f>
        <v>-50.678</v>
      </c>
      <c r="L296" s="37" t="n">
        <f aca="false">(L295*4+L300)/5</f>
        <v>-49.276</v>
      </c>
      <c r="N296" s="41" t="n">
        <f aca="false">N295+1</f>
        <v>291</v>
      </c>
      <c r="O296" s="37" t="n">
        <f aca="false">(O295*4+O300)/5</f>
        <v>-41.196</v>
      </c>
      <c r="P296" s="37" t="n">
        <f aca="false">(P295*4+P300)/5</f>
        <v>-37.27</v>
      </c>
      <c r="Q296" s="37" t="n">
        <f aca="false">(Q295*4+Q300)/5</f>
        <v>-43.482</v>
      </c>
      <c r="R296" s="37" t="n">
        <f aca="false">(R295*4+R300)/5</f>
        <v>-40.858</v>
      </c>
      <c r="S296" s="44"/>
      <c r="T296" s="41" t="n">
        <f aca="false">T295+1</f>
        <v>291</v>
      </c>
      <c r="U296" s="40"/>
      <c r="V296" s="40"/>
      <c r="W296" s="40"/>
      <c r="X296" s="37" t="n">
        <v>-24.3526666666667</v>
      </c>
      <c r="Y296" s="37" t="n">
        <f aca="false">(Y295*4+Y300)/5</f>
        <v>-27.932</v>
      </c>
    </row>
    <row r="297" customFormat="false" ht="12.8" hidden="false" customHeight="false" outlineLevel="0" collapsed="false">
      <c r="B297" s="41" t="n">
        <f aca="false">B296+1</f>
        <v>292</v>
      </c>
      <c r="C297" s="43" t="n">
        <v>-54.6</v>
      </c>
      <c r="D297" s="43" t="n">
        <v>-63.8</v>
      </c>
      <c r="E297" s="42" t="n">
        <v>-77.4</v>
      </c>
      <c r="F297" s="43" t="n">
        <v>-52.4</v>
      </c>
      <c r="H297" s="41" t="n">
        <f aca="false">H296+1</f>
        <v>292</v>
      </c>
      <c r="I297" s="37" t="n">
        <f aca="false">(I295*3+I300*2)/5</f>
        <v>-48.378</v>
      </c>
      <c r="J297" s="37" t="n">
        <f aca="false">(J295*3+J300*2)/5</f>
        <v>-52.242</v>
      </c>
      <c r="K297" s="37" t="n">
        <f aca="false">(K295*3+K300*2)/5</f>
        <v>-50.806</v>
      </c>
      <c r="L297" s="37" t="n">
        <f aca="false">(L295*3+L300*2)/5</f>
        <v>-49.212</v>
      </c>
      <c r="N297" s="41" t="n">
        <f aca="false">N296+1</f>
        <v>292</v>
      </c>
      <c r="O297" s="37" t="n">
        <f aca="false">(O295*3+O300*2)/5</f>
        <v>-41.252</v>
      </c>
      <c r="P297" s="37" t="n">
        <f aca="false">(P295*3+P300*2)/5</f>
        <v>-37.35</v>
      </c>
      <c r="Q297" s="37" t="n">
        <f aca="false">(Q295*3+Q300*2)/5</f>
        <v>-43.534</v>
      </c>
      <c r="R297" s="37" t="n">
        <f aca="false">(R295*3+R300*2)/5</f>
        <v>-41.266</v>
      </c>
      <c r="S297" s="44"/>
      <c r="T297" s="41" t="n">
        <f aca="false">T296+1</f>
        <v>292</v>
      </c>
      <c r="U297" s="40"/>
      <c r="V297" s="40"/>
      <c r="W297" s="40"/>
      <c r="X297" s="37" t="n">
        <v>-24.382</v>
      </c>
      <c r="Y297" s="37" t="n">
        <f aca="false">(Y295*3+Y300*2)/5</f>
        <v>-27.954</v>
      </c>
    </row>
    <row r="298" customFormat="false" ht="12.8" hidden="false" customHeight="false" outlineLevel="0" collapsed="false">
      <c r="B298" s="41" t="n">
        <f aca="false">B297+1</f>
        <v>293</v>
      </c>
      <c r="C298" s="43" t="n">
        <v>-54.3</v>
      </c>
      <c r="D298" s="43" t="n">
        <v>-63.9</v>
      </c>
      <c r="E298" s="42" t="n">
        <v>-77.3</v>
      </c>
      <c r="F298" s="43" t="n">
        <v>-52.5</v>
      </c>
      <c r="H298" s="41" t="n">
        <f aca="false">H297+1</f>
        <v>293</v>
      </c>
      <c r="I298" s="37" t="n">
        <f aca="false">(I295*2+I300*3)/5</f>
        <v>-48.362</v>
      </c>
      <c r="J298" s="37" t="n">
        <f aca="false">(J295*2+J300*3)/5</f>
        <v>-52.138</v>
      </c>
      <c r="K298" s="37" t="n">
        <f aca="false">(K295*2+K300*3)/5</f>
        <v>-50.934</v>
      </c>
      <c r="L298" s="37" t="n">
        <f aca="false">(L295*2+L300*3)/5</f>
        <v>-49.148</v>
      </c>
      <c r="N298" s="41" t="n">
        <f aca="false">N297+1</f>
        <v>293</v>
      </c>
      <c r="O298" s="37" t="n">
        <f aca="false">(O295*2+O300*3)/5</f>
        <v>-41.308</v>
      </c>
      <c r="P298" s="37" t="n">
        <f aca="false">(P295*2+P300*3)/5</f>
        <v>-37.43</v>
      </c>
      <c r="Q298" s="37" t="n">
        <f aca="false">(Q295*2+Q300*3)/5</f>
        <v>-43.586</v>
      </c>
      <c r="R298" s="37" t="n">
        <f aca="false">(R295*2+R300*3)/5</f>
        <v>-41.674</v>
      </c>
      <c r="S298" s="44"/>
      <c r="T298" s="41" t="n">
        <f aca="false">T297+1</f>
        <v>293</v>
      </c>
      <c r="U298" s="40"/>
      <c r="V298" s="40"/>
      <c r="W298" s="40"/>
      <c r="X298" s="37" t="n">
        <v>-24.4113333333333</v>
      </c>
      <c r="Y298" s="37" t="n">
        <f aca="false">(Y295*2+Y300*3)/5</f>
        <v>-27.976</v>
      </c>
    </row>
    <row r="299" customFormat="false" ht="12.8" hidden="false" customHeight="false" outlineLevel="0" collapsed="false">
      <c r="B299" s="41" t="n">
        <f aca="false">B298+1</f>
        <v>294</v>
      </c>
      <c r="C299" s="43" t="n">
        <v>-54.1</v>
      </c>
      <c r="D299" s="43" t="n">
        <v>-63.9</v>
      </c>
      <c r="E299" s="42" t="n">
        <v>-77.3</v>
      </c>
      <c r="F299" s="43" t="n">
        <v>-52.6</v>
      </c>
      <c r="H299" s="41" t="n">
        <f aca="false">H298+1</f>
        <v>294</v>
      </c>
      <c r="I299" s="37" t="n">
        <f aca="false">(I295+I300*4)/5</f>
        <v>-48.346</v>
      </c>
      <c r="J299" s="37" t="n">
        <f aca="false">(J295+J300*4)/5</f>
        <v>-52.034</v>
      </c>
      <c r="K299" s="37" t="n">
        <f aca="false">(K295+K300*4)/5</f>
        <v>-51.062</v>
      </c>
      <c r="L299" s="37" t="n">
        <f aca="false">(L295+L300*4)/5</f>
        <v>-49.084</v>
      </c>
      <c r="N299" s="41" t="n">
        <f aca="false">N298+1</f>
        <v>294</v>
      </c>
      <c r="O299" s="37" t="n">
        <f aca="false">(O295+O300*4)/5</f>
        <v>-41.364</v>
      </c>
      <c r="P299" s="37" t="n">
        <f aca="false">(P295+P300*4)/5</f>
        <v>-37.51</v>
      </c>
      <c r="Q299" s="37" t="n">
        <f aca="false">(Q295+Q300*4)/5</f>
        <v>-43.638</v>
      </c>
      <c r="R299" s="37" t="n">
        <f aca="false">(R295+R300*4)/5</f>
        <v>-42.082</v>
      </c>
      <c r="S299" s="44"/>
      <c r="T299" s="41" t="n">
        <f aca="false">T298+1</f>
        <v>294</v>
      </c>
      <c r="U299" s="40"/>
      <c r="V299" s="40"/>
      <c r="W299" s="40"/>
      <c r="X299" s="37" t="n">
        <v>-24.4406666666667</v>
      </c>
      <c r="Y299" s="37" t="n">
        <f aca="false">(Y295+Y300*4)/5</f>
        <v>-27.998</v>
      </c>
    </row>
    <row r="300" customFormat="false" ht="12.8" hidden="false" customHeight="false" outlineLevel="0" collapsed="false">
      <c r="B300" s="41" t="n">
        <f aca="false">B299+1</f>
        <v>295</v>
      </c>
      <c r="C300" s="43" t="n">
        <v>-53.9</v>
      </c>
      <c r="D300" s="43" t="n">
        <v>-63.9</v>
      </c>
      <c r="E300" s="42" t="n">
        <v>-77.3</v>
      </c>
      <c r="F300" s="43" t="n">
        <v>-52.8</v>
      </c>
      <c r="H300" s="41" t="n">
        <f aca="false">H299+1</f>
        <v>295</v>
      </c>
      <c r="I300" s="43" t="n">
        <v>-48.33</v>
      </c>
      <c r="J300" s="42" t="n">
        <v>-51.93</v>
      </c>
      <c r="K300" s="40" t="n">
        <v>-51.19</v>
      </c>
      <c r="L300" s="37" t="n">
        <v>-49.02</v>
      </c>
      <c r="N300" s="41" t="n">
        <f aca="false">N299+1</f>
        <v>295</v>
      </c>
      <c r="O300" s="43" t="n">
        <v>-41.42</v>
      </c>
      <c r="P300" s="43" t="n">
        <v>-37.59</v>
      </c>
      <c r="Q300" s="42" t="n">
        <v>-43.69</v>
      </c>
      <c r="R300" s="35" t="n">
        <v>-42.49</v>
      </c>
      <c r="S300" s="44"/>
      <c r="T300" s="41" t="n">
        <f aca="false">T299+1</f>
        <v>295</v>
      </c>
      <c r="U300" s="40" t="n">
        <v>-24.39</v>
      </c>
      <c r="V300" s="40" t="n">
        <v>-24.45</v>
      </c>
      <c r="W300" s="40" t="n">
        <v>-24.57</v>
      </c>
      <c r="X300" s="37" t="n">
        <v>-24.47</v>
      </c>
      <c r="Y300" s="37" t="n">
        <v>-28.02</v>
      </c>
    </row>
    <row r="301" customFormat="false" ht="12.8" hidden="false" customHeight="false" outlineLevel="0" collapsed="false">
      <c r="B301" s="41" t="n">
        <f aca="false">B300+1</f>
        <v>296</v>
      </c>
      <c r="C301" s="43" t="n">
        <v>-53.6</v>
      </c>
      <c r="D301" s="43" t="n">
        <v>-63.9</v>
      </c>
      <c r="E301" s="42" t="n">
        <v>-77.4</v>
      </c>
      <c r="F301" s="43" t="n">
        <v>-52.9</v>
      </c>
      <c r="H301" s="41" t="n">
        <f aca="false">H300+1</f>
        <v>296</v>
      </c>
      <c r="I301" s="37" t="n">
        <f aca="false">(I300*4+I305)/5</f>
        <v>-48.324</v>
      </c>
      <c r="J301" s="37" t="n">
        <f aca="false">(J300*4+J305)/5</f>
        <v>-51.98</v>
      </c>
      <c r="K301" s="37" t="n">
        <f aca="false">(K300*4+K305)/5</f>
        <v>-51.126</v>
      </c>
      <c r="L301" s="37" t="n">
        <f aca="false">(L300*4+L305)/5</f>
        <v>-49.014</v>
      </c>
      <c r="N301" s="41" t="n">
        <f aca="false">N300+1</f>
        <v>296</v>
      </c>
      <c r="O301" s="37" t="n">
        <f aca="false">(O300*4+O305)/5</f>
        <v>-41.646</v>
      </c>
      <c r="P301" s="37" t="n">
        <f aca="false">(P300*4+P305)/5</f>
        <v>-37.6</v>
      </c>
      <c r="Q301" s="37" t="n">
        <f aca="false">(Q300*4+Q305)/5</f>
        <v>-43.72</v>
      </c>
      <c r="R301" s="37" t="n">
        <f aca="false">(R300*4+R305)/5</f>
        <v>-42.916</v>
      </c>
      <c r="S301" s="44"/>
      <c r="T301" s="41" t="n">
        <f aca="false">T300+1</f>
        <v>296</v>
      </c>
      <c r="U301" s="40"/>
      <c r="V301" s="40"/>
      <c r="W301" s="40"/>
      <c r="X301" s="37" t="n">
        <v>-24.488</v>
      </c>
      <c r="Y301" s="37" t="n">
        <f aca="false">(Y300*4+Y305)/5</f>
        <v>-28.068</v>
      </c>
    </row>
    <row r="302" customFormat="false" ht="12.8" hidden="false" customHeight="false" outlineLevel="0" collapsed="false">
      <c r="B302" s="41" t="n">
        <f aca="false">B301+1</f>
        <v>297</v>
      </c>
      <c r="C302" s="43" t="n">
        <v>-53.4</v>
      </c>
      <c r="D302" s="43" t="n">
        <v>-63.9</v>
      </c>
      <c r="E302" s="42" t="n">
        <v>-77.3</v>
      </c>
      <c r="F302" s="43" t="n">
        <v>-53</v>
      </c>
      <c r="H302" s="41" t="n">
        <f aca="false">H301+1</f>
        <v>297</v>
      </c>
      <c r="I302" s="37" t="n">
        <f aca="false">(I300*3+I305*2)/5</f>
        <v>-48.318</v>
      </c>
      <c r="J302" s="37" t="n">
        <f aca="false">(J300*3+J305*2)/5</f>
        <v>-52.03</v>
      </c>
      <c r="K302" s="37" t="n">
        <f aca="false">(K300*3+K305*2)/5</f>
        <v>-51.062</v>
      </c>
      <c r="L302" s="37" t="n">
        <f aca="false">(L300*3+L305*2)/5</f>
        <v>-49.008</v>
      </c>
      <c r="N302" s="41" t="n">
        <f aca="false">N301+1</f>
        <v>297</v>
      </c>
      <c r="O302" s="37" t="n">
        <f aca="false">(O300*3+O305*2)/5</f>
        <v>-41.872</v>
      </c>
      <c r="P302" s="37" t="n">
        <f aca="false">(P300*3+P305*2)/5</f>
        <v>-37.61</v>
      </c>
      <c r="Q302" s="37" t="n">
        <f aca="false">(Q300*3+Q305*2)/5</f>
        <v>-43.75</v>
      </c>
      <c r="R302" s="37" t="n">
        <f aca="false">(R300*3+R305*2)/5</f>
        <v>-43.342</v>
      </c>
      <c r="S302" s="44"/>
      <c r="T302" s="41" t="n">
        <f aca="false">T301+1</f>
        <v>297</v>
      </c>
      <c r="U302" s="40"/>
      <c r="V302" s="40"/>
      <c r="W302" s="40"/>
      <c r="X302" s="37" t="n">
        <v>-24.506</v>
      </c>
      <c r="Y302" s="37" t="n">
        <f aca="false">(Y300*3+Y305*2)/5</f>
        <v>-28.116</v>
      </c>
    </row>
    <row r="303" customFormat="false" ht="12.8" hidden="false" customHeight="false" outlineLevel="0" collapsed="false">
      <c r="B303" s="41" t="n">
        <f aca="false">B302+1</f>
        <v>298</v>
      </c>
      <c r="C303" s="43" t="n">
        <v>-53.2</v>
      </c>
      <c r="D303" s="43" t="n">
        <v>-64</v>
      </c>
      <c r="E303" s="42" t="n">
        <v>-77.3</v>
      </c>
      <c r="F303" s="43" t="n">
        <v>-53.2</v>
      </c>
      <c r="H303" s="41" t="n">
        <f aca="false">H302+1</f>
        <v>298</v>
      </c>
      <c r="I303" s="37" t="n">
        <f aca="false">(I300*2+I305*3)/5</f>
        <v>-48.312</v>
      </c>
      <c r="J303" s="37" t="n">
        <f aca="false">(J300*2+J305*3)/5</f>
        <v>-52.08</v>
      </c>
      <c r="K303" s="37" t="n">
        <f aca="false">(K300*2+K305*3)/5</f>
        <v>-50.998</v>
      </c>
      <c r="L303" s="37" t="n">
        <f aca="false">(L300*2+L305*3)/5</f>
        <v>-49.002</v>
      </c>
      <c r="N303" s="41" t="n">
        <f aca="false">N302+1</f>
        <v>298</v>
      </c>
      <c r="O303" s="37" t="n">
        <f aca="false">(O300*2+O305*3)/5</f>
        <v>-42.098</v>
      </c>
      <c r="P303" s="37" t="n">
        <f aca="false">(P300*2+P305*3)/5</f>
        <v>-37.62</v>
      </c>
      <c r="Q303" s="37" t="n">
        <f aca="false">(Q300*2+Q305*3)/5</f>
        <v>-43.78</v>
      </c>
      <c r="R303" s="37" t="n">
        <f aca="false">(R300*2+R305*3)/5</f>
        <v>-43.768</v>
      </c>
      <c r="S303" s="44"/>
      <c r="T303" s="41" t="n">
        <f aca="false">T302+1</f>
        <v>298</v>
      </c>
      <c r="U303" s="40"/>
      <c r="V303" s="40"/>
      <c r="W303" s="40"/>
      <c r="X303" s="37" t="n">
        <v>-24.524</v>
      </c>
      <c r="Y303" s="37" t="n">
        <f aca="false">(Y300*2+Y305*3)/5</f>
        <v>-28.164</v>
      </c>
    </row>
    <row r="304" customFormat="false" ht="12.8" hidden="false" customHeight="false" outlineLevel="0" collapsed="false">
      <c r="B304" s="41" t="n">
        <f aca="false">B303+1</f>
        <v>299</v>
      </c>
      <c r="C304" s="43" t="n">
        <v>-53</v>
      </c>
      <c r="D304" s="43" t="n">
        <v>-64.1</v>
      </c>
      <c r="E304" s="42" t="n">
        <v>-77</v>
      </c>
      <c r="F304" s="43" t="n">
        <v>-53.4</v>
      </c>
      <c r="H304" s="41" t="n">
        <f aca="false">H303+1</f>
        <v>299</v>
      </c>
      <c r="I304" s="37" t="n">
        <f aca="false">(I300+I305*4)/5</f>
        <v>-48.306</v>
      </c>
      <c r="J304" s="37" t="n">
        <f aca="false">(J300+J305*4)/5</f>
        <v>-52.13</v>
      </c>
      <c r="K304" s="37" t="n">
        <f aca="false">(K300+K305*4)/5</f>
        <v>-50.934</v>
      </c>
      <c r="L304" s="37" t="n">
        <f aca="false">(L300+L305*4)/5</f>
        <v>-48.996</v>
      </c>
      <c r="N304" s="41" t="n">
        <f aca="false">N303+1</f>
        <v>299</v>
      </c>
      <c r="O304" s="37" t="n">
        <f aca="false">(O300+O305*4)/5</f>
        <v>-42.324</v>
      </c>
      <c r="P304" s="37" t="n">
        <f aca="false">(P300+P305*4)/5</f>
        <v>-37.63</v>
      </c>
      <c r="Q304" s="37" t="n">
        <f aca="false">(Q300+Q305*4)/5</f>
        <v>-43.81</v>
      </c>
      <c r="R304" s="37" t="n">
        <f aca="false">(R300+R305*4)/5</f>
        <v>-44.194</v>
      </c>
      <c r="S304" s="44"/>
      <c r="T304" s="41" t="n">
        <f aca="false">T303+1</f>
        <v>299</v>
      </c>
      <c r="U304" s="40"/>
      <c r="V304" s="40"/>
      <c r="W304" s="40"/>
      <c r="X304" s="37" t="n">
        <v>-24.542</v>
      </c>
      <c r="Y304" s="37" t="n">
        <f aca="false">(Y300+Y305*4)/5</f>
        <v>-28.212</v>
      </c>
    </row>
    <row r="305" customFormat="false" ht="12.8" hidden="false" customHeight="false" outlineLevel="0" collapsed="false">
      <c r="B305" s="41" t="n">
        <f aca="false">B304+1</f>
        <v>300</v>
      </c>
      <c r="C305" s="43" t="n">
        <v>-52.9</v>
      </c>
      <c r="D305" s="43" t="n">
        <v>-64.2</v>
      </c>
      <c r="E305" s="42" t="n">
        <v>-76.9</v>
      </c>
      <c r="F305" s="43" t="n">
        <v>-53.5</v>
      </c>
      <c r="H305" s="41" t="n">
        <f aca="false">H304+1</f>
        <v>300</v>
      </c>
      <c r="I305" s="43" t="n">
        <v>-48.3</v>
      </c>
      <c r="J305" s="42" t="n">
        <v>-52.18</v>
      </c>
      <c r="K305" s="40" t="n">
        <v>-50.87</v>
      </c>
      <c r="L305" s="37" t="n">
        <v>-48.99</v>
      </c>
      <c r="N305" s="41" t="n">
        <f aca="false">N304+1</f>
        <v>300</v>
      </c>
      <c r="O305" s="43" t="n">
        <v>-42.55</v>
      </c>
      <c r="P305" s="45" t="n">
        <v>-37.64</v>
      </c>
      <c r="Q305" s="42" t="n">
        <v>-43.84</v>
      </c>
      <c r="R305" s="35" t="n">
        <v>-44.62</v>
      </c>
      <c r="S305" s="0"/>
      <c r="T305" s="41" t="n">
        <f aca="false">T304+1</f>
        <v>300</v>
      </c>
      <c r="U305" s="40" t="n">
        <v>-24.4</v>
      </c>
      <c r="V305" s="40" t="n">
        <v>-24.56</v>
      </c>
      <c r="W305" s="40" t="n">
        <v>-24.72</v>
      </c>
      <c r="X305" s="37" t="n">
        <v>-24.56</v>
      </c>
      <c r="Y305" s="37" t="n">
        <v>-28.26</v>
      </c>
    </row>
    <row r="306" customFormat="false" ht="12.8" hidden="false" customHeight="false" outlineLevel="0" collapsed="false">
      <c r="B306" s="41" t="n">
        <f aca="false">B305+1</f>
        <v>301</v>
      </c>
      <c r="C306" s="43" t="n">
        <v>-52.7</v>
      </c>
      <c r="D306" s="43" t="n">
        <v>-64.3</v>
      </c>
      <c r="E306" s="42" t="n">
        <v>-76.4</v>
      </c>
      <c r="F306" s="43" t="n">
        <v>-53.6</v>
      </c>
      <c r="H306" s="41" t="n">
        <f aca="false">H305+1</f>
        <v>301</v>
      </c>
      <c r="I306" s="37" t="n">
        <f aca="false">(I305*4+I310)/5</f>
        <v>-48.232</v>
      </c>
      <c r="J306" s="37" t="n">
        <f aca="false">(J305*4+J310)/5</f>
        <v>-51.976</v>
      </c>
      <c r="K306" s="37" t="n">
        <f aca="false">(K305*4+K310)/5</f>
        <v>-51.238</v>
      </c>
      <c r="L306" s="37" t="n">
        <f aca="false">(L305*4+L310)/5</f>
        <v>-48.95</v>
      </c>
      <c r="N306" s="41" t="n">
        <f aca="false">N305+1</f>
        <v>301</v>
      </c>
      <c r="O306" s="37" t="n">
        <f aca="false">(O305*4+O310)/5</f>
        <v>-42.914</v>
      </c>
      <c r="P306" s="37" t="n">
        <f aca="false">(P305*4+P310)/5</f>
        <v>-37.632</v>
      </c>
      <c r="Q306" s="37" t="n">
        <f aca="false">(Q305*4+Q310)/5</f>
        <v>-43.708</v>
      </c>
      <c r="R306" s="37" t="n">
        <f aca="false">(R305*4+R310)/5</f>
        <v>-44.956</v>
      </c>
      <c r="S306" s="0"/>
      <c r="T306" s="41" t="n">
        <f aca="false">T305+1</f>
        <v>301</v>
      </c>
      <c r="U306" s="40"/>
      <c r="V306" s="40"/>
      <c r="W306" s="40"/>
      <c r="X306" s="37" t="n">
        <v>-24.612</v>
      </c>
      <c r="Y306" s="37" t="n">
        <f aca="false">(Y305*4+Y310)/5</f>
        <v>-28.312</v>
      </c>
    </row>
    <row r="307" customFormat="false" ht="12.8" hidden="false" customHeight="false" outlineLevel="0" collapsed="false">
      <c r="B307" s="41" t="n">
        <f aca="false">B306+1</f>
        <v>302</v>
      </c>
      <c r="C307" s="43" t="n">
        <v>-52.6</v>
      </c>
      <c r="D307" s="43" t="n">
        <v>-64.5</v>
      </c>
      <c r="E307" s="42" t="n">
        <v>-76.1</v>
      </c>
      <c r="F307" s="43" t="n">
        <v>-53.7</v>
      </c>
      <c r="H307" s="41" t="n">
        <f aca="false">H306+1</f>
        <v>302</v>
      </c>
      <c r="I307" s="37" t="n">
        <f aca="false">(I305*3+I310*2)/5</f>
        <v>-48.164</v>
      </c>
      <c r="J307" s="37" t="n">
        <f aca="false">(J305*3+J310*2)/5</f>
        <v>-51.772</v>
      </c>
      <c r="K307" s="37" t="n">
        <f aca="false">(K305*3+K310*2)/5</f>
        <v>-51.606</v>
      </c>
      <c r="L307" s="37" t="n">
        <f aca="false">(L305*3+L310*2)/5</f>
        <v>-48.91</v>
      </c>
      <c r="N307" s="41" t="n">
        <f aca="false">N306+1</f>
        <v>302</v>
      </c>
      <c r="O307" s="37" t="n">
        <f aca="false">(O305*3+O310*2)/5</f>
        <v>-43.278</v>
      </c>
      <c r="P307" s="37" t="n">
        <f aca="false">(P305*3+P310*2)/5</f>
        <v>-37.624</v>
      </c>
      <c r="Q307" s="37" t="n">
        <f aca="false">(Q305*3+Q310*2)/5</f>
        <v>-43.576</v>
      </c>
      <c r="R307" s="37" t="n">
        <f aca="false">(R305*3+R310*2)/5</f>
        <v>-45.292</v>
      </c>
      <c r="S307" s="0"/>
      <c r="T307" s="41" t="n">
        <f aca="false">T306+1</f>
        <v>302</v>
      </c>
      <c r="U307" s="40"/>
      <c r="V307" s="40"/>
      <c r="W307" s="40"/>
      <c r="X307" s="37" t="n">
        <v>-24.664</v>
      </c>
      <c r="Y307" s="37" t="n">
        <f aca="false">(Y305*3+Y310*2)/5</f>
        <v>-28.364</v>
      </c>
    </row>
    <row r="308" customFormat="false" ht="12.8" hidden="false" customHeight="false" outlineLevel="0" collapsed="false">
      <c r="B308" s="41" t="n">
        <f aca="false">B307+1</f>
        <v>303</v>
      </c>
      <c r="C308" s="43" t="n">
        <v>-52.4</v>
      </c>
      <c r="D308" s="43" t="n">
        <v>-64.6</v>
      </c>
      <c r="E308" s="42" t="n">
        <v>-75.9</v>
      </c>
      <c r="F308" s="43" t="n">
        <v>-53.9</v>
      </c>
      <c r="H308" s="41" t="n">
        <f aca="false">H307+1</f>
        <v>303</v>
      </c>
      <c r="I308" s="37" t="n">
        <f aca="false">(I305*2+I310*3)/5</f>
        <v>-48.096</v>
      </c>
      <c r="J308" s="37" t="n">
        <f aca="false">(J305*2+J310*3)/5</f>
        <v>-51.568</v>
      </c>
      <c r="K308" s="37" t="n">
        <f aca="false">(K305*2+K310*3)/5</f>
        <v>-51.974</v>
      </c>
      <c r="L308" s="37" t="n">
        <f aca="false">(L305*2+L310*3)/5</f>
        <v>-48.87</v>
      </c>
      <c r="N308" s="41" t="n">
        <f aca="false">N307+1</f>
        <v>303</v>
      </c>
      <c r="O308" s="37" t="n">
        <f aca="false">(O305*2+O310*3)/5</f>
        <v>-43.642</v>
      </c>
      <c r="P308" s="37" t="n">
        <f aca="false">(P305*2+P310*3)/5</f>
        <v>-37.616</v>
      </c>
      <c r="Q308" s="37" t="n">
        <f aca="false">(Q305*2+Q310*3)/5</f>
        <v>-43.444</v>
      </c>
      <c r="R308" s="37" t="n">
        <f aca="false">(R305*2+R310*3)/5</f>
        <v>-45.628</v>
      </c>
      <c r="S308" s="0"/>
      <c r="T308" s="41" t="n">
        <f aca="false">T307+1</f>
        <v>303</v>
      </c>
      <c r="U308" s="40"/>
      <c r="V308" s="40"/>
      <c r="W308" s="40"/>
      <c r="X308" s="37" t="n">
        <v>-24.716</v>
      </c>
      <c r="Y308" s="37" t="n">
        <f aca="false">(Y305*2+Y310*3)/5</f>
        <v>-28.416</v>
      </c>
    </row>
    <row r="309" customFormat="false" ht="12.8" hidden="false" customHeight="false" outlineLevel="0" collapsed="false">
      <c r="B309" s="41" t="n">
        <f aca="false">B308+1</f>
        <v>304</v>
      </c>
      <c r="C309" s="43" t="n">
        <v>-52.4</v>
      </c>
      <c r="D309" s="43" t="n">
        <v>-64.7</v>
      </c>
      <c r="E309" s="42" t="n">
        <v>-75.7</v>
      </c>
      <c r="F309" s="43" t="n">
        <v>-54</v>
      </c>
      <c r="H309" s="41" t="n">
        <f aca="false">H308+1</f>
        <v>304</v>
      </c>
      <c r="I309" s="37" t="n">
        <f aca="false">(I305+I310*4)/5</f>
        <v>-48.028</v>
      </c>
      <c r="J309" s="37" t="n">
        <f aca="false">(J305+J310*4)/5</f>
        <v>-51.364</v>
      </c>
      <c r="K309" s="37" t="n">
        <f aca="false">(K305+K310*4)/5</f>
        <v>-52.342</v>
      </c>
      <c r="L309" s="37" t="n">
        <f aca="false">(L305+L310*4)/5</f>
        <v>-48.83</v>
      </c>
      <c r="N309" s="41" t="n">
        <f aca="false">N308+1</f>
        <v>304</v>
      </c>
      <c r="O309" s="37" t="n">
        <f aca="false">(O305+O310*4)/5</f>
        <v>-44.006</v>
      </c>
      <c r="P309" s="37" t="n">
        <f aca="false">(P305+P310*4)/5</f>
        <v>-37.608</v>
      </c>
      <c r="Q309" s="37" t="n">
        <f aca="false">(Q305+Q310*4)/5</f>
        <v>-43.312</v>
      </c>
      <c r="R309" s="37" t="n">
        <f aca="false">(R305+R310*4)/5</f>
        <v>-45.964</v>
      </c>
      <c r="S309" s="0"/>
      <c r="T309" s="41" t="n">
        <f aca="false">T308+1</f>
        <v>304</v>
      </c>
      <c r="U309" s="40"/>
      <c r="V309" s="40"/>
      <c r="W309" s="40"/>
      <c r="X309" s="37" t="n">
        <v>-24.768</v>
      </c>
      <c r="Y309" s="37" t="n">
        <f aca="false">(Y305+Y310*4)/5</f>
        <v>-28.468</v>
      </c>
    </row>
    <row r="310" customFormat="false" ht="12.8" hidden="false" customHeight="false" outlineLevel="0" collapsed="false">
      <c r="B310" s="41" t="n">
        <f aca="false">B309+1</f>
        <v>305</v>
      </c>
      <c r="C310" s="43" t="n">
        <v>-52.3</v>
      </c>
      <c r="D310" s="43" t="n">
        <v>-64.7</v>
      </c>
      <c r="E310" s="42" t="n">
        <v>-75.8</v>
      </c>
      <c r="F310" s="43" t="n">
        <v>-54</v>
      </c>
      <c r="H310" s="41" t="n">
        <f aca="false">H309+1</f>
        <v>305</v>
      </c>
      <c r="I310" s="43" t="n">
        <v>-47.96</v>
      </c>
      <c r="J310" s="42" t="n">
        <v>-51.16</v>
      </c>
      <c r="K310" s="40" t="n">
        <v>-52.71</v>
      </c>
      <c r="L310" s="37" t="n">
        <v>-48.79</v>
      </c>
      <c r="N310" s="41" t="n">
        <f aca="false">N309+1</f>
        <v>305</v>
      </c>
      <c r="O310" s="43" t="n">
        <v>-44.37</v>
      </c>
      <c r="P310" s="45" t="n">
        <v>-37.6</v>
      </c>
      <c r="Q310" s="42" t="n">
        <v>-43.18</v>
      </c>
      <c r="R310" s="35" t="n">
        <v>-46.3</v>
      </c>
      <c r="S310" s="0"/>
      <c r="T310" s="41" t="n">
        <f aca="false">T309+1</f>
        <v>305</v>
      </c>
      <c r="U310" s="40" t="n">
        <v>-24.66</v>
      </c>
      <c r="V310" s="40" t="n">
        <v>-24.88</v>
      </c>
      <c r="W310" s="40" t="n">
        <v>-24.92</v>
      </c>
      <c r="X310" s="37" t="n">
        <v>-24.82</v>
      </c>
      <c r="Y310" s="37" t="n">
        <v>-28.52</v>
      </c>
    </row>
    <row r="311" customFormat="false" ht="12.8" hidden="false" customHeight="false" outlineLevel="0" collapsed="false">
      <c r="B311" s="41" t="n">
        <f aca="false">B310+1</f>
        <v>306</v>
      </c>
      <c r="C311" s="43" t="n">
        <v>-52.2</v>
      </c>
      <c r="D311" s="43" t="n">
        <v>-64.8</v>
      </c>
      <c r="E311" s="42" t="n">
        <v>-75.8</v>
      </c>
      <c r="F311" s="43" t="n">
        <v>-54.1</v>
      </c>
      <c r="H311" s="41" t="n">
        <f aca="false">H310+1</f>
        <v>306</v>
      </c>
      <c r="I311" s="37" t="n">
        <f aca="false">(I310*4+I315)/5</f>
        <v>-48.04</v>
      </c>
      <c r="J311" s="37" t="n">
        <f aca="false">(J310*4+J315)/5</f>
        <v>-50.978</v>
      </c>
      <c r="K311" s="37" t="n">
        <f aca="false">(K310*4+K315)/5</f>
        <v>-53.078</v>
      </c>
      <c r="L311" s="37" t="n">
        <f aca="false">(L310*4+L315)/5</f>
        <v>-48.78</v>
      </c>
      <c r="N311" s="41" t="n">
        <f aca="false">N310+1</f>
        <v>306</v>
      </c>
      <c r="O311" s="37" t="n">
        <f aca="false">(O310*4+O315)/5</f>
        <v>-44.784</v>
      </c>
      <c r="P311" s="37" t="n">
        <f aca="false">(P310*4+P315)/5</f>
        <v>-37.564</v>
      </c>
      <c r="Q311" s="37" t="n">
        <f aca="false">(Q310*4+Q315)/5</f>
        <v>-43.048</v>
      </c>
      <c r="R311" s="37" t="n">
        <f aca="false">(R310*4+R315)/5</f>
        <v>-46.77</v>
      </c>
      <c r="S311" s="0"/>
      <c r="T311" s="41" t="n">
        <f aca="false">T310+1</f>
        <v>306</v>
      </c>
      <c r="U311" s="40"/>
      <c r="V311" s="40"/>
      <c r="W311" s="40"/>
      <c r="X311" s="37" t="n">
        <v>-24.8826666666667</v>
      </c>
      <c r="Y311" s="37" t="n">
        <f aca="false">(Y310*4+Y315)/5</f>
        <v>-28.592</v>
      </c>
    </row>
    <row r="312" customFormat="false" ht="12.8" hidden="false" customHeight="false" outlineLevel="0" collapsed="false">
      <c r="B312" s="41" t="n">
        <f aca="false">B311+1</f>
        <v>307</v>
      </c>
      <c r="C312" s="43" t="n">
        <v>-52.1</v>
      </c>
      <c r="D312" s="43" t="n">
        <v>-64.8</v>
      </c>
      <c r="E312" s="42" t="n">
        <v>-75.9</v>
      </c>
      <c r="F312" s="43" t="n">
        <v>-54.2</v>
      </c>
      <c r="H312" s="41" t="n">
        <f aca="false">H311+1</f>
        <v>307</v>
      </c>
      <c r="I312" s="37" t="n">
        <f aca="false">(I310*3+I315*2)/5</f>
        <v>-48.12</v>
      </c>
      <c r="J312" s="37" t="n">
        <f aca="false">(J310*3+J315*2)/5</f>
        <v>-50.796</v>
      </c>
      <c r="K312" s="37" t="n">
        <f aca="false">(K310*3+K315*2)/5</f>
        <v>-53.446</v>
      </c>
      <c r="L312" s="37" t="n">
        <f aca="false">(L310*3+L315*2)/5</f>
        <v>-48.77</v>
      </c>
      <c r="N312" s="41" t="n">
        <f aca="false">N311+1</f>
        <v>307</v>
      </c>
      <c r="O312" s="37" t="n">
        <f aca="false">(O310*3+O315*2)/5</f>
        <v>-45.198</v>
      </c>
      <c r="P312" s="37" t="n">
        <f aca="false">(P310*3+P315*2)/5</f>
        <v>-37.528</v>
      </c>
      <c r="Q312" s="37" t="n">
        <f aca="false">(Q310*3+Q315*2)/5</f>
        <v>-42.916</v>
      </c>
      <c r="R312" s="37" t="n">
        <f aca="false">(R310*3+R315*2)/5</f>
        <v>-47.24</v>
      </c>
      <c r="S312" s="0"/>
      <c r="T312" s="41" t="n">
        <f aca="false">T311+1</f>
        <v>307</v>
      </c>
      <c r="U312" s="40"/>
      <c r="V312" s="40"/>
      <c r="W312" s="40"/>
      <c r="X312" s="37" t="n">
        <v>-24.9453333333333</v>
      </c>
      <c r="Y312" s="37" t="n">
        <f aca="false">(Y310*3+Y315*2)/5</f>
        <v>-28.664</v>
      </c>
    </row>
    <row r="313" customFormat="false" ht="12.8" hidden="false" customHeight="false" outlineLevel="0" collapsed="false">
      <c r="B313" s="41" t="n">
        <f aca="false">B312+1</f>
        <v>308</v>
      </c>
      <c r="C313" s="43" t="n">
        <v>-52</v>
      </c>
      <c r="D313" s="43" t="n">
        <v>-64.8</v>
      </c>
      <c r="E313" s="42" t="n">
        <v>-76</v>
      </c>
      <c r="F313" s="43" t="n">
        <v>-54.3</v>
      </c>
      <c r="H313" s="41" t="n">
        <f aca="false">H312+1</f>
        <v>308</v>
      </c>
      <c r="I313" s="37" t="n">
        <f aca="false">(I310*2+I315*3)/5</f>
        <v>-48.2</v>
      </c>
      <c r="J313" s="37" t="n">
        <f aca="false">(J310*2+J315*3)/5</f>
        <v>-50.614</v>
      </c>
      <c r="K313" s="37" t="n">
        <f aca="false">(K310*2+K315*3)/5</f>
        <v>-53.814</v>
      </c>
      <c r="L313" s="37" t="n">
        <f aca="false">(L310*2+L315*3)/5</f>
        <v>-48.76</v>
      </c>
      <c r="N313" s="41" t="n">
        <f aca="false">N312+1</f>
        <v>308</v>
      </c>
      <c r="O313" s="37" t="n">
        <f aca="false">(O310*2+O315*3)/5</f>
        <v>-45.612</v>
      </c>
      <c r="P313" s="37" t="n">
        <f aca="false">(P310*2+P315*3)/5</f>
        <v>-37.492</v>
      </c>
      <c r="Q313" s="37" t="n">
        <f aca="false">(Q310*2+Q315*3)/5</f>
        <v>-42.784</v>
      </c>
      <c r="R313" s="37" t="n">
        <f aca="false">(R310*2+R315*3)/5</f>
        <v>-47.71</v>
      </c>
      <c r="S313" s="0"/>
      <c r="T313" s="41" t="n">
        <f aca="false">T312+1</f>
        <v>308</v>
      </c>
      <c r="U313" s="40"/>
      <c r="V313" s="40"/>
      <c r="W313" s="40"/>
      <c r="X313" s="37" t="n">
        <v>-25.008</v>
      </c>
      <c r="Y313" s="37" t="n">
        <f aca="false">(Y310*2+Y315*3)/5</f>
        <v>-28.736</v>
      </c>
    </row>
    <row r="314" customFormat="false" ht="12.8" hidden="false" customHeight="false" outlineLevel="0" collapsed="false">
      <c r="B314" s="41" t="n">
        <f aca="false">B313+1</f>
        <v>309</v>
      </c>
      <c r="C314" s="43" t="n">
        <v>-51.9</v>
      </c>
      <c r="D314" s="43" t="n">
        <v>-64.9</v>
      </c>
      <c r="E314" s="42" t="n">
        <v>-76.4</v>
      </c>
      <c r="F314" s="43" t="n">
        <v>-54.4</v>
      </c>
      <c r="H314" s="41" t="n">
        <f aca="false">H313+1</f>
        <v>309</v>
      </c>
      <c r="I314" s="37" t="n">
        <f aca="false">(I310+I315*4)/5</f>
        <v>-48.28</v>
      </c>
      <c r="J314" s="37" t="n">
        <f aca="false">(J310+J315*4)/5</f>
        <v>-50.432</v>
      </c>
      <c r="K314" s="37" t="n">
        <f aca="false">(K310+K315*4)/5</f>
        <v>-54.182</v>
      </c>
      <c r="L314" s="37" t="n">
        <f aca="false">(L310+L315*4)/5</f>
        <v>-48.75</v>
      </c>
      <c r="N314" s="41" t="n">
        <f aca="false">N313+1</f>
        <v>309</v>
      </c>
      <c r="O314" s="37" t="n">
        <f aca="false">(O310+O315*4)/5</f>
        <v>-46.026</v>
      </c>
      <c r="P314" s="37" t="n">
        <f aca="false">(P310+P315*4)/5</f>
        <v>-37.456</v>
      </c>
      <c r="Q314" s="37" t="n">
        <f aca="false">(Q310+Q315*4)/5</f>
        <v>-42.652</v>
      </c>
      <c r="R314" s="37" t="n">
        <f aca="false">(R310+R315*4)/5</f>
        <v>-48.18</v>
      </c>
      <c r="S314" s="0"/>
      <c r="T314" s="41" t="n">
        <f aca="false">T313+1</f>
        <v>309</v>
      </c>
      <c r="U314" s="40"/>
      <c r="V314" s="40"/>
      <c r="W314" s="40"/>
      <c r="X314" s="37" t="n">
        <v>-25.0706666666667</v>
      </c>
      <c r="Y314" s="37" t="n">
        <f aca="false">(Y310+Y315*4)/5</f>
        <v>-28.808</v>
      </c>
    </row>
    <row r="315" customFormat="false" ht="12.8" hidden="false" customHeight="false" outlineLevel="0" collapsed="false">
      <c r="B315" s="41" t="n">
        <f aca="false">B314+1</f>
        <v>310</v>
      </c>
      <c r="C315" s="43" t="n">
        <v>-51.8</v>
      </c>
      <c r="D315" s="43" t="n">
        <v>-65</v>
      </c>
      <c r="E315" s="42" t="n">
        <v>-76.6</v>
      </c>
      <c r="F315" s="43" t="n">
        <v>-54.5</v>
      </c>
      <c r="H315" s="41" t="n">
        <f aca="false">H314+1</f>
        <v>310</v>
      </c>
      <c r="I315" s="43" t="n">
        <v>-48.36</v>
      </c>
      <c r="J315" s="42" t="n">
        <v>-50.25</v>
      </c>
      <c r="K315" s="40" t="n">
        <v>-54.55</v>
      </c>
      <c r="L315" s="37" t="n">
        <v>-48.74</v>
      </c>
      <c r="N315" s="41" t="n">
        <f aca="false">N314+1</f>
        <v>310</v>
      </c>
      <c r="O315" s="43" t="n">
        <v>-46.44</v>
      </c>
      <c r="P315" s="45" t="n">
        <v>-37.42</v>
      </c>
      <c r="Q315" s="42" t="n">
        <v>-42.52</v>
      </c>
      <c r="R315" s="35" t="n">
        <v>-48.65</v>
      </c>
      <c r="S315" s="0"/>
      <c r="T315" s="41" t="n">
        <f aca="false">T314+1</f>
        <v>310</v>
      </c>
      <c r="U315" s="40" t="n">
        <v>-25.13</v>
      </c>
      <c r="V315" s="40" t="n">
        <v>-25.11</v>
      </c>
      <c r="W315" s="40" t="n">
        <v>-25.16</v>
      </c>
      <c r="X315" s="37" t="n">
        <v>-25.1333333333333</v>
      </c>
      <c r="Y315" s="37" t="n">
        <v>-28.88</v>
      </c>
    </row>
    <row r="316" customFormat="false" ht="12.8" hidden="false" customHeight="false" outlineLevel="0" collapsed="false">
      <c r="B316" s="41" t="n">
        <f aca="false">B315+1</f>
        <v>311</v>
      </c>
      <c r="C316" s="43" t="n">
        <v>-51.8</v>
      </c>
      <c r="D316" s="43" t="n">
        <v>-65.1</v>
      </c>
      <c r="E316" s="42" t="n">
        <v>-76.4</v>
      </c>
      <c r="F316" s="43" t="n">
        <v>-54.7</v>
      </c>
      <c r="H316" s="41" t="n">
        <f aca="false">H315+1</f>
        <v>311</v>
      </c>
      <c r="I316" s="37" t="n">
        <f aca="false">(I315*4+I320)/5</f>
        <v>-48.554</v>
      </c>
      <c r="J316" s="37" t="n">
        <f aca="false">(J315*4+J320)/5</f>
        <v>-50.136</v>
      </c>
      <c r="K316" s="37" t="n">
        <f aca="false">(K315*4+K320)/5</f>
        <v>-54.812</v>
      </c>
      <c r="L316" s="37" t="n">
        <f aca="false">(L315*4+L320)/5</f>
        <v>-48.736</v>
      </c>
      <c r="N316" s="41" t="n">
        <f aca="false">N315+1</f>
        <v>311</v>
      </c>
      <c r="O316" s="37" t="n">
        <f aca="false">(O315*4+O320)/5</f>
        <v>-46.916</v>
      </c>
      <c r="P316" s="37" t="n">
        <f aca="false">(P315*4+P320)/5</f>
        <v>-37.414</v>
      </c>
      <c r="Q316" s="37" t="n">
        <f aca="false">(Q315*4+Q320)/5</f>
        <v>-42.272</v>
      </c>
      <c r="R316" s="37" t="n">
        <f aca="false">(R315*4+R320)/5</f>
        <v>-49.446</v>
      </c>
      <c r="S316" s="0"/>
      <c r="T316" s="41" t="n">
        <f aca="false">T315+1</f>
        <v>311</v>
      </c>
      <c r="U316" s="40"/>
      <c r="V316" s="40"/>
      <c r="W316" s="40"/>
      <c r="X316" s="37" t="n">
        <v>-25.172</v>
      </c>
      <c r="Y316" s="37" t="n">
        <f aca="false">(Y315*4+Y320)/5</f>
        <v>-28.96</v>
      </c>
    </row>
    <row r="317" customFormat="false" ht="12.8" hidden="false" customHeight="false" outlineLevel="0" collapsed="false">
      <c r="B317" s="41" t="n">
        <f aca="false">B316+1</f>
        <v>312</v>
      </c>
      <c r="C317" s="43" t="n">
        <v>-51.7</v>
      </c>
      <c r="D317" s="43" t="n">
        <v>-65.1</v>
      </c>
      <c r="E317" s="42" t="n">
        <v>-75.9</v>
      </c>
      <c r="F317" s="43" t="n">
        <v>-54.8</v>
      </c>
      <c r="H317" s="41" t="n">
        <f aca="false">H316+1</f>
        <v>312</v>
      </c>
      <c r="I317" s="37" t="n">
        <f aca="false">(I315*3+I320*2)/5</f>
        <v>-48.748</v>
      </c>
      <c r="J317" s="37" t="n">
        <f aca="false">(J315*3+J320*2)/5</f>
        <v>-50.022</v>
      </c>
      <c r="K317" s="37" t="n">
        <f aca="false">(K315*3+K320*2)/5</f>
        <v>-55.074</v>
      </c>
      <c r="L317" s="37" t="n">
        <f aca="false">(L315*3+L320*2)/5</f>
        <v>-48.732</v>
      </c>
      <c r="N317" s="41" t="n">
        <f aca="false">N316+1</f>
        <v>312</v>
      </c>
      <c r="O317" s="37" t="n">
        <f aca="false">(O315*3+O320*2)/5</f>
        <v>-47.392</v>
      </c>
      <c r="P317" s="37" t="n">
        <f aca="false">(P315*3+P320*2)/5</f>
        <v>-37.408</v>
      </c>
      <c r="Q317" s="37" t="n">
        <f aca="false">(Q315*3+Q320*2)/5</f>
        <v>-42.024</v>
      </c>
      <c r="R317" s="37" t="n">
        <f aca="false">(R315*3+R320*2)/5</f>
        <v>-50.242</v>
      </c>
      <c r="S317" s="0"/>
      <c r="T317" s="41" t="n">
        <f aca="false">T316+1</f>
        <v>312</v>
      </c>
      <c r="U317" s="40"/>
      <c r="V317" s="40"/>
      <c r="W317" s="40"/>
      <c r="X317" s="37" t="n">
        <v>-25.2106666666667</v>
      </c>
      <c r="Y317" s="37" t="n">
        <f aca="false">(Y315*3+Y320*2)/5</f>
        <v>-29.04</v>
      </c>
    </row>
    <row r="318" customFormat="false" ht="12.8" hidden="false" customHeight="false" outlineLevel="0" collapsed="false">
      <c r="B318" s="41" t="n">
        <f aca="false">B317+1</f>
        <v>313</v>
      </c>
      <c r="C318" s="43" t="n">
        <v>-51.7</v>
      </c>
      <c r="D318" s="43" t="n">
        <v>-65.2</v>
      </c>
      <c r="E318" s="42" t="n">
        <v>-75</v>
      </c>
      <c r="F318" s="43" t="n">
        <v>-55.1</v>
      </c>
      <c r="H318" s="41" t="n">
        <f aca="false">H317+1</f>
        <v>313</v>
      </c>
      <c r="I318" s="37" t="n">
        <f aca="false">(I315*2+I320*3)/5</f>
        <v>-48.942</v>
      </c>
      <c r="J318" s="37" t="n">
        <f aca="false">(J315*2+J320*3)/5</f>
        <v>-49.908</v>
      </c>
      <c r="K318" s="37" t="n">
        <f aca="false">(K315*2+K320*3)/5</f>
        <v>-55.336</v>
      </c>
      <c r="L318" s="37" t="n">
        <f aca="false">(L315*2+L320*3)/5</f>
        <v>-48.728</v>
      </c>
      <c r="N318" s="41" t="n">
        <f aca="false">N317+1</f>
        <v>313</v>
      </c>
      <c r="O318" s="37" t="n">
        <f aca="false">(O315*2+O320*3)/5</f>
        <v>-47.868</v>
      </c>
      <c r="P318" s="37" t="n">
        <f aca="false">(P315*2+P320*3)/5</f>
        <v>-37.402</v>
      </c>
      <c r="Q318" s="37" t="n">
        <f aca="false">(Q315*2+Q320*3)/5</f>
        <v>-41.776</v>
      </c>
      <c r="R318" s="37" t="n">
        <f aca="false">(R315*2+R320*3)/5</f>
        <v>-51.038</v>
      </c>
      <c r="S318" s="0"/>
      <c r="T318" s="41" t="n">
        <f aca="false">T317+1</f>
        <v>313</v>
      </c>
      <c r="U318" s="40"/>
      <c r="V318" s="40"/>
      <c r="W318" s="40"/>
      <c r="X318" s="37" t="n">
        <v>-25.2493333333333</v>
      </c>
      <c r="Y318" s="37" t="n">
        <f aca="false">(Y315*2+Y320*3)/5</f>
        <v>-29.12</v>
      </c>
    </row>
    <row r="319" customFormat="false" ht="12.8" hidden="false" customHeight="false" outlineLevel="0" collapsed="false">
      <c r="B319" s="41" t="n">
        <f aca="false">B318+1</f>
        <v>314</v>
      </c>
      <c r="C319" s="43" t="n">
        <v>-51.6</v>
      </c>
      <c r="D319" s="43" t="n">
        <v>-65.2</v>
      </c>
      <c r="E319" s="42" t="n">
        <v>-74</v>
      </c>
      <c r="F319" s="43" t="n">
        <v>-55.4</v>
      </c>
      <c r="H319" s="41" t="n">
        <f aca="false">H318+1</f>
        <v>314</v>
      </c>
      <c r="I319" s="37" t="n">
        <f aca="false">(I315+I320*4)/5</f>
        <v>-49.136</v>
      </c>
      <c r="J319" s="37" t="n">
        <f aca="false">(J315+J320*4)/5</f>
        <v>-49.794</v>
      </c>
      <c r="K319" s="37" t="n">
        <f aca="false">(K315+K320*4)/5</f>
        <v>-55.598</v>
      </c>
      <c r="L319" s="37" t="n">
        <f aca="false">(L315+L320*4)/5</f>
        <v>-48.724</v>
      </c>
      <c r="N319" s="41" t="n">
        <f aca="false">N318+1</f>
        <v>314</v>
      </c>
      <c r="O319" s="37" t="n">
        <f aca="false">(O315+O320*4)/5</f>
        <v>-48.344</v>
      </c>
      <c r="P319" s="37" t="n">
        <f aca="false">(P315+P320*4)/5</f>
        <v>-37.396</v>
      </c>
      <c r="Q319" s="37" t="n">
        <f aca="false">(Q315+Q320*4)/5</f>
        <v>-41.528</v>
      </c>
      <c r="R319" s="37" t="n">
        <f aca="false">(R315+R320*4)/5</f>
        <v>-51.834</v>
      </c>
      <c r="S319" s="0"/>
      <c r="T319" s="41" t="n">
        <f aca="false">T318+1</f>
        <v>314</v>
      </c>
      <c r="U319" s="40"/>
      <c r="V319" s="40"/>
      <c r="W319" s="40"/>
      <c r="X319" s="37" t="n">
        <v>-25.288</v>
      </c>
      <c r="Y319" s="37" t="n">
        <f aca="false">(Y315+Y320*4)/5</f>
        <v>-29.2</v>
      </c>
    </row>
    <row r="320" customFormat="false" ht="12.8" hidden="false" customHeight="false" outlineLevel="0" collapsed="false">
      <c r="B320" s="41" t="n">
        <f aca="false">B319+1</f>
        <v>315</v>
      </c>
      <c r="C320" s="43" t="n">
        <v>-51.6</v>
      </c>
      <c r="D320" s="43" t="n">
        <v>-65.2</v>
      </c>
      <c r="E320" s="42" t="n">
        <v>-73.5</v>
      </c>
      <c r="F320" s="43" t="n">
        <v>-55.9</v>
      </c>
      <c r="H320" s="41" t="n">
        <f aca="false">H319+1</f>
        <v>315</v>
      </c>
      <c r="I320" s="43" t="n">
        <v>-49.33</v>
      </c>
      <c r="J320" s="42" t="n">
        <v>-49.68</v>
      </c>
      <c r="K320" s="40" t="n">
        <v>-55.86</v>
      </c>
      <c r="L320" s="37" t="n">
        <v>-48.72</v>
      </c>
      <c r="N320" s="41" t="n">
        <f aca="false">N319+1</f>
        <v>315</v>
      </c>
      <c r="O320" s="43" t="n">
        <v>-48.82</v>
      </c>
      <c r="P320" s="43" t="n">
        <v>-37.39</v>
      </c>
      <c r="Q320" s="42" t="n">
        <v>-41.28</v>
      </c>
      <c r="R320" s="35" t="n">
        <v>-52.63</v>
      </c>
      <c r="S320" s="0"/>
      <c r="T320" s="41" t="n">
        <f aca="false">T319+1</f>
        <v>315</v>
      </c>
      <c r="U320" s="40" t="n">
        <v>-25.35</v>
      </c>
      <c r="V320" s="40" t="n">
        <v>-25.33</v>
      </c>
      <c r="W320" s="40" t="n">
        <v>-25.3</v>
      </c>
      <c r="X320" s="37" t="n">
        <v>-25.3266666666667</v>
      </c>
      <c r="Y320" s="37" t="n">
        <v>-29.28</v>
      </c>
    </row>
    <row r="321" customFormat="false" ht="12.8" hidden="false" customHeight="false" outlineLevel="0" collapsed="false">
      <c r="B321" s="41" t="n">
        <f aca="false">B320+1</f>
        <v>316</v>
      </c>
      <c r="C321" s="43" t="n">
        <v>-51.5</v>
      </c>
      <c r="D321" s="43" t="n">
        <v>-65.2</v>
      </c>
      <c r="E321" s="42" t="n">
        <v>-73.1</v>
      </c>
      <c r="F321" s="43" t="n">
        <v>-56.3</v>
      </c>
      <c r="H321" s="41" t="n">
        <f aca="false">H320+1</f>
        <v>316</v>
      </c>
      <c r="I321" s="37" t="n">
        <f aca="false">(I320*4+I325)/5</f>
        <v>-49.578</v>
      </c>
      <c r="J321" s="37" t="n">
        <f aca="false">(J320*4+J325)/5</f>
        <v>-49.536</v>
      </c>
      <c r="K321" s="37" t="n">
        <f aca="false">(K320*4+K325)/5</f>
        <v>-56.266</v>
      </c>
      <c r="L321" s="37" t="n">
        <f aca="false">(L320*4+L325)/5</f>
        <v>-48.684</v>
      </c>
      <c r="N321" s="41" t="n">
        <f aca="false">N320+1</f>
        <v>316</v>
      </c>
      <c r="O321" s="37" t="n">
        <f aca="false">(O320*4+O325)/5</f>
        <v>-49.252</v>
      </c>
      <c r="P321" s="37" t="n">
        <f aca="false">(P320*4+P325)/5</f>
        <v>-37.418</v>
      </c>
      <c r="Q321" s="37" t="n">
        <f aca="false">(Q320*4+Q325)/5</f>
        <v>-41.026</v>
      </c>
      <c r="R321" s="37" t="n">
        <f aca="false">(R320*4+R325)/5</f>
        <v>-54.588</v>
      </c>
      <c r="S321" s="0"/>
      <c r="T321" s="41" t="n">
        <f aca="false">T320+1</f>
        <v>316</v>
      </c>
      <c r="U321" s="40"/>
      <c r="V321" s="40"/>
      <c r="W321" s="40"/>
      <c r="X321" s="37" t="n">
        <v>-25.364</v>
      </c>
      <c r="Y321" s="37" t="n">
        <f aca="false">(Y320*4+Y325)/5</f>
        <v>-29.394</v>
      </c>
    </row>
    <row r="322" customFormat="false" ht="12.8" hidden="false" customHeight="false" outlineLevel="0" collapsed="false">
      <c r="B322" s="41" t="n">
        <f aca="false">B321+1</f>
        <v>317</v>
      </c>
      <c r="C322" s="43" t="n">
        <v>-51.5</v>
      </c>
      <c r="D322" s="43" t="n">
        <v>-65.3</v>
      </c>
      <c r="E322" s="42" t="n">
        <v>-72.6</v>
      </c>
      <c r="F322" s="43" t="n">
        <v>-56.7</v>
      </c>
      <c r="H322" s="41" t="n">
        <f aca="false">H321+1</f>
        <v>317</v>
      </c>
      <c r="I322" s="37" t="n">
        <f aca="false">(I320*3+I325*2)/5</f>
        <v>-49.826</v>
      </c>
      <c r="J322" s="37" t="n">
        <f aca="false">(J320*3+J325*2)/5</f>
        <v>-49.392</v>
      </c>
      <c r="K322" s="37" t="n">
        <f aca="false">(K320*3+K325*2)/5</f>
        <v>-56.672</v>
      </c>
      <c r="L322" s="37" t="n">
        <f aca="false">(L320*3+L325*2)/5</f>
        <v>-48.648</v>
      </c>
      <c r="N322" s="41" t="n">
        <f aca="false">N321+1</f>
        <v>317</v>
      </c>
      <c r="O322" s="37" t="n">
        <f aca="false">(O320*3+O325*2)/5</f>
        <v>-49.684</v>
      </c>
      <c r="P322" s="37" t="n">
        <f aca="false">(P320*3+P325*2)/5</f>
        <v>-37.446</v>
      </c>
      <c r="Q322" s="37" t="n">
        <f aca="false">(Q320*3+Q325*2)/5</f>
        <v>-40.772</v>
      </c>
      <c r="R322" s="37" t="n">
        <f aca="false">(R320*3+R325*2)/5</f>
        <v>-56.546</v>
      </c>
      <c r="S322" s="0"/>
      <c r="T322" s="41" t="n">
        <f aca="false">T321+1</f>
        <v>317</v>
      </c>
      <c r="U322" s="40"/>
      <c r="V322" s="40"/>
      <c r="W322" s="40"/>
      <c r="X322" s="37" t="n">
        <v>-25.4013333333333</v>
      </c>
      <c r="Y322" s="37" t="n">
        <f aca="false">(Y320*3+Y325*2)/5</f>
        <v>-29.508</v>
      </c>
    </row>
    <row r="323" customFormat="false" ht="12.8" hidden="false" customHeight="false" outlineLevel="0" collapsed="false">
      <c r="B323" s="41" t="n">
        <f aca="false">B322+1</f>
        <v>318</v>
      </c>
      <c r="C323" s="43" t="n">
        <v>-51.5</v>
      </c>
      <c r="D323" s="43" t="n">
        <v>-65.4</v>
      </c>
      <c r="E323" s="42" t="n">
        <v>-72.6</v>
      </c>
      <c r="F323" s="43" t="n">
        <v>-57.1</v>
      </c>
      <c r="H323" s="41" t="n">
        <f aca="false">H322+1</f>
        <v>318</v>
      </c>
      <c r="I323" s="37" t="n">
        <f aca="false">(I320*2+I325*3)/5</f>
        <v>-50.074</v>
      </c>
      <c r="J323" s="37" t="n">
        <f aca="false">(J320*2+J325*3)/5</f>
        <v>-49.248</v>
      </c>
      <c r="K323" s="37" t="n">
        <f aca="false">(K320*2+K325*3)/5</f>
        <v>-57.078</v>
      </c>
      <c r="L323" s="37" t="n">
        <f aca="false">(L320*2+L325*3)/5</f>
        <v>-48.612</v>
      </c>
      <c r="N323" s="41" t="n">
        <f aca="false">N322+1</f>
        <v>318</v>
      </c>
      <c r="O323" s="37" t="n">
        <f aca="false">(O320*2+O325*3)/5</f>
        <v>-50.116</v>
      </c>
      <c r="P323" s="37" t="n">
        <f aca="false">(P320*2+P325*3)/5</f>
        <v>-37.474</v>
      </c>
      <c r="Q323" s="37" t="n">
        <f aca="false">(Q320*2+Q325*3)/5</f>
        <v>-40.518</v>
      </c>
      <c r="R323" s="37" t="n">
        <f aca="false">(R320*2+R325*3)/5</f>
        <v>-58.504</v>
      </c>
      <c r="S323" s="44"/>
      <c r="T323" s="41" t="n">
        <f aca="false">T322+1</f>
        <v>318</v>
      </c>
      <c r="U323" s="40"/>
      <c r="V323" s="40"/>
      <c r="W323" s="40"/>
      <c r="X323" s="37" t="n">
        <v>-25.4386666666667</v>
      </c>
      <c r="Y323" s="37" t="n">
        <f aca="false">(Y320*2+Y325*3)/5</f>
        <v>-29.622</v>
      </c>
    </row>
    <row r="324" customFormat="false" ht="12.8" hidden="false" customHeight="false" outlineLevel="0" collapsed="false">
      <c r="B324" s="41" t="n">
        <f aca="false">B323+1</f>
        <v>319</v>
      </c>
      <c r="C324" s="43" t="n">
        <v>-51.5</v>
      </c>
      <c r="D324" s="43" t="n">
        <v>-65.6</v>
      </c>
      <c r="E324" s="42" t="n">
        <v>-72.4</v>
      </c>
      <c r="F324" s="43" t="n">
        <v>-57.6</v>
      </c>
      <c r="H324" s="41" t="n">
        <f aca="false">H323+1</f>
        <v>319</v>
      </c>
      <c r="I324" s="37" t="n">
        <f aca="false">(I320+I325*4)/5</f>
        <v>-50.322</v>
      </c>
      <c r="J324" s="37" t="n">
        <f aca="false">(J320+J325*4)/5</f>
        <v>-49.104</v>
      </c>
      <c r="K324" s="37" t="n">
        <f aca="false">(K320+K325*4)/5</f>
        <v>-57.484</v>
      </c>
      <c r="L324" s="37" t="n">
        <f aca="false">(L320+L325*4)/5</f>
        <v>-48.576</v>
      </c>
      <c r="N324" s="41" t="n">
        <f aca="false">N323+1</f>
        <v>319</v>
      </c>
      <c r="O324" s="37" t="n">
        <f aca="false">(O320+O325*4)/5</f>
        <v>-50.548</v>
      </c>
      <c r="P324" s="37" t="n">
        <f aca="false">(P320+P325*4)/5</f>
        <v>-37.502</v>
      </c>
      <c r="Q324" s="37" t="n">
        <f aca="false">(Q320+Q325*4)/5</f>
        <v>-40.264</v>
      </c>
      <c r="R324" s="37" t="n">
        <f aca="false">(R320+R325*4)/5</f>
        <v>-60.462</v>
      </c>
      <c r="S324" s="44"/>
      <c r="T324" s="41" t="n">
        <f aca="false">T323+1</f>
        <v>319</v>
      </c>
      <c r="U324" s="40"/>
      <c r="V324" s="40"/>
      <c r="W324" s="40"/>
      <c r="X324" s="37" t="n">
        <v>-25.476</v>
      </c>
      <c r="Y324" s="37" t="n">
        <f aca="false">(Y320+Y325*4)/5</f>
        <v>-29.736</v>
      </c>
    </row>
    <row r="325" customFormat="false" ht="12.8" hidden="false" customHeight="false" outlineLevel="0" collapsed="false">
      <c r="B325" s="41" t="n">
        <f aca="false">B324+1</f>
        <v>320</v>
      </c>
      <c r="C325" s="43" t="n">
        <v>-51.5</v>
      </c>
      <c r="D325" s="43" t="n">
        <v>-65.7</v>
      </c>
      <c r="E325" s="42" t="n">
        <v>-72.4</v>
      </c>
      <c r="F325" s="43" t="n">
        <v>-58</v>
      </c>
      <c r="H325" s="41" t="n">
        <f aca="false">H324+1</f>
        <v>320</v>
      </c>
      <c r="I325" s="43" t="n">
        <v>-50.57</v>
      </c>
      <c r="J325" s="42" t="n">
        <v>-48.96</v>
      </c>
      <c r="K325" s="40" t="n">
        <v>-57.89</v>
      </c>
      <c r="L325" s="37" t="n">
        <v>-48.54</v>
      </c>
      <c r="N325" s="41" t="n">
        <f aca="false">N324+1</f>
        <v>320</v>
      </c>
      <c r="O325" s="43" t="n">
        <v>-50.98</v>
      </c>
      <c r="P325" s="43" t="n">
        <v>-37.53</v>
      </c>
      <c r="Q325" s="42" t="n">
        <v>-40.01</v>
      </c>
      <c r="R325" s="35" t="n">
        <v>-62.42</v>
      </c>
      <c r="S325" s="44"/>
      <c r="T325" s="41" t="n">
        <f aca="false">T324+1</f>
        <v>320</v>
      </c>
      <c r="U325" s="40" t="n">
        <v>-25.52</v>
      </c>
      <c r="V325" s="40" t="n">
        <v>-25.49</v>
      </c>
      <c r="W325" s="40" t="n">
        <v>-25.53</v>
      </c>
      <c r="X325" s="37" t="n">
        <v>-25.5133333333333</v>
      </c>
      <c r="Y325" s="37" t="n">
        <v>-29.85</v>
      </c>
    </row>
    <row r="326" customFormat="false" ht="12.8" hidden="false" customHeight="false" outlineLevel="0" collapsed="false">
      <c r="B326" s="41" t="n">
        <f aca="false">B325+1</f>
        <v>321</v>
      </c>
      <c r="C326" s="43" t="n">
        <v>-51.5</v>
      </c>
      <c r="D326" s="43" t="n">
        <v>-65.8</v>
      </c>
      <c r="E326" s="42" t="n">
        <v>-72.5</v>
      </c>
      <c r="F326" s="43" t="n">
        <v>-58.4</v>
      </c>
      <c r="H326" s="41" t="n">
        <f aca="false">H325+1</f>
        <v>321</v>
      </c>
      <c r="I326" s="37" t="n">
        <f aca="false">(I325*4+I330)/5</f>
        <v>-50.828</v>
      </c>
      <c r="J326" s="37" t="n">
        <f aca="false">(J325*4+J330)/5</f>
        <v>-48.888</v>
      </c>
      <c r="K326" s="37" t="n">
        <f aca="false">(K325*4+K330)/5</f>
        <v>-58.64</v>
      </c>
      <c r="L326" s="37" t="n">
        <f aca="false">(L325*4+L330)/5</f>
        <v>-48.512</v>
      </c>
      <c r="N326" s="41" t="n">
        <f aca="false">N325+1</f>
        <v>321</v>
      </c>
      <c r="O326" s="37" t="n">
        <f aca="false">(O325*4+O330)/5</f>
        <v>-51.24</v>
      </c>
      <c r="P326" s="37" t="n">
        <f aca="false">(P325*4+P330)/5</f>
        <v>-37.576</v>
      </c>
      <c r="Q326" s="37" t="n">
        <f aca="false">(Q325*4+Q330)/5</f>
        <v>-39.754</v>
      </c>
      <c r="R326" s="37" t="n">
        <f aca="false">(R325*4+R330)/5</f>
        <v>-61.472</v>
      </c>
      <c r="S326" s="44"/>
      <c r="T326" s="41" t="n">
        <f aca="false">T325+1</f>
        <v>321</v>
      </c>
      <c r="U326" s="40"/>
      <c r="V326" s="40"/>
      <c r="W326" s="40"/>
      <c r="X326" s="37" t="n">
        <v>-25.5193333333333</v>
      </c>
      <c r="Y326" s="37" t="n">
        <f aca="false">(Y325*4+Y330)/5</f>
        <v>-29.92</v>
      </c>
    </row>
    <row r="327" customFormat="false" ht="12.8" hidden="false" customHeight="false" outlineLevel="0" collapsed="false">
      <c r="B327" s="41" t="n">
        <f aca="false">B326+1</f>
        <v>322</v>
      </c>
      <c r="C327" s="43" t="n">
        <v>-51.5</v>
      </c>
      <c r="D327" s="43" t="n">
        <v>-65.9</v>
      </c>
      <c r="E327" s="42" t="n">
        <v>-72.7</v>
      </c>
      <c r="F327" s="43" t="n">
        <v>-58.7</v>
      </c>
      <c r="H327" s="41" t="n">
        <f aca="false">H326+1</f>
        <v>322</v>
      </c>
      <c r="I327" s="37" t="n">
        <f aca="false">(I325*3+I330*2)/5</f>
        <v>-51.086</v>
      </c>
      <c r="J327" s="37" t="n">
        <f aca="false">(J325*3+J330*2)/5</f>
        <v>-48.816</v>
      </c>
      <c r="K327" s="37" t="n">
        <f aca="false">(K325*3+K330*2)/5</f>
        <v>-59.39</v>
      </c>
      <c r="L327" s="37" t="n">
        <f aca="false">(L325*3+L330*2)/5</f>
        <v>-48.484</v>
      </c>
      <c r="N327" s="41" t="n">
        <f aca="false">N326+1</f>
        <v>322</v>
      </c>
      <c r="O327" s="37" t="n">
        <f aca="false">(O325*3+O330*2)/5</f>
        <v>-51.5</v>
      </c>
      <c r="P327" s="37" t="n">
        <f aca="false">(P325*3+P330*2)/5</f>
        <v>-37.622</v>
      </c>
      <c r="Q327" s="37" t="n">
        <f aca="false">(Q325*3+Q330*2)/5</f>
        <v>-39.498</v>
      </c>
      <c r="R327" s="37" t="n">
        <f aca="false">(R325*3+R330*2)/5</f>
        <v>-60.524</v>
      </c>
      <c r="S327" s="44"/>
      <c r="T327" s="41" t="n">
        <f aca="false">T326+1</f>
        <v>322</v>
      </c>
      <c r="U327" s="40"/>
      <c r="V327" s="40"/>
      <c r="W327" s="40"/>
      <c r="X327" s="37" t="n">
        <v>-25.5253333333333</v>
      </c>
      <c r="Y327" s="37" t="n">
        <f aca="false">(Y325*3+Y330*2)/5</f>
        <v>-29.99</v>
      </c>
    </row>
    <row r="328" customFormat="false" ht="12.8" hidden="false" customHeight="false" outlineLevel="0" collapsed="false">
      <c r="B328" s="41" t="n">
        <f aca="false">B327+1</f>
        <v>323</v>
      </c>
      <c r="C328" s="43" t="n">
        <v>-51.5</v>
      </c>
      <c r="D328" s="43" t="n">
        <v>-66</v>
      </c>
      <c r="E328" s="42" t="n">
        <v>-73.1</v>
      </c>
      <c r="F328" s="43" t="n">
        <v>-59</v>
      </c>
      <c r="H328" s="41" t="n">
        <f aca="false">H327+1</f>
        <v>323</v>
      </c>
      <c r="I328" s="37" t="n">
        <f aca="false">(I325*2+I330*3)/5</f>
        <v>-51.344</v>
      </c>
      <c r="J328" s="37" t="n">
        <f aca="false">(J325*2+J330*3)/5</f>
        <v>-48.744</v>
      </c>
      <c r="K328" s="37" t="n">
        <f aca="false">(K325*2+K330*3)/5</f>
        <v>-60.14</v>
      </c>
      <c r="L328" s="37" t="n">
        <f aca="false">(L325*2+L330*3)/5</f>
        <v>-48.456</v>
      </c>
      <c r="N328" s="41" t="n">
        <f aca="false">N327+1</f>
        <v>323</v>
      </c>
      <c r="O328" s="37" t="n">
        <f aca="false">(O325*2+O330*3)/5</f>
        <v>-51.76</v>
      </c>
      <c r="P328" s="37" t="n">
        <f aca="false">(P325*2+P330*3)/5</f>
        <v>-37.668</v>
      </c>
      <c r="Q328" s="37" t="n">
        <f aca="false">(Q325*2+Q330*3)/5</f>
        <v>-39.242</v>
      </c>
      <c r="R328" s="37" t="n">
        <f aca="false">(R325*2+R330*3)/5</f>
        <v>-59.576</v>
      </c>
      <c r="S328" s="44"/>
      <c r="T328" s="41" t="n">
        <f aca="false">T327+1</f>
        <v>323</v>
      </c>
      <c r="U328" s="40"/>
      <c r="V328" s="40"/>
      <c r="W328" s="40"/>
      <c r="X328" s="37" t="n">
        <v>-25.5313333333333</v>
      </c>
      <c r="Y328" s="37" t="n">
        <f aca="false">(Y325*2+Y330*3)/5</f>
        <v>-30.06</v>
      </c>
    </row>
    <row r="329" customFormat="false" ht="12.8" hidden="false" customHeight="false" outlineLevel="0" collapsed="false">
      <c r="B329" s="41" t="n">
        <f aca="false">B328+1</f>
        <v>324</v>
      </c>
      <c r="C329" s="43" t="n">
        <v>-51.5</v>
      </c>
      <c r="D329" s="43" t="n">
        <v>-66.3</v>
      </c>
      <c r="E329" s="42" t="n">
        <v>-73.2</v>
      </c>
      <c r="F329" s="43" t="n">
        <v>-59.3</v>
      </c>
      <c r="H329" s="41" t="n">
        <f aca="false">H328+1</f>
        <v>324</v>
      </c>
      <c r="I329" s="37" t="n">
        <f aca="false">(I325+I330*4)/5</f>
        <v>-51.602</v>
      </c>
      <c r="J329" s="37" t="n">
        <f aca="false">(J325+J330*4)/5</f>
        <v>-48.672</v>
      </c>
      <c r="K329" s="37" t="n">
        <f aca="false">(K325+K330*4)/5</f>
        <v>-60.89</v>
      </c>
      <c r="L329" s="37" t="n">
        <f aca="false">(L325+L330*4)/5</f>
        <v>-48.428</v>
      </c>
      <c r="N329" s="41" t="n">
        <f aca="false">N328+1</f>
        <v>324</v>
      </c>
      <c r="O329" s="37" t="n">
        <f aca="false">(O325+O330*4)/5</f>
        <v>-52.02</v>
      </c>
      <c r="P329" s="37" t="n">
        <f aca="false">(P325+P330*4)/5</f>
        <v>-37.714</v>
      </c>
      <c r="Q329" s="37" t="n">
        <f aca="false">(Q325+Q330*4)/5</f>
        <v>-38.986</v>
      </c>
      <c r="R329" s="37" t="n">
        <f aca="false">(R325+R330*4)/5</f>
        <v>-58.628</v>
      </c>
      <c r="S329" s="44"/>
      <c r="T329" s="41" t="n">
        <f aca="false">T328+1</f>
        <v>324</v>
      </c>
      <c r="U329" s="40"/>
      <c r="V329" s="40"/>
      <c r="W329" s="40"/>
      <c r="X329" s="37" t="n">
        <v>-25.5373333333333</v>
      </c>
      <c r="Y329" s="37" t="n">
        <f aca="false">(Y325+Y330*4)/5</f>
        <v>-30.13</v>
      </c>
    </row>
    <row r="330" customFormat="false" ht="12.8" hidden="false" customHeight="false" outlineLevel="0" collapsed="false">
      <c r="B330" s="41" t="n">
        <f aca="false">B329+1</f>
        <v>325</v>
      </c>
      <c r="C330" s="43" t="n">
        <v>-51.5</v>
      </c>
      <c r="D330" s="43" t="n">
        <v>-66.5</v>
      </c>
      <c r="E330" s="42" t="n">
        <v>-73.3</v>
      </c>
      <c r="F330" s="43" t="n">
        <v>-59.8</v>
      </c>
      <c r="H330" s="41" t="n">
        <f aca="false">H329+1</f>
        <v>325</v>
      </c>
      <c r="I330" s="43" t="n">
        <v>-51.86</v>
      </c>
      <c r="J330" s="42" t="n">
        <v>-48.6</v>
      </c>
      <c r="K330" s="40" t="n">
        <v>-61.64</v>
      </c>
      <c r="L330" s="37" t="n">
        <v>-48.4</v>
      </c>
      <c r="N330" s="41" t="n">
        <f aca="false">N329+1</f>
        <v>325</v>
      </c>
      <c r="O330" s="43" t="n">
        <v>-52.28</v>
      </c>
      <c r="P330" s="43" t="n">
        <v>-37.76</v>
      </c>
      <c r="Q330" s="42" t="n">
        <v>-38.73</v>
      </c>
      <c r="R330" s="35" t="n">
        <v>-57.68</v>
      </c>
      <c r="S330" s="44"/>
      <c r="T330" s="41" t="n">
        <f aca="false">T329+1</f>
        <v>325</v>
      </c>
      <c r="U330" s="40" t="n">
        <v>-25.3</v>
      </c>
      <c r="V330" s="40" t="n">
        <v>-25.61</v>
      </c>
      <c r="W330" s="40" t="n">
        <v>-25.72</v>
      </c>
      <c r="X330" s="37" t="n">
        <v>-25.5433333333333</v>
      </c>
      <c r="Y330" s="37" t="n">
        <v>-30.2</v>
      </c>
    </row>
    <row r="331" customFormat="false" ht="12.8" hidden="false" customHeight="false" outlineLevel="0" collapsed="false">
      <c r="B331" s="41" t="n">
        <f aca="false">B330+1</f>
        <v>326</v>
      </c>
      <c r="C331" s="43" t="n">
        <v>-51.5</v>
      </c>
      <c r="D331" s="43" t="n">
        <v>-66.8</v>
      </c>
      <c r="E331" s="42" t="n">
        <v>-73.2</v>
      </c>
      <c r="F331" s="43" t="n">
        <v>-60.3</v>
      </c>
      <c r="H331" s="41" t="n">
        <f aca="false">H330+1</f>
        <v>326</v>
      </c>
      <c r="I331" s="37" t="n">
        <f aca="false">(I330*4+I335)/5</f>
        <v>-52.162</v>
      </c>
      <c r="J331" s="37" t="n">
        <f aca="false">(J330*4+J335)/5</f>
        <v>-48.524</v>
      </c>
      <c r="K331" s="37" t="n">
        <f aca="false">(K330*4+K335)/5</f>
        <v>-63.052</v>
      </c>
      <c r="L331" s="37" t="n">
        <f aca="false">(L330*4+L335)/5</f>
        <v>-48.418</v>
      </c>
      <c r="N331" s="41" t="n">
        <f aca="false">N330+1</f>
        <v>326</v>
      </c>
      <c r="O331" s="37" t="n">
        <f aca="false">(O330*4+O335)/5</f>
        <v>-52.324</v>
      </c>
      <c r="P331" s="37" t="n">
        <f aca="false">(P330*4+P335)/5</f>
        <v>-37.856</v>
      </c>
      <c r="Q331" s="37" t="n">
        <f aca="false">(Q330*4+Q335)/5</f>
        <v>-38.608</v>
      </c>
      <c r="R331" s="37" t="n">
        <f aca="false">(R330*4+R335)/5</f>
        <v>-56.274</v>
      </c>
      <c r="S331" s="44"/>
      <c r="T331" s="41" t="n">
        <f aca="false">T330+1</f>
        <v>326</v>
      </c>
      <c r="U331" s="40"/>
      <c r="V331" s="40"/>
      <c r="W331" s="40"/>
      <c r="X331" s="37" t="n">
        <v>-25.648</v>
      </c>
      <c r="Y331" s="37" t="n">
        <f aca="false">(Y330*4+Y335)/5</f>
        <v>-30.262</v>
      </c>
    </row>
    <row r="332" customFormat="false" ht="12.8" hidden="false" customHeight="false" outlineLevel="0" collapsed="false">
      <c r="B332" s="41" t="n">
        <f aca="false">B331+1</f>
        <v>327</v>
      </c>
      <c r="C332" s="43" t="n">
        <v>-51.5</v>
      </c>
      <c r="D332" s="43" t="n">
        <v>-67.1</v>
      </c>
      <c r="E332" s="42" t="n">
        <v>-73.1</v>
      </c>
      <c r="F332" s="43" t="n">
        <v>-60.8</v>
      </c>
      <c r="H332" s="41" t="n">
        <f aca="false">H331+1</f>
        <v>327</v>
      </c>
      <c r="I332" s="37" t="n">
        <f aca="false">(I330*3+I335*2)/5</f>
        <v>-52.464</v>
      </c>
      <c r="J332" s="37" t="n">
        <f aca="false">(J330*3+J335*2)/5</f>
        <v>-48.448</v>
      </c>
      <c r="K332" s="37" t="n">
        <f aca="false">(K330*3+K335*2)/5</f>
        <v>-64.464</v>
      </c>
      <c r="L332" s="37" t="n">
        <f aca="false">(L330*3+L335*2)/5</f>
        <v>-48.436</v>
      </c>
      <c r="N332" s="41" t="n">
        <f aca="false">N331+1</f>
        <v>327</v>
      </c>
      <c r="O332" s="37" t="n">
        <f aca="false">(O330*3+O335*2)/5</f>
        <v>-52.368</v>
      </c>
      <c r="P332" s="37" t="n">
        <f aca="false">(P330*3+P335*2)/5</f>
        <v>-37.952</v>
      </c>
      <c r="Q332" s="37" t="n">
        <f aca="false">(Q330*3+Q335*2)/5</f>
        <v>-38.486</v>
      </c>
      <c r="R332" s="37" t="n">
        <f aca="false">(R330*3+R335*2)/5</f>
        <v>-54.868</v>
      </c>
      <c r="S332" s="44"/>
      <c r="T332" s="41" t="n">
        <f aca="false">T331+1</f>
        <v>327</v>
      </c>
      <c r="U332" s="40"/>
      <c r="V332" s="40"/>
      <c r="W332" s="40"/>
      <c r="X332" s="37" t="n">
        <v>-25.7526666666667</v>
      </c>
      <c r="Y332" s="37" t="n">
        <f aca="false">(Y330*3+Y335*2)/5</f>
        <v>-30.324</v>
      </c>
    </row>
    <row r="333" customFormat="false" ht="12.8" hidden="false" customHeight="false" outlineLevel="0" collapsed="false">
      <c r="B333" s="41" t="n">
        <f aca="false">B332+1</f>
        <v>328</v>
      </c>
      <c r="C333" s="43" t="n">
        <v>-51.5</v>
      </c>
      <c r="D333" s="43" t="n">
        <v>-67.5</v>
      </c>
      <c r="E333" s="42" t="n">
        <v>-73</v>
      </c>
      <c r="F333" s="43" t="n">
        <v>-61.3</v>
      </c>
      <c r="H333" s="41" t="n">
        <f aca="false">H332+1</f>
        <v>328</v>
      </c>
      <c r="I333" s="37" t="n">
        <f aca="false">(I330*2+I335*3)/5</f>
        <v>-52.766</v>
      </c>
      <c r="J333" s="37" t="n">
        <f aca="false">(J330*2+J335*3)/5</f>
        <v>-48.372</v>
      </c>
      <c r="K333" s="37" t="n">
        <f aca="false">(K330*2+K335*3)/5</f>
        <v>-65.876</v>
      </c>
      <c r="L333" s="37" t="n">
        <f aca="false">(L330*2+L335*3)/5</f>
        <v>-48.454</v>
      </c>
      <c r="N333" s="41" t="n">
        <f aca="false">N332+1</f>
        <v>328</v>
      </c>
      <c r="O333" s="37" t="n">
        <f aca="false">(O330*2+O335*3)/5</f>
        <v>-52.412</v>
      </c>
      <c r="P333" s="37" t="n">
        <f aca="false">(P330*2+P335*3)/5</f>
        <v>-38.048</v>
      </c>
      <c r="Q333" s="37" t="n">
        <f aca="false">(Q330*2+Q335*3)/5</f>
        <v>-38.364</v>
      </c>
      <c r="R333" s="37" t="n">
        <f aca="false">(R330*2+R335*3)/5</f>
        <v>-53.462</v>
      </c>
      <c r="S333" s="44"/>
      <c r="T333" s="41" t="n">
        <f aca="false">T332+1</f>
        <v>328</v>
      </c>
      <c r="U333" s="40"/>
      <c r="V333" s="40"/>
      <c r="W333" s="40"/>
      <c r="X333" s="37" t="n">
        <v>-25.8573333333333</v>
      </c>
      <c r="Y333" s="37" t="n">
        <f aca="false">(Y330*2+Y335*3)/5</f>
        <v>-30.386</v>
      </c>
    </row>
    <row r="334" customFormat="false" ht="12.8" hidden="false" customHeight="false" outlineLevel="0" collapsed="false">
      <c r="B334" s="41" t="n">
        <f aca="false">B333+1</f>
        <v>329</v>
      </c>
      <c r="C334" s="43" t="n">
        <v>-51.5</v>
      </c>
      <c r="D334" s="43" t="n">
        <v>-67.9</v>
      </c>
      <c r="E334" s="42" t="n">
        <v>-72.9</v>
      </c>
      <c r="F334" s="43" t="n">
        <v>-61.5</v>
      </c>
      <c r="H334" s="41" t="n">
        <f aca="false">H333+1</f>
        <v>329</v>
      </c>
      <c r="I334" s="37" t="n">
        <f aca="false">(I330+I335*4)/5</f>
        <v>-53.068</v>
      </c>
      <c r="J334" s="37" t="n">
        <f aca="false">(J330+J335*4)/5</f>
        <v>-48.296</v>
      </c>
      <c r="K334" s="37" t="n">
        <f aca="false">(K330+K335*4)/5</f>
        <v>-67.288</v>
      </c>
      <c r="L334" s="37" t="n">
        <f aca="false">(L330+L335*4)/5</f>
        <v>-48.472</v>
      </c>
      <c r="N334" s="41" t="n">
        <f aca="false">N333+1</f>
        <v>329</v>
      </c>
      <c r="O334" s="37" t="n">
        <f aca="false">(O330+O335*4)/5</f>
        <v>-52.456</v>
      </c>
      <c r="P334" s="37" t="n">
        <f aca="false">(P330+P335*4)/5</f>
        <v>-38.144</v>
      </c>
      <c r="Q334" s="37" t="n">
        <f aca="false">(Q330+Q335*4)/5</f>
        <v>-38.242</v>
      </c>
      <c r="R334" s="37" t="n">
        <f aca="false">(R330+R335*4)/5</f>
        <v>-52.056</v>
      </c>
      <c r="S334" s="44"/>
      <c r="T334" s="41" t="n">
        <f aca="false">T333+1</f>
        <v>329</v>
      </c>
      <c r="U334" s="40"/>
      <c r="V334" s="40"/>
      <c r="W334" s="40"/>
      <c r="X334" s="37" t="n">
        <v>-25.962</v>
      </c>
      <c r="Y334" s="37" t="n">
        <f aca="false">(Y330+Y335*4)/5</f>
        <v>-30.448</v>
      </c>
    </row>
    <row r="335" customFormat="false" ht="12.8" hidden="false" customHeight="false" outlineLevel="0" collapsed="false">
      <c r="B335" s="41" t="n">
        <f aca="false">B334+1</f>
        <v>330</v>
      </c>
      <c r="C335" s="43" t="n">
        <v>-51.6</v>
      </c>
      <c r="D335" s="43" t="n">
        <v>-68.2</v>
      </c>
      <c r="E335" s="42" t="n">
        <v>-72.6</v>
      </c>
      <c r="F335" s="43" t="n">
        <v>-61.7</v>
      </c>
      <c r="H335" s="41" t="n">
        <f aca="false">H334+1</f>
        <v>330</v>
      </c>
      <c r="I335" s="43" t="n">
        <v>-53.37</v>
      </c>
      <c r="J335" s="42" t="n">
        <v>-48.22</v>
      </c>
      <c r="K335" s="40" t="n">
        <v>-68.7</v>
      </c>
      <c r="L335" s="37" t="n">
        <v>-48.49</v>
      </c>
      <c r="N335" s="41" t="n">
        <f aca="false">N334+1</f>
        <v>330</v>
      </c>
      <c r="O335" s="43" t="n">
        <v>-52.5</v>
      </c>
      <c r="P335" s="45" t="n">
        <v>-38.24</v>
      </c>
      <c r="Q335" s="42" t="n">
        <v>-38.12</v>
      </c>
      <c r="R335" s="35" t="n">
        <v>-50.65</v>
      </c>
      <c r="S335" s="44"/>
      <c r="T335" s="41" t="n">
        <f aca="false">T334+1</f>
        <v>330</v>
      </c>
      <c r="U335" s="40" t="n">
        <v>-26.12</v>
      </c>
      <c r="V335" s="40" t="n">
        <v>-25.98</v>
      </c>
      <c r="W335" s="40" t="n">
        <v>-26.1</v>
      </c>
      <c r="X335" s="37" t="n">
        <v>-26.0666666666667</v>
      </c>
      <c r="Y335" s="37" t="n">
        <v>-30.51</v>
      </c>
    </row>
    <row r="336" customFormat="false" ht="12.8" hidden="false" customHeight="false" outlineLevel="0" collapsed="false">
      <c r="B336" s="41" t="n">
        <f aca="false">B335+1</f>
        <v>331</v>
      </c>
      <c r="C336" s="43" t="n">
        <v>-51.6</v>
      </c>
      <c r="D336" s="43" t="n">
        <v>-68.8</v>
      </c>
      <c r="E336" s="42" t="n">
        <v>-72.2</v>
      </c>
      <c r="F336" s="43" t="n">
        <v>-62.1</v>
      </c>
      <c r="H336" s="41" t="n">
        <f aca="false">H335+1</f>
        <v>331</v>
      </c>
      <c r="I336" s="37" t="n">
        <f aca="false">(I335*4+I340)/5</f>
        <v>-53.41</v>
      </c>
      <c r="J336" s="37" t="n">
        <f aca="false">(J335*4+J340)/5</f>
        <v>-48.212</v>
      </c>
      <c r="K336" s="37" t="n">
        <f aca="false">(K335*4+K340)/5</f>
        <v>-69.97</v>
      </c>
      <c r="L336" s="37" t="n">
        <f aca="false">(L335*4+L340)/5</f>
        <v>-48.524</v>
      </c>
      <c r="N336" s="41" t="n">
        <f aca="false">N335+1</f>
        <v>331</v>
      </c>
      <c r="O336" s="37" t="n">
        <f aca="false">(O335*4+O340)/5</f>
        <v>-52.296</v>
      </c>
      <c r="P336" s="37" t="n">
        <f aca="false">(P335*4+P340)/5</f>
        <v>-38.346</v>
      </c>
      <c r="Q336" s="37" t="n">
        <f aca="false">(Q335*4+Q340)/5</f>
        <v>-38.134</v>
      </c>
      <c r="R336" s="37" t="n">
        <f aca="false">(R335*4+R340)/5</f>
        <v>-50.018</v>
      </c>
      <c r="S336" s="44"/>
      <c r="T336" s="41" t="n">
        <f aca="false">T335+1</f>
        <v>331</v>
      </c>
      <c r="U336" s="40"/>
      <c r="V336" s="40"/>
      <c r="W336" s="40"/>
      <c r="X336" s="37" t="n">
        <v>-26.0713333333333</v>
      </c>
      <c r="Y336" s="37" t="n">
        <f aca="false">(Y335*4+Y340)/5</f>
        <v>-30.558</v>
      </c>
    </row>
    <row r="337" customFormat="false" ht="12.8" hidden="false" customHeight="false" outlineLevel="0" collapsed="false">
      <c r="B337" s="41" t="n">
        <f aca="false">B336+1</f>
        <v>332</v>
      </c>
      <c r="C337" s="43" t="n">
        <v>-51.6</v>
      </c>
      <c r="D337" s="43" t="n">
        <v>-69.3</v>
      </c>
      <c r="E337" s="42" t="n">
        <v>-72</v>
      </c>
      <c r="F337" s="43" t="n">
        <v>-62.4</v>
      </c>
      <c r="H337" s="41" t="n">
        <f aca="false">H336+1</f>
        <v>332</v>
      </c>
      <c r="I337" s="37" t="n">
        <f aca="false">(I335*3+I340*2)/5</f>
        <v>-53.45</v>
      </c>
      <c r="J337" s="37" t="n">
        <f aca="false">(J335*3+J340*2)/5</f>
        <v>-48.204</v>
      </c>
      <c r="K337" s="37" t="n">
        <f aca="false">(K335*3+K340*2)/5</f>
        <v>-71.24</v>
      </c>
      <c r="L337" s="37" t="n">
        <f aca="false">(L335*3+L340*2)/5</f>
        <v>-48.558</v>
      </c>
      <c r="N337" s="41" t="n">
        <f aca="false">N336+1</f>
        <v>332</v>
      </c>
      <c r="O337" s="37" t="n">
        <f aca="false">(O335*3+O340*2)/5</f>
        <v>-52.092</v>
      </c>
      <c r="P337" s="37" t="n">
        <f aca="false">(P335*3+P340*2)/5</f>
        <v>-38.452</v>
      </c>
      <c r="Q337" s="37" t="n">
        <f aca="false">(Q335*3+Q340*2)/5</f>
        <v>-38.148</v>
      </c>
      <c r="R337" s="37" t="n">
        <f aca="false">(R335*3+R340*2)/5</f>
        <v>-49.386</v>
      </c>
      <c r="S337" s="44"/>
      <c r="T337" s="41" t="n">
        <f aca="false">T336+1</f>
        <v>332</v>
      </c>
      <c r="U337" s="40"/>
      <c r="V337" s="40"/>
      <c r="W337" s="40"/>
      <c r="X337" s="37" t="n">
        <v>-26.076</v>
      </c>
      <c r="Y337" s="37" t="n">
        <f aca="false">(Y335*3+Y340*2)/5</f>
        <v>-30.606</v>
      </c>
    </row>
    <row r="338" customFormat="false" ht="12.8" hidden="false" customHeight="false" outlineLevel="0" collapsed="false">
      <c r="B338" s="41" t="n">
        <f aca="false">B337+1</f>
        <v>333</v>
      </c>
      <c r="C338" s="43" t="n">
        <v>-51.6</v>
      </c>
      <c r="D338" s="43" t="n">
        <v>-69.9</v>
      </c>
      <c r="E338" s="42" t="n">
        <v>-71.8</v>
      </c>
      <c r="F338" s="43" t="n">
        <v>-62.7</v>
      </c>
      <c r="H338" s="41" t="n">
        <f aca="false">H337+1</f>
        <v>333</v>
      </c>
      <c r="I338" s="37" t="n">
        <f aca="false">(I335*2+I340*3)/5</f>
        <v>-53.49</v>
      </c>
      <c r="J338" s="37" t="n">
        <f aca="false">(J335*2+J340*3)/5</f>
        <v>-48.196</v>
      </c>
      <c r="K338" s="37" t="n">
        <f aca="false">(K335*2+K340*3)/5</f>
        <v>-72.51</v>
      </c>
      <c r="L338" s="37" t="n">
        <f aca="false">(L335*2+L340*3)/5</f>
        <v>-48.592</v>
      </c>
      <c r="N338" s="41" t="n">
        <f aca="false">N337+1</f>
        <v>333</v>
      </c>
      <c r="O338" s="37" t="n">
        <f aca="false">(O335*2+O340*3)/5</f>
        <v>-51.888</v>
      </c>
      <c r="P338" s="37" t="n">
        <f aca="false">(P335*2+P340*3)/5</f>
        <v>-38.558</v>
      </c>
      <c r="Q338" s="37" t="n">
        <f aca="false">(Q335*2+Q340*3)/5</f>
        <v>-38.162</v>
      </c>
      <c r="R338" s="37" t="n">
        <f aca="false">(R335*2+R340*3)/5</f>
        <v>-48.754</v>
      </c>
      <c r="S338" s="44"/>
      <c r="T338" s="41" t="n">
        <f aca="false">T337+1</f>
        <v>333</v>
      </c>
      <c r="U338" s="40"/>
      <c r="V338" s="40"/>
      <c r="W338" s="40"/>
      <c r="X338" s="37" t="n">
        <v>-26.0806666666667</v>
      </c>
      <c r="Y338" s="37" t="n">
        <f aca="false">(Y335*2+Y340*3)/5</f>
        <v>-30.654</v>
      </c>
    </row>
    <row r="339" customFormat="false" ht="12.8" hidden="false" customHeight="false" outlineLevel="0" collapsed="false">
      <c r="B339" s="41" t="n">
        <f aca="false">B338+1</f>
        <v>334</v>
      </c>
      <c r="C339" s="43" t="n">
        <v>-51.6</v>
      </c>
      <c r="D339" s="43" t="n">
        <v>-70.6</v>
      </c>
      <c r="E339" s="42" t="n">
        <v>-71.7</v>
      </c>
      <c r="F339" s="43" t="n">
        <v>-63</v>
      </c>
      <c r="H339" s="41" t="n">
        <f aca="false">H338+1</f>
        <v>334</v>
      </c>
      <c r="I339" s="37" t="n">
        <f aca="false">(I335+I340*4)/5</f>
        <v>-53.53</v>
      </c>
      <c r="J339" s="37" t="n">
        <f aca="false">(J335+J340*4)/5</f>
        <v>-48.188</v>
      </c>
      <c r="K339" s="37" t="n">
        <f aca="false">(K335+K340*4)/5</f>
        <v>-73.78</v>
      </c>
      <c r="L339" s="37" t="n">
        <f aca="false">(L335+L340*4)/5</f>
        <v>-48.626</v>
      </c>
      <c r="N339" s="41" t="n">
        <f aca="false">N338+1</f>
        <v>334</v>
      </c>
      <c r="O339" s="37" t="n">
        <f aca="false">(O335+O340*4)/5</f>
        <v>-51.684</v>
      </c>
      <c r="P339" s="37" t="n">
        <f aca="false">(P335+P340*4)/5</f>
        <v>-38.664</v>
      </c>
      <c r="Q339" s="37" t="n">
        <f aca="false">(Q335+Q340*4)/5</f>
        <v>-38.176</v>
      </c>
      <c r="R339" s="37" t="n">
        <f aca="false">(R335+R340*4)/5</f>
        <v>-48.122</v>
      </c>
      <c r="S339" s="44"/>
      <c r="T339" s="41" t="n">
        <f aca="false">T338+1</f>
        <v>334</v>
      </c>
      <c r="U339" s="40"/>
      <c r="V339" s="40"/>
      <c r="W339" s="40"/>
      <c r="X339" s="37" t="n">
        <v>-26.0853333333333</v>
      </c>
      <c r="Y339" s="37" t="n">
        <f aca="false">(Y335+Y340*4)/5</f>
        <v>-30.702</v>
      </c>
    </row>
    <row r="340" customFormat="false" ht="12.8" hidden="false" customHeight="false" outlineLevel="0" collapsed="false">
      <c r="B340" s="41" t="n">
        <f aca="false">B339+1</f>
        <v>335</v>
      </c>
      <c r="C340" s="43" t="n">
        <v>-51.6</v>
      </c>
      <c r="D340" s="43" t="n">
        <v>-71.1</v>
      </c>
      <c r="E340" s="42" t="n">
        <v>-71.5</v>
      </c>
      <c r="F340" s="43" t="n">
        <v>-63.5</v>
      </c>
      <c r="H340" s="41" t="n">
        <f aca="false">H339+1</f>
        <v>335</v>
      </c>
      <c r="I340" s="43" t="n">
        <v>-53.57</v>
      </c>
      <c r="J340" s="42" t="n">
        <v>-48.18</v>
      </c>
      <c r="K340" s="40" t="n">
        <v>-75.05</v>
      </c>
      <c r="L340" s="37" t="n">
        <v>-48.66</v>
      </c>
      <c r="N340" s="41" t="n">
        <f aca="false">N339+1</f>
        <v>335</v>
      </c>
      <c r="O340" s="43" t="n">
        <v>-51.48</v>
      </c>
      <c r="P340" s="43" t="n">
        <v>-38.77</v>
      </c>
      <c r="Q340" s="42" t="n">
        <v>-38.19</v>
      </c>
      <c r="R340" s="35" t="n">
        <v>-47.49</v>
      </c>
      <c r="S340" s="44"/>
      <c r="T340" s="41" t="n">
        <f aca="false">T339+1</f>
        <v>335</v>
      </c>
      <c r="U340" s="40" t="n">
        <v>-26.17</v>
      </c>
      <c r="V340" s="40" t="n">
        <v>-26.08</v>
      </c>
      <c r="W340" s="40" t="n">
        <v>-26.02</v>
      </c>
      <c r="X340" s="37" t="n">
        <v>-26.09</v>
      </c>
      <c r="Y340" s="37" t="n">
        <v>-30.75</v>
      </c>
    </row>
    <row r="341" customFormat="false" ht="12.8" hidden="false" customHeight="false" outlineLevel="0" collapsed="false">
      <c r="B341" s="41" t="n">
        <f aca="false">B340+1</f>
        <v>336</v>
      </c>
      <c r="C341" s="43" t="n">
        <v>-51.6</v>
      </c>
      <c r="D341" s="43" t="n">
        <v>-71.7</v>
      </c>
      <c r="E341" s="42" t="n">
        <v>-71.6</v>
      </c>
      <c r="F341" s="43" t="n">
        <v>-63.9</v>
      </c>
      <c r="H341" s="41" t="n">
        <f aca="false">H340+1</f>
        <v>336</v>
      </c>
      <c r="I341" s="37" t="n">
        <f aca="false">(I340*4+I345)/5</f>
        <v>-53.67</v>
      </c>
      <c r="J341" s="37" t="n">
        <f aca="false">(J340*4+J345)/5</f>
        <v>-48.2</v>
      </c>
      <c r="K341" s="37" t="n">
        <f aca="false">(K340*4+K345)/5</f>
        <v>-75.428</v>
      </c>
      <c r="L341" s="37" t="n">
        <f aca="false">(L340*4+L345)/5</f>
        <v>-48.702</v>
      </c>
      <c r="N341" s="41" t="n">
        <f aca="false">N340+1</f>
        <v>336</v>
      </c>
      <c r="O341" s="37" t="n">
        <f aca="false">(O340*4+O345)/5</f>
        <v>-51.338</v>
      </c>
      <c r="P341" s="37" t="n">
        <f aca="false">(P340*4+P345)/5</f>
        <v>-38.878</v>
      </c>
      <c r="Q341" s="37" t="n">
        <f aca="false">(Q340*4+Q345)/5</f>
        <v>-38.268</v>
      </c>
      <c r="R341" s="37" t="n">
        <f aca="false">(R340*4+R345)/5</f>
        <v>-47.118</v>
      </c>
      <c r="S341" s="44"/>
      <c r="T341" s="41" t="n">
        <f aca="false">T340+1</f>
        <v>336</v>
      </c>
      <c r="U341" s="40"/>
      <c r="V341" s="40"/>
      <c r="W341" s="40"/>
      <c r="X341" s="37" t="n">
        <v>-26.0793333333333</v>
      </c>
      <c r="Y341" s="37" t="n">
        <f aca="false">(Y340*4+Y345)/5</f>
        <v>-30.782</v>
      </c>
    </row>
    <row r="342" customFormat="false" ht="12.8" hidden="false" customHeight="false" outlineLevel="0" collapsed="false">
      <c r="B342" s="41" t="n">
        <f aca="false">B341+1</f>
        <v>337</v>
      </c>
      <c r="C342" s="43" t="n">
        <v>-51.6</v>
      </c>
      <c r="D342" s="43" t="n">
        <v>-72.2</v>
      </c>
      <c r="E342" s="42" t="n">
        <v>-71.5</v>
      </c>
      <c r="F342" s="43" t="n">
        <v>-64.3</v>
      </c>
      <c r="H342" s="41" t="n">
        <f aca="false">H341+1</f>
        <v>337</v>
      </c>
      <c r="I342" s="37" t="n">
        <f aca="false">(I340*3+I345*2)/5</f>
        <v>-53.77</v>
      </c>
      <c r="J342" s="37" t="n">
        <f aca="false">(J340*3+J345*2)/5</f>
        <v>-48.22</v>
      </c>
      <c r="K342" s="37" t="n">
        <f aca="false">(K340*3+K345*2)/5</f>
        <v>-75.806</v>
      </c>
      <c r="L342" s="37" t="n">
        <f aca="false">(L340*3+L345*2)/5</f>
        <v>-48.744</v>
      </c>
      <c r="N342" s="41" t="n">
        <f aca="false">N341+1</f>
        <v>337</v>
      </c>
      <c r="O342" s="37" t="n">
        <f aca="false">(O340*3+O345*2)/5</f>
        <v>-51.196</v>
      </c>
      <c r="P342" s="37" t="n">
        <f aca="false">(P340*3+P345*2)/5</f>
        <v>-38.986</v>
      </c>
      <c r="Q342" s="37" t="n">
        <f aca="false">(Q340*3+Q345*2)/5</f>
        <v>-38.346</v>
      </c>
      <c r="R342" s="37" t="n">
        <f aca="false">(R340*3+R345*2)/5</f>
        <v>-46.746</v>
      </c>
      <c r="S342" s="44"/>
      <c r="T342" s="41" t="n">
        <f aca="false">T341+1</f>
        <v>337</v>
      </c>
      <c r="U342" s="40"/>
      <c r="V342" s="40"/>
      <c r="W342" s="40"/>
      <c r="X342" s="37" t="n">
        <v>-26.0686666666667</v>
      </c>
      <c r="Y342" s="37" t="n">
        <f aca="false">(Y340*3+Y345*2)/5</f>
        <v>-30.814</v>
      </c>
    </row>
    <row r="343" customFormat="false" ht="12.8" hidden="false" customHeight="false" outlineLevel="0" collapsed="false">
      <c r="B343" s="41" t="n">
        <f aca="false">B342+1</f>
        <v>338</v>
      </c>
      <c r="C343" s="43" t="n">
        <v>-51.6</v>
      </c>
      <c r="D343" s="43" t="n">
        <v>-72.4</v>
      </c>
      <c r="E343" s="42" t="n">
        <v>-71.5</v>
      </c>
      <c r="F343" s="43" t="n">
        <v>-64.6</v>
      </c>
      <c r="H343" s="41" t="n">
        <f aca="false">H342+1</f>
        <v>338</v>
      </c>
      <c r="I343" s="37" t="n">
        <f aca="false">(I340*2+I345*3)/5</f>
        <v>-53.87</v>
      </c>
      <c r="J343" s="37" t="n">
        <f aca="false">(J340*2+J345*3)/5</f>
        <v>-48.24</v>
      </c>
      <c r="K343" s="37" t="n">
        <f aca="false">(K340*2+K345*3)/5</f>
        <v>-76.184</v>
      </c>
      <c r="L343" s="37" t="n">
        <f aca="false">(L340*2+L345*3)/5</f>
        <v>-48.786</v>
      </c>
      <c r="N343" s="41" t="n">
        <f aca="false">N342+1</f>
        <v>338</v>
      </c>
      <c r="O343" s="37" t="n">
        <f aca="false">(O340*2+O345*3)/5</f>
        <v>-51.054</v>
      </c>
      <c r="P343" s="37" t="n">
        <f aca="false">(P340*2+P345*3)/5</f>
        <v>-39.094</v>
      </c>
      <c r="Q343" s="37" t="n">
        <f aca="false">(Q340*2+Q345*3)/5</f>
        <v>-38.424</v>
      </c>
      <c r="R343" s="37" t="n">
        <f aca="false">(R340*2+R345*3)/5</f>
        <v>-46.374</v>
      </c>
      <c r="S343" s="44"/>
      <c r="T343" s="41" t="n">
        <f aca="false">T342+1</f>
        <v>338</v>
      </c>
      <c r="U343" s="40"/>
      <c r="V343" s="40"/>
      <c r="W343" s="40"/>
      <c r="X343" s="37" t="n">
        <v>-26.058</v>
      </c>
      <c r="Y343" s="37" t="n">
        <f aca="false">(Y340*2+Y345*3)/5</f>
        <v>-30.846</v>
      </c>
    </row>
    <row r="344" customFormat="false" ht="12.8" hidden="false" customHeight="false" outlineLevel="0" collapsed="false">
      <c r="B344" s="41" t="n">
        <f aca="false">B343+1</f>
        <v>339</v>
      </c>
      <c r="C344" s="43" t="n">
        <v>-51.7</v>
      </c>
      <c r="D344" s="43" t="n">
        <v>-72.5</v>
      </c>
      <c r="E344" s="42" t="n">
        <v>-71.5</v>
      </c>
      <c r="F344" s="43" t="n">
        <v>-65</v>
      </c>
      <c r="H344" s="41" t="n">
        <f aca="false">H343+1</f>
        <v>339</v>
      </c>
      <c r="I344" s="37" t="n">
        <f aca="false">(I340+I345*4)/5</f>
        <v>-53.97</v>
      </c>
      <c r="J344" s="37" t="n">
        <f aca="false">(J340+J345*4)/5</f>
        <v>-48.26</v>
      </c>
      <c r="K344" s="37" t="n">
        <f aca="false">(K340+K345*4)/5</f>
        <v>-76.562</v>
      </c>
      <c r="L344" s="37" t="n">
        <f aca="false">(L340+L345*4)/5</f>
        <v>-48.828</v>
      </c>
      <c r="N344" s="41" t="n">
        <f aca="false">N343+1</f>
        <v>339</v>
      </c>
      <c r="O344" s="37" t="n">
        <f aca="false">(O340+O345*4)/5</f>
        <v>-50.912</v>
      </c>
      <c r="P344" s="37" t="n">
        <f aca="false">(P340+P345*4)/5</f>
        <v>-39.202</v>
      </c>
      <c r="Q344" s="37" t="n">
        <f aca="false">(Q340+Q345*4)/5</f>
        <v>-38.502</v>
      </c>
      <c r="R344" s="37" t="n">
        <f aca="false">(R340+R345*4)/5</f>
        <v>-46.002</v>
      </c>
      <c r="S344" s="44"/>
      <c r="T344" s="41" t="n">
        <f aca="false">T343+1</f>
        <v>339</v>
      </c>
      <c r="U344" s="40"/>
      <c r="V344" s="40"/>
      <c r="W344" s="40"/>
      <c r="X344" s="37" t="n">
        <v>-26.0473333333333</v>
      </c>
      <c r="Y344" s="37" t="n">
        <f aca="false">(Y340+Y345*4)/5</f>
        <v>-30.878</v>
      </c>
    </row>
    <row r="345" customFormat="false" ht="12.8" hidden="false" customHeight="false" outlineLevel="0" collapsed="false">
      <c r="B345" s="41" t="n">
        <f aca="false">B344+1</f>
        <v>340</v>
      </c>
      <c r="C345" s="43" t="n">
        <v>-51.7</v>
      </c>
      <c r="D345" s="43" t="n">
        <v>-72.7</v>
      </c>
      <c r="E345" s="42" t="n">
        <v>-71.5</v>
      </c>
      <c r="F345" s="43" t="n">
        <v>-65.5</v>
      </c>
      <c r="H345" s="41" t="n">
        <f aca="false">H344+1</f>
        <v>340</v>
      </c>
      <c r="I345" s="43" t="n">
        <v>-54.07</v>
      </c>
      <c r="J345" s="42" t="n">
        <v>-48.28</v>
      </c>
      <c r="K345" s="40" t="n">
        <v>-76.94</v>
      </c>
      <c r="L345" s="37" t="n">
        <v>-48.87</v>
      </c>
      <c r="N345" s="41" t="n">
        <f aca="false">N344+1</f>
        <v>340</v>
      </c>
      <c r="O345" s="43" t="n">
        <v>-50.77</v>
      </c>
      <c r="P345" s="43" t="n">
        <v>-39.31</v>
      </c>
      <c r="Q345" s="42" t="n">
        <v>-38.58</v>
      </c>
      <c r="R345" s="35" t="n">
        <v>-45.63</v>
      </c>
      <c r="S345" s="44"/>
      <c r="T345" s="41" t="n">
        <f aca="false">T344+1</f>
        <v>340</v>
      </c>
      <c r="U345" s="40" t="n">
        <v>-26.07</v>
      </c>
      <c r="V345" s="40" t="n">
        <v>-25.88</v>
      </c>
      <c r="W345" s="40" t="n">
        <v>-26.16</v>
      </c>
      <c r="X345" s="37" t="n">
        <v>-26.0366666666667</v>
      </c>
      <c r="Y345" s="37" t="n">
        <v>-30.91</v>
      </c>
    </row>
    <row r="346" customFormat="false" ht="12.8" hidden="false" customHeight="false" outlineLevel="0" collapsed="false">
      <c r="B346" s="41" t="n">
        <f aca="false">B345+1</f>
        <v>341</v>
      </c>
      <c r="C346" s="43" t="n">
        <v>-51.7</v>
      </c>
      <c r="D346" s="43" t="n">
        <v>-72.9</v>
      </c>
      <c r="E346" s="42" t="n">
        <v>-71.6</v>
      </c>
      <c r="F346" s="43" t="n">
        <v>-66.3</v>
      </c>
      <c r="H346" s="41" t="n">
        <f aca="false">H345+1</f>
        <v>341</v>
      </c>
      <c r="I346" s="37" t="n">
        <f aca="false">(I345*4+I350)/5</f>
        <v>-54.004</v>
      </c>
      <c r="J346" s="37" t="n">
        <f aca="false">(J345*4+J350)/5</f>
        <v>-48.308</v>
      </c>
      <c r="K346" s="37" t="n">
        <f aca="false">(K345*4+K350)/5</f>
        <v>-75.496</v>
      </c>
      <c r="L346" s="37" t="n">
        <f aca="false">(L345*4+L350)/5</f>
        <v>-48.926</v>
      </c>
      <c r="N346" s="41" t="n">
        <f aca="false">N345+1</f>
        <v>341</v>
      </c>
      <c r="O346" s="37" t="n">
        <f aca="false">(O345*4+O350)/5</f>
        <v>-50.754</v>
      </c>
      <c r="P346" s="37" t="n">
        <f aca="false">(P345*4+P350)/5</f>
        <v>-39.456</v>
      </c>
      <c r="Q346" s="37" t="n">
        <f aca="false">(Q345*4+Q350)/5</f>
        <v>-38.624</v>
      </c>
      <c r="R346" s="37" t="n">
        <f aca="false">(R345*4+R350)/5</f>
        <v>-45.468</v>
      </c>
      <c r="S346" s="44"/>
      <c r="T346" s="41" t="n">
        <f aca="false">T345+1</f>
        <v>341</v>
      </c>
      <c r="U346" s="40"/>
      <c r="V346" s="40"/>
      <c r="W346" s="40"/>
      <c r="X346" s="37" t="n">
        <v>-26.056</v>
      </c>
      <c r="Y346" s="37" t="n">
        <f aca="false">(Y345*4+Y350)/5</f>
        <v>-30.934</v>
      </c>
    </row>
    <row r="347" customFormat="false" ht="12.8" hidden="false" customHeight="false" outlineLevel="0" collapsed="false">
      <c r="B347" s="41" t="n">
        <f aca="false">B346+1</f>
        <v>342</v>
      </c>
      <c r="C347" s="43" t="n">
        <v>-51.8</v>
      </c>
      <c r="D347" s="43" t="n">
        <v>-72.8</v>
      </c>
      <c r="E347" s="42" t="n">
        <v>-71.7</v>
      </c>
      <c r="F347" s="43" t="n">
        <v>-66.7</v>
      </c>
      <c r="H347" s="41" t="n">
        <f aca="false">H346+1</f>
        <v>342</v>
      </c>
      <c r="I347" s="37" t="n">
        <f aca="false">(I345*3+I350*2)/5</f>
        <v>-53.938</v>
      </c>
      <c r="J347" s="37" t="n">
        <f aca="false">(J345*3+J350*2)/5</f>
        <v>-48.336</v>
      </c>
      <c r="K347" s="37" t="n">
        <f aca="false">(K345*3+K350*2)/5</f>
        <v>-74.052</v>
      </c>
      <c r="L347" s="37" t="n">
        <f aca="false">(L345*3+L350*2)/5</f>
        <v>-48.982</v>
      </c>
      <c r="N347" s="41" t="n">
        <f aca="false">N346+1</f>
        <v>342</v>
      </c>
      <c r="O347" s="37" t="n">
        <f aca="false">(O345*3+O350*2)/5</f>
        <v>-50.738</v>
      </c>
      <c r="P347" s="37" t="n">
        <f aca="false">(P345*3+P350*2)/5</f>
        <v>-39.602</v>
      </c>
      <c r="Q347" s="37" t="n">
        <f aca="false">(Q345*3+Q350*2)/5</f>
        <v>-38.668</v>
      </c>
      <c r="R347" s="37" t="n">
        <f aca="false">(R345*3+R350*2)/5</f>
        <v>-45.306</v>
      </c>
      <c r="S347" s="44"/>
      <c r="T347" s="41" t="n">
        <f aca="false">T346+1</f>
        <v>342</v>
      </c>
      <c r="U347" s="40"/>
      <c r="V347" s="40"/>
      <c r="W347" s="40"/>
      <c r="X347" s="37" t="n">
        <v>-26.0753333333333</v>
      </c>
      <c r="Y347" s="37" t="n">
        <f aca="false">(Y345*3+Y350*2)/5</f>
        <v>-30.958</v>
      </c>
    </row>
    <row r="348" customFormat="false" ht="12.8" hidden="false" customHeight="false" outlineLevel="0" collapsed="false">
      <c r="B348" s="41" t="n">
        <f aca="false">B347+1</f>
        <v>343</v>
      </c>
      <c r="C348" s="43" t="n">
        <v>-51.9</v>
      </c>
      <c r="D348" s="43" t="n">
        <v>-72.8</v>
      </c>
      <c r="E348" s="42" t="n">
        <v>-71.6</v>
      </c>
      <c r="F348" s="43" t="n">
        <v>-67.4</v>
      </c>
      <c r="H348" s="41" t="n">
        <f aca="false">H347+1</f>
        <v>343</v>
      </c>
      <c r="I348" s="37" t="n">
        <f aca="false">(I345*2+I350*3)/5</f>
        <v>-53.872</v>
      </c>
      <c r="J348" s="37" t="n">
        <f aca="false">(J345*2+J350*3)/5</f>
        <v>-48.364</v>
      </c>
      <c r="K348" s="37" t="n">
        <f aca="false">(K345*2+K350*3)/5</f>
        <v>-72.608</v>
      </c>
      <c r="L348" s="37" t="n">
        <f aca="false">(L345*2+L350*3)/5</f>
        <v>-49.038</v>
      </c>
      <c r="N348" s="41" t="n">
        <f aca="false">N347+1</f>
        <v>343</v>
      </c>
      <c r="O348" s="37" t="n">
        <f aca="false">(O345*2+O350*3)/5</f>
        <v>-50.722</v>
      </c>
      <c r="P348" s="37" t="n">
        <f aca="false">(P345*2+P350*3)/5</f>
        <v>-39.748</v>
      </c>
      <c r="Q348" s="37" t="n">
        <f aca="false">(Q345*2+Q350*3)/5</f>
        <v>-38.712</v>
      </c>
      <c r="R348" s="37" t="n">
        <f aca="false">(R345*2+R350*3)/5</f>
        <v>-45.144</v>
      </c>
      <c r="S348" s="44"/>
      <c r="T348" s="41" t="n">
        <f aca="false">T347+1</f>
        <v>343</v>
      </c>
      <c r="U348" s="40"/>
      <c r="V348" s="40"/>
      <c r="W348" s="40"/>
      <c r="X348" s="37" t="n">
        <v>-26.0946666666667</v>
      </c>
      <c r="Y348" s="37" t="n">
        <f aca="false">(Y345*2+Y350*3)/5</f>
        <v>-30.982</v>
      </c>
    </row>
    <row r="349" customFormat="false" ht="12.8" hidden="false" customHeight="false" outlineLevel="0" collapsed="false">
      <c r="B349" s="41" t="n">
        <f aca="false">B348+1</f>
        <v>344</v>
      </c>
      <c r="C349" s="43" t="n">
        <v>-51.9</v>
      </c>
      <c r="D349" s="43" t="n">
        <v>-72.9</v>
      </c>
      <c r="E349" s="42" t="n">
        <v>-71.6</v>
      </c>
      <c r="F349" s="43" t="n">
        <v>-67.9</v>
      </c>
      <c r="H349" s="41" t="n">
        <f aca="false">H348+1</f>
        <v>344</v>
      </c>
      <c r="I349" s="37" t="n">
        <f aca="false">(I345+I350*4)/5</f>
        <v>-53.806</v>
      </c>
      <c r="J349" s="37" t="n">
        <f aca="false">(J345+J350*4)/5</f>
        <v>-48.392</v>
      </c>
      <c r="K349" s="37" t="n">
        <f aca="false">(K345+K350*4)/5</f>
        <v>-71.164</v>
      </c>
      <c r="L349" s="37" t="n">
        <f aca="false">(L345+L350*4)/5</f>
        <v>-49.094</v>
      </c>
      <c r="N349" s="41" t="n">
        <f aca="false">N348+1</f>
        <v>344</v>
      </c>
      <c r="O349" s="37" t="n">
        <f aca="false">(O345+O350*4)/5</f>
        <v>-50.706</v>
      </c>
      <c r="P349" s="37" t="n">
        <f aca="false">(P345+P350*4)/5</f>
        <v>-39.894</v>
      </c>
      <c r="Q349" s="37" t="n">
        <f aca="false">(Q345+Q350*4)/5</f>
        <v>-38.756</v>
      </c>
      <c r="R349" s="37" t="n">
        <f aca="false">(R345+R350*4)/5</f>
        <v>-44.982</v>
      </c>
      <c r="S349" s="44"/>
      <c r="T349" s="41" t="n">
        <f aca="false">T348+1</f>
        <v>344</v>
      </c>
      <c r="U349" s="40"/>
      <c r="V349" s="40"/>
      <c r="W349" s="40"/>
      <c r="X349" s="37" t="n">
        <v>-26.114</v>
      </c>
      <c r="Y349" s="37" t="n">
        <f aca="false">(Y345+Y350*4)/5</f>
        <v>-31.006</v>
      </c>
    </row>
    <row r="350" customFormat="false" ht="12.8" hidden="false" customHeight="false" outlineLevel="0" collapsed="false">
      <c r="B350" s="41" t="n">
        <f aca="false">B349+1</f>
        <v>345</v>
      </c>
      <c r="C350" s="43" t="n">
        <v>-52</v>
      </c>
      <c r="D350" s="43" t="n">
        <v>-73.2</v>
      </c>
      <c r="E350" s="42" t="n">
        <v>-71.2</v>
      </c>
      <c r="F350" s="43" t="n">
        <v>-68.8</v>
      </c>
      <c r="H350" s="41" t="n">
        <f aca="false">H349+1</f>
        <v>345</v>
      </c>
      <c r="I350" s="43" t="n">
        <v>-53.74</v>
      </c>
      <c r="J350" s="42" t="n">
        <v>-48.42</v>
      </c>
      <c r="K350" s="40" t="n">
        <v>-69.72</v>
      </c>
      <c r="L350" s="37" t="n">
        <v>-49.15</v>
      </c>
      <c r="N350" s="41" t="n">
        <f aca="false">N349+1</f>
        <v>345</v>
      </c>
      <c r="O350" s="43" t="n">
        <v>-50.69</v>
      </c>
      <c r="P350" s="43" t="n">
        <v>-40.04</v>
      </c>
      <c r="Q350" s="42" t="n">
        <v>-38.8</v>
      </c>
      <c r="R350" s="35" t="n">
        <v>-44.82</v>
      </c>
      <c r="S350" s="0"/>
      <c r="T350" s="41" t="n">
        <f aca="false">T349+1</f>
        <v>345</v>
      </c>
      <c r="U350" s="40" t="n">
        <v>-25.97</v>
      </c>
      <c r="V350" s="40" t="n">
        <v>-25.97</v>
      </c>
      <c r="W350" s="40" t="n">
        <v>-26.46</v>
      </c>
      <c r="X350" s="37" t="n">
        <v>-26.1333333333333</v>
      </c>
      <c r="Y350" s="37" t="n">
        <v>-31.03</v>
      </c>
    </row>
    <row r="351" customFormat="false" ht="12.8" hidden="false" customHeight="false" outlineLevel="0" collapsed="false">
      <c r="B351" s="41" t="n">
        <f aca="false">B350+1</f>
        <v>346</v>
      </c>
      <c r="C351" s="43" t="n">
        <v>-52</v>
      </c>
      <c r="D351" s="43" t="n">
        <v>-73.3</v>
      </c>
      <c r="E351" s="42" t="n">
        <v>-71.1</v>
      </c>
      <c r="F351" s="43" t="n">
        <v>-69.5</v>
      </c>
      <c r="H351" s="41" t="n">
        <f aca="false">H350+1</f>
        <v>346</v>
      </c>
      <c r="I351" s="37" t="n">
        <f aca="false">(I350*4+I355)/5</f>
        <v>-53.588</v>
      </c>
      <c r="J351" s="37" t="n">
        <f aca="false">(J350*4+J355)/5</f>
        <v>-48.4</v>
      </c>
      <c r="K351" s="37" t="n">
        <f aca="false">(K350*4+K355)/5</f>
        <v>-68.182</v>
      </c>
      <c r="L351" s="37" t="n">
        <f aca="false">(L350*4+L355)/5</f>
        <v>-49.284</v>
      </c>
      <c r="N351" s="41" t="n">
        <f aca="false">N350+1</f>
        <v>346</v>
      </c>
      <c r="O351" s="37" t="n">
        <f aca="false">(O350*4+O355)/5</f>
        <v>-50.788</v>
      </c>
      <c r="P351" s="37" t="n">
        <f aca="false">(P350*4+P355)/5</f>
        <v>-40.212</v>
      </c>
      <c r="Q351" s="37" t="n">
        <f aca="false">(Q350*4+Q355)/5</f>
        <v>-38.832</v>
      </c>
      <c r="R351" s="37" t="n">
        <f aca="false">(R350*4+R355)/5</f>
        <v>-44.564</v>
      </c>
      <c r="S351" s="0"/>
      <c r="T351" s="41" t="n">
        <f aca="false">T350+1</f>
        <v>346</v>
      </c>
      <c r="U351" s="40"/>
      <c r="V351" s="40"/>
      <c r="W351" s="40"/>
      <c r="X351" s="37" t="n">
        <v>-26.168</v>
      </c>
      <c r="Y351" s="37" t="n">
        <f aca="false">(Y350*4+Y355)/5</f>
        <v>-31.024</v>
      </c>
    </row>
    <row r="352" customFormat="false" ht="12.8" hidden="false" customHeight="false" outlineLevel="0" collapsed="false">
      <c r="B352" s="41" t="n">
        <f aca="false">B351+1</f>
        <v>347</v>
      </c>
      <c r="C352" s="43" t="n">
        <v>-52</v>
      </c>
      <c r="D352" s="43" t="n">
        <v>-73.5</v>
      </c>
      <c r="E352" s="42" t="n">
        <v>-70.9</v>
      </c>
      <c r="F352" s="43" t="n">
        <v>-70.2</v>
      </c>
      <c r="H352" s="41" t="n">
        <f aca="false">H351+1</f>
        <v>347</v>
      </c>
      <c r="I352" s="37" t="n">
        <f aca="false">(I350*3+I355*2)/5</f>
        <v>-53.436</v>
      </c>
      <c r="J352" s="37" t="n">
        <f aca="false">(J350*3+J355*2)/5</f>
        <v>-48.38</v>
      </c>
      <c r="K352" s="37" t="n">
        <f aca="false">(K350*3+K355*2)/5</f>
        <v>-66.644</v>
      </c>
      <c r="L352" s="37" t="n">
        <f aca="false">(L350*3+L355*2)/5</f>
        <v>-49.418</v>
      </c>
      <c r="N352" s="41" t="n">
        <f aca="false">N351+1</f>
        <v>347</v>
      </c>
      <c r="O352" s="37" t="n">
        <f aca="false">(O350*3+O355*2)/5</f>
        <v>-50.886</v>
      </c>
      <c r="P352" s="37" t="n">
        <f aca="false">(P350*3+P355*2)/5</f>
        <v>-40.384</v>
      </c>
      <c r="Q352" s="37" t="n">
        <f aca="false">(Q350*3+Q355*2)/5</f>
        <v>-38.864</v>
      </c>
      <c r="R352" s="37" t="n">
        <f aca="false">(R350*3+R355*2)/5</f>
        <v>-44.308</v>
      </c>
      <c r="S352" s="0"/>
      <c r="T352" s="41" t="n">
        <f aca="false">T351+1</f>
        <v>347</v>
      </c>
      <c r="U352" s="40"/>
      <c r="V352" s="40"/>
      <c r="W352" s="40"/>
      <c r="X352" s="37" t="n">
        <v>-26.2026666666667</v>
      </c>
      <c r="Y352" s="37" t="n">
        <f aca="false">(Y350*3+Y355*2)/5</f>
        <v>-31.018</v>
      </c>
    </row>
    <row r="353" customFormat="false" ht="12.8" hidden="false" customHeight="false" outlineLevel="0" collapsed="false">
      <c r="B353" s="41" t="n">
        <f aca="false">B352+1</f>
        <v>348</v>
      </c>
      <c r="C353" s="43" t="n">
        <v>-52</v>
      </c>
      <c r="D353" s="43" t="n">
        <v>-74</v>
      </c>
      <c r="E353" s="42" t="n">
        <v>-70.6</v>
      </c>
      <c r="F353" s="43" t="n">
        <v>-70.9</v>
      </c>
      <c r="H353" s="41" t="n">
        <f aca="false">H352+1</f>
        <v>348</v>
      </c>
      <c r="I353" s="37" t="n">
        <f aca="false">(I350*2+I355*3)/5</f>
        <v>-53.284</v>
      </c>
      <c r="J353" s="37" t="n">
        <f aca="false">(J350*2+J355*3)/5</f>
        <v>-48.36</v>
      </c>
      <c r="K353" s="37" t="n">
        <f aca="false">(K350*2+K355*3)/5</f>
        <v>-65.106</v>
      </c>
      <c r="L353" s="37" t="n">
        <f aca="false">(L350*2+L355*3)/5</f>
        <v>-49.552</v>
      </c>
      <c r="N353" s="41" t="n">
        <f aca="false">N352+1</f>
        <v>348</v>
      </c>
      <c r="O353" s="37" t="n">
        <f aca="false">(O350*2+O355*3)/5</f>
        <v>-50.984</v>
      </c>
      <c r="P353" s="37" t="n">
        <f aca="false">(P350*2+P355*3)/5</f>
        <v>-40.556</v>
      </c>
      <c r="Q353" s="37" t="n">
        <f aca="false">(Q350*2+Q355*3)/5</f>
        <v>-38.896</v>
      </c>
      <c r="R353" s="37" t="n">
        <f aca="false">(R350*2+R355*3)/5</f>
        <v>-44.052</v>
      </c>
      <c r="S353" s="0"/>
      <c r="T353" s="41" t="n">
        <f aca="false">T352+1</f>
        <v>348</v>
      </c>
      <c r="U353" s="40"/>
      <c r="V353" s="40"/>
      <c r="W353" s="40"/>
      <c r="X353" s="37" t="n">
        <v>-26.2373333333333</v>
      </c>
      <c r="Y353" s="37" t="n">
        <f aca="false">(Y350*2+Y355*3)/5</f>
        <v>-31.012</v>
      </c>
    </row>
    <row r="354" customFormat="false" ht="12.8" hidden="false" customHeight="false" outlineLevel="0" collapsed="false">
      <c r="B354" s="41" t="n">
        <f aca="false">B353+1</f>
        <v>349</v>
      </c>
      <c r="C354" s="43" t="n">
        <v>-52</v>
      </c>
      <c r="D354" s="43" t="n">
        <v>-74.5</v>
      </c>
      <c r="E354" s="42" t="n">
        <v>-70.1</v>
      </c>
      <c r="F354" s="43" t="n">
        <v>-71.7</v>
      </c>
      <c r="H354" s="41" t="n">
        <f aca="false">H353+1</f>
        <v>349</v>
      </c>
      <c r="I354" s="37" t="n">
        <f aca="false">(I350+I355*4)/5</f>
        <v>-53.132</v>
      </c>
      <c r="J354" s="37" t="n">
        <f aca="false">(J350+J355*4)/5</f>
        <v>-48.34</v>
      </c>
      <c r="K354" s="37" t="n">
        <f aca="false">(K350+K355*4)/5</f>
        <v>-63.568</v>
      </c>
      <c r="L354" s="37" t="n">
        <f aca="false">(L350+L355*4)/5</f>
        <v>-49.686</v>
      </c>
      <c r="N354" s="41" t="n">
        <f aca="false">N353+1</f>
        <v>349</v>
      </c>
      <c r="O354" s="37" t="n">
        <f aca="false">(O350+O355*4)/5</f>
        <v>-51.082</v>
      </c>
      <c r="P354" s="37" t="n">
        <f aca="false">(P350+P355*4)/5</f>
        <v>-40.728</v>
      </c>
      <c r="Q354" s="37" t="n">
        <f aca="false">(Q350+Q355*4)/5</f>
        <v>-38.928</v>
      </c>
      <c r="R354" s="37" t="n">
        <f aca="false">(R350+R355*4)/5</f>
        <v>-43.796</v>
      </c>
      <c r="S354" s="44"/>
      <c r="T354" s="41" t="n">
        <f aca="false">T353+1</f>
        <v>349</v>
      </c>
      <c r="U354" s="40"/>
      <c r="V354" s="40"/>
      <c r="W354" s="40"/>
      <c r="X354" s="37" t="n">
        <v>-26.272</v>
      </c>
      <c r="Y354" s="37" t="n">
        <f aca="false">(Y350+Y355*4)/5</f>
        <v>-31.006</v>
      </c>
    </row>
    <row r="355" customFormat="false" ht="12.8" hidden="false" customHeight="false" outlineLevel="0" collapsed="false">
      <c r="B355" s="41" t="n">
        <f aca="false">B354+1</f>
        <v>350</v>
      </c>
      <c r="C355" s="43" t="n">
        <v>-52</v>
      </c>
      <c r="D355" s="43" t="n">
        <v>-74.9</v>
      </c>
      <c r="E355" s="42" t="n">
        <v>-70.1</v>
      </c>
      <c r="F355" s="43" t="n">
        <v>-72.2</v>
      </c>
      <c r="H355" s="41" t="n">
        <f aca="false">H354+1</f>
        <v>350</v>
      </c>
      <c r="I355" s="43" t="n">
        <v>-52.98</v>
      </c>
      <c r="J355" s="42" t="n">
        <v>-48.32</v>
      </c>
      <c r="K355" s="40" t="n">
        <v>-62.03</v>
      </c>
      <c r="L355" s="37" t="n">
        <v>-49.82</v>
      </c>
      <c r="N355" s="41" t="n">
        <f aca="false">N354+1</f>
        <v>350</v>
      </c>
      <c r="O355" s="43" t="n">
        <v>-51.18</v>
      </c>
      <c r="P355" s="43" t="n">
        <v>-40.9</v>
      </c>
      <c r="Q355" s="42" t="n">
        <v>-38.96</v>
      </c>
      <c r="R355" s="35" t="n">
        <v>-43.54</v>
      </c>
      <c r="S355" s="44"/>
      <c r="T355" s="41" t="n">
        <f aca="false">T354+1</f>
        <v>350</v>
      </c>
      <c r="U355" s="40" t="n">
        <v>-26.41</v>
      </c>
      <c r="V355" s="40" t="n">
        <v>-26.26</v>
      </c>
      <c r="W355" s="40" t="n">
        <v>-26.25</v>
      </c>
      <c r="X355" s="37" t="n">
        <v>-26.3066666666667</v>
      </c>
      <c r="Y355" s="37" t="n">
        <v>-31</v>
      </c>
    </row>
    <row r="356" customFormat="false" ht="12.8" hidden="false" customHeight="false" outlineLevel="0" collapsed="false">
      <c r="B356" s="41" t="n">
        <f aca="false">B355+1</f>
        <v>351</v>
      </c>
      <c r="C356" s="43" t="n">
        <v>-52</v>
      </c>
      <c r="D356" s="43" t="n">
        <v>-75.2</v>
      </c>
      <c r="E356" s="42" t="n">
        <v>-69.8</v>
      </c>
      <c r="F356" s="43" t="n">
        <v>-72.6</v>
      </c>
      <c r="H356" s="41" t="n">
        <f aca="false">H355+1</f>
        <v>351</v>
      </c>
      <c r="I356" s="37" t="n">
        <f aca="false">(I355*4+I360)/5</f>
        <v>-52.882</v>
      </c>
      <c r="J356" s="37" t="n">
        <f aca="false">(J355*4+J360)/5</f>
        <v>-48.352</v>
      </c>
      <c r="K356" s="37" t="n">
        <f aca="false">(K355*4+K360)/5</f>
        <v>-61.418</v>
      </c>
      <c r="L356" s="37" t="n">
        <f aca="false">(L355*4+L360)/5</f>
        <v>-49.934</v>
      </c>
      <c r="N356" s="41" t="n">
        <f aca="false">N355+1</f>
        <v>351</v>
      </c>
      <c r="O356" s="37" t="n">
        <f aca="false">(O355*4+O360)/5</f>
        <v>-51.4</v>
      </c>
      <c r="P356" s="37" t="n">
        <f aca="false">(P355*4+P360)/5</f>
        <v>-41.008</v>
      </c>
      <c r="Q356" s="37" t="n">
        <f aca="false">(Q355*4+Q360)/5</f>
        <v>-39.036</v>
      </c>
      <c r="R356" s="37" t="n">
        <f aca="false">(R355*4+R360)/5</f>
        <v>-43.426</v>
      </c>
      <c r="S356" s="44"/>
      <c r="T356" s="41" t="n">
        <f aca="false">T355+1</f>
        <v>351</v>
      </c>
      <c r="U356" s="40"/>
      <c r="V356" s="40"/>
      <c r="W356" s="40"/>
      <c r="X356" s="37" t="n">
        <v>-26.3433333333333</v>
      </c>
      <c r="Y356" s="37" t="n">
        <f aca="false">(Y355*4+Y360)/5</f>
        <v>-30.99</v>
      </c>
    </row>
    <row r="357" customFormat="false" ht="12.8" hidden="false" customHeight="false" outlineLevel="0" collapsed="false">
      <c r="B357" s="41" t="n">
        <f aca="false">B356+1</f>
        <v>352</v>
      </c>
      <c r="C357" s="43" t="n">
        <v>-52</v>
      </c>
      <c r="D357" s="43" t="n">
        <v>-75.5</v>
      </c>
      <c r="E357" s="42" t="n">
        <v>-69.5</v>
      </c>
      <c r="F357" s="43" t="n">
        <v>-73.8</v>
      </c>
      <c r="H357" s="41" t="n">
        <f aca="false">H356+1</f>
        <v>352</v>
      </c>
      <c r="I357" s="37" t="n">
        <f aca="false">(I355*3+I360*2)/5</f>
        <v>-52.784</v>
      </c>
      <c r="J357" s="37" t="n">
        <f aca="false">(J355*3+J360*2)/5</f>
        <v>-48.384</v>
      </c>
      <c r="K357" s="37" t="n">
        <f aca="false">(K355*3+K360*2)/5</f>
        <v>-60.806</v>
      </c>
      <c r="L357" s="37" t="n">
        <f aca="false">(L355*3+L360*2)/5</f>
        <v>-50.048</v>
      </c>
      <c r="N357" s="41" t="n">
        <f aca="false">N356+1</f>
        <v>352</v>
      </c>
      <c r="O357" s="37" t="n">
        <f aca="false">(O355*3+O360*2)/5</f>
        <v>-51.62</v>
      </c>
      <c r="P357" s="37" t="n">
        <f aca="false">(P355*3+P360*2)/5</f>
        <v>-41.116</v>
      </c>
      <c r="Q357" s="37" t="n">
        <f aca="false">(Q355*3+Q360*2)/5</f>
        <v>-39.112</v>
      </c>
      <c r="R357" s="37" t="n">
        <f aca="false">(R355*3+R360*2)/5</f>
        <v>-43.312</v>
      </c>
      <c r="S357" s="44"/>
      <c r="T357" s="41" t="n">
        <f aca="false">T356+1</f>
        <v>352</v>
      </c>
      <c r="U357" s="40"/>
      <c r="V357" s="40"/>
      <c r="W357" s="40"/>
      <c r="X357" s="37" t="n">
        <v>-26.38</v>
      </c>
      <c r="Y357" s="37" t="n">
        <f aca="false">(Y355*3+Y360*2)/5</f>
        <v>-30.98</v>
      </c>
    </row>
    <row r="358" customFormat="false" ht="12.8" hidden="false" customHeight="false" outlineLevel="0" collapsed="false">
      <c r="B358" s="41" t="n">
        <f aca="false">B357+1</f>
        <v>353</v>
      </c>
      <c r="C358" s="43" t="n">
        <v>-52</v>
      </c>
      <c r="D358" s="43" t="n">
        <v>-75.9</v>
      </c>
      <c r="E358" s="42" t="n">
        <v>-69.5</v>
      </c>
      <c r="F358" s="43" t="n">
        <v>-75.6</v>
      </c>
      <c r="H358" s="41" t="n">
        <f aca="false">H357+1</f>
        <v>353</v>
      </c>
      <c r="I358" s="37" t="n">
        <f aca="false">(I355*2+I360*3)/5</f>
        <v>-52.686</v>
      </c>
      <c r="J358" s="37" t="n">
        <f aca="false">(J355*2+J360*3)/5</f>
        <v>-48.416</v>
      </c>
      <c r="K358" s="37" t="n">
        <f aca="false">(K355*2+K360*3)/5</f>
        <v>-60.194</v>
      </c>
      <c r="L358" s="37" t="n">
        <f aca="false">(L355*2+L360*3)/5</f>
        <v>-50.162</v>
      </c>
      <c r="N358" s="41" t="n">
        <f aca="false">N357+1</f>
        <v>353</v>
      </c>
      <c r="O358" s="37" t="n">
        <f aca="false">(O355*2+O360*3)/5</f>
        <v>-51.84</v>
      </c>
      <c r="P358" s="37" t="n">
        <f aca="false">(P355*2+P360*3)/5</f>
        <v>-41.224</v>
      </c>
      <c r="Q358" s="37" t="n">
        <f aca="false">(Q355*2+Q360*3)/5</f>
        <v>-39.188</v>
      </c>
      <c r="R358" s="37" t="n">
        <f aca="false">(R355*2+R360*3)/5</f>
        <v>-43.198</v>
      </c>
      <c r="S358" s="44"/>
      <c r="T358" s="41" t="n">
        <f aca="false">T357+1</f>
        <v>353</v>
      </c>
      <c r="U358" s="40"/>
      <c r="V358" s="40"/>
      <c r="W358" s="40"/>
      <c r="X358" s="37" t="n">
        <v>-26.4166666666667</v>
      </c>
      <c r="Y358" s="37" t="n">
        <f aca="false">(Y355*2+Y360*3)/5</f>
        <v>-30.97</v>
      </c>
    </row>
    <row r="359" customFormat="false" ht="12.8" hidden="false" customHeight="false" outlineLevel="0" collapsed="false">
      <c r="B359" s="41" t="n">
        <f aca="false">B358+1</f>
        <v>354</v>
      </c>
      <c r="C359" s="43" t="n">
        <v>-52</v>
      </c>
      <c r="D359" s="43" t="n">
        <v>-76.5</v>
      </c>
      <c r="E359" s="42" t="n">
        <v>-69.6</v>
      </c>
      <c r="F359" s="43" t="n">
        <v>-76.5</v>
      </c>
      <c r="H359" s="41" t="n">
        <f aca="false">H358+1</f>
        <v>354</v>
      </c>
      <c r="I359" s="37" t="n">
        <f aca="false">(I355+I360*4)/5</f>
        <v>-52.588</v>
      </c>
      <c r="J359" s="37" t="n">
        <f aca="false">(J355+J360*4)/5</f>
        <v>-48.448</v>
      </c>
      <c r="K359" s="37" t="n">
        <f aca="false">(K355+K360*4)/5</f>
        <v>-59.582</v>
      </c>
      <c r="L359" s="37" t="n">
        <f aca="false">(L355+L360*4)/5</f>
        <v>-50.276</v>
      </c>
      <c r="N359" s="41" t="n">
        <f aca="false">N358+1</f>
        <v>354</v>
      </c>
      <c r="O359" s="37" t="n">
        <f aca="false">(O355+O360*4)/5</f>
        <v>-52.06</v>
      </c>
      <c r="P359" s="37" t="n">
        <f aca="false">(P355+P360*4)/5</f>
        <v>-41.332</v>
      </c>
      <c r="Q359" s="37" t="n">
        <f aca="false">(Q355+Q360*4)/5</f>
        <v>-39.264</v>
      </c>
      <c r="R359" s="37" t="n">
        <f aca="false">(R355+R360*4)/5</f>
        <v>-43.084</v>
      </c>
      <c r="S359" s="44"/>
      <c r="T359" s="41" t="n">
        <f aca="false">T358+1</f>
        <v>354</v>
      </c>
      <c r="U359" s="40"/>
      <c r="V359" s="40"/>
      <c r="W359" s="40"/>
      <c r="X359" s="37" t="n">
        <v>-26.4533333333333</v>
      </c>
      <c r="Y359" s="37" t="n">
        <f aca="false">(Y355+Y360*4)/5</f>
        <v>-30.96</v>
      </c>
    </row>
    <row r="360" customFormat="false" ht="12.8" hidden="false" customHeight="false" outlineLevel="0" collapsed="false">
      <c r="B360" s="41" t="n">
        <f aca="false">B359+1</f>
        <v>355</v>
      </c>
      <c r="C360" s="43" t="n">
        <v>-52.1</v>
      </c>
      <c r="D360" s="43" t="n">
        <v>-76.6</v>
      </c>
      <c r="E360" s="42" t="n">
        <v>-69.7</v>
      </c>
      <c r="F360" s="43" t="n">
        <v>-77.9</v>
      </c>
      <c r="H360" s="41" t="n">
        <f aca="false">H359+1</f>
        <v>355</v>
      </c>
      <c r="I360" s="43" t="n">
        <v>-52.49</v>
      </c>
      <c r="J360" s="42" t="n">
        <v>-48.48</v>
      </c>
      <c r="K360" s="40" t="n">
        <v>-58.97</v>
      </c>
      <c r="L360" s="37" t="n">
        <v>-50.39</v>
      </c>
      <c r="N360" s="41" t="n">
        <f aca="false">N359+1</f>
        <v>355</v>
      </c>
      <c r="O360" s="43" t="n">
        <v>-52.28</v>
      </c>
      <c r="P360" s="43" t="n">
        <v>-41.44</v>
      </c>
      <c r="Q360" s="42" t="n">
        <v>-39.34</v>
      </c>
      <c r="R360" s="35" t="n">
        <v>-42.97</v>
      </c>
      <c r="S360" s="44"/>
      <c r="T360" s="41" t="n">
        <f aca="false">T359+1</f>
        <v>355</v>
      </c>
      <c r="U360" s="40" t="n">
        <v>-26.57</v>
      </c>
      <c r="V360" s="40" t="n">
        <v>-26.35</v>
      </c>
      <c r="W360" s="40" t="n">
        <v>-26.55</v>
      </c>
      <c r="X360" s="37" t="n">
        <v>-26.49</v>
      </c>
      <c r="Y360" s="37" t="n">
        <v>-30.95</v>
      </c>
    </row>
    <row r="361" customFormat="false" ht="12.8" hidden="false" customHeight="false" outlineLevel="0" collapsed="false">
      <c r="B361" s="41" t="n">
        <f aca="false">B360+1</f>
        <v>356</v>
      </c>
      <c r="C361" s="43" t="n">
        <v>-52.1</v>
      </c>
      <c r="D361" s="43" t="n">
        <v>-76.9</v>
      </c>
      <c r="E361" s="42" t="n">
        <v>-69.9</v>
      </c>
      <c r="F361" s="43" t="n">
        <v>-79.1</v>
      </c>
      <c r="H361" s="41" t="n">
        <f aca="false">H360+1</f>
        <v>356</v>
      </c>
      <c r="I361" s="37" t="n">
        <f aca="false">(I360*4+I365)/5</f>
        <v>-52.458</v>
      </c>
      <c r="J361" s="37" t="n">
        <f aca="false">(J360*4+J365)/5</f>
        <v>-48.52</v>
      </c>
      <c r="K361" s="37" t="n">
        <f aca="false">(K360*4+K365)/5</f>
        <v>-58.4</v>
      </c>
      <c r="L361" s="37" t="n">
        <f aca="false">(L360*4+L365)/5</f>
        <v>-50.508</v>
      </c>
      <c r="N361" s="41" t="n">
        <f aca="false">N360+1</f>
        <v>356</v>
      </c>
      <c r="O361" s="37" t="n">
        <f aca="false">(O360*4+O365)/5</f>
        <v>-52.31</v>
      </c>
      <c r="P361" s="37" t="n">
        <f aca="false">(P360*4+P365)/5</f>
        <v>-41.546</v>
      </c>
      <c r="Q361" s="37" t="n">
        <f aca="false">(Q360*4+Q365)/5</f>
        <v>-39.394</v>
      </c>
      <c r="R361" s="37" t="n">
        <f aca="false">(R360*4+R365)/5</f>
        <v>-42.782</v>
      </c>
      <c r="S361" s="44"/>
      <c r="T361" s="41" t="n">
        <f aca="false">T360+1</f>
        <v>356</v>
      </c>
      <c r="U361" s="40"/>
      <c r="V361" s="40"/>
      <c r="W361" s="40"/>
      <c r="X361" s="37" t="n">
        <v>-26.5026666666667</v>
      </c>
      <c r="Y361" s="37" t="n">
        <f aca="false">(Y360*4+Y365)/5</f>
        <v>-30.926</v>
      </c>
    </row>
    <row r="362" customFormat="false" ht="12.8" hidden="false" customHeight="false" outlineLevel="0" collapsed="false">
      <c r="B362" s="41" t="n">
        <f aca="false">B361+1</f>
        <v>357</v>
      </c>
      <c r="C362" s="43" t="n">
        <v>-52.1</v>
      </c>
      <c r="D362" s="43" t="n">
        <v>-77.4</v>
      </c>
      <c r="E362" s="42" t="n">
        <v>-70.2</v>
      </c>
      <c r="F362" s="43" t="n">
        <v>-80.7</v>
      </c>
      <c r="H362" s="41" t="n">
        <f aca="false">H361+1</f>
        <v>357</v>
      </c>
      <c r="I362" s="37" t="n">
        <f aca="false">(I360*3+I365*2)/5</f>
        <v>-52.426</v>
      </c>
      <c r="J362" s="37" t="n">
        <f aca="false">(J360*3+J365*2)/5</f>
        <v>-48.56</v>
      </c>
      <c r="K362" s="37" t="n">
        <f aca="false">(K360*3+K365*2)/5</f>
        <v>-57.83</v>
      </c>
      <c r="L362" s="37" t="n">
        <f aca="false">(L360*3+L365*2)/5</f>
        <v>-50.626</v>
      </c>
      <c r="N362" s="41" t="n">
        <f aca="false">N361+1</f>
        <v>357</v>
      </c>
      <c r="O362" s="37" t="n">
        <f aca="false">(O360*3+O365*2)/5</f>
        <v>-52.34</v>
      </c>
      <c r="P362" s="37" t="n">
        <f aca="false">(P360*3+P365*2)/5</f>
        <v>-41.652</v>
      </c>
      <c r="Q362" s="37" t="n">
        <f aca="false">(Q360*3+Q365*2)/5</f>
        <v>-39.448</v>
      </c>
      <c r="R362" s="37" t="n">
        <f aca="false">(R360*3+R365*2)/5</f>
        <v>-42.594</v>
      </c>
      <c r="S362" s="44"/>
      <c r="T362" s="41" t="n">
        <f aca="false">T361+1</f>
        <v>357</v>
      </c>
      <c r="U362" s="40"/>
      <c r="V362" s="40"/>
      <c r="W362" s="40"/>
      <c r="X362" s="37" t="n">
        <v>-26.5153333333333</v>
      </c>
      <c r="Y362" s="37" t="n">
        <f aca="false">(Y360*3+Y365*2)/5</f>
        <v>-30.902</v>
      </c>
    </row>
    <row r="363" customFormat="false" ht="12.8" hidden="false" customHeight="false" outlineLevel="0" collapsed="false">
      <c r="B363" s="41" t="n">
        <f aca="false">B362+1</f>
        <v>358</v>
      </c>
      <c r="C363" s="43" t="n">
        <v>-52.1</v>
      </c>
      <c r="D363" s="43" t="n">
        <v>-77.9</v>
      </c>
      <c r="E363" s="42" t="n">
        <v>-70.3</v>
      </c>
      <c r="F363" s="43" t="n">
        <v>-83.6</v>
      </c>
      <c r="H363" s="41" t="n">
        <f aca="false">H362+1</f>
        <v>358</v>
      </c>
      <c r="I363" s="37" t="n">
        <f aca="false">(I360*2+I365*3)/5</f>
        <v>-52.394</v>
      </c>
      <c r="J363" s="37" t="n">
        <f aca="false">(J360*2+J365*3)/5</f>
        <v>-48.6</v>
      </c>
      <c r="K363" s="37" t="n">
        <f aca="false">(K360*2+K365*3)/5</f>
        <v>-57.26</v>
      </c>
      <c r="L363" s="37" t="n">
        <f aca="false">(L360*2+L365*3)/5</f>
        <v>-50.744</v>
      </c>
      <c r="N363" s="41" t="n">
        <f aca="false">N362+1</f>
        <v>358</v>
      </c>
      <c r="O363" s="37" t="n">
        <f aca="false">(O360*2+O365*3)/5</f>
        <v>-52.37</v>
      </c>
      <c r="P363" s="37" t="n">
        <f aca="false">(P360*2+P365*3)/5</f>
        <v>-41.758</v>
      </c>
      <c r="Q363" s="37" t="n">
        <f aca="false">(Q360*2+Q365*3)/5</f>
        <v>-39.502</v>
      </c>
      <c r="R363" s="37" t="n">
        <f aca="false">(R360*2+R365*3)/5</f>
        <v>-42.406</v>
      </c>
      <c r="S363" s="44"/>
      <c r="T363" s="41" t="n">
        <f aca="false">T362+1</f>
        <v>358</v>
      </c>
      <c r="U363" s="40"/>
      <c r="V363" s="40"/>
      <c r="W363" s="40"/>
      <c r="X363" s="37" t="n">
        <v>-26.528</v>
      </c>
      <c r="Y363" s="37" t="n">
        <f aca="false">(Y360*2+Y365*3)/5</f>
        <v>-30.878</v>
      </c>
    </row>
    <row r="364" customFormat="false" ht="12.8" hidden="false" customHeight="false" outlineLevel="0" collapsed="false">
      <c r="B364" s="41" t="n">
        <f aca="false">B363+1</f>
        <v>359</v>
      </c>
      <c r="C364" s="43" t="n">
        <v>-52.1</v>
      </c>
      <c r="D364" s="43" t="n">
        <v>-78.2</v>
      </c>
      <c r="E364" s="42" t="n">
        <v>-70.5</v>
      </c>
      <c r="F364" s="43" t="n">
        <v>-84.2</v>
      </c>
      <c r="H364" s="41" t="n">
        <f aca="false">H363+1</f>
        <v>359</v>
      </c>
      <c r="I364" s="37" t="n">
        <f aca="false">(I360+I365*4)/5</f>
        <v>-52.362</v>
      </c>
      <c r="J364" s="37" t="n">
        <f aca="false">(J360+J365*4)/5</f>
        <v>-48.64</v>
      </c>
      <c r="K364" s="37" t="n">
        <f aca="false">(K360+K365*4)/5</f>
        <v>-56.69</v>
      </c>
      <c r="L364" s="37" t="n">
        <f aca="false">(L360+L365*4)/5</f>
        <v>-50.862</v>
      </c>
      <c r="N364" s="41" t="n">
        <f aca="false">N363+1</f>
        <v>359</v>
      </c>
      <c r="O364" s="37" t="n">
        <f aca="false">(O360+O365*4)/5</f>
        <v>-52.4</v>
      </c>
      <c r="P364" s="37" t="n">
        <f aca="false">(P360+P365*4)/5</f>
        <v>-41.864</v>
      </c>
      <c r="Q364" s="37" t="n">
        <f aca="false">(Q360+Q365*4)/5</f>
        <v>-39.556</v>
      </c>
      <c r="R364" s="37" t="n">
        <f aca="false">(R360+R365*4)/5</f>
        <v>-42.218</v>
      </c>
      <c r="S364" s="44"/>
      <c r="T364" s="41" t="n">
        <f aca="false">T363+1</f>
        <v>359</v>
      </c>
      <c r="U364" s="40"/>
      <c r="V364" s="40"/>
      <c r="W364" s="40"/>
      <c r="X364" s="37" t="n">
        <v>-26.5406666666667</v>
      </c>
      <c r="Y364" s="37" t="n">
        <f aca="false">(Y360+Y365*4)/5</f>
        <v>-30.854</v>
      </c>
    </row>
    <row r="365" customFormat="false" ht="12.8" hidden="false" customHeight="false" outlineLevel="0" collapsed="false">
      <c r="B365" s="41" t="n">
        <f aca="false">B364+1</f>
        <v>360</v>
      </c>
      <c r="C365" s="39" t="n">
        <v>-52.1</v>
      </c>
      <c r="D365" s="39" t="n">
        <v>-78.3</v>
      </c>
      <c r="E365" s="42" t="n">
        <v>-70.6</v>
      </c>
      <c r="F365" s="39" t="n">
        <v>-82.7</v>
      </c>
      <c r="H365" s="41" t="n">
        <f aca="false">H364+1</f>
        <v>360</v>
      </c>
      <c r="I365" s="39" t="n">
        <v>-52.33</v>
      </c>
      <c r="J365" s="42" t="n">
        <v>-48.68</v>
      </c>
      <c r="K365" s="40" t="n">
        <v>-56.12</v>
      </c>
      <c r="L365" s="37" t="n">
        <v>-50.98</v>
      </c>
      <c r="N365" s="41" t="n">
        <f aca="false">N364+1</f>
        <v>360</v>
      </c>
      <c r="O365" s="39" t="n">
        <v>-52.43</v>
      </c>
      <c r="P365" s="39" t="n">
        <v>-41.97</v>
      </c>
      <c r="Q365" s="42" t="n">
        <v>-39.61</v>
      </c>
      <c r="R365" s="35" t="n">
        <v>-42.03</v>
      </c>
      <c r="S365" s="44"/>
      <c r="T365" s="41" t="n">
        <f aca="false">T364+1</f>
        <v>360</v>
      </c>
      <c r="U365" s="40" t="n">
        <v>-26.6</v>
      </c>
      <c r="V365" s="40" t="n">
        <v>-26.61</v>
      </c>
      <c r="W365" s="40" t="n">
        <v>-26.45</v>
      </c>
      <c r="X365" s="37" t="n">
        <v>-26.5533333333333</v>
      </c>
      <c r="Y365" s="37" t="n">
        <v>-30.83</v>
      </c>
    </row>
    <row r="367" customFormat="false" ht="12.8" hidden="false" customHeight="false" outlineLevel="0" collapsed="false">
      <c r="B367" s="27" t="s">
        <v>69</v>
      </c>
      <c r="C367" s="27" t="n">
        <f aca="false">MAX(C5:C365)</f>
        <v>-51.2</v>
      </c>
      <c r="D367" s="27" t="n">
        <f aca="false">MAX(D5:D365)</f>
        <v>-62.2</v>
      </c>
      <c r="E367" s="27" t="n">
        <f aca="false">MAX(E5:E365)</f>
        <v>-66.6</v>
      </c>
      <c r="F367" s="27" t="n">
        <f aca="false">MAX(F5:F365)</f>
        <v>-52</v>
      </c>
      <c r="I367" s="27" t="n">
        <f aca="false">MAX(I5:I365)</f>
        <v>-46.98</v>
      </c>
      <c r="J367" s="27" t="n">
        <f aca="false">MAX(J5:J365)</f>
        <v>-48.18</v>
      </c>
      <c r="K367" s="27" t="n">
        <f aca="false">MAX(K5:K365)</f>
        <v>-44.42</v>
      </c>
      <c r="L367" s="27" t="n">
        <f aca="false">MAX(L5:L365)</f>
        <v>-48.4</v>
      </c>
      <c r="O367" s="27" t="n">
        <f aca="false">MAX(O5:O365)</f>
        <v>-36.21</v>
      </c>
      <c r="P367" s="27" t="n">
        <f aca="false">MAX(P5:P365)</f>
        <v>-35.87</v>
      </c>
      <c r="Q367" s="27" t="n">
        <f aca="false">MAX(Q5:Q365)</f>
        <v>-36.57</v>
      </c>
      <c r="R367" s="27" t="n">
        <f aca="false">MAX(R5:R365)</f>
        <v>-35.87</v>
      </c>
    </row>
  </sheetData>
  <mergeCells count="12">
    <mergeCell ref="C1:D1"/>
    <mergeCell ref="E1:F1"/>
    <mergeCell ref="I1:J1"/>
    <mergeCell ref="K1:L1"/>
    <mergeCell ref="B2:B4"/>
    <mergeCell ref="C2:F3"/>
    <mergeCell ref="H2:H4"/>
    <mergeCell ref="I2:L3"/>
    <mergeCell ref="N2:N4"/>
    <mergeCell ref="O2:Q3"/>
    <mergeCell ref="T2:T4"/>
    <mergeCell ref="U3:X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365"/>
  <sheetViews>
    <sheetView showFormulas="false" showGridLines="true" showRowColHeaders="true" showZeros="true" rightToLeft="false" tabSelected="false" showOutlineSymbols="true" defaultGridColor="true" view="normal" topLeftCell="A138" colorId="64" zoomScale="85" zoomScaleNormal="85" zoomScalePageLayoutView="100" workbookViewId="0">
      <selection pane="topLeft" activeCell="E186" activeCellId="0" sqref="E1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77"/>
    <col collapsed="false" customWidth="true" hidden="false" outlineLevel="0" max="6" min="6" style="0" width="3.54"/>
    <col collapsed="false" customWidth="true" hidden="false" outlineLevel="0" max="7" min="7" style="0" width="3.15"/>
    <col collapsed="false" customWidth="true" hidden="false" outlineLevel="0" max="11" min="11" style="0" width="3.15"/>
    <col collapsed="false" customWidth="true" hidden="false" outlineLevel="0" max="12" min="12" style="0" width="3.54"/>
    <col collapsed="false" customWidth="true" hidden="false" outlineLevel="0" max="13" min="13" style="0" width="3.15"/>
  </cols>
  <sheetData>
    <row r="2" customFormat="false" ht="12.8" hidden="false" customHeight="true" outlineLevel="0" collapsed="false">
      <c r="B2" s="50" t="s">
        <v>51</v>
      </c>
      <c r="C2" s="50" t="s">
        <v>52</v>
      </c>
      <c r="D2" s="50"/>
      <c r="H2" s="50" t="s">
        <v>51</v>
      </c>
      <c r="I2" s="50" t="s">
        <v>53</v>
      </c>
      <c r="J2" s="50"/>
      <c r="N2" s="50" t="s">
        <v>51</v>
      </c>
      <c r="O2" s="50" t="s">
        <v>54</v>
      </c>
      <c r="P2" s="50"/>
      <c r="Q2" s="50"/>
    </row>
    <row r="3" customFormat="false" ht="12.8" hidden="false" customHeight="false" outlineLevel="0" collapsed="false">
      <c r="B3" s="50"/>
      <c r="C3" s="50"/>
      <c r="D3" s="50"/>
      <c r="H3" s="50"/>
      <c r="I3" s="50"/>
      <c r="J3" s="50"/>
      <c r="N3" s="50"/>
      <c r="O3" s="50"/>
      <c r="P3" s="50"/>
      <c r="Q3" s="50"/>
    </row>
    <row r="4" customFormat="false" ht="19.25" hidden="false" customHeight="false" outlineLevel="0" collapsed="false">
      <c r="B4" s="50"/>
      <c r="C4" s="51" t="s">
        <v>57</v>
      </c>
      <c r="D4" s="51" t="s">
        <v>58</v>
      </c>
      <c r="E4" s="51" t="s">
        <v>70</v>
      </c>
      <c r="H4" s="50"/>
      <c r="I4" s="51" t="s">
        <v>57</v>
      </c>
      <c r="J4" s="51" t="s">
        <v>58</v>
      </c>
      <c r="N4" s="50"/>
      <c r="O4" s="51" t="s">
        <v>57</v>
      </c>
      <c r="P4" s="51" t="s">
        <v>61</v>
      </c>
      <c r="Q4" s="51" t="s">
        <v>62</v>
      </c>
    </row>
    <row r="5" customFormat="false" ht="12.8" hidden="false" customHeight="false" outlineLevel="0" collapsed="false">
      <c r="B5" s="52" t="n">
        <f aca="false">'Medidas-dBm-Diagrama de radiaçã'!B5-180</f>
        <v>-180</v>
      </c>
      <c r="C5" s="53" t="n">
        <f aca="false">('Medidas-dBm-Diagrama de radiaçã'!C185)-MAX('Medidas-dBm-Diagrama de radiaçã'!$C$5:$C$365)</f>
        <v>-1.2</v>
      </c>
      <c r="D5" s="53" t="n">
        <f aca="false">('Medidas-dBm-Diagrama de radiaçã'!F185)-MAX('Medidas-dBm-Diagrama de radiaçã'!$F$5:$F$365)</f>
        <v>-14.9</v>
      </c>
      <c r="E5" s="0" t="n">
        <v>-19.6</v>
      </c>
      <c r="H5" s="52" t="n">
        <f aca="false">'Medidas-dBm-Diagrama de radiaçã'!H5-180</f>
        <v>-180</v>
      </c>
      <c r="I5" s="53" t="n">
        <f aca="false">('Medidas-dBm-Diagrama de radiaçã'!I185)-MAX('Medidas-dBm-Diagrama de radiaçã'!$I$5:$I$365)</f>
        <v>0</v>
      </c>
      <c r="J5" s="53" t="n">
        <f aca="false">('Medidas-dBm-Diagrama de radiaçã'!J185)-MAX('Medidas-dBm-Diagrama de radiaçã'!$J$5:$J$365)</f>
        <v>-4.77</v>
      </c>
      <c r="N5" s="52" t="n">
        <f aca="false">'Medidas-dBm-Diagrama de radiaçã'!N5-180</f>
        <v>-180</v>
      </c>
      <c r="O5" s="53" t="n">
        <f aca="false">('Medidas-dBm-Diagrama de radiaçã'!O185)-MAX('Medidas-dBm-Diagrama de radiaçã'!$O$5:$O$365)</f>
        <v>-4.99</v>
      </c>
      <c r="P5" s="53" t="n">
        <f aca="false">('Medidas-dBm-Diagrama de radiaçã'!P185)-MAX('Medidas-dBm-Diagrama de radiaçã'!$P$5:$P$365)</f>
        <v>-17.74</v>
      </c>
      <c r="Q5" s="53" t="n">
        <f aca="false">('Medidas-dBm-Diagrama de radiaçã'!Q185)-MAX('Medidas-dBm-Diagrama de radiaçã'!$Q$5:$Q$365)</f>
        <v>-10.12</v>
      </c>
    </row>
    <row r="6" customFormat="false" ht="12.8" hidden="false" customHeight="false" outlineLevel="0" collapsed="false">
      <c r="B6" s="41" t="n">
        <f aca="false">B5+1</f>
        <v>-179</v>
      </c>
      <c r="C6" s="53" t="n">
        <f aca="false">('Medidas-dBm-Diagrama de radiaçã'!C186)-MAX('Medidas-dBm-Diagrama de radiaçã'!$C$5:$C$365)</f>
        <v>-1.2</v>
      </c>
      <c r="D6" s="53" t="n">
        <f aca="false">('Medidas-dBm-Diagrama de radiaçã'!F186)-MAX('Medidas-dBm-Diagrama de radiaçã'!$F$5:$F$365)</f>
        <v>-14.2</v>
      </c>
      <c r="E6" s="0" t="n">
        <v>-18.2</v>
      </c>
      <c r="H6" s="41" t="n">
        <f aca="false">H5+1</f>
        <v>-179</v>
      </c>
      <c r="I6" s="53" t="n">
        <f aca="false">('Medidas-dBm-Diagrama de radiaçã'!I186)-MAX('Medidas-dBm-Diagrama de radiaçã'!$I$5:$I$365)</f>
        <v>-0.0140000000000029</v>
      </c>
      <c r="J6" s="53" t="n">
        <f aca="false">('Medidas-dBm-Diagrama de radiaçã'!J186)-MAX('Medidas-dBm-Diagrama de radiaçã'!$J$5:$J$365)</f>
        <v>-4.596</v>
      </c>
      <c r="N6" s="41" t="n">
        <f aca="false">N5+1</f>
        <v>-179</v>
      </c>
      <c r="O6" s="53" t="n">
        <f aca="false">('Medidas-dBm-Diagrama de radiaçã'!O186)-MAX('Medidas-dBm-Diagrama de radiaçã'!$O$5:$O$365)</f>
        <v>-4.904</v>
      </c>
      <c r="P6" s="53" t="n">
        <f aca="false">('Medidas-dBm-Diagrama de radiaçã'!P186)-MAX('Medidas-dBm-Diagrama de radiaçã'!$P$5:$P$365)</f>
        <v>-17.7</v>
      </c>
      <c r="Q6" s="53" t="n">
        <f aca="false">('Medidas-dBm-Diagrama de radiaçã'!Q186)-MAX('Medidas-dBm-Diagrama de radiaçã'!$Q$5:$Q$365)</f>
        <v>-10.086</v>
      </c>
    </row>
    <row r="7" customFormat="false" ht="12.8" hidden="false" customHeight="false" outlineLevel="0" collapsed="false">
      <c r="B7" s="41" t="n">
        <f aca="false">B6+1</f>
        <v>-178</v>
      </c>
      <c r="C7" s="53" t="n">
        <f aca="false">('Medidas-dBm-Diagrama de radiaçã'!C187)-MAX('Medidas-dBm-Diagrama de radiaçã'!$C$5:$C$365)</f>
        <v>-1.2</v>
      </c>
      <c r="D7" s="53" t="n">
        <f aca="false">('Medidas-dBm-Diagrama de radiaçã'!F187)-MAX('Medidas-dBm-Diagrama de radiaçã'!$F$5:$F$365)</f>
        <v>-13.2</v>
      </c>
      <c r="E7" s="0" t="n">
        <v>-16.7</v>
      </c>
      <c r="H7" s="41" t="n">
        <f aca="false">H6+1</f>
        <v>-178</v>
      </c>
      <c r="I7" s="53" t="n">
        <f aca="false">('Medidas-dBm-Diagrama de radiaçã'!I187)-MAX('Medidas-dBm-Diagrama de radiaçã'!$I$5:$I$365)</f>
        <v>-0.0280000000000058</v>
      </c>
      <c r="J7" s="53" t="n">
        <f aca="false">('Medidas-dBm-Diagrama de radiaçã'!J187)-MAX('Medidas-dBm-Diagrama de radiaçã'!$J$5:$J$365)</f>
        <v>-4.422</v>
      </c>
      <c r="N7" s="41" t="n">
        <f aca="false">N6+1</f>
        <v>-178</v>
      </c>
      <c r="O7" s="53" t="n">
        <f aca="false">('Medidas-dBm-Diagrama de radiaçã'!O187)-MAX('Medidas-dBm-Diagrama de radiaçã'!$O$5:$O$365)</f>
        <v>-4.818</v>
      </c>
      <c r="P7" s="53" t="n">
        <f aca="false">('Medidas-dBm-Diagrama de radiaçã'!P187)-MAX('Medidas-dBm-Diagrama de radiaçã'!$P$5:$P$365)</f>
        <v>-17.66</v>
      </c>
      <c r="Q7" s="53" t="n">
        <f aca="false">('Medidas-dBm-Diagrama de radiaçã'!Q187)-MAX('Medidas-dBm-Diagrama de radiaçã'!$Q$5:$Q$365)</f>
        <v>-10.052</v>
      </c>
    </row>
    <row r="8" customFormat="false" ht="12.8" hidden="false" customHeight="false" outlineLevel="0" collapsed="false">
      <c r="B8" s="41" t="n">
        <f aca="false">B7+1</f>
        <v>-177</v>
      </c>
      <c r="C8" s="53" t="n">
        <f aca="false">('Medidas-dBm-Diagrama de radiaçã'!C188)-MAX('Medidas-dBm-Diagrama de radiaçã'!$C$5:$C$365)</f>
        <v>-1.2</v>
      </c>
      <c r="D8" s="53" t="n">
        <f aca="false">('Medidas-dBm-Diagrama de radiaçã'!F188)-MAX('Medidas-dBm-Diagrama de radiaçã'!$F$5:$F$365)</f>
        <v>-12.8</v>
      </c>
      <c r="E8" s="0" t="n">
        <v>-15.8</v>
      </c>
      <c r="H8" s="41" t="n">
        <f aca="false">H7+1</f>
        <v>-177</v>
      </c>
      <c r="I8" s="53" t="n">
        <f aca="false">('Medidas-dBm-Diagrama de radiaçã'!I188)-MAX('Medidas-dBm-Diagrama de radiaçã'!$I$5:$I$365)</f>
        <v>-0.0420000000000016</v>
      </c>
      <c r="J8" s="53" t="n">
        <f aca="false">('Medidas-dBm-Diagrama de radiaçã'!J188)-MAX('Medidas-dBm-Diagrama de radiaçã'!$J$5:$J$365)</f>
        <v>-4.248</v>
      </c>
      <c r="N8" s="41" t="n">
        <f aca="false">N7+1</f>
        <v>-177</v>
      </c>
      <c r="O8" s="53" t="n">
        <f aca="false">('Medidas-dBm-Diagrama de radiaçã'!O188)-MAX('Medidas-dBm-Diagrama de radiaçã'!$O$5:$O$365)</f>
        <v>-4.732</v>
      </c>
      <c r="P8" s="53" t="n">
        <f aca="false">('Medidas-dBm-Diagrama de radiaçã'!P188)-MAX('Medidas-dBm-Diagrama de radiaçã'!$P$5:$P$365)</f>
        <v>-17.62</v>
      </c>
      <c r="Q8" s="53" t="n">
        <f aca="false">('Medidas-dBm-Diagrama de radiaçã'!Q188)-MAX('Medidas-dBm-Diagrama de radiaçã'!$Q$5:$Q$365)</f>
        <v>-10.018</v>
      </c>
    </row>
    <row r="9" customFormat="false" ht="12.8" hidden="false" customHeight="false" outlineLevel="0" collapsed="false">
      <c r="B9" s="41" t="n">
        <f aca="false">B8+1</f>
        <v>-176</v>
      </c>
      <c r="C9" s="53" t="n">
        <f aca="false">('Medidas-dBm-Diagrama de radiaçã'!C189)-MAX('Medidas-dBm-Diagrama de radiaçã'!$C$5:$C$365)</f>
        <v>-1.2</v>
      </c>
      <c r="D9" s="53" t="n">
        <f aca="false">('Medidas-dBm-Diagrama de radiaçã'!F189)-MAX('Medidas-dBm-Diagrama de radiaçã'!$F$5:$F$365)</f>
        <v>-12.4</v>
      </c>
      <c r="E9" s="0" t="n">
        <v>-15.8</v>
      </c>
      <c r="H9" s="41" t="n">
        <f aca="false">H8+1</f>
        <v>-176</v>
      </c>
      <c r="I9" s="53" t="n">
        <f aca="false">('Medidas-dBm-Diagrama de radiaçã'!I189)-MAX('Medidas-dBm-Diagrama de radiaçã'!$I$5:$I$365)</f>
        <v>-0.0560000000000045</v>
      </c>
      <c r="J9" s="53" t="n">
        <f aca="false">('Medidas-dBm-Diagrama de radiaçã'!J189)-MAX('Medidas-dBm-Diagrama de radiaçã'!$J$5:$J$365)</f>
        <v>-4.074</v>
      </c>
      <c r="N9" s="41" t="n">
        <f aca="false">N8+1</f>
        <v>-176</v>
      </c>
      <c r="O9" s="53" t="n">
        <f aca="false">('Medidas-dBm-Diagrama de radiaçã'!O189)-MAX('Medidas-dBm-Diagrama de radiaçã'!$O$5:$O$365)</f>
        <v>-4.646</v>
      </c>
      <c r="P9" s="53" t="n">
        <f aca="false">('Medidas-dBm-Diagrama de radiaçã'!P189)-MAX('Medidas-dBm-Diagrama de radiaçã'!$P$5:$P$365)</f>
        <v>-17.58</v>
      </c>
      <c r="Q9" s="53" t="n">
        <f aca="false">('Medidas-dBm-Diagrama de radiaçã'!Q189)-MAX('Medidas-dBm-Diagrama de radiaçã'!$Q$5:$Q$365)</f>
        <v>-9.984</v>
      </c>
    </row>
    <row r="10" customFormat="false" ht="12.8" hidden="false" customHeight="false" outlineLevel="0" collapsed="false">
      <c r="B10" s="41" t="n">
        <f aca="false">B9+1</f>
        <v>-175</v>
      </c>
      <c r="C10" s="53" t="n">
        <f aca="false">('Medidas-dBm-Diagrama de radiaçã'!C190)-MAX('Medidas-dBm-Diagrama de radiaçã'!$C$5:$C$365)</f>
        <v>-1.2</v>
      </c>
      <c r="D10" s="53" t="n">
        <f aca="false">('Medidas-dBm-Diagrama de radiaçã'!F190)-MAX('Medidas-dBm-Diagrama de radiaçã'!$F$5:$F$365)</f>
        <v>-12</v>
      </c>
      <c r="E10" s="0" t="n">
        <v>-14.9</v>
      </c>
      <c r="H10" s="41" t="n">
        <f aca="false">H9+1</f>
        <v>-175</v>
      </c>
      <c r="I10" s="53" t="n">
        <f aca="false">('Medidas-dBm-Diagrama de radiaçã'!I190)-MAX('Medidas-dBm-Diagrama de radiaçã'!$I$5:$I$365)</f>
        <v>-0.0700000000000003</v>
      </c>
      <c r="J10" s="53" t="n">
        <f aca="false">('Medidas-dBm-Diagrama de radiaçã'!J190)-MAX('Medidas-dBm-Diagrama de radiaçã'!$J$5:$J$365)</f>
        <v>-3.9</v>
      </c>
      <c r="N10" s="41" t="n">
        <f aca="false">N9+1</f>
        <v>-175</v>
      </c>
      <c r="O10" s="53" t="n">
        <f aca="false">('Medidas-dBm-Diagrama de radiaçã'!O190)-MAX('Medidas-dBm-Diagrama de radiaçã'!$O$5:$O$365)</f>
        <v>-4.56</v>
      </c>
      <c r="P10" s="53" t="n">
        <f aca="false">('Medidas-dBm-Diagrama de radiaçã'!P190)-MAX('Medidas-dBm-Diagrama de radiaçã'!$P$5:$P$365)</f>
        <v>-17.54</v>
      </c>
      <c r="Q10" s="53" t="n">
        <f aca="false">('Medidas-dBm-Diagrama de radiaçã'!Q190)-MAX('Medidas-dBm-Diagrama de radiaçã'!$Q$5:$Q$365)</f>
        <v>-9.95</v>
      </c>
    </row>
    <row r="11" customFormat="false" ht="12.8" hidden="false" customHeight="false" outlineLevel="0" collapsed="false">
      <c r="B11" s="41" t="n">
        <f aca="false">B10+1</f>
        <v>-174</v>
      </c>
      <c r="C11" s="53" t="n">
        <f aca="false">('Medidas-dBm-Diagrama de radiaçã'!C191)-MAX('Medidas-dBm-Diagrama de radiaçã'!$C$5:$C$365)</f>
        <v>-1.2</v>
      </c>
      <c r="D11" s="53" t="n">
        <f aca="false">('Medidas-dBm-Diagrama de radiaçã'!F191)-MAX('Medidas-dBm-Diagrama de radiaçã'!$F$5:$F$365)</f>
        <v>-11.8</v>
      </c>
      <c r="E11" s="0" t="n">
        <v>-14.2</v>
      </c>
      <c r="H11" s="41" t="n">
        <f aca="false">H10+1</f>
        <v>-174</v>
      </c>
      <c r="I11" s="53" t="n">
        <f aca="false">('Medidas-dBm-Diagrama de radiaçã'!I191)-MAX('Medidas-dBm-Diagrama de radiaçã'!$I$5:$I$365)</f>
        <v>-0.0760000000000005</v>
      </c>
      <c r="J11" s="53" t="n">
        <f aca="false">('Medidas-dBm-Diagrama de radiaçã'!J191)-MAX('Medidas-dBm-Diagrama de radiaçã'!$J$5:$J$365)</f>
        <v>-3.91</v>
      </c>
      <c r="N11" s="41" t="n">
        <f aca="false">N10+1</f>
        <v>-174</v>
      </c>
      <c r="O11" s="53" t="n">
        <f aca="false">('Medidas-dBm-Diagrama de radiaçã'!O191)-MAX('Medidas-dBm-Diagrama de radiaçã'!$O$5:$O$365)</f>
        <v>-4.608</v>
      </c>
      <c r="P11" s="53" t="n">
        <f aca="false">('Medidas-dBm-Diagrama de radiaçã'!P191)-MAX('Medidas-dBm-Diagrama de radiaçã'!$P$5:$P$365)</f>
        <v>-17.208</v>
      </c>
      <c r="Q11" s="53" t="n">
        <f aca="false">('Medidas-dBm-Diagrama de radiaçã'!Q191)-MAX('Medidas-dBm-Diagrama de radiaçã'!$Q$5:$Q$365)</f>
        <v>-9.638</v>
      </c>
    </row>
    <row r="12" customFormat="false" ht="12.8" hidden="false" customHeight="false" outlineLevel="0" collapsed="false">
      <c r="B12" s="41" t="n">
        <f aca="false">B11+1</f>
        <v>-173</v>
      </c>
      <c r="C12" s="53" t="n">
        <f aca="false">('Medidas-dBm-Diagrama de radiaçã'!C192)-MAX('Medidas-dBm-Diagrama de radiaçã'!$C$5:$C$365)</f>
        <v>-1.2</v>
      </c>
      <c r="D12" s="53" t="n">
        <f aca="false">('Medidas-dBm-Diagrama de radiaçã'!F192)-MAX('Medidas-dBm-Diagrama de radiaçã'!$F$5:$F$365)</f>
        <v>-11.5</v>
      </c>
      <c r="E12" s="0" t="n">
        <v>-13.2</v>
      </c>
      <c r="H12" s="41" t="n">
        <f aca="false">H11+1</f>
        <v>-173</v>
      </c>
      <c r="I12" s="53" t="n">
        <f aca="false">('Medidas-dBm-Diagrama de radiaçã'!I192)-MAX('Medidas-dBm-Diagrama de radiaçã'!$I$5:$I$365)</f>
        <v>-0.0820000000000007</v>
      </c>
      <c r="J12" s="53" t="n">
        <f aca="false">('Medidas-dBm-Diagrama de radiaçã'!J192)-MAX('Medidas-dBm-Diagrama de radiaçã'!$J$5:$J$365)</f>
        <v>-3.92</v>
      </c>
      <c r="N12" s="41" t="n">
        <f aca="false">N11+1</f>
        <v>-173</v>
      </c>
      <c r="O12" s="53" t="n">
        <f aca="false">('Medidas-dBm-Diagrama de radiaçã'!O192)-MAX('Medidas-dBm-Diagrama de radiaçã'!$O$5:$O$365)</f>
        <v>-4.656</v>
      </c>
      <c r="P12" s="53" t="n">
        <f aca="false">('Medidas-dBm-Diagrama de radiaçã'!P192)-MAX('Medidas-dBm-Diagrama de radiaçã'!$P$5:$P$365)</f>
        <v>-16.876</v>
      </c>
      <c r="Q12" s="53" t="n">
        <f aca="false">('Medidas-dBm-Diagrama de radiaçã'!Q192)-MAX('Medidas-dBm-Diagrama de radiaçã'!$Q$5:$Q$365)</f>
        <v>-9.326</v>
      </c>
    </row>
    <row r="13" customFormat="false" ht="12.8" hidden="false" customHeight="false" outlineLevel="0" collapsed="false">
      <c r="B13" s="41" t="n">
        <f aca="false">B12+1</f>
        <v>-172</v>
      </c>
      <c r="C13" s="53" t="n">
        <f aca="false">('Medidas-dBm-Diagrama de radiaçã'!C193)-MAX('Medidas-dBm-Diagrama de radiaçã'!$C$5:$C$365)</f>
        <v>-1.2</v>
      </c>
      <c r="D13" s="53" t="n">
        <f aca="false">('Medidas-dBm-Diagrama de radiaçã'!F193)-MAX('Medidas-dBm-Diagrama de radiaçã'!$F$5:$F$365)</f>
        <v>-11.4</v>
      </c>
      <c r="E13" s="0" t="n">
        <v>-12.8</v>
      </c>
      <c r="H13" s="41" t="n">
        <f aca="false">H12+1</f>
        <v>-172</v>
      </c>
      <c r="I13" s="53" t="n">
        <f aca="false">('Medidas-dBm-Diagrama de radiaçã'!I193)-MAX('Medidas-dBm-Diagrama de radiaçã'!$I$5:$I$365)</f>
        <v>-0.088000000000001</v>
      </c>
      <c r="J13" s="53" t="n">
        <f aca="false">('Medidas-dBm-Diagrama de radiaçã'!J193)-MAX('Medidas-dBm-Diagrama de radiaçã'!$J$5:$J$365)</f>
        <v>-3.93</v>
      </c>
      <c r="N13" s="41" t="n">
        <f aca="false">N12+1</f>
        <v>-172</v>
      </c>
      <c r="O13" s="53" t="n">
        <f aca="false">('Medidas-dBm-Diagrama de radiaçã'!O193)-MAX('Medidas-dBm-Diagrama de radiaçã'!$O$5:$O$365)</f>
        <v>-4.704</v>
      </c>
      <c r="P13" s="53" t="n">
        <f aca="false">('Medidas-dBm-Diagrama de radiaçã'!P193)-MAX('Medidas-dBm-Diagrama de radiaçã'!$P$5:$P$365)</f>
        <v>-16.544</v>
      </c>
      <c r="Q13" s="53" t="n">
        <f aca="false">('Medidas-dBm-Diagrama de radiaçã'!Q193)-MAX('Medidas-dBm-Diagrama de radiaçã'!$Q$5:$Q$365)</f>
        <v>-9.014</v>
      </c>
    </row>
    <row r="14" customFormat="false" ht="12.8" hidden="false" customHeight="false" outlineLevel="0" collapsed="false">
      <c r="B14" s="41" t="n">
        <f aca="false">B13+1</f>
        <v>-171</v>
      </c>
      <c r="C14" s="53" t="n">
        <f aca="false">('Medidas-dBm-Diagrama de radiaçã'!C194)-MAX('Medidas-dBm-Diagrama de radiaçã'!$C$5:$C$365)</f>
        <v>-1.2</v>
      </c>
      <c r="D14" s="53" t="n">
        <f aca="false">('Medidas-dBm-Diagrama de radiaçã'!F194)-MAX('Medidas-dBm-Diagrama de radiaçã'!$F$5:$F$365)</f>
        <v>-11.3</v>
      </c>
      <c r="E14" s="0" t="n">
        <v>-12.4</v>
      </c>
      <c r="H14" s="41" t="n">
        <f aca="false">H13+1</f>
        <v>-171</v>
      </c>
      <c r="I14" s="53" t="n">
        <f aca="false">('Medidas-dBm-Diagrama de radiaçã'!I194)-MAX('Medidas-dBm-Diagrama de radiaçã'!$I$5:$I$365)</f>
        <v>-0.0940000000000012</v>
      </c>
      <c r="J14" s="53" t="n">
        <f aca="false">('Medidas-dBm-Diagrama de radiaçã'!J194)-MAX('Medidas-dBm-Diagrama de radiaçã'!$J$5:$J$365)</f>
        <v>-3.94</v>
      </c>
      <c r="N14" s="41" t="n">
        <f aca="false">N13+1</f>
        <v>-171</v>
      </c>
      <c r="O14" s="53" t="n">
        <f aca="false">('Medidas-dBm-Diagrama de radiaçã'!O194)-MAX('Medidas-dBm-Diagrama de radiaçã'!$O$5:$O$365)</f>
        <v>-4.752</v>
      </c>
      <c r="P14" s="53" t="n">
        <f aca="false">('Medidas-dBm-Diagrama de radiaçã'!P194)-MAX('Medidas-dBm-Diagrama de radiaçã'!$P$5:$P$365)</f>
        <v>-16.212</v>
      </c>
      <c r="Q14" s="53" t="n">
        <f aca="false">('Medidas-dBm-Diagrama de radiaçã'!Q194)-MAX('Medidas-dBm-Diagrama de radiaçã'!$Q$5:$Q$365)</f>
        <v>-8.702</v>
      </c>
    </row>
    <row r="15" customFormat="false" ht="12.8" hidden="false" customHeight="false" outlineLevel="0" collapsed="false">
      <c r="B15" s="41" t="n">
        <f aca="false">B14+1</f>
        <v>-170</v>
      </c>
      <c r="C15" s="53" t="n">
        <f aca="false">('Medidas-dBm-Diagrama de radiaçã'!C195)-MAX('Medidas-dBm-Diagrama de radiaçã'!$C$5:$C$365)</f>
        <v>-1.2</v>
      </c>
      <c r="D15" s="53" t="n">
        <f aca="false">('Medidas-dBm-Diagrama de radiaçã'!F195)-MAX('Medidas-dBm-Diagrama de radiaçã'!$F$5:$F$365)</f>
        <v>-11.3</v>
      </c>
      <c r="E15" s="0" t="n">
        <v>-12</v>
      </c>
      <c r="H15" s="41" t="n">
        <f aca="false">H14+1</f>
        <v>-170</v>
      </c>
      <c r="I15" s="53" t="n">
        <f aca="false">('Medidas-dBm-Diagrama de radiaçã'!I195)-MAX('Medidas-dBm-Diagrama de radiaçã'!$I$5:$I$365)</f>
        <v>-0.100000000000001</v>
      </c>
      <c r="J15" s="53" t="n">
        <f aca="false">('Medidas-dBm-Diagrama de radiaçã'!J195)-MAX('Medidas-dBm-Diagrama de radiaçã'!$J$5:$J$365)</f>
        <v>-3.95</v>
      </c>
      <c r="N15" s="41" t="n">
        <f aca="false">N14+1</f>
        <v>-170</v>
      </c>
      <c r="O15" s="53" t="n">
        <f aca="false">('Medidas-dBm-Diagrama de radiaçã'!O195)-MAX('Medidas-dBm-Diagrama de radiaçã'!$O$5:$O$365)</f>
        <v>-4.8</v>
      </c>
      <c r="P15" s="53" t="n">
        <f aca="false">('Medidas-dBm-Diagrama de radiaçã'!P195)-MAX('Medidas-dBm-Diagrama de radiaçã'!$P$5:$P$365)</f>
        <v>-15.88</v>
      </c>
      <c r="Q15" s="53" t="n">
        <f aca="false">('Medidas-dBm-Diagrama de radiaçã'!Q195)-MAX('Medidas-dBm-Diagrama de radiaçã'!$Q$5:$Q$365)</f>
        <v>-8.39</v>
      </c>
    </row>
    <row r="16" customFormat="false" ht="12.8" hidden="false" customHeight="false" outlineLevel="0" collapsed="false">
      <c r="B16" s="41" t="n">
        <f aca="false">B15+1</f>
        <v>-169</v>
      </c>
      <c r="C16" s="53" t="n">
        <f aca="false">('Medidas-dBm-Diagrama de radiaçã'!C196)-MAX('Medidas-dBm-Diagrama de radiaçã'!$C$5:$C$365)</f>
        <v>-1.3</v>
      </c>
      <c r="D16" s="53" t="n">
        <f aca="false">('Medidas-dBm-Diagrama de radiaçã'!F196)-MAX('Medidas-dBm-Diagrama de radiaçã'!$F$5:$F$365)</f>
        <v>-11.3</v>
      </c>
      <c r="E16" s="0" t="n">
        <v>-11.8</v>
      </c>
      <c r="H16" s="41" t="n">
        <f aca="false">H15+1</f>
        <v>-169</v>
      </c>
      <c r="I16" s="53" t="n">
        <f aca="false">('Medidas-dBm-Diagrama de radiaçã'!I196)-MAX('Medidas-dBm-Diagrama de radiaçã'!$I$5:$I$365)</f>
        <v>-0.126000000000005</v>
      </c>
      <c r="J16" s="53" t="n">
        <f aca="false">('Medidas-dBm-Diagrama de radiaçã'!J196)-MAX('Medidas-dBm-Diagrama de radiaçã'!$J$5:$J$365)</f>
        <v>-4</v>
      </c>
      <c r="N16" s="41" t="n">
        <f aca="false">N15+1</f>
        <v>-169</v>
      </c>
      <c r="O16" s="53" t="n">
        <f aca="false">('Medidas-dBm-Diagrama de radiaçã'!O196)-MAX('Medidas-dBm-Diagrama de radiaçã'!$O$5:$O$365)</f>
        <v>-4.956</v>
      </c>
      <c r="P16" s="53" t="n">
        <f aca="false">('Medidas-dBm-Diagrama de radiaçã'!P196)-MAX('Medidas-dBm-Diagrama de radiaçã'!$P$5:$P$365)</f>
        <v>-15.796</v>
      </c>
      <c r="Q16" s="53" t="n">
        <f aca="false">('Medidas-dBm-Diagrama de radiaçã'!Q196)-MAX('Medidas-dBm-Diagrama de radiaçã'!$Q$5:$Q$365)</f>
        <v>-8.094</v>
      </c>
    </row>
    <row r="17" customFormat="false" ht="12.8" hidden="false" customHeight="false" outlineLevel="0" collapsed="false">
      <c r="B17" s="41" t="n">
        <f aca="false">B16+1</f>
        <v>-168</v>
      </c>
      <c r="C17" s="53" t="n">
        <f aca="false">('Medidas-dBm-Diagrama de radiaçã'!C197)-MAX('Medidas-dBm-Diagrama de radiaçã'!$C$5:$C$365)</f>
        <v>-1.4</v>
      </c>
      <c r="D17" s="53" t="n">
        <f aca="false">('Medidas-dBm-Diagrama de radiaçã'!F197)-MAX('Medidas-dBm-Diagrama de radiaçã'!$F$5:$F$365)</f>
        <v>-11.4</v>
      </c>
      <c r="E17" s="0" t="n">
        <v>-11.5</v>
      </c>
      <c r="H17" s="41" t="n">
        <f aca="false">H16+1</f>
        <v>-168</v>
      </c>
      <c r="I17" s="53" t="n">
        <f aca="false">('Medidas-dBm-Diagrama de radiaçã'!I197)-MAX('Medidas-dBm-Diagrama de radiaçã'!$I$5:$I$365)</f>
        <v>-0.152000000000001</v>
      </c>
      <c r="J17" s="53" t="n">
        <f aca="false">('Medidas-dBm-Diagrama de radiaçã'!J197)-MAX('Medidas-dBm-Diagrama de radiaçã'!$J$5:$J$365)</f>
        <v>-4.05</v>
      </c>
      <c r="N17" s="41" t="n">
        <f aca="false">N16+1</f>
        <v>-168</v>
      </c>
      <c r="O17" s="53" t="n">
        <f aca="false">('Medidas-dBm-Diagrama de radiaçã'!O197)-MAX('Medidas-dBm-Diagrama de radiaçã'!$O$5:$O$365)</f>
        <v>-5.112</v>
      </c>
      <c r="P17" s="53" t="n">
        <f aca="false">('Medidas-dBm-Diagrama de radiaçã'!P197)-MAX('Medidas-dBm-Diagrama de radiaçã'!$P$5:$P$365)</f>
        <v>-15.712</v>
      </c>
      <c r="Q17" s="53" t="n">
        <f aca="false">('Medidas-dBm-Diagrama de radiaçã'!Q197)-MAX('Medidas-dBm-Diagrama de radiaçã'!$Q$5:$Q$365)</f>
        <v>-7.798</v>
      </c>
    </row>
    <row r="18" customFormat="false" ht="12.8" hidden="false" customHeight="false" outlineLevel="0" collapsed="false">
      <c r="B18" s="41" t="n">
        <f aca="false">B17+1</f>
        <v>-167</v>
      </c>
      <c r="C18" s="53" t="n">
        <f aca="false">('Medidas-dBm-Diagrama de radiaçã'!C198)-MAX('Medidas-dBm-Diagrama de radiaçã'!$C$5:$C$365)</f>
        <v>-1.5</v>
      </c>
      <c r="D18" s="53" t="n">
        <f aca="false">('Medidas-dBm-Diagrama de radiaçã'!F198)-MAX('Medidas-dBm-Diagrama de radiaçã'!$F$5:$F$365)</f>
        <v>-11.4</v>
      </c>
      <c r="E18" s="0" t="n">
        <v>-11.4</v>
      </c>
      <c r="H18" s="41" t="n">
        <f aca="false">H17+1</f>
        <v>-167</v>
      </c>
      <c r="I18" s="53" t="n">
        <f aca="false">('Medidas-dBm-Diagrama de radiaçã'!I198)-MAX('Medidas-dBm-Diagrama de radiaçã'!$I$5:$I$365)</f>
        <v>-0.178000000000004</v>
      </c>
      <c r="J18" s="53" t="n">
        <f aca="false">('Medidas-dBm-Diagrama de radiaçã'!J198)-MAX('Medidas-dBm-Diagrama de radiaçã'!$J$5:$J$365)</f>
        <v>-4.1</v>
      </c>
      <c r="N18" s="41" t="n">
        <f aca="false">N17+1</f>
        <v>-167</v>
      </c>
      <c r="O18" s="53" t="n">
        <f aca="false">('Medidas-dBm-Diagrama de radiaçã'!O198)-MAX('Medidas-dBm-Diagrama de radiaçã'!$O$5:$O$365)</f>
        <v>-5.268</v>
      </c>
      <c r="P18" s="53" t="n">
        <f aca="false">('Medidas-dBm-Diagrama de radiaçã'!P198)-MAX('Medidas-dBm-Diagrama de radiaçã'!$P$5:$P$365)</f>
        <v>-15.628</v>
      </c>
      <c r="Q18" s="53" t="n">
        <f aca="false">('Medidas-dBm-Diagrama de radiaçã'!Q198)-MAX('Medidas-dBm-Diagrama de radiaçã'!$Q$5:$Q$365)</f>
        <v>-7.502</v>
      </c>
    </row>
    <row r="19" customFormat="false" ht="12.8" hidden="false" customHeight="false" outlineLevel="0" collapsed="false">
      <c r="B19" s="41" t="n">
        <f aca="false">B18+1</f>
        <v>-166</v>
      </c>
      <c r="C19" s="53" t="n">
        <f aca="false">('Medidas-dBm-Diagrama de radiaçã'!C199)-MAX('Medidas-dBm-Diagrama de radiaçã'!$C$5:$C$365)</f>
        <v>-1.59999999999999</v>
      </c>
      <c r="D19" s="53" t="n">
        <f aca="false">('Medidas-dBm-Diagrama de radiaçã'!F199)-MAX('Medidas-dBm-Diagrama de radiaçã'!$F$5:$F$365)</f>
        <v>-11.5</v>
      </c>
      <c r="E19" s="0" t="n">
        <v>-11.3</v>
      </c>
      <c r="H19" s="41" t="n">
        <f aca="false">H18+1</f>
        <v>-166</v>
      </c>
      <c r="I19" s="53" t="n">
        <f aca="false">('Medidas-dBm-Diagrama de radiaçã'!I199)-MAX('Medidas-dBm-Diagrama de radiaçã'!$I$5:$I$365)</f>
        <v>-0.204000000000001</v>
      </c>
      <c r="J19" s="53" t="n">
        <f aca="false">('Medidas-dBm-Diagrama de radiaçã'!J199)-MAX('Medidas-dBm-Diagrama de radiaçã'!$J$5:$J$365)</f>
        <v>-4.15</v>
      </c>
      <c r="N19" s="41" t="n">
        <f aca="false">N18+1</f>
        <v>-166</v>
      </c>
      <c r="O19" s="53" t="n">
        <f aca="false">('Medidas-dBm-Diagrama de radiaçã'!O199)-MAX('Medidas-dBm-Diagrama de radiaçã'!$O$5:$O$365)</f>
        <v>-5.424</v>
      </c>
      <c r="P19" s="53" t="n">
        <f aca="false">('Medidas-dBm-Diagrama de radiaçã'!P199)-MAX('Medidas-dBm-Diagrama de radiaçã'!$P$5:$P$365)</f>
        <v>-15.544</v>
      </c>
      <c r="Q19" s="53" t="n">
        <f aca="false">('Medidas-dBm-Diagrama de radiaçã'!Q199)-MAX('Medidas-dBm-Diagrama de radiaçã'!$Q$5:$Q$365)</f>
        <v>-7.206</v>
      </c>
    </row>
    <row r="20" customFormat="false" ht="12.8" hidden="false" customHeight="false" outlineLevel="0" collapsed="false">
      <c r="B20" s="41" t="n">
        <f aca="false">B19+1</f>
        <v>-165</v>
      </c>
      <c r="C20" s="53" t="n">
        <f aca="false">('Medidas-dBm-Diagrama de radiaçã'!C200)-MAX('Medidas-dBm-Diagrama de radiaçã'!$C$5:$C$365)</f>
        <v>-1.7</v>
      </c>
      <c r="D20" s="53" t="n">
        <f aca="false">('Medidas-dBm-Diagrama de radiaçã'!F200)-MAX('Medidas-dBm-Diagrama de radiaçã'!$F$5:$F$365)</f>
        <v>-11.8</v>
      </c>
      <c r="E20" s="0" t="n">
        <v>-11.3</v>
      </c>
      <c r="H20" s="41" t="n">
        <f aca="false">H19+1</f>
        <v>-165</v>
      </c>
      <c r="I20" s="53" t="n">
        <f aca="false">('Medidas-dBm-Diagrama de radiaçã'!I200)-MAX('Medidas-dBm-Diagrama de radiaçã'!$I$5:$I$365)</f>
        <v>-0.230000000000004</v>
      </c>
      <c r="J20" s="53" t="n">
        <f aca="false">('Medidas-dBm-Diagrama de radiaçã'!J200)-MAX('Medidas-dBm-Diagrama de radiaçã'!$J$5:$J$365)</f>
        <v>-4.2</v>
      </c>
      <c r="N20" s="41" t="n">
        <f aca="false">N19+1</f>
        <v>-165</v>
      </c>
      <c r="O20" s="53" t="n">
        <f aca="false">('Medidas-dBm-Diagrama de radiaçã'!O200)-MAX('Medidas-dBm-Diagrama de radiaçã'!$O$5:$O$365)</f>
        <v>-5.58</v>
      </c>
      <c r="P20" s="53" t="n">
        <f aca="false">('Medidas-dBm-Diagrama de radiaçã'!P200)-MAX('Medidas-dBm-Diagrama de radiaçã'!$P$5:$P$365)</f>
        <v>-15.46</v>
      </c>
      <c r="Q20" s="53" t="n">
        <f aca="false">('Medidas-dBm-Diagrama de radiaçã'!Q200)-MAX('Medidas-dBm-Diagrama de radiaçã'!$Q$5:$Q$365)</f>
        <v>-6.91</v>
      </c>
    </row>
    <row r="21" customFormat="false" ht="12.8" hidden="false" customHeight="false" outlineLevel="0" collapsed="false">
      <c r="B21" s="41" t="n">
        <f aca="false">B20+1</f>
        <v>-164</v>
      </c>
      <c r="C21" s="53" t="n">
        <f aca="false">('Medidas-dBm-Diagrama de radiaçã'!C201)-MAX('Medidas-dBm-Diagrama de radiaçã'!$C$5:$C$365)</f>
        <v>-1.8</v>
      </c>
      <c r="D21" s="53" t="n">
        <f aca="false">('Medidas-dBm-Diagrama de radiaçã'!F201)-MAX('Medidas-dBm-Diagrama de radiaçã'!$F$5:$F$365)</f>
        <v>-12</v>
      </c>
      <c r="E21" s="0" t="n">
        <v>-11.3</v>
      </c>
      <c r="H21" s="41" t="n">
        <f aca="false">H20+1</f>
        <v>-164</v>
      </c>
      <c r="I21" s="53" t="n">
        <f aca="false">('Medidas-dBm-Diagrama de radiaçã'!I201)-MAX('Medidas-dBm-Diagrama de radiaçã'!$I$5:$I$365)</f>
        <v>-0.350000000000001</v>
      </c>
      <c r="J21" s="53" t="n">
        <f aca="false">('Medidas-dBm-Diagrama de radiaçã'!J201)-MAX('Medidas-dBm-Diagrama de radiaçã'!$J$5:$J$365)</f>
        <v>-4.262</v>
      </c>
      <c r="N21" s="41" t="n">
        <f aca="false">N20+1</f>
        <v>-164</v>
      </c>
      <c r="O21" s="53" t="n">
        <f aca="false">('Medidas-dBm-Diagrama de radiaçã'!O201)-MAX('Medidas-dBm-Diagrama de radiaçã'!$O$5:$O$365)</f>
        <v>-5.882</v>
      </c>
      <c r="P21" s="53" t="n">
        <f aca="false">('Medidas-dBm-Diagrama de radiaçã'!P201)-MAX('Medidas-dBm-Diagrama de radiaçã'!$P$5:$P$365)</f>
        <v>-15.234</v>
      </c>
      <c r="Q21" s="53" t="n">
        <f aca="false">('Medidas-dBm-Diagrama de radiaçã'!Q201)-MAX('Medidas-dBm-Diagrama de radiaçã'!$Q$5:$Q$365)</f>
        <v>-6.638</v>
      </c>
    </row>
    <row r="22" customFormat="false" ht="12.8" hidden="false" customHeight="false" outlineLevel="0" collapsed="false">
      <c r="B22" s="41" t="n">
        <f aca="false">B21+1</f>
        <v>-163</v>
      </c>
      <c r="C22" s="53" t="n">
        <f aca="false">('Medidas-dBm-Diagrama de radiaçã'!C202)-MAX('Medidas-dBm-Diagrama de radiaçã'!$C$5:$C$365)</f>
        <v>-1.8</v>
      </c>
      <c r="D22" s="53" t="n">
        <f aca="false">('Medidas-dBm-Diagrama de radiaçã'!F202)-MAX('Medidas-dBm-Diagrama de radiaçã'!$F$5:$F$365)</f>
        <v>-12.2</v>
      </c>
      <c r="E22" s="0" t="n">
        <v>-11.4</v>
      </c>
      <c r="H22" s="41" t="n">
        <f aca="false">H21+1</f>
        <v>-163</v>
      </c>
      <c r="I22" s="53" t="n">
        <f aca="false">('Medidas-dBm-Diagrama de radiaçã'!I202)-MAX('Medidas-dBm-Diagrama de radiaçã'!$I$5:$I$365)</f>
        <v>-0.470000000000006</v>
      </c>
      <c r="J22" s="53" t="n">
        <f aca="false">('Medidas-dBm-Diagrama de radiaçã'!J202)-MAX('Medidas-dBm-Diagrama de radiaçã'!$J$5:$J$365)</f>
        <v>-4.324</v>
      </c>
      <c r="N22" s="41" t="n">
        <f aca="false">N21+1</f>
        <v>-163</v>
      </c>
      <c r="O22" s="53" t="n">
        <f aca="false">('Medidas-dBm-Diagrama de radiaçã'!O202)-MAX('Medidas-dBm-Diagrama de radiaçã'!$O$5:$O$365)</f>
        <v>-6.184</v>
      </c>
      <c r="P22" s="53" t="n">
        <f aca="false">('Medidas-dBm-Diagrama de radiaçã'!P202)-MAX('Medidas-dBm-Diagrama de radiaçã'!$P$5:$P$365)</f>
        <v>-15.008</v>
      </c>
      <c r="Q22" s="53" t="n">
        <f aca="false">('Medidas-dBm-Diagrama de radiaçã'!Q202)-MAX('Medidas-dBm-Diagrama de radiaçã'!$Q$5:$Q$365)</f>
        <v>-6.366</v>
      </c>
    </row>
    <row r="23" customFormat="false" ht="12.8" hidden="false" customHeight="false" outlineLevel="0" collapsed="false">
      <c r="B23" s="41" t="n">
        <f aca="false">B22+1</f>
        <v>-162</v>
      </c>
      <c r="C23" s="53" t="n">
        <f aca="false">('Medidas-dBm-Diagrama de radiaçã'!C203)-MAX('Medidas-dBm-Diagrama de radiaçã'!$C$5:$C$365)</f>
        <v>-1.9</v>
      </c>
      <c r="D23" s="53" t="n">
        <f aca="false">('Medidas-dBm-Diagrama de radiaçã'!F203)-MAX('Medidas-dBm-Diagrama de radiaçã'!$F$5:$F$365)</f>
        <v>-12.4</v>
      </c>
      <c r="E23" s="0" t="n">
        <v>-11.4</v>
      </c>
      <c r="H23" s="41" t="n">
        <f aca="false">H22+1</f>
        <v>-162</v>
      </c>
      <c r="I23" s="53" t="n">
        <f aca="false">('Medidas-dBm-Diagrama de radiaçã'!I203)-MAX('Medidas-dBm-Diagrama de radiaçã'!$I$5:$I$365)</f>
        <v>-0.590000000000003</v>
      </c>
      <c r="J23" s="53" t="n">
        <f aca="false">('Medidas-dBm-Diagrama de radiaçã'!J203)-MAX('Medidas-dBm-Diagrama de radiaçã'!$J$5:$J$365)</f>
        <v>-4.386</v>
      </c>
      <c r="N23" s="41" t="n">
        <f aca="false">N22+1</f>
        <v>-162</v>
      </c>
      <c r="O23" s="53" t="n">
        <f aca="false">('Medidas-dBm-Diagrama de radiaçã'!O203)-MAX('Medidas-dBm-Diagrama de radiaçã'!$O$5:$O$365)</f>
        <v>-6.486</v>
      </c>
      <c r="P23" s="53" t="n">
        <f aca="false">('Medidas-dBm-Diagrama de radiaçã'!P203)-MAX('Medidas-dBm-Diagrama de radiaçã'!$P$5:$P$365)</f>
        <v>-14.782</v>
      </c>
      <c r="Q23" s="53" t="n">
        <f aca="false">('Medidas-dBm-Diagrama de radiaçã'!Q203)-MAX('Medidas-dBm-Diagrama de radiaçã'!$Q$5:$Q$365)</f>
        <v>-6.094</v>
      </c>
    </row>
    <row r="24" customFormat="false" ht="12.8" hidden="false" customHeight="false" outlineLevel="0" collapsed="false">
      <c r="B24" s="41" t="n">
        <f aca="false">B23+1</f>
        <v>-161</v>
      </c>
      <c r="C24" s="53" t="n">
        <f aca="false">('Medidas-dBm-Diagrama de radiaçã'!C204)-MAX('Medidas-dBm-Diagrama de radiaçã'!$C$5:$C$365)</f>
        <v>-2</v>
      </c>
      <c r="D24" s="53" t="n">
        <f aca="false">('Medidas-dBm-Diagrama de radiaçã'!F204)-MAX('Medidas-dBm-Diagrama de radiaçã'!$F$5:$F$365)</f>
        <v>-12.5</v>
      </c>
      <c r="E24" s="0" t="n">
        <v>-11.5</v>
      </c>
      <c r="H24" s="41" t="n">
        <f aca="false">H23+1</f>
        <v>-161</v>
      </c>
      <c r="I24" s="53" t="n">
        <f aca="false">('Medidas-dBm-Diagrama de radiaçã'!I204)-MAX('Medidas-dBm-Diagrama de radiaçã'!$I$5:$I$365)</f>
        <v>-0.710000000000001</v>
      </c>
      <c r="J24" s="53" t="n">
        <f aca="false">('Medidas-dBm-Diagrama de radiaçã'!J204)-MAX('Medidas-dBm-Diagrama de radiaçã'!$J$5:$J$365)</f>
        <v>-4.448</v>
      </c>
      <c r="N24" s="41" t="n">
        <f aca="false">N23+1</f>
        <v>-161</v>
      </c>
      <c r="O24" s="53" t="n">
        <f aca="false">('Medidas-dBm-Diagrama de radiaçã'!O204)-MAX('Medidas-dBm-Diagrama de radiaçã'!$O$5:$O$365)</f>
        <v>-6.788</v>
      </c>
      <c r="P24" s="53" t="n">
        <f aca="false">('Medidas-dBm-Diagrama de radiaçã'!P204)-MAX('Medidas-dBm-Diagrama de radiaçã'!$P$5:$P$365)</f>
        <v>-14.556</v>
      </c>
      <c r="Q24" s="53" t="n">
        <f aca="false">('Medidas-dBm-Diagrama de radiaçã'!Q204)-MAX('Medidas-dBm-Diagrama de radiaçã'!$Q$5:$Q$365)</f>
        <v>-5.822</v>
      </c>
    </row>
    <row r="25" customFormat="false" ht="12.8" hidden="false" customHeight="false" outlineLevel="0" collapsed="false">
      <c r="B25" s="41" t="n">
        <f aca="false">B24+1</f>
        <v>-160</v>
      </c>
      <c r="C25" s="53" t="n">
        <f aca="false">('Medidas-dBm-Diagrama de radiaçã'!C205)-MAX('Medidas-dBm-Diagrama de radiaçã'!$C$5:$C$365)</f>
        <v>-2.09999999999999</v>
      </c>
      <c r="D25" s="53" t="n">
        <f aca="false">('Medidas-dBm-Diagrama de radiaçã'!F205)-MAX('Medidas-dBm-Diagrama de radiaçã'!$F$5:$F$365)</f>
        <v>-12.6</v>
      </c>
      <c r="E25" s="0" t="n">
        <v>-11.8</v>
      </c>
      <c r="H25" s="41" t="n">
        <f aca="false">H24+1</f>
        <v>-160</v>
      </c>
      <c r="I25" s="53" t="n">
        <f aca="false">('Medidas-dBm-Diagrama de radiaçã'!I205)-MAX('Medidas-dBm-Diagrama de radiaçã'!$I$5:$I$365)</f>
        <v>-0.830000000000005</v>
      </c>
      <c r="J25" s="53" t="n">
        <f aca="false">('Medidas-dBm-Diagrama de radiaçã'!J205)-MAX('Medidas-dBm-Diagrama de radiaçã'!$J$5:$J$365)</f>
        <v>-4.51</v>
      </c>
      <c r="N25" s="41" t="n">
        <f aca="false">N24+1</f>
        <v>-160</v>
      </c>
      <c r="O25" s="53" t="n">
        <f aca="false">('Medidas-dBm-Diagrama de radiaçã'!O205)-MAX('Medidas-dBm-Diagrama de radiaçã'!$O$5:$O$365)</f>
        <v>-7.09</v>
      </c>
      <c r="P25" s="53" t="n">
        <f aca="false">('Medidas-dBm-Diagrama de radiaçã'!P205)-MAX('Medidas-dBm-Diagrama de radiaçã'!$P$5:$P$365)</f>
        <v>-14.33</v>
      </c>
      <c r="Q25" s="53" t="n">
        <f aca="false">('Medidas-dBm-Diagrama de radiaçã'!Q205)-MAX('Medidas-dBm-Diagrama de radiaçã'!$Q$5:$Q$365)</f>
        <v>-5.55</v>
      </c>
    </row>
    <row r="26" customFormat="false" ht="12.8" hidden="false" customHeight="false" outlineLevel="0" collapsed="false">
      <c r="B26" s="41" t="n">
        <f aca="false">B25+1</f>
        <v>-159</v>
      </c>
      <c r="C26" s="53" t="n">
        <f aca="false">('Medidas-dBm-Diagrama de radiaçã'!C206)-MAX('Medidas-dBm-Diagrama de radiaçã'!$C$5:$C$365)</f>
        <v>-2.3</v>
      </c>
      <c r="D26" s="53" t="n">
        <f aca="false">('Medidas-dBm-Diagrama de radiaçã'!F206)-MAX('Medidas-dBm-Diagrama de radiaçã'!$F$5:$F$365)</f>
        <v>-12.7</v>
      </c>
      <c r="E26" s="0" t="n">
        <v>-12</v>
      </c>
      <c r="H26" s="41" t="n">
        <f aca="false">H25+1</f>
        <v>-159</v>
      </c>
      <c r="I26" s="53" t="n">
        <f aca="false">('Medidas-dBm-Diagrama de radiaçã'!I206)-MAX('Medidas-dBm-Diagrama de radiaçã'!$I$5:$I$365)</f>
        <v>-0.940000000000005</v>
      </c>
      <c r="J26" s="53" t="n">
        <f aca="false">('Medidas-dBm-Diagrama de radiaçã'!J206)-MAX('Medidas-dBm-Diagrama de radiaçã'!$J$5:$J$365)</f>
        <v>-4.676</v>
      </c>
      <c r="N26" s="41" t="n">
        <f aca="false">N25+1</f>
        <v>-159</v>
      </c>
      <c r="O26" s="53" t="n">
        <f aca="false">('Medidas-dBm-Diagrama de radiaçã'!O206)-MAX('Medidas-dBm-Diagrama de radiaçã'!$O$5:$O$365)</f>
        <v>-7.51</v>
      </c>
      <c r="P26" s="53" t="n">
        <f aca="false">('Medidas-dBm-Diagrama de radiaçã'!P206)-MAX('Medidas-dBm-Diagrama de radiaçã'!$P$5:$P$365)</f>
        <v>-13.992</v>
      </c>
      <c r="Q26" s="53" t="n">
        <f aca="false">('Medidas-dBm-Diagrama de radiaçã'!Q206)-MAX('Medidas-dBm-Diagrama de radiaçã'!$Q$5:$Q$365)</f>
        <v>-5.366</v>
      </c>
    </row>
    <row r="27" customFormat="false" ht="12.8" hidden="false" customHeight="false" outlineLevel="0" collapsed="false">
      <c r="B27" s="41" t="n">
        <f aca="false">B26+1</f>
        <v>-158</v>
      </c>
      <c r="C27" s="53" t="n">
        <f aca="false">('Medidas-dBm-Diagrama de radiaçã'!C207)-MAX('Medidas-dBm-Diagrama de radiaçã'!$C$5:$C$365)</f>
        <v>-2.3</v>
      </c>
      <c r="D27" s="53" t="n">
        <f aca="false">('Medidas-dBm-Diagrama de radiaçã'!F207)-MAX('Medidas-dBm-Diagrama de radiaçã'!$F$5:$F$365)</f>
        <v>-12.6</v>
      </c>
      <c r="E27" s="0" t="n">
        <v>-12.2</v>
      </c>
      <c r="H27" s="41" t="n">
        <f aca="false">H26+1</f>
        <v>-158</v>
      </c>
      <c r="I27" s="53" t="n">
        <f aca="false">('Medidas-dBm-Diagrama de radiaçã'!I207)-MAX('Medidas-dBm-Diagrama de radiaçã'!$I$5:$I$365)</f>
        <v>-1.05</v>
      </c>
      <c r="J27" s="53" t="n">
        <f aca="false">('Medidas-dBm-Diagrama de radiaçã'!J207)-MAX('Medidas-dBm-Diagrama de radiaçã'!$J$5:$J$365)</f>
        <v>-4.842</v>
      </c>
      <c r="N27" s="41" t="n">
        <f aca="false">N26+1</f>
        <v>-158</v>
      </c>
      <c r="O27" s="53" t="n">
        <f aca="false">('Medidas-dBm-Diagrama de radiaçã'!O207)-MAX('Medidas-dBm-Diagrama de radiaçã'!$O$5:$O$365)</f>
        <v>-7.93</v>
      </c>
      <c r="P27" s="53" t="n">
        <f aca="false">('Medidas-dBm-Diagrama de radiaçã'!P207)-MAX('Medidas-dBm-Diagrama de radiaçã'!$P$5:$P$365)</f>
        <v>-13.654</v>
      </c>
      <c r="Q27" s="53" t="n">
        <f aca="false">('Medidas-dBm-Diagrama de radiaçã'!Q207)-MAX('Medidas-dBm-Diagrama de radiaçã'!$Q$5:$Q$365)</f>
        <v>-5.182</v>
      </c>
    </row>
    <row r="28" customFormat="false" ht="12.8" hidden="false" customHeight="false" outlineLevel="0" collapsed="false">
      <c r="B28" s="41" t="n">
        <f aca="false">B27+1</f>
        <v>-157</v>
      </c>
      <c r="C28" s="53" t="n">
        <f aca="false">('Medidas-dBm-Diagrama de radiaçã'!C208)-MAX('Medidas-dBm-Diagrama de radiaçã'!$C$5:$C$365)</f>
        <v>-2.4</v>
      </c>
      <c r="D28" s="53" t="n">
        <f aca="false">('Medidas-dBm-Diagrama de radiaçã'!F208)-MAX('Medidas-dBm-Diagrama de radiaçã'!$F$5:$F$365)</f>
        <v>-12.5</v>
      </c>
      <c r="E28" s="0" t="n">
        <v>-12.4</v>
      </c>
      <c r="H28" s="41" t="n">
        <f aca="false">H27+1</f>
        <v>-157</v>
      </c>
      <c r="I28" s="53" t="n">
        <f aca="false">('Medidas-dBm-Diagrama de radiaçã'!I208)-MAX('Medidas-dBm-Diagrama de radiaçã'!$I$5:$I$365)</f>
        <v>-1.16</v>
      </c>
      <c r="J28" s="53" t="n">
        <f aca="false">('Medidas-dBm-Diagrama de radiaçã'!J208)-MAX('Medidas-dBm-Diagrama de radiaçã'!$J$5:$J$365)</f>
        <v>-5.008</v>
      </c>
      <c r="N28" s="41" t="n">
        <f aca="false">N27+1</f>
        <v>-157</v>
      </c>
      <c r="O28" s="53" t="n">
        <f aca="false">('Medidas-dBm-Diagrama de radiaçã'!O208)-MAX('Medidas-dBm-Diagrama de radiaçã'!$O$5:$O$365)</f>
        <v>-8.35</v>
      </c>
      <c r="P28" s="53" t="n">
        <f aca="false">('Medidas-dBm-Diagrama de radiaçã'!P208)-MAX('Medidas-dBm-Diagrama de radiaçã'!$P$5:$P$365)</f>
        <v>-13.316</v>
      </c>
      <c r="Q28" s="53" t="n">
        <f aca="false">('Medidas-dBm-Diagrama de radiaçã'!Q208)-MAX('Medidas-dBm-Diagrama de radiaçã'!$Q$5:$Q$365)</f>
        <v>-4.998</v>
      </c>
    </row>
    <row r="29" customFormat="false" ht="12.8" hidden="false" customHeight="false" outlineLevel="0" collapsed="false">
      <c r="B29" s="41" t="n">
        <f aca="false">B28+1</f>
        <v>-156</v>
      </c>
      <c r="C29" s="53" t="n">
        <f aca="false">('Medidas-dBm-Diagrama de radiaçã'!C209)-MAX('Medidas-dBm-Diagrama de radiaçã'!$C$5:$C$365)</f>
        <v>-2.5</v>
      </c>
      <c r="D29" s="53" t="n">
        <f aca="false">('Medidas-dBm-Diagrama de radiaçã'!F209)-MAX('Medidas-dBm-Diagrama de radiaçã'!$F$5:$F$365)</f>
        <v>-12.4</v>
      </c>
      <c r="E29" s="0" t="n">
        <v>-12.5</v>
      </c>
      <c r="H29" s="41" t="n">
        <f aca="false">H28+1</f>
        <v>-156</v>
      </c>
      <c r="I29" s="53" t="n">
        <f aca="false">('Medidas-dBm-Diagrama de radiaçã'!I209)-MAX('Medidas-dBm-Diagrama de radiaçã'!$I$5:$I$365)</f>
        <v>-1.27</v>
      </c>
      <c r="J29" s="53" t="n">
        <f aca="false">('Medidas-dBm-Diagrama de radiaçã'!J209)-MAX('Medidas-dBm-Diagrama de radiaçã'!$J$5:$J$365)</f>
        <v>-5.174</v>
      </c>
      <c r="N29" s="41" t="n">
        <f aca="false">N28+1</f>
        <v>-156</v>
      </c>
      <c r="O29" s="53" t="n">
        <f aca="false">('Medidas-dBm-Diagrama de radiaçã'!O209)-MAX('Medidas-dBm-Diagrama de radiaçã'!$O$5:$O$365)</f>
        <v>-8.77</v>
      </c>
      <c r="P29" s="53" t="n">
        <f aca="false">('Medidas-dBm-Diagrama de radiaçã'!P209)-MAX('Medidas-dBm-Diagrama de radiaçã'!$P$5:$P$365)</f>
        <v>-12.978</v>
      </c>
      <c r="Q29" s="53" t="n">
        <f aca="false">('Medidas-dBm-Diagrama de radiaçã'!Q209)-MAX('Medidas-dBm-Diagrama de radiaçã'!$Q$5:$Q$365)</f>
        <v>-4.814</v>
      </c>
    </row>
    <row r="30" customFormat="false" ht="12.8" hidden="false" customHeight="false" outlineLevel="0" collapsed="false">
      <c r="B30" s="41" t="n">
        <f aca="false">B29+1</f>
        <v>-155</v>
      </c>
      <c r="C30" s="53" t="n">
        <f aca="false">('Medidas-dBm-Diagrama de radiaçã'!C210)-MAX('Medidas-dBm-Diagrama de radiaçã'!$C$5:$C$365)</f>
        <v>-2.59999999999999</v>
      </c>
      <c r="D30" s="53" t="n">
        <f aca="false">('Medidas-dBm-Diagrama de radiaçã'!F210)-MAX('Medidas-dBm-Diagrama de radiaçã'!$F$5:$F$365)</f>
        <v>-12.3</v>
      </c>
      <c r="E30" s="0" t="n">
        <v>-12.6</v>
      </c>
      <c r="H30" s="41" t="n">
        <f aca="false">H29+1</f>
        <v>-155</v>
      </c>
      <c r="I30" s="53" t="n">
        <f aca="false">('Medidas-dBm-Diagrama de radiaçã'!I210)-MAX('Medidas-dBm-Diagrama de radiaçã'!$I$5:$I$365)</f>
        <v>-1.38</v>
      </c>
      <c r="J30" s="53" t="n">
        <f aca="false">('Medidas-dBm-Diagrama de radiaçã'!J210)-MAX('Medidas-dBm-Diagrama de radiaçã'!$J$5:$J$365)</f>
        <v>-5.34</v>
      </c>
      <c r="N30" s="41" t="n">
        <f aca="false">N29+1</f>
        <v>-155</v>
      </c>
      <c r="O30" s="53" t="n">
        <f aca="false">('Medidas-dBm-Diagrama de radiaçã'!O210)-MAX('Medidas-dBm-Diagrama de radiaçã'!$O$5:$O$365)</f>
        <v>-9.19</v>
      </c>
      <c r="P30" s="53" t="n">
        <f aca="false">('Medidas-dBm-Diagrama de radiaçã'!P210)-MAX('Medidas-dBm-Diagrama de radiaçã'!$P$5:$P$365)</f>
        <v>-12.64</v>
      </c>
      <c r="Q30" s="53" t="n">
        <f aca="false">('Medidas-dBm-Diagrama de radiaçã'!Q210)-MAX('Medidas-dBm-Diagrama de radiaçã'!$Q$5:$Q$365)</f>
        <v>-4.63</v>
      </c>
    </row>
    <row r="31" customFormat="false" ht="12.8" hidden="false" customHeight="false" outlineLevel="0" collapsed="false">
      <c r="B31" s="41" t="n">
        <f aca="false">B30+1</f>
        <v>-154</v>
      </c>
      <c r="C31" s="53" t="n">
        <f aca="false">('Medidas-dBm-Diagrama de radiaçã'!C211)-MAX('Medidas-dBm-Diagrama de radiaçã'!$C$5:$C$365)</f>
        <v>-2.7</v>
      </c>
      <c r="D31" s="53" t="n">
        <f aca="false">('Medidas-dBm-Diagrama de radiaçã'!F211)-MAX('Medidas-dBm-Diagrama de radiaçã'!$F$5:$F$365)</f>
        <v>-12</v>
      </c>
      <c r="E31" s="0" t="n">
        <v>-12.7</v>
      </c>
      <c r="H31" s="41" t="n">
        <f aca="false">H30+1</f>
        <v>-154</v>
      </c>
      <c r="I31" s="53" t="n">
        <f aca="false">('Medidas-dBm-Diagrama de radiaçã'!I211)-MAX('Medidas-dBm-Diagrama de radiaçã'!$I$5:$I$365)</f>
        <v>-1.584</v>
      </c>
      <c r="J31" s="53" t="n">
        <f aca="false">('Medidas-dBm-Diagrama de radiaçã'!J211)-MAX('Medidas-dBm-Diagrama de radiaçã'!$J$5:$J$365)</f>
        <v>-5.506</v>
      </c>
      <c r="N31" s="41" t="n">
        <f aca="false">N30+1</f>
        <v>-154</v>
      </c>
      <c r="O31" s="53" t="n">
        <f aca="false">('Medidas-dBm-Diagrama de radiaçã'!O211)-MAX('Medidas-dBm-Diagrama de radiaçã'!$O$5:$O$365)</f>
        <v>-9.382</v>
      </c>
      <c r="P31" s="53" t="n">
        <f aca="false">('Medidas-dBm-Diagrama de radiaçã'!P211)-MAX('Medidas-dBm-Diagrama de radiaçã'!$P$5:$P$365)</f>
        <v>-12.474</v>
      </c>
      <c r="Q31" s="53" t="n">
        <f aca="false">('Medidas-dBm-Diagrama de radiaçã'!Q211)-MAX('Medidas-dBm-Diagrama de radiaçã'!$Q$5:$Q$365)</f>
        <v>-4.59</v>
      </c>
    </row>
    <row r="32" customFormat="false" ht="12.8" hidden="false" customHeight="false" outlineLevel="0" collapsed="false">
      <c r="B32" s="41" t="n">
        <f aca="false">B31+1</f>
        <v>-153</v>
      </c>
      <c r="C32" s="53" t="n">
        <f aca="false">('Medidas-dBm-Diagrama de radiaçã'!C212)-MAX('Medidas-dBm-Diagrama de radiaçã'!$C$5:$C$365)</f>
        <v>-2.8</v>
      </c>
      <c r="D32" s="53" t="n">
        <f aca="false">('Medidas-dBm-Diagrama de radiaçã'!F212)-MAX('Medidas-dBm-Diagrama de radiaçã'!$F$5:$F$365)</f>
        <v>-11.8</v>
      </c>
      <c r="E32" s="0" t="n">
        <v>-12.6</v>
      </c>
      <c r="H32" s="41" t="n">
        <f aca="false">H31+1</f>
        <v>-153</v>
      </c>
      <c r="I32" s="53" t="n">
        <f aca="false">('Medidas-dBm-Diagrama de radiaçã'!I212)-MAX('Medidas-dBm-Diagrama de radiaçã'!$I$5:$I$365)</f>
        <v>-1.788</v>
      </c>
      <c r="J32" s="53" t="n">
        <f aca="false">('Medidas-dBm-Diagrama de radiaçã'!J212)-MAX('Medidas-dBm-Diagrama de radiaçã'!$J$5:$J$365)</f>
        <v>-5.672</v>
      </c>
      <c r="N32" s="41" t="n">
        <f aca="false">N31+1</f>
        <v>-153</v>
      </c>
      <c r="O32" s="53" t="n">
        <f aca="false">('Medidas-dBm-Diagrama de radiaçã'!O212)-MAX('Medidas-dBm-Diagrama de radiaçã'!$O$5:$O$365)</f>
        <v>-9.574</v>
      </c>
      <c r="P32" s="53" t="n">
        <f aca="false">('Medidas-dBm-Diagrama de radiaçã'!P212)-MAX('Medidas-dBm-Diagrama de radiaçã'!$P$5:$P$365)</f>
        <v>-12.308</v>
      </c>
      <c r="Q32" s="53" t="n">
        <f aca="false">('Medidas-dBm-Diagrama de radiaçã'!Q212)-MAX('Medidas-dBm-Diagrama de radiaçã'!$Q$5:$Q$365)</f>
        <v>-4.55</v>
      </c>
    </row>
    <row r="33" customFormat="false" ht="12.8" hidden="false" customHeight="false" outlineLevel="0" collapsed="false">
      <c r="B33" s="41" t="n">
        <f aca="false">B32+1</f>
        <v>-152</v>
      </c>
      <c r="C33" s="53" t="n">
        <f aca="false">('Medidas-dBm-Diagrama de radiaçã'!C213)-MAX('Medidas-dBm-Diagrama de radiaçã'!$C$5:$C$365)</f>
        <v>-2.9</v>
      </c>
      <c r="D33" s="53" t="n">
        <f aca="false">('Medidas-dBm-Diagrama de radiaçã'!F213)-MAX('Medidas-dBm-Diagrama de radiaçã'!$F$5:$F$365)</f>
        <v>-11.5</v>
      </c>
      <c r="E33" s="0" t="n">
        <v>-12.5</v>
      </c>
      <c r="H33" s="41" t="n">
        <f aca="false">H32+1</f>
        <v>-152</v>
      </c>
      <c r="I33" s="53" t="n">
        <f aca="false">('Medidas-dBm-Diagrama de radiaçã'!I213)-MAX('Medidas-dBm-Diagrama de radiaçã'!$I$5:$I$365)</f>
        <v>-1.992</v>
      </c>
      <c r="J33" s="53" t="n">
        <f aca="false">('Medidas-dBm-Diagrama de radiaçã'!J213)-MAX('Medidas-dBm-Diagrama de radiaçã'!$J$5:$J$365)</f>
        <v>-5.838</v>
      </c>
      <c r="N33" s="41" t="n">
        <f aca="false">N32+1</f>
        <v>-152</v>
      </c>
      <c r="O33" s="53" t="n">
        <f aca="false">('Medidas-dBm-Diagrama de radiaçã'!O213)-MAX('Medidas-dBm-Diagrama de radiaçã'!$O$5:$O$365)</f>
        <v>-9.766</v>
      </c>
      <c r="P33" s="53" t="n">
        <f aca="false">('Medidas-dBm-Diagrama de radiaçã'!P213)-MAX('Medidas-dBm-Diagrama de radiaçã'!$P$5:$P$365)</f>
        <v>-12.142</v>
      </c>
      <c r="Q33" s="53" t="n">
        <f aca="false">('Medidas-dBm-Diagrama de radiaçã'!Q213)-MAX('Medidas-dBm-Diagrama de radiaçã'!$Q$5:$Q$365)</f>
        <v>-4.51</v>
      </c>
    </row>
    <row r="34" customFormat="false" ht="12.8" hidden="false" customHeight="false" outlineLevel="0" collapsed="false">
      <c r="B34" s="41" t="n">
        <f aca="false">B33+1</f>
        <v>-151</v>
      </c>
      <c r="C34" s="53" t="n">
        <f aca="false">('Medidas-dBm-Diagrama de radiaçã'!C214)-MAX('Medidas-dBm-Diagrama de radiaçã'!$C$5:$C$365)</f>
        <v>-2.9</v>
      </c>
      <c r="D34" s="53" t="n">
        <f aca="false">('Medidas-dBm-Diagrama de radiaçã'!F214)-MAX('Medidas-dBm-Diagrama de radiaçã'!$F$5:$F$365)</f>
        <v>-11.3</v>
      </c>
      <c r="E34" s="0" t="n">
        <v>-12.4</v>
      </c>
      <c r="H34" s="41" t="n">
        <f aca="false">H33+1</f>
        <v>-151</v>
      </c>
      <c r="I34" s="53" t="n">
        <f aca="false">('Medidas-dBm-Diagrama de radiaçã'!I214)-MAX('Medidas-dBm-Diagrama de radiaçã'!$I$5:$I$365)</f>
        <v>-2.196</v>
      </c>
      <c r="J34" s="53" t="n">
        <f aca="false">('Medidas-dBm-Diagrama de radiaçã'!J214)-MAX('Medidas-dBm-Diagrama de radiaçã'!$J$5:$J$365)</f>
        <v>-6.004</v>
      </c>
      <c r="N34" s="41" t="n">
        <f aca="false">N33+1</f>
        <v>-151</v>
      </c>
      <c r="O34" s="53" t="n">
        <f aca="false">('Medidas-dBm-Diagrama de radiaçã'!O214)-MAX('Medidas-dBm-Diagrama de radiaçã'!$O$5:$O$365)</f>
        <v>-9.958</v>
      </c>
      <c r="P34" s="53" t="n">
        <f aca="false">('Medidas-dBm-Diagrama de radiaçã'!P214)-MAX('Medidas-dBm-Diagrama de radiaçã'!$P$5:$P$365)</f>
        <v>-11.976</v>
      </c>
      <c r="Q34" s="53" t="n">
        <f aca="false">('Medidas-dBm-Diagrama de radiaçã'!Q214)-MAX('Medidas-dBm-Diagrama de radiaçã'!$Q$5:$Q$365)</f>
        <v>-4.47</v>
      </c>
    </row>
    <row r="35" customFormat="false" ht="12.8" hidden="false" customHeight="false" outlineLevel="0" collapsed="false">
      <c r="B35" s="41" t="n">
        <f aca="false">B34+1</f>
        <v>-150</v>
      </c>
      <c r="C35" s="53" t="n">
        <f aca="false">('Medidas-dBm-Diagrama de radiaçã'!C215)-MAX('Medidas-dBm-Diagrama de radiaçã'!$C$5:$C$365)</f>
        <v>-3.09999999999999</v>
      </c>
      <c r="D35" s="53" t="n">
        <f aca="false">('Medidas-dBm-Diagrama de radiaçã'!F215)-MAX('Medidas-dBm-Diagrama de radiaçã'!$F$5:$F$365)</f>
        <v>-11</v>
      </c>
      <c r="E35" s="0" t="n">
        <v>-12.3</v>
      </c>
      <c r="H35" s="41" t="n">
        <f aca="false">H34+1</f>
        <v>-150</v>
      </c>
      <c r="I35" s="53" t="n">
        <f aca="false">('Medidas-dBm-Diagrama de radiaçã'!I215)-MAX('Medidas-dBm-Diagrama de radiaçã'!$I$5:$I$365)</f>
        <v>-2.40000000000001</v>
      </c>
      <c r="J35" s="53" t="n">
        <f aca="false">('Medidas-dBm-Diagrama de radiaçã'!J215)-MAX('Medidas-dBm-Diagrama de radiaçã'!$J$5:$J$365)</f>
        <v>-6.17</v>
      </c>
      <c r="N35" s="41" t="n">
        <f aca="false">N34+1</f>
        <v>-150</v>
      </c>
      <c r="O35" s="53" t="n">
        <f aca="false">('Medidas-dBm-Diagrama de radiaçã'!O215)-MAX('Medidas-dBm-Diagrama de radiaçã'!$O$5:$O$365)</f>
        <v>-10.15</v>
      </c>
      <c r="P35" s="53" t="n">
        <f aca="false">('Medidas-dBm-Diagrama de radiaçã'!P215)-MAX('Medidas-dBm-Diagrama de radiaçã'!$P$5:$P$365)</f>
        <v>-11.81</v>
      </c>
      <c r="Q35" s="53" t="n">
        <f aca="false">('Medidas-dBm-Diagrama de radiaçã'!Q215)-MAX('Medidas-dBm-Diagrama de radiaçã'!$Q$5:$Q$365)</f>
        <v>-4.43</v>
      </c>
    </row>
    <row r="36" customFormat="false" ht="12.8" hidden="false" customHeight="false" outlineLevel="0" collapsed="false">
      <c r="B36" s="41" t="n">
        <f aca="false">B35+1</f>
        <v>-149</v>
      </c>
      <c r="C36" s="53" t="n">
        <f aca="false">('Medidas-dBm-Diagrama de radiaçã'!C216)-MAX('Medidas-dBm-Diagrama de radiaçã'!$C$5:$C$365)</f>
        <v>-3.2</v>
      </c>
      <c r="D36" s="53" t="n">
        <f aca="false">('Medidas-dBm-Diagrama de radiaçã'!F216)-MAX('Medidas-dBm-Diagrama de radiaçã'!$F$5:$F$365)</f>
        <v>-10.6</v>
      </c>
      <c r="E36" s="0" t="n">
        <v>-12</v>
      </c>
      <c r="H36" s="41" t="n">
        <f aca="false">H35+1</f>
        <v>-149</v>
      </c>
      <c r="I36" s="53" t="n">
        <f aca="false">('Medidas-dBm-Diagrama de radiaçã'!I216)-MAX('Medidas-dBm-Diagrama de radiaçã'!$I$5:$I$365)</f>
        <v>-2.602</v>
      </c>
      <c r="J36" s="53" t="n">
        <f aca="false">('Medidas-dBm-Diagrama de radiaçã'!J216)-MAX('Medidas-dBm-Diagrama de radiaçã'!$J$5:$J$365)</f>
        <v>-6.364</v>
      </c>
      <c r="N36" s="41" t="n">
        <f aca="false">N35+1</f>
        <v>-149</v>
      </c>
      <c r="O36" s="53" t="n">
        <f aca="false">('Medidas-dBm-Diagrama de radiaçã'!O216)-MAX('Medidas-dBm-Diagrama de radiaçã'!$O$5:$O$365)</f>
        <v>-9.794</v>
      </c>
      <c r="P36" s="53" t="n">
        <f aca="false">('Medidas-dBm-Diagrama de radiaçã'!P216)-MAX('Medidas-dBm-Diagrama de radiaçã'!$P$5:$P$365)</f>
        <v>-11.488</v>
      </c>
      <c r="Q36" s="53" t="n">
        <f aca="false">('Medidas-dBm-Diagrama de radiaçã'!Q216)-MAX('Medidas-dBm-Diagrama de radiaçã'!$Q$5:$Q$365)</f>
        <v>-4.45</v>
      </c>
    </row>
    <row r="37" customFormat="false" ht="12.8" hidden="false" customHeight="false" outlineLevel="0" collapsed="false">
      <c r="B37" s="41" t="n">
        <f aca="false">B36+1</f>
        <v>-148</v>
      </c>
      <c r="C37" s="53" t="n">
        <f aca="false">('Medidas-dBm-Diagrama de radiaçã'!C217)-MAX('Medidas-dBm-Diagrama de radiaçã'!$C$5:$C$365)</f>
        <v>-3.3</v>
      </c>
      <c r="D37" s="53" t="n">
        <f aca="false">('Medidas-dBm-Diagrama de radiaçã'!F217)-MAX('Medidas-dBm-Diagrama de radiaçã'!$F$5:$F$365)</f>
        <v>-10.3</v>
      </c>
      <c r="E37" s="0" t="n">
        <v>-11.8</v>
      </c>
      <c r="H37" s="41" t="n">
        <f aca="false">H36+1</f>
        <v>-148</v>
      </c>
      <c r="I37" s="53" t="n">
        <f aca="false">('Medidas-dBm-Diagrama de radiaçã'!I217)-MAX('Medidas-dBm-Diagrama de radiaçã'!$I$5:$I$365)</f>
        <v>-2.804</v>
      </c>
      <c r="J37" s="53" t="n">
        <f aca="false">('Medidas-dBm-Diagrama de radiaçã'!J217)-MAX('Medidas-dBm-Diagrama de radiaçã'!$J$5:$J$365)</f>
        <v>-6.558</v>
      </c>
      <c r="N37" s="41" t="n">
        <f aca="false">N36+1</f>
        <v>-148</v>
      </c>
      <c r="O37" s="53" t="n">
        <f aca="false">('Medidas-dBm-Diagrama de radiaçã'!O217)-MAX('Medidas-dBm-Diagrama de radiaçã'!$O$5:$O$365)</f>
        <v>-9.438</v>
      </c>
      <c r="P37" s="53" t="n">
        <f aca="false">('Medidas-dBm-Diagrama de radiaçã'!P217)-MAX('Medidas-dBm-Diagrama de radiaçã'!$P$5:$P$365)</f>
        <v>-11.166</v>
      </c>
      <c r="Q37" s="53" t="n">
        <f aca="false">('Medidas-dBm-Diagrama de radiaçã'!Q217)-MAX('Medidas-dBm-Diagrama de radiaçã'!$Q$5:$Q$365)</f>
        <v>-4.47</v>
      </c>
    </row>
    <row r="38" customFormat="false" ht="12.8" hidden="false" customHeight="false" outlineLevel="0" collapsed="false">
      <c r="B38" s="41" t="n">
        <f aca="false">B37+1</f>
        <v>-147</v>
      </c>
      <c r="C38" s="53" t="n">
        <f aca="false">('Medidas-dBm-Diagrama de radiaçã'!C218)-MAX('Medidas-dBm-Diagrama de radiaçã'!$C$5:$C$365)</f>
        <v>-3.4</v>
      </c>
      <c r="D38" s="53" t="n">
        <f aca="false">('Medidas-dBm-Diagrama de radiaçã'!F218)-MAX('Medidas-dBm-Diagrama de radiaçã'!$F$5:$F$365)</f>
        <v>-9.8</v>
      </c>
      <c r="E38" s="0" t="n">
        <v>-11.5</v>
      </c>
      <c r="H38" s="41" t="n">
        <f aca="false">H37+1</f>
        <v>-147</v>
      </c>
      <c r="I38" s="53" t="n">
        <f aca="false">('Medidas-dBm-Diagrama de radiaçã'!I218)-MAX('Medidas-dBm-Diagrama de radiaçã'!$I$5:$I$365)</f>
        <v>-3.006</v>
      </c>
      <c r="J38" s="53" t="n">
        <f aca="false">('Medidas-dBm-Diagrama de radiaçã'!J218)-MAX('Medidas-dBm-Diagrama de radiaçã'!$J$5:$J$365)</f>
        <v>-6.752</v>
      </c>
      <c r="N38" s="41" t="n">
        <f aca="false">N37+1</f>
        <v>-147</v>
      </c>
      <c r="O38" s="53" t="n">
        <f aca="false">('Medidas-dBm-Diagrama de radiaçã'!O218)-MAX('Medidas-dBm-Diagrama de radiaçã'!$O$5:$O$365)</f>
        <v>-9.082</v>
      </c>
      <c r="P38" s="53" t="n">
        <f aca="false">('Medidas-dBm-Diagrama de radiaçã'!P218)-MAX('Medidas-dBm-Diagrama de radiaçã'!$P$5:$P$365)</f>
        <v>-10.844</v>
      </c>
      <c r="Q38" s="53" t="n">
        <f aca="false">('Medidas-dBm-Diagrama de radiaçã'!Q218)-MAX('Medidas-dBm-Diagrama de radiaçã'!$Q$5:$Q$365)</f>
        <v>-4.49</v>
      </c>
    </row>
    <row r="39" customFormat="false" ht="12.8" hidden="false" customHeight="false" outlineLevel="0" collapsed="false">
      <c r="B39" s="41" t="n">
        <f aca="false">B38+1</f>
        <v>-146</v>
      </c>
      <c r="C39" s="53" t="n">
        <f aca="false">('Medidas-dBm-Diagrama de radiaçã'!C219)-MAX('Medidas-dBm-Diagrama de radiaçã'!$C$5:$C$365)</f>
        <v>-3.59999999999999</v>
      </c>
      <c r="D39" s="53" t="n">
        <f aca="false">('Medidas-dBm-Diagrama de radiaçã'!F219)-MAX('Medidas-dBm-Diagrama de radiaçã'!$F$5:$F$365)</f>
        <v>-9.5</v>
      </c>
      <c r="E39" s="0" t="n">
        <v>-11.3</v>
      </c>
      <c r="H39" s="41" t="n">
        <f aca="false">H38+1</f>
        <v>-146</v>
      </c>
      <c r="I39" s="53" t="n">
        <f aca="false">('Medidas-dBm-Diagrama de radiaçã'!I219)-MAX('Medidas-dBm-Diagrama de radiaçã'!$I$5:$I$365)</f>
        <v>-3.20800000000001</v>
      </c>
      <c r="J39" s="53" t="n">
        <f aca="false">('Medidas-dBm-Diagrama de radiaçã'!J219)-MAX('Medidas-dBm-Diagrama de radiaçã'!$J$5:$J$365)</f>
        <v>-6.946</v>
      </c>
      <c r="N39" s="41" t="n">
        <f aca="false">N38+1</f>
        <v>-146</v>
      </c>
      <c r="O39" s="53" t="n">
        <f aca="false">('Medidas-dBm-Diagrama de radiaçã'!O219)-MAX('Medidas-dBm-Diagrama de radiaçã'!$O$5:$O$365)</f>
        <v>-8.726</v>
      </c>
      <c r="P39" s="53" t="n">
        <f aca="false">('Medidas-dBm-Diagrama de radiaçã'!P219)-MAX('Medidas-dBm-Diagrama de radiaçã'!$P$5:$P$365)</f>
        <v>-10.522</v>
      </c>
      <c r="Q39" s="53" t="n">
        <f aca="false">('Medidas-dBm-Diagrama de radiaçã'!Q219)-MAX('Medidas-dBm-Diagrama de radiaçã'!$Q$5:$Q$365)</f>
        <v>-4.51</v>
      </c>
    </row>
    <row r="40" customFormat="false" ht="12.8" hidden="false" customHeight="false" outlineLevel="0" collapsed="false">
      <c r="B40" s="41" t="n">
        <f aca="false">B39+1</f>
        <v>-145</v>
      </c>
      <c r="C40" s="53" t="n">
        <f aca="false">('Medidas-dBm-Diagrama de radiaçã'!C220)-MAX('Medidas-dBm-Diagrama de radiaçã'!$C$5:$C$365)</f>
        <v>-3.7</v>
      </c>
      <c r="D40" s="53" t="n">
        <f aca="false">('Medidas-dBm-Diagrama de radiaçã'!F220)-MAX('Medidas-dBm-Diagrama de radiaçã'!$F$5:$F$365)</f>
        <v>-9.2</v>
      </c>
      <c r="E40" s="0" t="n">
        <v>-11</v>
      </c>
      <c r="H40" s="41" t="n">
        <f aca="false">H39+1</f>
        <v>-145</v>
      </c>
      <c r="I40" s="53" t="n">
        <f aca="false">('Medidas-dBm-Diagrama de radiaçã'!I220)-MAX('Medidas-dBm-Diagrama de radiaçã'!$I$5:$I$365)</f>
        <v>-3.41</v>
      </c>
      <c r="J40" s="53" t="n">
        <f aca="false">('Medidas-dBm-Diagrama de radiaçã'!J220)-MAX('Medidas-dBm-Diagrama de radiaçã'!$J$5:$J$365)</f>
        <v>-7.14</v>
      </c>
      <c r="N40" s="41" t="n">
        <f aca="false">N39+1</f>
        <v>-145</v>
      </c>
      <c r="O40" s="53" t="n">
        <f aca="false">('Medidas-dBm-Diagrama de radiaçã'!O220)-MAX('Medidas-dBm-Diagrama de radiaçã'!$O$5:$O$365)</f>
        <v>-8.37</v>
      </c>
      <c r="P40" s="53" t="n">
        <f aca="false">('Medidas-dBm-Diagrama de radiaçã'!P220)-MAX('Medidas-dBm-Diagrama de radiaçã'!$P$5:$P$365)</f>
        <v>-10.2</v>
      </c>
      <c r="Q40" s="53" t="n">
        <f aca="false">('Medidas-dBm-Diagrama de radiaçã'!Q220)-MAX('Medidas-dBm-Diagrama de radiaçã'!$Q$5:$Q$365)</f>
        <v>-4.53</v>
      </c>
    </row>
    <row r="41" customFormat="false" ht="12.8" hidden="false" customHeight="false" outlineLevel="0" collapsed="false">
      <c r="B41" s="41" t="n">
        <f aca="false">B40+1</f>
        <v>-144</v>
      </c>
      <c r="C41" s="53" t="n">
        <f aca="false">('Medidas-dBm-Diagrama de radiaçã'!C221)-MAX('Medidas-dBm-Diagrama de radiaçã'!$C$5:$C$365)</f>
        <v>-3.8</v>
      </c>
      <c r="D41" s="53" t="n">
        <f aca="false">('Medidas-dBm-Diagrama de radiaçã'!F221)-MAX('Medidas-dBm-Diagrama de radiaçã'!$F$5:$F$365)</f>
        <v>-8.7</v>
      </c>
      <c r="E41" s="0" t="n">
        <v>-10.6</v>
      </c>
      <c r="H41" s="41" t="n">
        <f aca="false">H40+1</f>
        <v>-144</v>
      </c>
      <c r="I41" s="53" t="n">
        <f aca="false">('Medidas-dBm-Diagrama de radiaçã'!I221)-MAX('Medidas-dBm-Diagrama de radiaçã'!$I$5:$I$365)</f>
        <v>-3.718</v>
      </c>
      <c r="J41" s="53" t="n">
        <f aca="false">('Medidas-dBm-Diagrama de radiaçã'!J221)-MAX('Medidas-dBm-Diagrama de radiaçã'!$J$5:$J$365)</f>
        <v>-7.38</v>
      </c>
      <c r="N41" s="41" t="n">
        <f aca="false">N40+1</f>
        <v>-144</v>
      </c>
      <c r="O41" s="53" t="n">
        <f aca="false">('Medidas-dBm-Diagrama de radiaçã'!O221)-MAX('Medidas-dBm-Diagrama de radiaçã'!$O$5:$O$365)</f>
        <v>-7.9</v>
      </c>
      <c r="P41" s="53" t="n">
        <f aca="false">('Medidas-dBm-Diagrama de radiaçã'!P221)-MAX('Medidas-dBm-Diagrama de radiaçã'!$P$5:$P$365)</f>
        <v>-10</v>
      </c>
      <c r="Q41" s="53" t="n">
        <f aca="false">('Medidas-dBm-Diagrama de radiaçã'!Q221)-MAX('Medidas-dBm-Diagrama de radiaçã'!$Q$5:$Q$365)</f>
        <v>-4.594</v>
      </c>
    </row>
    <row r="42" customFormat="false" ht="12.8" hidden="false" customHeight="false" outlineLevel="0" collapsed="false">
      <c r="B42" s="41" t="n">
        <f aca="false">B41+1</f>
        <v>-143</v>
      </c>
      <c r="C42" s="53" t="n">
        <f aca="false">('Medidas-dBm-Diagrama de radiaçã'!C222)-MAX('Medidas-dBm-Diagrama de radiaçã'!$C$5:$C$365)</f>
        <v>-3.8</v>
      </c>
      <c r="D42" s="53" t="n">
        <f aca="false">('Medidas-dBm-Diagrama de radiaçã'!F222)-MAX('Medidas-dBm-Diagrama de radiaçã'!$F$5:$F$365)</f>
        <v>-8.3</v>
      </c>
      <c r="E42" s="0" t="n">
        <v>-10.3</v>
      </c>
      <c r="H42" s="41" t="n">
        <f aca="false">H41+1</f>
        <v>-143</v>
      </c>
      <c r="I42" s="53" t="n">
        <f aca="false">('Medidas-dBm-Diagrama de radiaçã'!I222)-MAX('Medidas-dBm-Diagrama de radiaçã'!$I$5:$I$365)</f>
        <v>-4.026</v>
      </c>
      <c r="J42" s="53" t="n">
        <f aca="false">('Medidas-dBm-Diagrama de radiaçã'!J222)-MAX('Medidas-dBm-Diagrama de radiaçã'!$J$5:$J$365)</f>
        <v>-7.62</v>
      </c>
      <c r="N42" s="41" t="n">
        <f aca="false">N41+1</f>
        <v>-143</v>
      </c>
      <c r="O42" s="53" t="n">
        <f aca="false">('Medidas-dBm-Diagrama de radiaçã'!O222)-MAX('Medidas-dBm-Diagrama de radiaçã'!$O$5:$O$365)</f>
        <v>-7.43</v>
      </c>
      <c r="P42" s="53" t="n">
        <f aca="false">('Medidas-dBm-Diagrama de radiaçã'!P222)-MAX('Medidas-dBm-Diagrama de radiaçã'!$P$5:$P$365)</f>
        <v>-9.8</v>
      </c>
      <c r="Q42" s="53" t="n">
        <f aca="false">('Medidas-dBm-Diagrama de radiaçã'!Q222)-MAX('Medidas-dBm-Diagrama de radiaçã'!$Q$5:$Q$365)</f>
        <v>-4.658</v>
      </c>
    </row>
    <row r="43" customFormat="false" ht="12.8" hidden="false" customHeight="false" outlineLevel="0" collapsed="false">
      <c r="B43" s="41" t="n">
        <f aca="false">B42+1</f>
        <v>-142</v>
      </c>
      <c r="C43" s="53" t="n">
        <f aca="false">('Medidas-dBm-Diagrama de radiaçã'!C223)-MAX('Medidas-dBm-Diagrama de radiaçã'!$C$5:$C$365)</f>
        <v>-3.8</v>
      </c>
      <c r="D43" s="53" t="n">
        <f aca="false">('Medidas-dBm-Diagrama de radiaçã'!F223)-MAX('Medidas-dBm-Diagrama de radiaçã'!$F$5:$F$365)</f>
        <v>-7.8</v>
      </c>
      <c r="E43" s="0" t="n">
        <v>-9.8</v>
      </c>
      <c r="H43" s="41" t="n">
        <f aca="false">H42+1</f>
        <v>-142</v>
      </c>
      <c r="I43" s="53" t="n">
        <f aca="false">('Medidas-dBm-Diagrama de radiaçã'!I223)-MAX('Medidas-dBm-Diagrama de radiaçã'!$I$5:$I$365)</f>
        <v>-4.334</v>
      </c>
      <c r="J43" s="53" t="n">
        <f aca="false">('Medidas-dBm-Diagrama de radiaçã'!J223)-MAX('Medidas-dBm-Diagrama de radiaçã'!$J$5:$J$365)</f>
        <v>-7.86</v>
      </c>
      <c r="N43" s="41" t="n">
        <f aca="false">N42+1</f>
        <v>-142</v>
      </c>
      <c r="O43" s="53" t="n">
        <f aca="false">('Medidas-dBm-Diagrama de radiaçã'!O223)-MAX('Medidas-dBm-Diagrama de radiaçã'!$O$5:$O$365)</f>
        <v>-6.96</v>
      </c>
      <c r="P43" s="53" t="n">
        <f aca="false">('Medidas-dBm-Diagrama de radiaçã'!P223)-MAX('Medidas-dBm-Diagrama de radiaçã'!$P$5:$P$365)</f>
        <v>-9.6</v>
      </c>
      <c r="Q43" s="53" t="n">
        <f aca="false">('Medidas-dBm-Diagrama de radiaçã'!Q223)-MAX('Medidas-dBm-Diagrama de radiaçã'!$Q$5:$Q$365)</f>
        <v>-4.722</v>
      </c>
    </row>
    <row r="44" customFormat="false" ht="12.8" hidden="false" customHeight="false" outlineLevel="0" collapsed="false">
      <c r="B44" s="41" t="n">
        <f aca="false">B43+1</f>
        <v>-141</v>
      </c>
      <c r="C44" s="53" t="n">
        <f aca="false">('Medidas-dBm-Diagrama de radiaçã'!C224)-MAX('Medidas-dBm-Diagrama de radiaçã'!$C$5:$C$365)</f>
        <v>-3.8</v>
      </c>
      <c r="D44" s="53" t="n">
        <f aca="false">('Medidas-dBm-Diagrama de radiaçã'!F224)-MAX('Medidas-dBm-Diagrama de radiaçã'!$F$5:$F$365)</f>
        <v>-7.5</v>
      </c>
      <c r="E44" s="0" t="n">
        <v>-9.5</v>
      </c>
      <c r="H44" s="41" t="n">
        <f aca="false">H43+1</f>
        <v>-141</v>
      </c>
      <c r="I44" s="53" t="n">
        <f aca="false">('Medidas-dBm-Diagrama de radiaçã'!I224)-MAX('Medidas-dBm-Diagrama de radiaçã'!$I$5:$I$365)</f>
        <v>-4.642</v>
      </c>
      <c r="J44" s="53" t="n">
        <f aca="false">('Medidas-dBm-Diagrama de radiaçã'!J224)-MAX('Medidas-dBm-Diagrama de radiaçã'!$J$5:$J$365)</f>
        <v>-8.1</v>
      </c>
      <c r="N44" s="41" t="n">
        <f aca="false">N43+1</f>
        <v>-141</v>
      </c>
      <c r="O44" s="53" t="n">
        <f aca="false">('Medidas-dBm-Diagrama de radiaçã'!O224)-MAX('Medidas-dBm-Diagrama de radiaçã'!$O$5:$O$365)</f>
        <v>-6.49</v>
      </c>
      <c r="P44" s="53" t="n">
        <f aca="false">('Medidas-dBm-Diagrama de radiaçã'!P224)-MAX('Medidas-dBm-Diagrama de radiaçã'!$P$5:$P$365)</f>
        <v>-9.40000000000001</v>
      </c>
      <c r="Q44" s="53" t="n">
        <f aca="false">('Medidas-dBm-Diagrama de radiaçã'!Q224)-MAX('Medidas-dBm-Diagrama de radiaçã'!$Q$5:$Q$365)</f>
        <v>-4.786</v>
      </c>
    </row>
    <row r="45" customFormat="false" ht="12.8" hidden="false" customHeight="false" outlineLevel="0" collapsed="false">
      <c r="B45" s="41" t="n">
        <f aca="false">B44+1</f>
        <v>-140</v>
      </c>
      <c r="C45" s="53" t="n">
        <f aca="false">('Medidas-dBm-Diagrama de radiaçã'!C225)-MAX('Medidas-dBm-Diagrama de radiaçã'!$C$5:$C$365)</f>
        <v>-3.8</v>
      </c>
      <c r="D45" s="53" t="n">
        <f aca="false">('Medidas-dBm-Diagrama de radiaçã'!F225)-MAX('Medidas-dBm-Diagrama de radiaçã'!$F$5:$F$365)</f>
        <v>-7.2</v>
      </c>
      <c r="E45" s="0" t="n">
        <v>-9.2</v>
      </c>
      <c r="H45" s="41" t="n">
        <f aca="false">H44+1</f>
        <v>-140</v>
      </c>
      <c r="I45" s="53" t="n">
        <f aca="false">('Medidas-dBm-Diagrama de radiaçã'!I225)-MAX('Medidas-dBm-Diagrama de radiaçã'!$I$5:$I$365)</f>
        <v>-4.95</v>
      </c>
      <c r="J45" s="53" t="n">
        <f aca="false">('Medidas-dBm-Diagrama de radiaçã'!J225)-MAX('Medidas-dBm-Diagrama de radiaçã'!$J$5:$J$365)</f>
        <v>-8.34</v>
      </c>
      <c r="N45" s="41" t="n">
        <f aca="false">N44+1</f>
        <v>-140</v>
      </c>
      <c r="O45" s="53" t="n">
        <f aca="false">('Medidas-dBm-Diagrama de radiaçã'!O225)-MAX('Medidas-dBm-Diagrama de radiaçã'!$O$5:$O$365)</f>
        <v>-6.02</v>
      </c>
      <c r="P45" s="53" t="n">
        <f aca="false">('Medidas-dBm-Diagrama de radiaçã'!P225)-MAX('Medidas-dBm-Diagrama de radiaçã'!$P$5:$P$365)</f>
        <v>-9.2</v>
      </c>
      <c r="Q45" s="53" t="n">
        <f aca="false">('Medidas-dBm-Diagrama de radiaçã'!Q225)-MAX('Medidas-dBm-Diagrama de radiaçã'!$Q$5:$Q$365)</f>
        <v>-4.85</v>
      </c>
    </row>
    <row r="46" customFormat="false" ht="12.8" hidden="false" customHeight="false" outlineLevel="0" collapsed="false">
      <c r="B46" s="41" t="n">
        <f aca="false">B45+1</f>
        <v>-139</v>
      </c>
      <c r="C46" s="53" t="n">
        <f aca="false">('Medidas-dBm-Diagrama de radiaçã'!C226)-MAX('Medidas-dBm-Diagrama de radiaçã'!$C$5:$C$365)</f>
        <v>-3.8</v>
      </c>
      <c r="D46" s="53" t="n">
        <f aca="false">('Medidas-dBm-Diagrama de radiaçã'!F226)-MAX('Medidas-dBm-Diagrama de radiaçã'!$F$5:$F$365)</f>
        <v>-6.9</v>
      </c>
      <c r="E46" s="0" t="n">
        <v>-8.7</v>
      </c>
      <c r="H46" s="41" t="n">
        <f aca="false">H45+1</f>
        <v>-139</v>
      </c>
      <c r="I46" s="53" t="n">
        <f aca="false">('Medidas-dBm-Diagrama de radiaçã'!I226)-MAX('Medidas-dBm-Diagrama de radiaçã'!$I$5:$I$365)</f>
        <v>-5.47000000000001</v>
      </c>
      <c r="J46" s="53" t="n">
        <f aca="false">('Medidas-dBm-Diagrama de radiaçã'!J226)-MAX('Medidas-dBm-Diagrama de radiaçã'!$J$5:$J$365)</f>
        <v>-8.728</v>
      </c>
      <c r="N46" s="41" t="n">
        <f aca="false">N45+1</f>
        <v>-139</v>
      </c>
      <c r="O46" s="53" t="n">
        <f aca="false">('Medidas-dBm-Diagrama de radiaçã'!O226)-MAX('Medidas-dBm-Diagrama de radiaçã'!$O$5:$O$365)</f>
        <v>-5.608</v>
      </c>
      <c r="P46" s="53" t="n">
        <f aca="false">('Medidas-dBm-Diagrama de radiaçã'!P226)-MAX('Medidas-dBm-Diagrama de radiaçã'!$P$5:$P$365)</f>
        <v>-9.02</v>
      </c>
      <c r="Q46" s="53" t="n">
        <f aca="false">('Medidas-dBm-Diagrama de radiaçã'!Q226)-MAX('Medidas-dBm-Diagrama de radiaçã'!$Q$5:$Q$365)</f>
        <v>-4.874</v>
      </c>
    </row>
    <row r="47" customFormat="false" ht="12.8" hidden="false" customHeight="false" outlineLevel="0" collapsed="false">
      <c r="B47" s="41" t="n">
        <f aca="false">B46+1</f>
        <v>-138</v>
      </c>
      <c r="C47" s="53" t="n">
        <f aca="false">('Medidas-dBm-Diagrama de radiaçã'!C227)-MAX('Medidas-dBm-Diagrama de radiaçã'!$C$5:$C$365)</f>
        <v>-3.8</v>
      </c>
      <c r="D47" s="53" t="n">
        <f aca="false">('Medidas-dBm-Diagrama de radiaçã'!F227)-MAX('Medidas-dBm-Diagrama de radiaçã'!$F$5:$F$365)</f>
        <v>-6.8</v>
      </c>
      <c r="E47" s="0" t="n">
        <v>-8.3</v>
      </c>
      <c r="H47" s="41" t="n">
        <f aca="false">H46+1</f>
        <v>-138</v>
      </c>
      <c r="I47" s="53" t="n">
        <f aca="false">('Medidas-dBm-Diagrama de radiaçã'!I227)-MAX('Medidas-dBm-Diagrama de radiaçã'!$I$5:$I$365)</f>
        <v>-5.99</v>
      </c>
      <c r="J47" s="53" t="n">
        <f aca="false">('Medidas-dBm-Diagrama de radiaçã'!J227)-MAX('Medidas-dBm-Diagrama de radiaçã'!$J$5:$J$365)</f>
        <v>-9.116</v>
      </c>
      <c r="N47" s="41" t="n">
        <f aca="false">N46+1</f>
        <v>-138</v>
      </c>
      <c r="O47" s="53" t="n">
        <f aca="false">('Medidas-dBm-Diagrama de radiaçã'!O227)-MAX('Medidas-dBm-Diagrama de radiaçã'!$O$5:$O$365)</f>
        <v>-5.196</v>
      </c>
      <c r="P47" s="53" t="n">
        <f aca="false">('Medidas-dBm-Diagrama de radiaçã'!P227)-MAX('Medidas-dBm-Diagrama de radiaçã'!$P$5:$P$365)</f>
        <v>-8.84</v>
      </c>
      <c r="Q47" s="53" t="n">
        <f aca="false">('Medidas-dBm-Diagrama de radiaçã'!Q227)-MAX('Medidas-dBm-Diagrama de radiaçã'!$Q$5:$Q$365)</f>
        <v>-4.898</v>
      </c>
    </row>
    <row r="48" customFormat="false" ht="12.8" hidden="false" customHeight="false" outlineLevel="0" collapsed="false">
      <c r="B48" s="41" t="n">
        <f aca="false">B47+1</f>
        <v>-137</v>
      </c>
      <c r="C48" s="53" t="n">
        <f aca="false">('Medidas-dBm-Diagrama de radiaçã'!C228)-MAX('Medidas-dBm-Diagrama de radiaçã'!$C$5:$C$365)</f>
        <v>-3.8</v>
      </c>
      <c r="D48" s="53" t="n">
        <f aca="false">('Medidas-dBm-Diagrama de radiaçã'!F228)-MAX('Medidas-dBm-Diagrama de radiaçã'!$F$5:$F$365)</f>
        <v>-6.6</v>
      </c>
      <c r="E48" s="0" t="n">
        <v>-7.8</v>
      </c>
      <c r="H48" s="41" t="n">
        <f aca="false">H47+1</f>
        <v>-137</v>
      </c>
      <c r="I48" s="53" t="n">
        <f aca="false">('Medidas-dBm-Diagrama de radiaçã'!I228)-MAX('Medidas-dBm-Diagrama de radiaçã'!$I$5:$I$365)</f>
        <v>-6.51000000000001</v>
      </c>
      <c r="J48" s="53" t="n">
        <f aca="false">('Medidas-dBm-Diagrama de radiaçã'!J228)-MAX('Medidas-dBm-Diagrama de radiaçã'!$J$5:$J$365)</f>
        <v>-9.504</v>
      </c>
      <c r="N48" s="41" t="n">
        <f aca="false">N47+1</f>
        <v>-137</v>
      </c>
      <c r="O48" s="53" t="n">
        <f aca="false">('Medidas-dBm-Diagrama de radiaçã'!O228)-MAX('Medidas-dBm-Diagrama de radiaçã'!$O$5:$O$365)</f>
        <v>-4.784</v>
      </c>
      <c r="P48" s="53" t="n">
        <f aca="false">('Medidas-dBm-Diagrama de radiaçã'!P228)-MAX('Medidas-dBm-Diagrama de radiaçã'!$P$5:$P$365)</f>
        <v>-8.66</v>
      </c>
      <c r="Q48" s="53" t="n">
        <f aca="false">('Medidas-dBm-Diagrama de radiaçã'!Q228)-MAX('Medidas-dBm-Diagrama de radiaçã'!$Q$5:$Q$365)</f>
        <v>-4.922</v>
      </c>
    </row>
    <row r="49" customFormat="false" ht="12.8" hidden="false" customHeight="false" outlineLevel="0" collapsed="false">
      <c r="B49" s="41" t="n">
        <f aca="false">B48+1</f>
        <v>-136</v>
      </c>
      <c r="C49" s="53" t="n">
        <f aca="false">('Medidas-dBm-Diagrama de radiaçã'!C229)-MAX('Medidas-dBm-Diagrama de radiaçã'!$C$5:$C$365)</f>
        <v>-3.7</v>
      </c>
      <c r="D49" s="53" t="n">
        <f aca="false">('Medidas-dBm-Diagrama de radiaçã'!F229)-MAX('Medidas-dBm-Diagrama de radiaçã'!$F$5:$F$365)</f>
        <v>-6.4</v>
      </c>
      <c r="E49" s="0" t="n">
        <v>-7.5</v>
      </c>
      <c r="H49" s="41" t="n">
        <f aca="false">H48+1</f>
        <v>-136</v>
      </c>
      <c r="I49" s="53" t="n">
        <f aca="false">('Medidas-dBm-Diagrama de radiaçã'!I229)-MAX('Medidas-dBm-Diagrama de radiaçã'!$I$5:$I$365)</f>
        <v>-7.03</v>
      </c>
      <c r="J49" s="53" t="n">
        <f aca="false">('Medidas-dBm-Diagrama de radiaçã'!J229)-MAX('Medidas-dBm-Diagrama de radiaçã'!$J$5:$J$365)</f>
        <v>-9.892</v>
      </c>
      <c r="N49" s="41" t="n">
        <f aca="false">N48+1</f>
        <v>-136</v>
      </c>
      <c r="O49" s="53" t="n">
        <f aca="false">('Medidas-dBm-Diagrama de radiaçã'!O229)-MAX('Medidas-dBm-Diagrama de radiaçã'!$O$5:$O$365)</f>
        <v>-4.372</v>
      </c>
      <c r="P49" s="53" t="n">
        <f aca="false">('Medidas-dBm-Diagrama de radiaçã'!P229)-MAX('Medidas-dBm-Diagrama de radiaçã'!$P$5:$P$365)</f>
        <v>-8.48</v>
      </c>
      <c r="Q49" s="53" t="n">
        <f aca="false">('Medidas-dBm-Diagrama de radiaçã'!Q229)-MAX('Medidas-dBm-Diagrama de radiaçã'!$Q$5:$Q$365)</f>
        <v>-4.946</v>
      </c>
    </row>
    <row r="50" customFormat="false" ht="12.8" hidden="false" customHeight="false" outlineLevel="0" collapsed="false">
      <c r="B50" s="41" t="n">
        <f aca="false">B49+1</f>
        <v>-135</v>
      </c>
      <c r="C50" s="53" t="n">
        <f aca="false">('Medidas-dBm-Diagrama de radiaçã'!C230)-MAX('Medidas-dBm-Diagrama de radiaçã'!$C$5:$C$365)</f>
        <v>-3.7</v>
      </c>
      <c r="D50" s="53" t="n">
        <f aca="false">('Medidas-dBm-Diagrama de radiaçã'!F230)-MAX('Medidas-dBm-Diagrama de radiaçã'!$F$5:$F$365)</f>
        <v>-6.2</v>
      </c>
      <c r="E50" s="0" t="n">
        <v>-7.2</v>
      </c>
      <c r="H50" s="41" t="n">
        <f aca="false">H49+1</f>
        <v>-135</v>
      </c>
      <c r="I50" s="53" t="n">
        <f aca="false">('Medidas-dBm-Diagrama de radiaçã'!I230)-MAX('Medidas-dBm-Diagrama de radiaçã'!$I$5:$I$365)</f>
        <v>-7.55</v>
      </c>
      <c r="J50" s="53" t="n">
        <f aca="false">('Medidas-dBm-Diagrama de radiaçã'!J230)-MAX('Medidas-dBm-Diagrama de radiaçã'!$J$5:$J$365)</f>
        <v>-10.28</v>
      </c>
      <c r="N50" s="41" t="n">
        <f aca="false">N49+1</f>
        <v>-135</v>
      </c>
      <c r="O50" s="53" t="n">
        <f aca="false">('Medidas-dBm-Diagrama de radiaçã'!O230)-MAX('Medidas-dBm-Diagrama de radiaçã'!$O$5:$O$365)</f>
        <v>-3.96</v>
      </c>
      <c r="P50" s="53" t="n">
        <f aca="false">('Medidas-dBm-Diagrama de radiaçã'!P230)-MAX('Medidas-dBm-Diagrama de radiaçã'!$P$5:$P$365)</f>
        <v>-8.3</v>
      </c>
      <c r="Q50" s="53" t="n">
        <f aca="false">('Medidas-dBm-Diagrama de radiaçã'!Q230)-MAX('Medidas-dBm-Diagrama de radiaçã'!$Q$5:$Q$365)</f>
        <v>-4.97</v>
      </c>
    </row>
    <row r="51" customFormat="false" ht="12.8" hidden="false" customHeight="false" outlineLevel="0" collapsed="false">
      <c r="B51" s="41" t="n">
        <f aca="false">B50+1</f>
        <v>-134</v>
      </c>
      <c r="C51" s="53" t="n">
        <f aca="false">('Medidas-dBm-Diagrama de radiaçã'!C231)-MAX('Medidas-dBm-Diagrama de radiaçã'!$C$5:$C$365)</f>
        <v>-3.7</v>
      </c>
      <c r="D51" s="53" t="n">
        <f aca="false">('Medidas-dBm-Diagrama de radiaçã'!F231)-MAX('Medidas-dBm-Diagrama de radiaçã'!$F$5:$F$365)</f>
        <v>-6.1</v>
      </c>
      <c r="E51" s="0" t="n">
        <v>-6.9</v>
      </c>
      <c r="H51" s="41" t="n">
        <f aca="false">H50+1</f>
        <v>-134</v>
      </c>
      <c r="I51" s="53" t="n">
        <f aca="false">('Medidas-dBm-Diagrama de radiaçã'!I231)-MAX('Medidas-dBm-Diagrama de radiaçã'!$I$5:$I$365)</f>
        <v>-8.496</v>
      </c>
      <c r="J51" s="53" t="n">
        <f aca="false">('Medidas-dBm-Diagrama de radiaçã'!J231)-MAX('Medidas-dBm-Diagrama de radiaçã'!$J$5:$J$365)</f>
        <v>-10.584</v>
      </c>
      <c r="N51" s="41" t="n">
        <f aca="false">N50+1</f>
        <v>-134</v>
      </c>
      <c r="O51" s="53" t="n">
        <f aca="false">('Medidas-dBm-Diagrama de radiaçã'!O231)-MAX('Medidas-dBm-Diagrama de radiaçã'!$O$5:$O$365)</f>
        <v>-3.718</v>
      </c>
      <c r="P51" s="53" t="n">
        <f aca="false">('Medidas-dBm-Diagrama de radiaçã'!P231)-MAX('Medidas-dBm-Diagrama de radiaçã'!$P$5:$P$365)</f>
        <v>-8.124</v>
      </c>
      <c r="Q51" s="53" t="n">
        <f aca="false">('Medidas-dBm-Diagrama de radiaçã'!Q231)-MAX('Medidas-dBm-Diagrama de radiaçã'!$Q$5:$Q$365)</f>
        <v>-5.078</v>
      </c>
    </row>
    <row r="52" customFormat="false" ht="12.8" hidden="false" customHeight="false" outlineLevel="0" collapsed="false">
      <c r="B52" s="41" t="n">
        <f aca="false">B51+1</f>
        <v>-133</v>
      </c>
      <c r="C52" s="53" t="n">
        <f aca="false">('Medidas-dBm-Diagrama de radiaçã'!C232)-MAX('Medidas-dBm-Diagrama de radiaçã'!$C$5:$C$365)</f>
        <v>-3.59999999999999</v>
      </c>
      <c r="D52" s="53" t="n">
        <f aca="false">('Medidas-dBm-Diagrama de radiaçã'!F232)-MAX('Medidas-dBm-Diagrama de radiaçã'!$F$5:$F$365)</f>
        <v>-6</v>
      </c>
      <c r="E52" s="0" t="n">
        <v>-6.8</v>
      </c>
      <c r="H52" s="41" t="n">
        <f aca="false">H51+1</f>
        <v>-133</v>
      </c>
      <c r="I52" s="53" t="n">
        <f aca="false">('Medidas-dBm-Diagrama de radiaçã'!I232)-MAX('Medidas-dBm-Diagrama de radiaçã'!$I$5:$I$365)</f>
        <v>-9.442</v>
      </c>
      <c r="J52" s="53" t="n">
        <f aca="false">('Medidas-dBm-Diagrama de radiaçã'!J232)-MAX('Medidas-dBm-Diagrama de radiaçã'!$J$5:$J$365)</f>
        <v>-10.888</v>
      </c>
      <c r="N52" s="41" t="n">
        <f aca="false">N51+1</f>
        <v>-133</v>
      </c>
      <c r="O52" s="53" t="n">
        <f aca="false">('Medidas-dBm-Diagrama de radiaçã'!O232)-MAX('Medidas-dBm-Diagrama de radiaçã'!$O$5:$O$365)</f>
        <v>-3.476</v>
      </c>
      <c r="P52" s="53" t="n">
        <f aca="false">('Medidas-dBm-Diagrama de radiaçã'!P232)-MAX('Medidas-dBm-Diagrama de radiaçã'!$P$5:$P$365)</f>
        <v>-7.948</v>
      </c>
      <c r="Q52" s="53" t="n">
        <f aca="false">('Medidas-dBm-Diagrama de radiaçã'!Q232)-MAX('Medidas-dBm-Diagrama de radiaçã'!$Q$5:$Q$365)</f>
        <v>-5.186</v>
      </c>
    </row>
    <row r="53" customFormat="false" ht="12.8" hidden="false" customHeight="false" outlineLevel="0" collapsed="false">
      <c r="B53" s="41" t="n">
        <f aca="false">B52+1</f>
        <v>-132</v>
      </c>
      <c r="C53" s="53" t="n">
        <f aca="false">('Medidas-dBm-Diagrama de radiaçã'!C233)-MAX('Medidas-dBm-Diagrama de radiaçã'!$C$5:$C$365)</f>
        <v>-3.59999999999999</v>
      </c>
      <c r="D53" s="53" t="n">
        <f aca="false">('Medidas-dBm-Diagrama de radiaçã'!F233)-MAX('Medidas-dBm-Diagrama de radiaçã'!$F$5:$F$365)</f>
        <v>-5.9</v>
      </c>
      <c r="E53" s="0" t="n">
        <v>-6.6</v>
      </c>
      <c r="H53" s="41" t="n">
        <f aca="false">H52+1</f>
        <v>-132</v>
      </c>
      <c r="I53" s="53" t="n">
        <f aca="false">('Medidas-dBm-Diagrama de radiaçã'!I233)-MAX('Medidas-dBm-Diagrama de radiaçã'!$I$5:$I$365)</f>
        <v>-10.388</v>
      </c>
      <c r="J53" s="53" t="n">
        <f aca="false">('Medidas-dBm-Diagrama de radiaçã'!J233)-MAX('Medidas-dBm-Diagrama de radiaçã'!$J$5:$J$365)</f>
        <v>-11.192</v>
      </c>
      <c r="N53" s="41" t="n">
        <f aca="false">N52+1</f>
        <v>-132</v>
      </c>
      <c r="O53" s="53" t="n">
        <f aca="false">('Medidas-dBm-Diagrama de radiaçã'!O233)-MAX('Medidas-dBm-Diagrama de radiaçã'!$O$5:$O$365)</f>
        <v>-3.234</v>
      </c>
      <c r="P53" s="53" t="n">
        <f aca="false">('Medidas-dBm-Diagrama de radiaçã'!P233)-MAX('Medidas-dBm-Diagrama de radiaçã'!$P$5:$P$365)</f>
        <v>-7.77200000000001</v>
      </c>
      <c r="Q53" s="53" t="n">
        <f aca="false">('Medidas-dBm-Diagrama de radiaçã'!Q233)-MAX('Medidas-dBm-Diagrama de radiaçã'!$Q$5:$Q$365)</f>
        <v>-5.294</v>
      </c>
    </row>
    <row r="54" customFormat="false" ht="12.8" hidden="false" customHeight="false" outlineLevel="0" collapsed="false">
      <c r="B54" s="41" t="n">
        <f aca="false">B53+1</f>
        <v>-131</v>
      </c>
      <c r="C54" s="53" t="n">
        <f aca="false">('Medidas-dBm-Diagrama de radiaçã'!C234)-MAX('Medidas-dBm-Diagrama de radiaçã'!$C$5:$C$365)</f>
        <v>-3.4</v>
      </c>
      <c r="D54" s="53" t="n">
        <f aca="false">('Medidas-dBm-Diagrama de radiaçã'!F234)-MAX('Medidas-dBm-Diagrama de radiaçã'!$F$5:$F$365)</f>
        <v>-5.8</v>
      </c>
      <c r="E54" s="0" t="n">
        <v>-6.4</v>
      </c>
      <c r="H54" s="41" t="n">
        <f aca="false">H53+1</f>
        <v>-131</v>
      </c>
      <c r="I54" s="53" t="n">
        <f aca="false">('Medidas-dBm-Diagrama de radiaçã'!I234)-MAX('Medidas-dBm-Diagrama de radiaçã'!$I$5:$I$365)</f>
        <v>-11.334</v>
      </c>
      <c r="J54" s="53" t="n">
        <f aca="false">('Medidas-dBm-Diagrama de radiaçã'!J234)-MAX('Medidas-dBm-Diagrama de radiaçã'!$J$5:$J$365)</f>
        <v>-11.496</v>
      </c>
      <c r="N54" s="41" t="n">
        <f aca="false">N53+1</f>
        <v>-131</v>
      </c>
      <c r="O54" s="53" t="n">
        <f aca="false">('Medidas-dBm-Diagrama de radiaçã'!O234)-MAX('Medidas-dBm-Diagrama de radiaçã'!$O$5:$O$365)</f>
        <v>-2.992</v>
      </c>
      <c r="P54" s="53" t="n">
        <f aca="false">('Medidas-dBm-Diagrama de radiaçã'!P234)-MAX('Medidas-dBm-Diagrama de radiaçã'!$P$5:$P$365)</f>
        <v>-7.596</v>
      </c>
      <c r="Q54" s="53" t="n">
        <f aca="false">('Medidas-dBm-Diagrama de radiaçã'!Q234)-MAX('Medidas-dBm-Diagrama de radiaçã'!$Q$5:$Q$365)</f>
        <v>-5.402</v>
      </c>
    </row>
    <row r="55" customFormat="false" ht="12.8" hidden="false" customHeight="false" outlineLevel="0" collapsed="false">
      <c r="B55" s="41" t="n">
        <f aca="false">B54+1</f>
        <v>-130</v>
      </c>
      <c r="C55" s="53" t="n">
        <f aca="false">('Medidas-dBm-Diagrama de radiaçã'!C235)-MAX('Medidas-dBm-Diagrama de radiaçã'!$C$5:$C$365)</f>
        <v>-3.2</v>
      </c>
      <c r="D55" s="53" t="n">
        <f aca="false">('Medidas-dBm-Diagrama de radiaçã'!F235)-MAX('Medidas-dBm-Diagrama de radiaçã'!$F$5:$F$365)</f>
        <v>-5.8</v>
      </c>
      <c r="E55" s="0" t="n">
        <v>-6.2</v>
      </c>
      <c r="H55" s="41" t="n">
        <f aca="false">H54+1</f>
        <v>-130</v>
      </c>
      <c r="I55" s="53" t="n">
        <f aca="false">('Medidas-dBm-Diagrama de radiaçã'!I235)-MAX('Medidas-dBm-Diagrama de radiaçã'!$I$5:$I$365)</f>
        <v>-12.28</v>
      </c>
      <c r="J55" s="53" t="n">
        <f aca="false">('Medidas-dBm-Diagrama de radiaçã'!J235)-MAX('Medidas-dBm-Diagrama de radiaçã'!$J$5:$J$365)</f>
        <v>-11.8</v>
      </c>
      <c r="N55" s="41" t="n">
        <f aca="false">N54+1</f>
        <v>-130</v>
      </c>
      <c r="O55" s="53" t="n">
        <f aca="false">('Medidas-dBm-Diagrama de radiaçã'!O235)-MAX('Medidas-dBm-Diagrama de radiaçã'!$O$5:$O$365)</f>
        <v>-2.75</v>
      </c>
      <c r="P55" s="53" t="n">
        <f aca="false">('Medidas-dBm-Diagrama de radiaçã'!P235)-MAX('Medidas-dBm-Diagrama de radiaçã'!$P$5:$P$365)</f>
        <v>-7.42</v>
      </c>
      <c r="Q55" s="53" t="n">
        <f aca="false">('Medidas-dBm-Diagrama de radiaçã'!Q235)-MAX('Medidas-dBm-Diagrama de radiaçã'!$Q$5:$Q$365)</f>
        <v>-5.51</v>
      </c>
    </row>
    <row r="56" customFormat="false" ht="12.8" hidden="false" customHeight="false" outlineLevel="0" collapsed="false">
      <c r="B56" s="41" t="n">
        <f aca="false">B55+1</f>
        <v>-129</v>
      </c>
      <c r="C56" s="53" t="n">
        <f aca="false">('Medidas-dBm-Diagrama de radiaçã'!C236)-MAX('Medidas-dBm-Diagrama de radiaçã'!$C$5:$C$365)</f>
        <v>-3</v>
      </c>
      <c r="D56" s="53" t="n">
        <f aca="false">('Medidas-dBm-Diagrama de radiaçã'!F236)-MAX('Medidas-dBm-Diagrama de radiaçã'!$F$5:$F$365)</f>
        <v>-5.7</v>
      </c>
      <c r="E56" s="0" t="n">
        <v>-6.1</v>
      </c>
      <c r="H56" s="41" t="n">
        <f aca="false">H55+1</f>
        <v>-129</v>
      </c>
      <c r="I56" s="53" t="n">
        <f aca="false">('Medidas-dBm-Diagrama de radiaçã'!I236)-MAX('Medidas-dBm-Diagrama de radiaçã'!$I$5:$I$365)</f>
        <v>-13.134</v>
      </c>
      <c r="J56" s="53" t="n">
        <f aca="false">('Medidas-dBm-Diagrama de radiaçã'!J236)-MAX('Medidas-dBm-Diagrama de radiaçã'!$J$5:$J$365)</f>
        <v>-11.854</v>
      </c>
      <c r="N56" s="41" t="n">
        <f aca="false">N55+1</f>
        <v>-129</v>
      </c>
      <c r="O56" s="53" t="n">
        <f aca="false">('Medidas-dBm-Diagrama de radiaçã'!O236)-MAX('Medidas-dBm-Diagrama de radiaçã'!$O$5:$O$365)</f>
        <v>-2.63</v>
      </c>
      <c r="P56" s="53" t="n">
        <f aca="false">('Medidas-dBm-Diagrama de radiaçã'!P236)-MAX('Medidas-dBm-Diagrama de radiaçã'!$P$5:$P$365)</f>
        <v>-7.14400000000001</v>
      </c>
      <c r="Q56" s="53" t="n">
        <f aca="false">('Medidas-dBm-Diagrama de radiaçã'!Q236)-MAX('Medidas-dBm-Diagrama de radiaçã'!$Q$5:$Q$365)</f>
        <v>-5.56</v>
      </c>
    </row>
    <row r="57" customFormat="false" ht="12.8" hidden="false" customHeight="false" outlineLevel="0" collapsed="false">
      <c r="B57" s="41" t="n">
        <f aca="false">B56+1</f>
        <v>-128</v>
      </c>
      <c r="C57" s="53" t="n">
        <f aca="false">('Medidas-dBm-Diagrama de radiaçã'!C237)-MAX('Medidas-dBm-Diagrama de radiaçã'!$C$5:$C$365)</f>
        <v>-2.8</v>
      </c>
      <c r="D57" s="53" t="n">
        <f aca="false">('Medidas-dBm-Diagrama de radiaçã'!F237)-MAX('Medidas-dBm-Diagrama de radiaçã'!$F$5:$F$365)</f>
        <v>-5.6</v>
      </c>
      <c r="E57" s="0" t="n">
        <v>-6</v>
      </c>
      <c r="H57" s="41" t="n">
        <f aca="false">H56+1</f>
        <v>-128</v>
      </c>
      <c r="I57" s="53" t="n">
        <f aca="false">('Medidas-dBm-Diagrama de radiaçã'!I237)-MAX('Medidas-dBm-Diagrama de radiaçã'!$I$5:$I$365)</f>
        <v>-13.988</v>
      </c>
      <c r="J57" s="53" t="n">
        <f aca="false">('Medidas-dBm-Diagrama de radiaçã'!J237)-MAX('Medidas-dBm-Diagrama de radiaçã'!$J$5:$J$365)</f>
        <v>-11.908</v>
      </c>
      <c r="N57" s="41" t="n">
        <f aca="false">N56+1</f>
        <v>-128</v>
      </c>
      <c r="O57" s="53" t="n">
        <f aca="false">('Medidas-dBm-Diagrama de radiaçã'!O237)-MAX('Medidas-dBm-Diagrama de radiaçã'!$O$5:$O$365)</f>
        <v>-2.51</v>
      </c>
      <c r="P57" s="53" t="n">
        <f aca="false">('Medidas-dBm-Diagrama de radiaçã'!P237)-MAX('Medidas-dBm-Diagrama de radiaçã'!$P$5:$P$365)</f>
        <v>-6.868</v>
      </c>
      <c r="Q57" s="53" t="n">
        <f aca="false">('Medidas-dBm-Diagrama de radiaçã'!Q237)-MAX('Medidas-dBm-Diagrama de radiaçã'!$Q$5:$Q$365)</f>
        <v>-5.61</v>
      </c>
    </row>
    <row r="58" customFormat="false" ht="12.8" hidden="false" customHeight="false" outlineLevel="0" collapsed="false">
      <c r="B58" s="41" t="n">
        <f aca="false">B57+1</f>
        <v>-127</v>
      </c>
      <c r="C58" s="53" t="n">
        <f aca="false">('Medidas-dBm-Diagrama de radiaçã'!C238)-MAX('Medidas-dBm-Diagrama de radiaçã'!$C$5:$C$365)</f>
        <v>-2.7</v>
      </c>
      <c r="D58" s="53" t="n">
        <f aca="false">('Medidas-dBm-Diagrama de radiaçã'!F238)-MAX('Medidas-dBm-Diagrama de radiaçã'!$F$5:$F$365)</f>
        <v>-5.4</v>
      </c>
      <c r="E58" s="0" t="n">
        <v>-5.9</v>
      </c>
      <c r="H58" s="41" t="n">
        <f aca="false">H57+1</f>
        <v>-127</v>
      </c>
      <c r="I58" s="53" t="n">
        <f aca="false">('Medidas-dBm-Diagrama de radiaçã'!I238)-MAX('Medidas-dBm-Diagrama de radiaçã'!$I$5:$I$365)</f>
        <v>-14.842</v>
      </c>
      <c r="J58" s="53" t="n">
        <f aca="false">('Medidas-dBm-Diagrama de radiaçã'!J238)-MAX('Medidas-dBm-Diagrama de radiaçã'!$J$5:$J$365)</f>
        <v>-11.962</v>
      </c>
      <c r="N58" s="41" t="n">
        <f aca="false">N57+1</f>
        <v>-127</v>
      </c>
      <c r="O58" s="53" t="n">
        <f aca="false">('Medidas-dBm-Diagrama de radiaçã'!O238)-MAX('Medidas-dBm-Diagrama de radiaçã'!$O$5:$O$365)</f>
        <v>-2.39</v>
      </c>
      <c r="P58" s="53" t="n">
        <f aca="false">('Medidas-dBm-Diagrama de radiaçã'!P238)-MAX('Medidas-dBm-Diagrama de radiaçã'!$P$5:$P$365)</f>
        <v>-6.59200000000001</v>
      </c>
      <c r="Q58" s="53" t="n">
        <f aca="false">('Medidas-dBm-Diagrama de radiaçã'!Q238)-MAX('Medidas-dBm-Diagrama de radiaçã'!$Q$5:$Q$365)</f>
        <v>-5.66</v>
      </c>
    </row>
    <row r="59" customFormat="false" ht="12.8" hidden="false" customHeight="false" outlineLevel="0" collapsed="false">
      <c r="B59" s="41" t="n">
        <f aca="false">B58+1</f>
        <v>-126</v>
      </c>
      <c r="C59" s="53" t="n">
        <f aca="false">('Medidas-dBm-Diagrama de radiaçã'!C239)-MAX('Medidas-dBm-Diagrama de radiaçã'!$C$5:$C$365)</f>
        <v>-2.5</v>
      </c>
      <c r="D59" s="53" t="n">
        <f aca="false">('Medidas-dBm-Diagrama de radiaçã'!F239)-MAX('Medidas-dBm-Diagrama de radiaçã'!$F$5:$F$365)</f>
        <v>-5.2</v>
      </c>
      <c r="E59" s="0" t="n">
        <v>-5.8</v>
      </c>
      <c r="H59" s="41" t="n">
        <f aca="false">H58+1</f>
        <v>-126</v>
      </c>
      <c r="I59" s="53" t="n">
        <f aca="false">('Medidas-dBm-Diagrama de radiaçã'!I239)-MAX('Medidas-dBm-Diagrama de radiaçã'!$I$5:$I$365)</f>
        <v>-15.696</v>
      </c>
      <c r="J59" s="53" t="n">
        <f aca="false">('Medidas-dBm-Diagrama de radiaçã'!J239)-MAX('Medidas-dBm-Diagrama de radiaçã'!$J$5:$J$365)</f>
        <v>-12.016</v>
      </c>
      <c r="N59" s="41" t="n">
        <f aca="false">N58+1</f>
        <v>-126</v>
      </c>
      <c r="O59" s="53" t="n">
        <f aca="false">('Medidas-dBm-Diagrama de radiaçã'!O239)-MAX('Medidas-dBm-Diagrama de radiaçã'!$O$5:$O$365)</f>
        <v>-2.27</v>
      </c>
      <c r="P59" s="53" t="n">
        <f aca="false">('Medidas-dBm-Diagrama de radiaçã'!P239)-MAX('Medidas-dBm-Diagrama de radiaçã'!$P$5:$P$365)</f>
        <v>-6.316</v>
      </c>
      <c r="Q59" s="53" t="n">
        <f aca="false">('Medidas-dBm-Diagrama de radiaçã'!Q239)-MAX('Medidas-dBm-Diagrama de radiaçã'!$Q$5:$Q$365)</f>
        <v>-5.71</v>
      </c>
    </row>
    <row r="60" customFormat="false" ht="12.8" hidden="false" customHeight="false" outlineLevel="0" collapsed="false">
      <c r="B60" s="41" t="n">
        <f aca="false">B59+1</f>
        <v>-125</v>
      </c>
      <c r="C60" s="53" t="n">
        <f aca="false">('Medidas-dBm-Diagrama de radiaçã'!C240)-MAX('Medidas-dBm-Diagrama de radiaçã'!$C$5:$C$365)</f>
        <v>-2.4</v>
      </c>
      <c r="D60" s="53" t="n">
        <f aca="false">('Medidas-dBm-Diagrama de radiaçã'!F240)-MAX('Medidas-dBm-Diagrama de radiaçã'!$F$5:$F$365)</f>
        <v>-5</v>
      </c>
      <c r="E60" s="0" t="n">
        <v>-5.8</v>
      </c>
      <c r="H60" s="41" t="n">
        <f aca="false">H59+1</f>
        <v>-125</v>
      </c>
      <c r="I60" s="53" t="n">
        <f aca="false">('Medidas-dBm-Diagrama de radiaçã'!I240)-MAX('Medidas-dBm-Diagrama de radiaçã'!$I$5:$I$365)</f>
        <v>-16.55</v>
      </c>
      <c r="J60" s="53" t="n">
        <f aca="false">('Medidas-dBm-Diagrama de radiaçã'!J240)-MAX('Medidas-dBm-Diagrama de radiaçã'!$J$5:$J$365)</f>
        <v>-12.07</v>
      </c>
      <c r="N60" s="41" t="n">
        <f aca="false">N59+1</f>
        <v>-125</v>
      </c>
      <c r="O60" s="53" t="n">
        <f aca="false">('Medidas-dBm-Diagrama de radiaçã'!O240)-MAX('Medidas-dBm-Diagrama de radiaçã'!$O$5:$O$365)</f>
        <v>-2.15</v>
      </c>
      <c r="P60" s="53" t="n">
        <f aca="false">('Medidas-dBm-Diagrama de radiaçã'!P240)-MAX('Medidas-dBm-Diagrama de radiaçã'!$P$5:$P$365)</f>
        <v>-6.04</v>
      </c>
      <c r="Q60" s="53" t="n">
        <f aca="false">('Medidas-dBm-Diagrama de radiaçã'!Q240)-MAX('Medidas-dBm-Diagrama de radiaçã'!$Q$5:$Q$365)</f>
        <v>-5.76</v>
      </c>
    </row>
    <row r="61" customFormat="false" ht="12.8" hidden="false" customHeight="false" outlineLevel="0" collapsed="false">
      <c r="B61" s="41" t="n">
        <f aca="false">B60+1</f>
        <v>-124</v>
      </c>
      <c r="C61" s="53" t="n">
        <f aca="false">('Medidas-dBm-Diagrama de radiaçã'!C241)-MAX('Medidas-dBm-Diagrama de radiaçã'!$C$5:$C$365)</f>
        <v>-2.3</v>
      </c>
      <c r="D61" s="53" t="n">
        <f aca="false">('Medidas-dBm-Diagrama de radiaçã'!F241)-MAX('Medidas-dBm-Diagrama de radiaçã'!$F$5:$F$365)</f>
        <v>-4.8</v>
      </c>
      <c r="E61" s="0" t="n">
        <v>-5.7</v>
      </c>
      <c r="H61" s="41" t="n">
        <f aca="false">H60+1</f>
        <v>-124</v>
      </c>
      <c r="I61" s="53" t="n">
        <f aca="false">('Medidas-dBm-Diagrama de radiaçã'!I241)-MAX('Medidas-dBm-Diagrama de radiaçã'!$I$5:$I$365)</f>
        <v>-15.924</v>
      </c>
      <c r="J61" s="53" t="n">
        <f aca="false">('Medidas-dBm-Diagrama de radiaçã'!J241)-MAX('Medidas-dBm-Diagrama de radiaçã'!$J$5:$J$365)</f>
        <v>-11.712</v>
      </c>
      <c r="N61" s="41" t="n">
        <f aca="false">N60+1</f>
        <v>-124</v>
      </c>
      <c r="O61" s="53" t="n">
        <f aca="false">('Medidas-dBm-Diagrama de radiaçã'!O241)-MAX('Medidas-dBm-Diagrama de radiaçã'!$O$5:$O$365)</f>
        <v>-2.108</v>
      </c>
      <c r="P61" s="53" t="n">
        <f aca="false">('Medidas-dBm-Diagrama de radiaçã'!P241)-MAX('Medidas-dBm-Diagrama de radiaçã'!$P$5:$P$365)</f>
        <v>-5.746</v>
      </c>
      <c r="Q61" s="53" t="n">
        <f aca="false">('Medidas-dBm-Diagrama de radiaçã'!Q241)-MAX('Medidas-dBm-Diagrama de radiaçã'!$Q$5:$Q$365)</f>
        <v>-5.72</v>
      </c>
    </row>
    <row r="62" customFormat="false" ht="12.8" hidden="false" customHeight="false" outlineLevel="0" collapsed="false">
      <c r="B62" s="41" t="n">
        <f aca="false">B61+1</f>
        <v>-123</v>
      </c>
      <c r="C62" s="53" t="n">
        <f aca="false">('Medidas-dBm-Diagrama de radiaçã'!C242)-MAX('Medidas-dBm-Diagrama de radiaçã'!$C$5:$C$365)</f>
        <v>-2.09999999999999</v>
      </c>
      <c r="D62" s="53" t="n">
        <f aca="false">('Medidas-dBm-Diagrama de radiaçã'!F242)-MAX('Medidas-dBm-Diagrama de radiaçã'!$F$5:$F$365)</f>
        <v>-4.6</v>
      </c>
      <c r="E62" s="0" t="n">
        <v>-5.6</v>
      </c>
      <c r="H62" s="41" t="n">
        <f aca="false">H61+1</f>
        <v>-123</v>
      </c>
      <c r="I62" s="53" t="n">
        <f aca="false">('Medidas-dBm-Diagrama de radiaçã'!I242)-MAX('Medidas-dBm-Diagrama de radiaçã'!$I$5:$I$365)</f>
        <v>-15.298</v>
      </c>
      <c r="J62" s="53" t="n">
        <f aca="false">('Medidas-dBm-Diagrama de radiaçã'!J242)-MAX('Medidas-dBm-Diagrama de radiaçã'!$J$5:$J$365)</f>
        <v>-11.354</v>
      </c>
      <c r="N62" s="41" t="n">
        <f aca="false">N61+1</f>
        <v>-123</v>
      </c>
      <c r="O62" s="53" t="n">
        <f aca="false">('Medidas-dBm-Diagrama de radiaçã'!O242)-MAX('Medidas-dBm-Diagrama de radiaçã'!$O$5:$O$365)</f>
        <v>-2.066</v>
      </c>
      <c r="P62" s="53" t="n">
        <f aca="false">('Medidas-dBm-Diagrama de radiaçã'!P242)-MAX('Medidas-dBm-Diagrama de radiaçã'!$P$5:$P$365)</f>
        <v>-5.45200000000001</v>
      </c>
      <c r="Q62" s="53" t="n">
        <f aca="false">('Medidas-dBm-Diagrama de radiaçã'!Q242)-MAX('Medidas-dBm-Diagrama de radiaçã'!$Q$5:$Q$365)</f>
        <v>-5.68</v>
      </c>
    </row>
    <row r="63" customFormat="false" ht="12.8" hidden="false" customHeight="false" outlineLevel="0" collapsed="false">
      <c r="B63" s="41" t="n">
        <f aca="false">B62+1</f>
        <v>-122</v>
      </c>
      <c r="C63" s="53" t="n">
        <f aca="false">('Medidas-dBm-Diagrama de radiaçã'!C243)-MAX('Medidas-dBm-Diagrama de radiaçã'!$C$5:$C$365)</f>
        <v>-2</v>
      </c>
      <c r="D63" s="53" t="n">
        <f aca="false">('Medidas-dBm-Diagrama de radiaçã'!F243)-MAX('Medidas-dBm-Diagrama de radiaçã'!$F$5:$F$365)</f>
        <v>-4.2</v>
      </c>
      <c r="E63" s="0" t="n">
        <v>-5.4</v>
      </c>
      <c r="H63" s="41" t="n">
        <f aca="false">H62+1</f>
        <v>-122</v>
      </c>
      <c r="I63" s="53" t="n">
        <f aca="false">('Medidas-dBm-Diagrama de radiaçã'!I243)-MAX('Medidas-dBm-Diagrama de radiaçã'!$I$5:$I$365)</f>
        <v>-14.672</v>
      </c>
      <c r="J63" s="53" t="n">
        <f aca="false">('Medidas-dBm-Diagrama de radiaçã'!J243)-MAX('Medidas-dBm-Diagrama de radiaçã'!$J$5:$J$365)</f>
        <v>-10.996</v>
      </c>
      <c r="N63" s="41" t="n">
        <f aca="false">N62+1</f>
        <v>-122</v>
      </c>
      <c r="O63" s="53" t="n">
        <f aca="false">('Medidas-dBm-Diagrama de radiaçã'!O243)-MAX('Medidas-dBm-Diagrama de radiaçã'!$O$5:$O$365)</f>
        <v>-2.024</v>
      </c>
      <c r="P63" s="53" t="n">
        <f aca="false">('Medidas-dBm-Diagrama de radiaçã'!P243)-MAX('Medidas-dBm-Diagrama de radiaçã'!$P$5:$P$365)</f>
        <v>-5.158</v>
      </c>
      <c r="Q63" s="53" t="n">
        <f aca="false">('Medidas-dBm-Diagrama de radiaçã'!Q243)-MAX('Medidas-dBm-Diagrama de radiaçã'!$Q$5:$Q$365)</f>
        <v>-5.64</v>
      </c>
    </row>
    <row r="64" customFormat="false" ht="12.8" hidden="false" customHeight="false" outlineLevel="0" collapsed="false">
      <c r="B64" s="41" t="n">
        <f aca="false">B63+1</f>
        <v>-121</v>
      </c>
      <c r="C64" s="53" t="n">
        <f aca="false">('Medidas-dBm-Diagrama de radiaçã'!C244)-MAX('Medidas-dBm-Diagrama de radiaçã'!$C$5:$C$365)</f>
        <v>-1.8</v>
      </c>
      <c r="D64" s="53" t="n">
        <f aca="false">('Medidas-dBm-Diagrama de radiaçã'!F244)-MAX('Medidas-dBm-Diagrama de radiaçã'!$F$5:$F$365)</f>
        <v>-4</v>
      </c>
      <c r="E64" s="0" t="n">
        <v>-5.2</v>
      </c>
      <c r="H64" s="41" t="n">
        <f aca="false">H63+1</f>
        <v>-121</v>
      </c>
      <c r="I64" s="53" t="n">
        <f aca="false">('Medidas-dBm-Diagrama de radiaçã'!I244)-MAX('Medidas-dBm-Diagrama de radiaçã'!$I$5:$I$365)</f>
        <v>-14.046</v>
      </c>
      <c r="J64" s="53" t="n">
        <f aca="false">('Medidas-dBm-Diagrama de radiaçã'!J244)-MAX('Medidas-dBm-Diagrama de radiaçã'!$J$5:$J$365)</f>
        <v>-10.638</v>
      </c>
      <c r="N64" s="41" t="n">
        <f aca="false">N63+1</f>
        <v>-121</v>
      </c>
      <c r="O64" s="53" t="n">
        <f aca="false">('Medidas-dBm-Diagrama de radiaçã'!O244)-MAX('Medidas-dBm-Diagrama de radiaçã'!$O$5:$O$365)</f>
        <v>-1.982</v>
      </c>
      <c r="P64" s="53" t="n">
        <f aca="false">('Medidas-dBm-Diagrama de radiaçã'!P244)-MAX('Medidas-dBm-Diagrama de radiaçã'!$P$5:$P$365)</f>
        <v>-4.864</v>
      </c>
      <c r="Q64" s="53" t="n">
        <f aca="false">('Medidas-dBm-Diagrama de radiaçã'!Q244)-MAX('Medidas-dBm-Diagrama de radiaçã'!$Q$5:$Q$365)</f>
        <v>-5.6</v>
      </c>
    </row>
    <row r="65" customFormat="false" ht="12.8" hidden="false" customHeight="false" outlineLevel="0" collapsed="false">
      <c r="B65" s="41" t="n">
        <f aca="false">B64+1</f>
        <v>-120</v>
      </c>
      <c r="C65" s="53" t="n">
        <f aca="false">('Medidas-dBm-Diagrama de radiaçã'!C245)-MAX('Medidas-dBm-Diagrama de radiaçã'!$C$5:$C$365)</f>
        <v>-1.7</v>
      </c>
      <c r="D65" s="53" t="n">
        <f aca="false">('Medidas-dBm-Diagrama de radiaçã'!F245)-MAX('Medidas-dBm-Diagrama de radiaçã'!$F$5:$F$365)</f>
        <v>-3.7</v>
      </c>
      <c r="E65" s="0" t="n">
        <v>-5</v>
      </c>
      <c r="H65" s="41" t="n">
        <f aca="false">H64+1</f>
        <v>-120</v>
      </c>
      <c r="I65" s="53" t="n">
        <f aca="false">('Medidas-dBm-Diagrama de radiaçã'!I245)-MAX('Medidas-dBm-Diagrama de radiaçã'!$I$5:$I$365)</f>
        <v>-13.42</v>
      </c>
      <c r="J65" s="53" t="n">
        <f aca="false">('Medidas-dBm-Diagrama de radiaçã'!J245)-MAX('Medidas-dBm-Diagrama de radiaçã'!$J$5:$J$365)</f>
        <v>-10.28</v>
      </c>
      <c r="N65" s="41" t="n">
        <f aca="false">N64+1</f>
        <v>-120</v>
      </c>
      <c r="O65" s="53" t="n">
        <f aca="false">('Medidas-dBm-Diagrama de radiaçã'!O245)-MAX('Medidas-dBm-Diagrama de radiaçã'!$O$5:$O$365)</f>
        <v>-1.94</v>
      </c>
      <c r="P65" s="53" t="n">
        <f aca="false">('Medidas-dBm-Diagrama de radiaçã'!P245)-MAX('Medidas-dBm-Diagrama de radiaçã'!$P$5:$P$365)</f>
        <v>-4.57</v>
      </c>
      <c r="Q65" s="53" t="n">
        <f aca="false">('Medidas-dBm-Diagrama de radiaçã'!Q245)-MAX('Medidas-dBm-Diagrama de radiaçã'!$Q$5:$Q$365)</f>
        <v>-5.56</v>
      </c>
    </row>
    <row r="66" customFormat="false" ht="12.8" hidden="false" customHeight="false" outlineLevel="0" collapsed="false">
      <c r="B66" s="41" t="n">
        <f aca="false">B65+1</f>
        <v>-119</v>
      </c>
      <c r="C66" s="53" t="n">
        <f aca="false">('Medidas-dBm-Diagrama de radiaçã'!C246)-MAX('Medidas-dBm-Diagrama de radiaçã'!$C$5:$C$365)</f>
        <v>-1.59999999999999</v>
      </c>
      <c r="D66" s="53" t="n">
        <f aca="false">('Medidas-dBm-Diagrama de radiaçã'!F246)-MAX('Medidas-dBm-Diagrama de radiaçã'!$F$5:$F$365)</f>
        <v>-3.5</v>
      </c>
      <c r="E66" s="0" t="n">
        <v>-4.8</v>
      </c>
      <c r="H66" s="41" t="n">
        <f aca="false">H65+1</f>
        <v>-119</v>
      </c>
      <c r="I66" s="53" t="n">
        <f aca="false">('Medidas-dBm-Diagrama de radiaçã'!I246)-MAX('Medidas-dBm-Diagrama de radiaçã'!$I$5:$I$365)</f>
        <v>-12.6</v>
      </c>
      <c r="J66" s="53" t="n">
        <f aca="false">('Medidas-dBm-Diagrama de radiaçã'!J246)-MAX('Medidas-dBm-Diagrama de radiaçã'!$J$5:$J$365)</f>
        <v>-9.888</v>
      </c>
      <c r="N66" s="41" t="n">
        <f aca="false">N65+1</f>
        <v>-119</v>
      </c>
      <c r="O66" s="53" t="n">
        <f aca="false">('Medidas-dBm-Diagrama de radiaçã'!O246)-MAX('Medidas-dBm-Diagrama de radiaçã'!$O$5:$O$365)</f>
        <v>-1.946</v>
      </c>
      <c r="P66" s="53" t="n">
        <f aca="false">('Medidas-dBm-Diagrama de radiaçã'!P246)-MAX('Medidas-dBm-Diagrama de radiaçã'!$P$5:$P$365)</f>
        <v>-4.286</v>
      </c>
      <c r="Q66" s="53" t="n">
        <f aca="false">('Medidas-dBm-Diagrama de radiaçã'!Q246)-MAX('Medidas-dBm-Diagrama de radiaçã'!$Q$5:$Q$365)</f>
        <v>-5.538</v>
      </c>
    </row>
    <row r="67" customFormat="false" ht="12.8" hidden="false" customHeight="false" outlineLevel="0" collapsed="false">
      <c r="B67" s="41" t="n">
        <f aca="false">B66+1</f>
        <v>-118</v>
      </c>
      <c r="C67" s="53" t="n">
        <f aca="false">('Medidas-dBm-Diagrama de radiaçã'!C247)-MAX('Medidas-dBm-Diagrama de radiaçã'!$C$5:$C$365)</f>
        <v>-1.4</v>
      </c>
      <c r="D67" s="53" t="n">
        <f aca="false">('Medidas-dBm-Diagrama de radiaçã'!F247)-MAX('Medidas-dBm-Diagrama de radiaçã'!$F$5:$F$365)</f>
        <v>-3.2</v>
      </c>
      <c r="E67" s="0" t="n">
        <v>-4.6</v>
      </c>
      <c r="H67" s="41" t="n">
        <f aca="false">H66+1</f>
        <v>-118</v>
      </c>
      <c r="I67" s="53" t="n">
        <f aca="false">('Medidas-dBm-Diagrama de radiaçã'!I247)-MAX('Medidas-dBm-Diagrama de radiaçã'!$I$5:$I$365)</f>
        <v>-11.78</v>
      </c>
      <c r="J67" s="53" t="n">
        <f aca="false">('Medidas-dBm-Diagrama de radiaçã'!J247)-MAX('Medidas-dBm-Diagrama de radiaçã'!$J$5:$J$365)</f>
        <v>-9.496</v>
      </c>
      <c r="N67" s="41" t="n">
        <f aca="false">N66+1</f>
        <v>-118</v>
      </c>
      <c r="O67" s="53" t="n">
        <f aca="false">('Medidas-dBm-Diagrama de radiaçã'!O247)-MAX('Medidas-dBm-Diagrama de radiaçã'!$O$5:$O$365)</f>
        <v>-1.952</v>
      </c>
      <c r="P67" s="53" t="n">
        <f aca="false">('Medidas-dBm-Diagrama de radiaçã'!P247)-MAX('Medidas-dBm-Diagrama de radiaçã'!$P$5:$P$365)</f>
        <v>-4.002</v>
      </c>
      <c r="Q67" s="53" t="n">
        <f aca="false">('Medidas-dBm-Diagrama de radiaçã'!Q247)-MAX('Medidas-dBm-Diagrama de radiaçã'!$Q$5:$Q$365)</f>
        <v>-5.516</v>
      </c>
    </row>
    <row r="68" customFormat="false" ht="12.8" hidden="false" customHeight="false" outlineLevel="0" collapsed="false">
      <c r="B68" s="41" t="n">
        <f aca="false">B67+1</f>
        <v>-117</v>
      </c>
      <c r="C68" s="53" t="n">
        <f aca="false">('Medidas-dBm-Diagrama de radiaçã'!C248)-MAX('Medidas-dBm-Diagrama de radiaçã'!$C$5:$C$365)</f>
        <v>-1.2</v>
      </c>
      <c r="D68" s="53" t="n">
        <f aca="false">('Medidas-dBm-Diagrama de radiaçã'!F248)-MAX('Medidas-dBm-Diagrama de radiaçã'!$F$5:$F$365)</f>
        <v>-3</v>
      </c>
      <c r="E68" s="0" t="n">
        <v>-4.2</v>
      </c>
      <c r="H68" s="41" t="n">
        <f aca="false">H67+1</f>
        <v>-117</v>
      </c>
      <c r="I68" s="53" t="n">
        <f aca="false">('Medidas-dBm-Diagrama de radiaçã'!I248)-MAX('Medidas-dBm-Diagrama de radiaçã'!$I$5:$I$365)</f>
        <v>-10.96</v>
      </c>
      <c r="J68" s="53" t="n">
        <f aca="false">('Medidas-dBm-Diagrama de radiaçã'!J248)-MAX('Medidas-dBm-Diagrama de radiaçã'!$J$5:$J$365)</f>
        <v>-9.104</v>
      </c>
      <c r="N68" s="41" t="n">
        <f aca="false">N67+1</f>
        <v>-117</v>
      </c>
      <c r="O68" s="53" t="n">
        <f aca="false">('Medidas-dBm-Diagrama de radiaçã'!O248)-MAX('Medidas-dBm-Diagrama de radiaçã'!$O$5:$O$365)</f>
        <v>-1.958</v>
      </c>
      <c r="P68" s="53" t="n">
        <f aca="false">('Medidas-dBm-Diagrama de radiaçã'!P248)-MAX('Medidas-dBm-Diagrama de radiaçã'!$P$5:$P$365)</f>
        <v>-3.718</v>
      </c>
      <c r="Q68" s="53" t="n">
        <f aca="false">('Medidas-dBm-Diagrama de radiaçã'!Q248)-MAX('Medidas-dBm-Diagrama de radiaçã'!$Q$5:$Q$365)</f>
        <v>-5.494</v>
      </c>
    </row>
    <row r="69" customFormat="false" ht="12.8" hidden="false" customHeight="false" outlineLevel="0" collapsed="false">
      <c r="B69" s="41" t="n">
        <f aca="false">B68+1</f>
        <v>-116</v>
      </c>
      <c r="C69" s="53" t="n">
        <f aca="false">('Medidas-dBm-Diagrama de radiaçã'!C249)-MAX('Medidas-dBm-Diagrama de radiaçã'!$C$5:$C$365)</f>
        <v>-1.09999999999999</v>
      </c>
      <c r="D69" s="53" t="n">
        <f aca="false">('Medidas-dBm-Diagrama de radiaçã'!F249)-MAX('Medidas-dBm-Diagrama de radiaçã'!$F$5:$F$365)</f>
        <v>-2.8</v>
      </c>
      <c r="E69" s="0" t="n">
        <v>-4</v>
      </c>
      <c r="H69" s="41" t="n">
        <f aca="false">H68+1</f>
        <v>-116</v>
      </c>
      <c r="I69" s="53" t="n">
        <f aca="false">('Medidas-dBm-Diagrama de radiaçã'!I249)-MAX('Medidas-dBm-Diagrama de radiaçã'!$I$5:$I$365)</f>
        <v>-10.14</v>
      </c>
      <c r="J69" s="53" t="n">
        <f aca="false">('Medidas-dBm-Diagrama de radiaçã'!J249)-MAX('Medidas-dBm-Diagrama de radiaçã'!$J$5:$J$365)</f>
        <v>-8.712</v>
      </c>
      <c r="N69" s="41" t="n">
        <f aca="false">N68+1</f>
        <v>-116</v>
      </c>
      <c r="O69" s="53" t="n">
        <f aca="false">('Medidas-dBm-Diagrama de radiaçã'!O249)-MAX('Medidas-dBm-Diagrama de radiaçã'!$O$5:$O$365)</f>
        <v>-1.964</v>
      </c>
      <c r="P69" s="53" t="n">
        <f aca="false">('Medidas-dBm-Diagrama de radiaçã'!P249)-MAX('Medidas-dBm-Diagrama de radiaçã'!$P$5:$P$365)</f>
        <v>-3.434</v>
      </c>
      <c r="Q69" s="53" t="n">
        <f aca="false">('Medidas-dBm-Diagrama de radiaçã'!Q249)-MAX('Medidas-dBm-Diagrama de radiaçã'!$Q$5:$Q$365)</f>
        <v>-5.472</v>
      </c>
    </row>
    <row r="70" customFormat="false" ht="12.8" hidden="false" customHeight="false" outlineLevel="0" collapsed="false">
      <c r="B70" s="41" t="n">
        <f aca="false">B69+1</f>
        <v>-115</v>
      </c>
      <c r="C70" s="53" t="n">
        <f aca="false">('Medidas-dBm-Diagrama de radiaçã'!C250)-MAX('Medidas-dBm-Diagrama de radiaçã'!$C$5:$C$365)</f>
        <v>-0.899999999999999</v>
      </c>
      <c r="D70" s="53" t="n">
        <f aca="false">('Medidas-dBm-Diagrama de radiaçã'!F250)-MAX('Medidas-dBm-Diagrama de radiaçã'!$F$5:$F$365)</f>
        <v>-2.6</v>
      </c>
      <c r="E70" s="0" t="n">
        <v>-3.7</v>
      </c>
      <c r="H70" s="41" t="n">
        <f aca="false">H69+1</f>
        <v>-115</v>
      </c>
      <c r="I70" s="53" t="n">
        <f aca="false">('Medidas-dBm-Diagrama de radiaçã'!I250)-MAX('Medidas-dBm-Diagrama de radiaçã'!$I$5:$I$365)</f>
        <v>-9.32</v>
      </c>
      <c r="J70" s="53" t="n">
        <f aca="false">('Medidas-dBm-Diagrama de radiaçã'!J250)-MAX('Medidas-dBm-Diagrama de radiaçã'!$J$5:$J$365)</f>
        <v>-8.32</v>
      </c>
      <c r="N70" s="41" t="n">
        <f aca="false">N69+1</f>
        <v>-115</v>
      </c>
      <c r="O70" s="53" t="n">
        <f aca="false">('Medidas-dBm-Diagrama de radiaçã'!O250)-MAX('Medidas-dBm-Diagrama de radiaçã'!$O$5:$O$365)</f>
        <v>-1.97</v>
      </c>
      <c r="P70" s="53" t="n">
        <f aca="false">('Medidas-dBm-Diagrama de radiaçã'!P250)-MAX('Medidas-dBm-Diagrama de radiaçã'!$P$5:$P$365)</f>
        <v>-3.15000000000001</v>
      </c>
      <c r="Q70" s="53" t="n">
        <f aca="false">('Medidas-dBm-Diagrama de radiaçã'!Q250)-MAX('Medidas-dBm-Diagrama de radiaçã'!$Q$5:$Q$365)</f>
        <v>-5.45</v>
      </c>
    </row>
    <row r="71" customFormat="false" ht="12.8" hidden="false" customHeight="false" outlineLevel="0" collapsed="false">
      <c r="B71" s="41" t="n">
        <f aca="false">B70+1</f>
        <v>-114</v>
      </c>
      <c r="C71" s="53" t="n">
        <f aca="false">('Medidas-dBm-Diagrama de radiaçã'!C251)-MAX('Medidas-dBm-Diagrama de radiaçã'!$C$5:$C$365)</f>
        <v>-0.799999999999997</v>
      </c>
      <c r="D71" s="53" t="n">
        <f aca="false">('Medidas-dBm-Diagrama de radiaçã'!F251)-MAX('Medidas-dBm-Diagrama de radiaçã'!$F$5:$F$365)</f>
        <v>-2.5</v>
      </c>
      <c r="E71" s="0" t="n">
        <v>-3.5</v>
      </c>
      <c r="H71" s="41" t="n">
        <f aca="false">H70+1</f>
        <v>-114</v>
      </c>
      <c r="I71" s="53" t="n">
        <f aca="false">('Medidas-dBm-Diagrama de radiaçã'!I251)-MAX('Medidas-dBm-Diagrama de radiaçã'!$I$5:$I$365)</f>
        <v>-8.938</v>
      </c>
      <c r="J71" s="53" t="n">
        <f aca="false">('Medidas-dBm-Diagrama de radiaçã'!J251)-MAX('Medidas-dBm-Diagrama de radiaçã'!$J$5:$J$365)</f>
        <v>-8.002</v>
      </c>
      <c r="N71" s="41" t="n">
        <f aca="false">N70+1</f>
        <v>-114</v>
      </c>
      <c r="O71" s="53" t="n">
        <f aca="false">('Medidas-dBm-Diagrama de radiaçã'!O251)-MAX('Medidas-dBm-Diagrama de radiaçã'!$O$5:$O$365)</f>
        <v>-2.036</v>
      </c>
      <c r="P71" s="53" t="n">
        <f aca="false">('Medidas-dBm-Diagrama de radiaçã'!P251)-MAX('Medidas-dBm-Diagrama de radiaçã'!$P$5:$P$365)</f>
        <v>-2.928</v>
      </c>
      <c r="Q71" s="53" t="n">
        <f aca="false">('Medidas-dBm-Diagrama de radiaçã'!Q251)-MAX('Medidas-dBm-Diagrama de radiaçã'!$Q$5:$Q$365)</f>
        <v>-5.486</v>
      </c>
    </row>
    <row r="72" customFormat="false" ht="12.8" hidden="false" customHeight="false" outlineLevel="0" collapsed="false">
      <c r="B72" s="41" t="n">
        <f aca="false">B71+1</f>
        <v>-113</v>
      </c>
      <c r="C72" s="53" t="n">
        <f aca="false">('Medidas-dBm-Diagrama de radiaçã'!C252)-MAX('Medidas-dBm-Diagrama de radiaçã'!$C$5:$C$365)</f>
        <v>-0.799999999999997</v>
      </c>
      <c r="D72" s="53" t="n">
        <f aca="false">('Medidas-dBm-Diagrama de radiaçã'!F252)-MAX('Medidas-dBm-Diagrama de radiaçã'!$F$5:$F$365)</f>
        <v>-2.3</v>
      </c>
      <c r="E72" s="0" t="n">
        <v>-3.2</v>
      </c>
      <c r="H72" s="41" t="n">
        <f aca="false">H71+1</f>
        <v>-113</v>
      </c>
      <c r="I72" s="53" t="n">
        <f aca="false">('Medidas-dBm-Diagrama de radiaçã'!I252)-MAX('Medidas-dBm-Diagrama de radiaçã'!$I$5:$I$365)</f>
        <v>-8.556</v>
      </c>
      <c r="J72" s="53" t="n">
        <f aca="false">('Medidas-dBm-Diagrama de radiaçã'!J252)-MAX('Medidas-dBm-Diagrama de radiaçã'!$J$5:$J$365)</f>
        <v>-7.684</v>
      </c>
      <c r="N72" s="41" t="n">
        <f aca="false">N71+1</f>
        <v>-113</v>
      </c>
      <c r="O72" s="53" t="n">
        <f aca="false">('Medidas-dBm-Diagrama de radiaçã'!O252)-MAX('Medidas-dBm-Diagrama de radiaçã'!$O$5:$O$365)</f>
        <v>-2.102</v>
      </c>
      <c r="P72" s="53" t="n">
        <f aca="false">('Medidas-dBm-Diagrama de radiaçã'!P252)-MAX('Medidas-dBm-Diagrama de radiaçã'!$P$5:$P$365)</f>
        <v>-2.706</v>
      </c>
      <c r="Q72" s="53" t="n">
        <f aca="false">('Medidas-dBm-Diagrama de radiaçã'!Q252)-MAX('Medidas-dBm-Diagrama de radiaçã'!$Q$5:$Q$365)</f>
        <v>-5.522</v>
      </c>
    </row>
    <row r="73" customFormat="false" ht="12.8" hidden="false" customHeight="false" outlineLevel="0" collapsed="false">
      <c r="B73" s="41" t="n">
        <f aca="false">B72+1</f>
        <v>-112</v>
      </c>
      <c r="C73" s="53" t="n">
        <f aca="false">('Medidas-dBm-Diagrama de radiaçã'!C253)-MAX('Medidas-dBm-Diagrama de radiaçã'!$C$5:$C$365)</f>
        <v>-0.799999999999997</v>
      </c>
      <c r="D73" s="53" t="n">
        <f aca="false">('Medidas-dBm-Diagrama de radiaçã'!F253)-MAX('Medidas-dBm-Diagrama de radiaçã'!$F$5:$F$365)</f>
        <v>-2.3</v>
      </c>
      <c r="E73" s="0" t="n">
        <v>-3</v>
      </c>
      <c r="H73" s="41" t="n">
        <f aca="false">H72+1</f>
        <v>-112</v>
      </c>
      <c r="I73" s="53" t="n">
        <f aca="false">('Medidas-dBm-Diagrama de radiaçã'!I253)-MAX('Medidas-dBm-Diagrama de radiaçã'!$I$5:$I$365)</f>
        <v>-8.17400000000001</v>
      </c>
      <c r="J73" s="53" t="n">
        <f aca="false">('Medidas-dBm-Diagrama de radiaçã'!J253)-MAX('Medidas-dBm-Diagrama de radiaçã'!$J$5:$J$365)</f>
        <v>-7.366</v>
      </c>
      <c r="N73" s="41" t="n">
        <f aca="false">N72+1</f>
        <v>-112</v>
      </c>
      <c r="O73" s="53" t="n">
        <f aca="false">('Medidas-dBm-Diagrama de radiaçã'!O253)-MAX('Medidas-dBm-Diagrama de radiaçã'!$O$5:$O$365)</f>
        <v>-2.168</v>
      </c>
      <c r="P73" s="53" t="n">
        <f aca="false">('Medidas-dBm-Diagrama de radiaçã'!P253)-MAX('Medidas-dBm-Diagrama de radiaçã'!$P$5:$P$365)</f>
        <v>-2.484</v>
      </c>
      <c r="Q73" s="53" t="n">
        <f aca="false">('Medidas-dBm-Diagrama de radiaçã'!Q253)-MAX('Medidas-dBm-Diagrama de radiaçã'!$Q$5:$Q$365)</f>
        <v>-5.558</v>
      </c>
    </row>
    <row r="74" customFormat="false" ht="12.8" hidden="false" customHeight="false" outlineLevel="0" collapsed="false">
      <c r="B74" s="41" t="n">
        <f aca="false">B73+1</f>
        <v>-111</v>
      </c>
      <c r="C74" s="53" t="n">
        <f aca="false">('Medidas-dBm-Diagrama de radiaçã'!C254)-MAX('Medidas-dBm-Diagrama de radiaçã'!$C$5:$C$365)</f>
        <v>-0.699999999999996</v>
      </c>
      <c r="D74" s="53" t="n">
        <f aca="false">('Medidas-dBm-Diagrama de radiaçã'!F254)-MAX('Medidas-dBm-Diagrama de radiaçã'!$F$5:$F$365)</f>
        <v>-2.2</v>
      </c>
      <c r="E74" s="0" t="n">
        <v>-2.8</v>
      </c>
      <c r="H74" s="41" t="n">
        <f aca="false">H73+1</f>
        <v>-111</v>
      </c>
      <c r="I74" s="53" t="n">
        <f aca="false">('Medidas-dBm-Diagrama de radiaçã'!I254)-MAX('Medidas-dBm-Diagrama de radiaçã'!$I$5:$I$365)</f>
        <v>-7.792</v>
      </c>
      <c r="J74" s="53" t="n">
        <f aca="false">('Medidas-dBm-Diagrama de radiaçã'!J254)-MAX('Medidas-dBm-Diagrama de radiaçã'!$J$5:$J$365)</f>
        <v>-7.048</v>
      </c>
      <c r="N74" s="41" t="n">
        <f aca="false">N73+1</f>
        <v>-111</v>
      </c>
      <c r="O74" s="53" t="n">
        <f aca="false">('Medidas-dBm-Diagrama de radiaçã'!O254)-MAX('Medidas-dBm-Diagrama de radiaçã'!$O$5:$O$365)</f>
        <v>-2.234</v>
      </c>
      <c r="P74" s="53" t="n">
        <f aca="false">('Medidas-dBm-Diagrama de radiaçã'!P254)-MAX('Medidas-dBm-Diagrama de radiaçã'!$P$5:$P$365)</f>
        <v>-2.262</v>
      </c>
      <c r="Q74" s="53" t="n">
        <f aca="false">('Medidas-dBm-Diagrama de radiaçã'!Q254)-MAX('Medidas-dBm-Diagrama de radiaçã'!$Q$5:$Q$365)</f>
        <v>-5.594</v>
      </c>
    </row>
    <row r="75" customFormat="false" ht="12.8" hidden="false" customHeight="false" outlineLevel="0" collapsed="false">
      <c r="B75" s="41" t="n">
        <f aca="false">B74+1</f>
        <v>-110</v>
      </c>
      <c r="C75" s="53" t="n">
        <f aca="false">('Medidas-dBm-Diagrama de radiaçã'!C255)-MAX('Medidas-dBm-Diagrama de radiaçã'!$C$5:$C$365)</f>
        <v>-0.699999999999996</v>
      </c>
      <c r="D75" s="53" t="n">
        <f aca="false">('Medidas-dBm-Diagrama de radiaçã'!F255)-MAX('Medidas-dBm-Diagrama de radiaçã'!$F$5:$F$365)</f>
        <v>-2</v>
      </c>
      <c r="E75" s="0" t="n">
        <v>-2.6</v>
      </c>
      <c r="H75" s="41" t="n">
        <f aca="false">H74+1</f>
        <v>-110</v>
      </c>
      <c r="I75" s="53" t="n">
        <f aca="false">('Medidas-dBm-Diagrama de radiaçã'!I255)-MAX('Medidas-dBm-Diagrama de radiaçã'!$I$5:$I$365)</f>
        <v>-7.41</v>
      </c>
      <c r="J75" s="53" t="n">
        <f aca="false">('Medidas-dBm-Diagrama de radiaçã'!J255)-MAX('Medidas-dBm-Diagrama de radiaçã'!$J$5:$J$365)</f>
        <v>-6.73</v>
      </c>
      <c r="N75" s="41" t="n">
        <f aca="false">N74+1</f>
        <v>-110</v>
      </c>
      <c r="O75" s="53" t="n">
        <f aca="false">('Medidas-dBm-Diagrama de radiaçã'!O255)-MAX('Medidas-dBm-Diagrama de radiaçã'!$O$5:$O$365)</f>
        <v>-2.3</v>
      </c>
      <c r="P75" s="53" t="n">
        <f aca="false">('Medidas-dBm-Diagrama de radiaçã'!P255)-MAX('Medidas-dBm-Diagrama de radiaçã'!$P$5:$P$365)</f>
        <v>-2.04</v>
      </c>
      <c r="Q75" s="53" t="n">
        <f aca="false">('Medidas-dBm-Diagrama de radiaçã'!Q255)-MAX('Medidas-dBm-Diagrama de radiaçã'!$Q$5:$Q$365)</f>
        <v>-5.63</v>
      </c>
    </row>
    <row r="76" customFormat="false" ht="12.8" hidden="false" customHeight="false" outlineLevel="0" collapsed="false">
      <c r="B76" s="41" t="n">
        <f aca="false">B75+1</f>
        <v>-109</v>
      </c>
      <c r="C76" s="53" t="n">
        <f aca="false">('Medidas-dBm-Diagrama de radiaçã'!C256)-MAX('Medidas-dBm-Diagrama de radiaçã'!$C$5:$C$365)</f>
        <v>-0.699999999999996</v>
      </c>
      <c r="D76" s="53" t="n">
        <f aca="false">('Medidas-dBm-Diagrama de radiaçã'!F256)-MAX('Medidas-dBm-Diagrama de radiaçã'!$F$5:$F$365)</f>
        <v>-2</v>
      </c>
      <c r="E76" s="0" t="n">
        <v>-2.5</v>
      </c>
      <c r="H76" s="41" t="n">
        <f aca="false">H75+1</f>
        <v>-109</v>
      </c>
      <c r="I76" s="53" t="n">
        <f aca="false">('Medidas-dBm-Diagrama de radiaçã'!I256)-MAX('Medidas-dBm-Diagrama de radiaçã'!$I$5:$I$365)</f>
        <v>-7.358</v>
      </c>
      <c r="J76" s="53" t="n">
        <f aca="false">('Medidas-dBm-Diagrama de radiaçã'!J256)-MAX('Medidas-dBm-Diagrama de radiaçã'!$J$5:$J$365)</f>
        <v>-6.752</v>
      </c>
      <c r="N76" s="41" t="n">
        <f aca="false">N75+1</f>
        <v>-109</v>
      </c>
      <c r="O76" s="53" t="n">
        <f aca="false">('Medidas-dBm-Diagrama de radiaçã'!O256)-MAX('Medidas-dBm-Diagrama de radiaçã'!$O$5:$O$365)</f>
        <v>-2.398</v>
      </c>
      <c r="P76" s="53" t="n">
        <f aca="false">('Medidas-dBm-Diagrama de radiaçã'!P256)-MAX('Medidas-dBm-Diagrama de radiaçã'!$P$5:$P$365)</f>
        <v>-1.876</v>
      </c>
      <c r="Q76" s="53" t="n">
        <f aca="false">('Medidas-dBm-Diagrama de radiaçã'!Q256)-MAX('Medidas-dBm-Diagrama de radiaçã'!$Q$5:$Q$365)</f>
        <v>-5.652</v>
      </c>
    </row>
    <row r="77" customFormat="false" ht="12.8" hidden="false" customHeight="false" outlineLevel="0" collapsed="false">
      <c r="B77" s="41" t="n">
        <f aca="false">B76+1</f>
        <v>-108</v>
      </c>
      <c r="C77" s="53" t="n">
        <f aca="false">('Medidas-dBm-Diagrama de radiaçã'!C257)-MAX('Medidas-dBm-Diagrama de radiaçã'!$C$5:$C$365)</f>
        <v>-0.699999999999996</v>
      </c>
      <c r="D77" s="53" t="n">
        <f aca="false">('Medidas-dBm-Diagrama de radiaçã'!F257)-MAX('Medidas-dBm-Diagrama de radiaçã'!$F$5:$F$365)</f>
        <v>-1.8</v>
      </c>
      <c r="E77" s="0" t="n">
        <v>-2.3</v>
      </c>
      <c r="H77" s="41" t="n">
        <f aca="false">H76+1</f>
        <v>-108</v>
      </c>
      <c r="I77" s="53" t="n">
        <f aca="false">('Medidas-dBm-Diagrama de radiaçã'!I257)-MAX('Medidas-dBm-Diagrama de radiaçã'!$I$5:$I$365)</f>
        <v>-7.306</v>
      </c>
      <c r="J77" s="53" t="n">
        <f aca="false">('Medidas-dBm-Diagrama de radiaçã'!J257)-MAX('Medidas-dBm-Diagrama de radiaçã'!$J$5:$J$365)</f>
        <v>-6.774</v>
      </c>
      <c r="N77" s="41" t="n">
        <f aca="false">N76+1</f>
        <v>-108</v>
      </c>
      <c r="O77" s="53" t="n">
        <f aca="false">('Medidas-dBm-Diagrama de radiaçã'!O257)-MAX('Medidas-dBm-Diagrama de radiaçã'!$O$5:$O$365)</f>
        <v>-2.496</v>
      </c>
      <c r="P77" s="53" t="n">
        <f aca="false">('Medidas-dBm-Diagrama de radiaçã'!P257)-MAX('Medidas-dBm-Diagrama de radiaçã'!$P$5:$P$365)</f>
        <v>-1.712</v>
      </c>
      <c r="Q77" s="53" t="n">
        <f aca="false">('Medidas-dBm-Diagrama de radiaçã'!Q257)-MAX('Medidas-dBm-Diagrama de radiaçã'!$Q$5:$Q$365)</f>
        <v>-5.674</v>
      </c>
    </row>
    <row r="78" customFormat="false" ht="12.8" hidden="false" customHeight="false" outlineLevel="0" collapsed="false">
      <c r="B78" s="41" t="n">
        <f aca="false">B77+1</f>
        <v>-107</v>
      </c>
      <c r="C78" s="53" t="n">
        <f aca="false">('Medidas-dBm-Diagrama de radiaçã'!C258)-MAX('Medidas-dBm-Diagrama de radiaçã'!$C$5:$C$365)</f>
        <v>-0.699999999999996</v>
      </c>
      <c r="D78" s="53" t="n">
        <f aca="false">('Medidas-dBm-Diagrama de radiaçã'!F258)-MAX('Medidas-dBm-Diagrama de radiaçã'!$F$5:$F$365)</f>
        <v>-1.6</v>
      </c>
      <c r="E78" s="0" t="n">
        <v>-2.3</v>
      </c>
      <c r="H78" s="41" t="n">
        <f aca="false">H77+1</f>
        <v>-107</v>
      </c>
      <c r="I78" s="53" t="n">
        <f aca="false">('Medidas-dBm-Diagrama de radiaçã'!I258)-MAX('Medidas-dBm-Diagrama de radiaçã'!$I$5:$I$365)</f>
        <v>-7.25400000000001</v>
      </c>
      <c r="J78" s="53" t="n">
        <f aca="false">('Medidas-dBm-Diagrama de radiaçã'!J258)-MAX('Medidas-dBm-Diagrama de radiaçã'!$J$5:$J$365)</f>
        <v>-6.796</v>
      </c>
      <c r="N78" s="41" t="n">
        <f aca="false">N77+1</f>
        <v>-107</v>
      </c>
      <c r="O78" s="53" t="n">
        <f aca="false">('Medidas-dBm-Diagrama de radiaçã'!O258)-MAX('Medidas-dBm-Diagrama de radiaçã'!$O$5:$O$365)</f>
        <v>-2.594</v>
      </c>
      <c r="P78" s="53" t="n">
        <f aca="false">('Medidas-dBm-Diagrama de radiaçã'!P258)-MAX('Medidas-dBm-Diagrama de radiaçã'!$P$5:$P$365)</f>
        <v>-1.548</v>
      </c>
      <c r="Q78" s="53" t="n">
        <f aca="false">('Medidas-dBm-Diagrama de radiaçã'!Q258)-MAX('Medidas-dBm-Diagrama de radiaçã'!$Q$5:$Q$365)</f>
        <v>-5.696</v>
      </c>
    </row>
    <row r="79" customFormat="false" ht="12.8" hidden="false" customHeight="false" outlineLevel="0" collapsed="false">
      <c r="B79" s="41" t="n">
        <f aca="false">B78+1</f>
        <v>-106</v>
      </c>
      <c r="C79" s="53" t="n">
        <f aca="false">('Medidas-dBm-Diagrama de radiaçã'!C259)-MAX('Medidas-dBm-Diagrama de radiaçã'!$C$5:$C$365)</f>
        <v>-0.799999999999997</v>
      </c>
      <c r="D79" s="53" t="n">
        <f aca="false">('Medidas-dBm-Diagrama de radiaçã'!F259)-MAX('Medidas-dBm-Diagrama de radiaçã'!$F$5:$F$365)</f>
        <v>-1.4</v>
      </c>
      <c r="E79" s="0" t="n">
        <v>-2.2</v>
      </c>
      <c r="H79" s="41" t="n">
        <f aca="false">H78+1</f>
        <v>-106</v>
      </c>
      <c r="I79" s="53" t="n">
        <f aca="false">('Medidas-dBm-Diagrama de radiaçã'!I259)-MAX('Medidas-dBm-Diagrama de radiaçã'!$I$5:$I$365)</f>
        <v>-7.20200000000001</v>
      </c>
      <c r="J79" s="53" t="n">
        <f aca="false">('Medidas-dBm-Diagrama de radiaçã'!J259)-MAX('Medidas-dBm-Diagrama de radiaçã'!$J$5:$J$365)</f>
        <v>-6.818</v>
      </c>
      <c r="N79" s="41" t="n">
        <f aca="false">N78+1</f>
        <v>-106</v>
      </c>
      <c r="O79" s="53" t="n">
        <f aca="false">('Medidas-dBm-Diagrama de radiaçã'!O259)-MAX('Medidas-dBm-Diagrama de radiaçã'!$O$5:$O$365)</f>
        <v>-2.692</v>
      </c>
      <c r="P79" s="53" t="n">
        <f aca="false">('Medidas-dBm-Diagrama de radiaçã'!P259)-MAX('Medidas-dBm-Diagrama de radiaçã'!$P$5:$P$365)</f>
        <v>-1.384</v>
      </c>
      <c r="Q79" s="53" t="n">
        <f aca="false">('Medidas-dBm-Diagrama de radiaçã'!Q259)-MAX('Medidas-dBm-Diagrama de radiaçã'!$Q$5:$Q$365)</f>
        <v>-5.718</v>
      </c>
    </row>
    <row r="80" customFormat="false" ht="12.8" hidden="false" customHeight="false" outlineLevel="0" collapsed="false">
      <c r="B80" s="41" t="n">
        <f aca="false">B79+1</f>
        <v>-105</v>
      </c>
      <c r="C80" s="53" t="n">
        <f aca="false">('Medidas-dBm-Diagrama de radiaçã'!C260)-MAX('Medidas-dBm-Diagrama de radiaçã'!$C$5:$C$365)</f>
        <v>-0.799999999999997</v>
      </c>
      <c r="D80" s="53" t="n">
        <f aca="false">('Medidas-dBm-Diagrama de radiaçã'!F260)-MAX('Medidas-dBm-Diagrama de radiaçã'!$F$5:$F$365)</f>
        <v>-1.1</v>
      </c>
      <c r="E80" s="0" t="n">
        <v>-2</v>
      </c>
      <c r="H80" s="41" t="n">
        <f aca="false">H79+1</f>
        <v>-105</v>
      </c>
      <c r="I80" s="53" t="n">
        <f aca="false">('Medidas-dBm-Diagrama de radiaçã'!I260)-MAX('Medidas-dBm-Diagrama de radiaçã'!$I$5:$I$365)</f>
        <v>-7.15000000000001</v>
      </c>
      <c r="J80" s="53" t="n">
        <f aca="false">('Medidas-dBm-Diagrama de radiaçã'!J260)-MAX('Medidas-dBm-Diagrama de radiaçã'!$J$5:$J$365)</f>
        <v>-6.84</v>
      </c>
      <c r="N80" s="41" t="n">
        <f aca="false">N79+1</f>
        <v>-105</v>
      </c>
      <c r="O80" s="53" t="n">
        <f aca="false">('Medidas-dBm-Diagrama de radiaçã'!O260)-MAX('Medidas-dBm-Diagrama de radiaçã'!$O$5:$O$365)</f>
        <v>-2.79</v>
      </c>
      <c r="P80" s="53" t="n">
        <f aca="false">('Medidas-dBm-Diagrama de radiaçã'!P260)-MAX('Medidas-dBm-Diagrama de radiaçã'!$P$5:$P$365)</f>
        <v>-1.22000000000001</v>
      </c>
      <c r="Q80" s="53" t="n">
        <f aca="false">('Medidas-dBm-Diagrama de radiaçã'!Q260)-MAX('Medidas-dBm-Diagrama de radiaçã'!$Q$5:$Q$365)</f>
        <v>-5.74</v>
      </c>
    </row>
    <row r="81" customFormat="false" ht="12.8" hidden="false" customHeight="false" outlineLevel="0" collapsed="false">
      <c r="B81" s="41" t="n">
        <f aca="false">B80+1</f>
        <v>-104</v>
      </c>
      <c r="C81" s="53" t="n">
        <f aca="false">('Medidas-dBm-Diagrama de radiaçã'!C261)-MAX('Medidas-dBm-Diagrama de radiaçã'!$C$5:$C$365)</f>
        <v>-0.899999999999999</v>
      </c>
      <c r="D81" s="53" t="n">
        <f aca="false">('Medidas-dBm-Diagrama de radiaçã'!F261)-MAX('Medidas-dBm-Diagrama de radiaçã'!$F$5:$F$365)</f>
        <v>-1</v>
      </c>
      <c r="E81" s="0" t="n">
        <v>-2</v>
      </c>
      <c r="H81" s="41" t="n">
        <f aca="false">H80+1</f>
        <v>-104</v>
      </c>
      <c r="I81" s="53" t="n">
        <f aca="false">('Medidas-dBm-Diagrama de radiaçã'!I261)-MAX('Medidas-dBm-Diagrama de radiaçã'!$I$5:$I$365)</f>
        <v>-7.146</v>
      </c>
      <c r="J81" s="53" t="n">
        <f aca="false">('Medidas-dBm-Diagrama de radiaçã'!J261)-MAX('Medidas-dBm-Diagrama de radiaçã'!$J$5:$J$365)</f>
        <v>-7.142</v>
      </c>
      <c r="N81" s="41" t="n">
        <f aca="false">N80+1</f>
        <v>-104</v>
      </c>
      <c r="O81" s="53" t="n">
        <f aca="false">('Medidas-dBm-Diagrama de radiaçã'!O261)-MAX('Medidas-dBm-Diagrama de radiaçã'!$O$5:$O$365)</f>
        <v>-2.924</v>
      </c>
      <c r="P81" s="53" t="n">
        <f aca="false">('Medidas-dBm-Diagrama de radiaçã'!P261)-MAX('Medidas-dBm-Diagrama de radiaçã'!$P$5:$P$365)</f>
        <v>-1.09</v>
      </c>
      <c r="Q81" s="53" t="n">
        <f aca="false">('Medidas-dBm-Diagrama de radiaçã'!Q261)-MAX('Medidas-dBm-Diagrama de radiaçã'!$Q$5:$Q$365)</f>
        <v>-5.844</v>
      </c>
    </row>
    <row r="82" customFormat="false" ht="12.8" hidden="false" customHeight="false" outlineLevel="0" collapsed="false">
      <c r="B82" s="41" t="n">
        <f aca="false">B81+1</f>
        <v>-103</v>
      </c>
      <c r="C82" s="53" t="n">
        <f aca="false">('Medidas-dBm-Diagrama de radiaçã'!C262)-MAX('Medidas-dBm-Diagrama de radiaçã'!$C$5:$C$365)</f>
        <v>-1</v>
      </c>
      <c r="D82" s="53" t="n">
        <f aca="false">('Medidas-dBm-Diagrama de radiaçã'!F262)-MAX('Medidas-dBm-Diagrama de radiaçã'!$F$5:$F$365)</f>
        <v>-0.899999999999999</v>
      </c>
      <c r="E82" s="0" t="n">
        <v>-1.8</v>
      </c>
      <c r="H82" s="41" t="n">
        <f aca="false">H81+1</f>
        <v>-103</v>
      </c>
      <c r="I82" s="53" t="n">
        <f aca="false">('Medidas-dBm-Diagrama de radiaçã'!I262)-MAX('Medidas-dBm-Diagrama de radiaçã'!$I$5:$I$365)</f>
        <v>-7.142</v>
      </c>
      <c r="J82" s="53" t="n">
        <f aca="false">('Medidas-dBm-Diagrama de radiaçã'!J262)-MAX('Medidas-dBm-Diagrama de radiaçã'!$J$5:$J$365)</f>
        <v>-7.444</v>
      </c>
      <c r="N82" s="41" t="n">
        <f aca="false">N81+1</f>
        <v>-103</v>
      </c>
      <c r="O82" s="53" t="n">
        <f aca="false">('Medidas-dBm-Diagrama de radiaçã'!O262)-MAX('Medidas-dBm-Diagrama de radiaçã'!$O$5:$O$365)</f>
        <v>-3.058</v>
      </c>
      <c r="P82" s="53" t="n">
        <f aca="false">('Medidas-dBm-Diagrama de radiaçã'!P262)-MAX('Medidas-dBm-Diagrama de radiaçã'!$P$5:$P$365)</f>
        <v>-0.960000000000001</v>
      </c>
      <c r="Q82" s="53" t="n">
        <f aca="false">('Medidas-dBm-Diagrama de radiaçã'!Q262)-MAX('Medidas-dBm-Diagrama de radiaçã'!$Q$5:$Q$365)</f>
        <v>-5.948</v>
      </c>
    </row>
    <row r="83" customFormat="false" ht="12.8" hidden="false" customHeight="false" outlineLevel="0" collapsed="false">
      <c r="B83" s="41" t="n">
        <f aca="false">B82+1</f>
        <v>-102</v>
      </c>
      <c r="C83" s="53" t="n">
        <f aca="false">('Medidas-dBm-Diagrama de radiaçã'!C263)-MAX('Medidas-dBm-Diagrama de radiaçã'!$C$5:$C$365)</f>
        <v>-1.09999999999999</v>
      </c>
      <c r="D83" s="53" t="n">
        <f aca="false">('Medidas-dBm-Diagrama de radiaçã'!F263)-MAX('Medidas-dBm-Diagrama de radiaçã'!$F$5:$F$365)</f>
        <v>-0.700000000000003</v>
      </c>
      <c r="E83" s="0" t="n">
        <v>-1.6</v>
      </c>
      <c r="H83" s="41" t="n">
        <f aca="false">H82+1</f>
        <v>-102</v>
      </c>
      <c r="I83" s="53" t="n">
        <f aca="false">('Medidas-dBm-Diagrama de radiaçã'!I263)-MAX('Medidas-dBm-Diagrama de radiaçã'!$I$5:$I$365)</f>
        <v>-7.13800000000001</v>
      </c>
      <c r="J83" s="53" t="n">
        <f aca="false">('Medidas-dBm-Diagrama de radiaçã'!J263)-MAX('Medidas-dBm-Diagrama de radiaçã'!$J$5:$J$365)</f>
        <v>-7.746</v>
      </c>
      <c r="N83" s="41" t="n">
        <f aca="false">N82+1</f>
        <v>-102</v>
      </c>
      <c r="O83" s="53" t="n">
        <f aca="false">('Medidas-dBm-Diagrama de radiaçã'!O263)-MAX('Medidas-dBm-Diagrama de radiaçã'!$O$5:$O$365)</f>
        <v>-3.192</v>
      </c>
      <c r="P83" s="53" t="n">
        <f aca="false">('Medidas-dBm-Diagrama de radiaçã'!P263)-MAX('Medidas-dBm-Diagrama de radiaçã'!$P$5:$P$365)</f>
        <v>-0.830000000000005</v>
      </c>
      <c r="Q83" s="53" t="n">
        <f aca="false">('Medidas-dBm-Diagrama de radiaçã'!Q263)-MAX('Medidas-dBm-Diagrama de radiaçã'!$Q$5:$Q$365)</f>
        <v>-6.052</v>
      </c>
    </row>
    <row r="84" customFormat="false" ht="12.8" hidden="false" customHeight="false" outlineLevel="0" collapsed="false">
      <c r="B84" s="41" t="n">
        <f aca="false">B83+1</f>
        <v>-101</v>
      </c>
      <c r="C84" s="53" t="n">
        <f aca="false">('Medidas-dBm-Diagrama de radiaçã'!C264)-MAX('Medidas-dBm-Diagrama de radiaçã'!$C$5:$C$365)</f>
        <v>-1.2</v>
      </c>
      <c r="D84" s="53" t="n">
        <f aca="false">('Medidas-dBm-Diagrama de radiaçã'!F264)-MAX('Medidas-dBm-Diagrama de radiaçã'!$F$5:$F$365)</f>
        <v>-0.600000000000001</v>
      </c>
      <c r="E84" s="0" t="n">
        <v>-1.4</v>
      </c>
      <c r="H84" s="41" t="n">
        <f aca="false">H83+1</f>
        <v>-101</v>
      </c>
      <c r="I84" s="53" t="n">
        <f aca="false">('Medidas-dBm-Diagrama de radiaçã'!I264)-MAX('Medidas-dBm-Diagrama de radiaçã'!$I$5:$I$365)</f>
        <v>-7.134</v>
      </c>
      <c r="J84" s="53" t="n">
        <f aca="false">('Medidas-dBm-Diagrama de radiaçã'!J264)-MAX('Medidas-dBm-Diagrama de radiaçã'!$J$5:$J$365)</f>
        <v>-8.048</v>
      </c>
      <c r="N84" s="41" t="n">
        <f aca="false">N83+1</f>
        <v>-101</v>
      </c>
      <c r="O84" s="53" t="n">
        <f aca="false">('Medidas-dBm-Diagrama de radiaçã'!O264)-MAX('Medidas-dBm-Diagrama de radiaçã'!$O$5:$O$365)</f>
        <v>-3.326</v>
      </c>
      <c r="P84" s="53" t="n">
        <f aca="false">('Medidas-dBm-Diagrama de radiaçã'!P264)-MAX('Medidas-dBm-Diagrama de radiaçã'!$P$5:$P$365)</f>
        <v>-0.700000000000003</v>
      </c>
      <c r="Q84" s="53" t="n">
        <f aca="false">('Medidas-dBm-Diagrama de radiaçã'!Q264)-MAX('Medidas-dBm-Diagrama de radiaçã'!$Q$5:$Q$365)</f>
        <v>-6.156</v>
      </c>
    </row>
    <row r="85" customFormat="false" ht="12.8" hidden="false" customHeight="false" outlineLevel="0" collapsed="false">
      <c r="B85" s="41" t="n">
        <f aca="false">B84+1</f>
        <v>-100</v>
      </c>
      <c r="C85" s="53" t="n">
        <f aca="false">('Medidas-dBm-Diagrama de radiaçã'!C265)-MAX('Medidas-dBm-Diagrama de radiaçã'!$C$5:$C$365)</f>
        <v>-1.2</v>
      </c>
      <c r="D85" s="53" t="n">
        <f aca="false">('Medidas-dBm-Diagrama de radiaçã'!F265)-MAX('Medidas-dBm-Diagrama de radiaçã'!$F$5:$F$365)</f>
        <v>-0.600000000000001</v>
      </c>
      <c r="E85" s="0" t="n">
        <v>-1.1</v>
      </c>
      <c r="H85" s="41" t="n">
        <f aca="false">H84+1</f>
        <v>-100</v>
      </c>
      <c r="I85" s="53" t="n">
        <f aca="false">('Medidas-dBm-Diagrama de radiaçã'!I265)-MAX('Medidas-dBm-Diagrama de radiaçã'!$I$5:$I$365)</f>
        <v>-7.13</v>
      </c>
      <c r="J85" s="53" t="n">
        <f aca="false">('Medidas-dBm-Diagrama de radiaçã'!J265)-MAX('Medidas-dBm-Diagrama de radiaçã'!$J$5:$J$365)</f>
        <v>-8.35</v>
      </c>
      <c r="N85" s="41" t="n">
        <f aca="false">N84+1</f>
        <v>-100</v>
      </c>
      <c r="O85" s="53" t="n">
        <f aca="false">('Medidas-dBm-Diagrama de radiaçã'!O265)-MAX('Medidas-dBm-Diagrama de radiaçã'!$O$5:$O$365)</f>
        <v>-3.46</v>
      </c>
      <c r="P85" s="53" t="n">
        <f aca="false">('Medidas-dBm-Diagrama de radiaçã'!P265)-MAX('Medidas-dBm-Diagrama de radiaçã'!$P$5:$P$365)</f>
        <v>-0.57</v>
      </c>
      <c r="Q85" s="53" t="n">
        <f aca="false">('Medidas-dBm-Diagrama de radiaçã'!Q265)-MAX('Medidas-dBm-Diagrama de radiaçã'!$Q$5:$Q$365)</f>
        <v>-6.26</v>
      </c>
    </row>
    <row r="86" customFormat="false" ht="12.8" hidden="false" customHeight="false" outlineLevel="0" collapsed="false">
      <c r="B86" s="41" t="n">
        <f aca="false">B85+1</f>
        <v>-99</v>
      </c>
      <c r="C86" s="53" t="n">
        <f aca="false">('Medidas-dBm-Diagrama de radiaçã'!C266)-MAX('Medidas-dBm-Diagrama de radiaçã'!$C$5:$C$365)</f>
        <v>-1.3</v>
      </c>
      <c r="D86" s="53" t="n">
        <f aca="false">('Medidas-dBm-Diagrama de radiaçã'!F266)-MAX('Medidas-dBm-Diagrama de radiaçã'!$F$5:$F$365)</f>
        <v>-0.5</v>
      </c>
      <c r="E86" s="0" t="n">
        <v>-1</v>
      </c>
      <c r="H86" s="41" t="n">
        <f aca="false">H85+1</f>
        <v>-99</v>
      </c>
      <c r="I86" s="53" t="n">
        <f aca="false">('Medidas-dBm-Diagrama de radiaçã'!I266)-MAX('Medidas-dBm-Diagrama de radiaçã'!$I$5:$I$365)</f>
        <v>-6.85400000000001</v>
      </c>
      <c r="J86" s="53" t="n">
        <f aca="false">('Medidas-dBm-Diagrama de radiaçã'!J266)-MAX('Medidas-dBm-Diagrama de radiaçã'!$J$5:$J$365)</f>
        <v>-8.564</v>
      </c>
      <c r="N86" s="41" t="n">
        <f aca="false">N85+1</f>
        <v>-99</v>
      </c>
      <c r="O86" s="53" t="n">
        <f aca="false">('Medidas-dBm-Diagrama de radiaçã'!O266)-MAX('Medidas-dBm-Diagrama de radiaçã'!$O$5:$O$365)</f>
        <v>-3.576</v>
      </c>
      <c r="P86" s="53" t="n">
        <f aca="false">('Medidas-dBm-Diagrama de radiaçã'!P266)-MAX('Medidas-dBm-Diagrama de radiaçã'!$P$5:$P$365)</f>
        <v>-0.5</v>
      </c>
      <c r="Q86" s="53" t="n">
        <f aca="false">('Medidas-dBm-Diagrama de radiaçã'!Q266)-MAX('Medidas-dBm-Diagrama de radiaçã'!$Q$5:$Q$365)</f>
        <v>-6.486</v>
      </c>
    </row>
    <row r="87" customFormat="false" ht="12.8" hidden="false" customHeight="false" outlineLevel="0" collapsed="false">
      <c r="B87" s="41" t="n">
        <f aca="false">B86+1</f>
        <v>-98</v>
      </c>
      <c r="C87" s="53" t="n">
        <f aca="false">('Medidas-dBm-Diagrama de radiaçã'!C267)-MAX('Medidas-dBm-Diagrama de radiaçã'!$C$5:$C$365)</f>
        <v>-1.3</v>
      </c>
      <c r="D87" s="53" t="n">
        <f aca="false">('Medidas-dBm-Diagrama de radiaçã'!F267)-MAX('Medidas-dBm-Diagrama de radiaçã'!$F$5:$F$365)</f>
        <v>-0.5</v>
      </c>
      <c r="E87" s="0" t="n">
        <v>-0.899999999999999</v>
      </c>
      <c r="H87" s="41" t="n">
        <f aca="false">H86+1</f>
        <v>-98</v>
      </c>
      <c r="I87" s="53" t="n">
        <f aca="false">('Medidas-dBm-Diagrama de radiaçã'!I267)-MAX('Medidas-dBm-Diagrama de radiaçã'!$I$5:$I$365)</f>
        <v>-6.578</v>
      </c>
      <c r="J87" s="53" t="n">
        <f aca="false">('Medidas-dBm-Diagrama de radiaçã'!J267)-MAX('Medidas-dBm-Diagrama de radiaçã'!$J$5:$J$365)</f>
        <v>-8.778</v>
      </c>
      <c r="N87" s="41" t="n">
        <f aca="false">N86+1</f>
        <v>-98</v>
      </c>
      <c r="O87" s="53" t="n">
        <f aca="false">('Medidas-dBm-Diagrama de radiaçã'!O267)-MAX('Medidas-dBm-Diagrama de radiaçã'!$O$5:$O$365)</f>
        <v>-3.692</v>
      </c>
      <c r="P87" s="53" t="n">
        <f aca="false">('Medidas-dBm-Diagrama de radiaçã'!P267)-MAX('Medidas-dBm-Diagrama de radiaçã'!$P$5:$P$365)</f>
        <v>-0.43</v>
      </c>
      <c r="Q87" s="53" t="n">
        <f aca="false">('Medidas-dBm-Diagrama de radiaçã'!Q267)-MAX('Medidas-dBm-Diagrama de radiaçã'!$Q$5:$Q$365)</f>
        <v>-6.712</v>
      </c>
    </row>
    <row r="88" customFormat="false" ht="12.8" hidden="false" customHeight="false" outlineLevel="0" collapsed="false">
      <c r="B88" s="41" t="n">
        <f aca="false">B87+1</f>
        <v>-97</v>
      </c>
      <c r="C88" s="53" t="n">
        <f aca="false">('Medidas-dBm-Diagrama de radiaçã'!C268)-MAX('Medidas-dBm-Diagrama de radiaçã'!$C$5:$C$365)</f>
        <v>-1.5</v>
      </c>
      <c r="D88" s="53" t="n">
        <f aca="false">('Medidas-dBm-Diagrama de radiaçã'!F268)-MAX('Medidas-dBm-Diagrama de radiaçã'!$F$5:$F$365)</f>
        <v>-0.399999999999999</v>
      </c>
      <c r="E88" s="0" t="n">
        <v>-0.700000000000003</v>
      </c>
      <c r="H88" s="41" t="n">
        <f aca="false">H87+1</f>
        <v>-97</v>
      </c>
      <c r="I88" s="53" t="n">
        <f aca="false">('Medidas-dBm-Diagrama de radiaçã'!I268)-MAX('Medidas-dBm-Diagrama de radiaçã'!$I$5:$I$365)</f>
        <v>-6.302</v>
      </c>
      <c r="J88" s="53" t="n">
        <f aca="false">('Medidas-dBm-Diagrama de radiaçã'!J268)-MAX('Medidas-dBm-Diagrama de radiaçã'!$J$5:$J$365)</f>
        <v>-8.992</v>
      </c>
      <c r="N88" s="41" t="n">
        <f aca="false">N87+1</f>
        <v>-97</v>
      </c>
      <c r="O88" s="53" t="n">
        <f aca="false">('Medidas-dBm-Diagrama de radiaçã'!O268)-MAX('Medidas-dBm-Diagrama de radiaçã'!$O$5:$O$365)</f>
        <v>-3.808</v>
      </c>
      <c r="P88" s="53" t="n">
        <f aca="false">('Medidas-dBm-Diagrama de radiaçã'!P268)-MAX('Medidas-dBm-Diagrama de radiaçã'!$P$5:$P$365)</f>
        <v>-0.359999999999999</v>
      </c>
      <c r="Q88" s="53" t="n">
        <f aca="false">('Medidas-dBm-Diagrama de radiaçã'!Q268)-MAX('Medidas-dBm-Diagrama de radiaçã'!$Q$5:$Q$365)</f>
        <v>-6.938</v>
      </c>
    </row>
    <row r="89" customFormat="false" ht="12.8" hidden="false" customHeight="false" outlineLevel="0" collapsed="false">
      <c r="B89" s="41" t="n">
        <f aca="false">B88+1</f>
        <v>-96</v>
      </c>
      <c r="C89" s="53" t="n">
        <f aca="false">('Medidas-dBm-Diagrama de radiaçã'!C269)-MAX('Medidas-dBm-Diagrama de radiaçã'!$C$5:$C$365)</f>
        <v>-1.59999999999999</v>
      </c>
      <c r="D89" s="53" t="n">
        <f aca="false">('Medidas-dBm-Diagrama de radiaçã'!F269)-MAX('Medidas-dBm-Diagrama de radiaçã'!$F$5:$F$365)</f>
        <v>-0.399999999999999</v>
      </c>
      <c r="E89" s="0" t="n">
        <v>-0.600000000000001</v>
      </c>
      <c r="H89" s="41" t="n">
        <f aca="false">H88+1</f>
        <v>-96</v>
      </c>
      <c r="I89" s="53" t="n">
        <f aca="false">('Medidas-dBm-Diagrama de radiaçã'!I269)-MAX('Medidas-dBm-Diagrama de radiaçã'!$I$5:$I$365)</f>
        <v>-6.026</v>
      </c>
      <c r="J89" s="53" t="n">
        <f aca="false">('Medidas-dBm-Diagrama de radiaçã'!J269)-MAX('Medidas-dBm-Diagrama de radiaçã'!$J$5:$J$365)</f>
        <v>-9.206</v>
      </c>
      <c r="N89" s="41" t="n">
        <f aca="false">N88+1</f>
        <v>-96</v>
      </c>
      <c r="O89" s="53" t="n">
        <f aca="false">('Medidas-dBm-Diagrama de radiaçã'!O269)-MAX('Medidas-dBm-Diagrama de radiaçã'!$O$5:$O$365)</f>
        <v>-3.924</v>
      </c>
      <c r="P89" s="53" t="n">
        <f aca="false">('Medidas-dBm-Diagrama de radiaçã'!P269)-MAX('Medidas-dBm-Diagrama de radiaçã'!$P$5:$P$365)</f>
        <v>-0.289999999999999</v>
      </c>
      <c r="Q89" s="53" t="n">
        <f aca="false">('Medidas-dBm-Diagrama de radiaçã'!Q269)-MAX('Medidas-dBm-Diagrama de radiaçã'!$Q$5:$Q$365)</f>
        <v>-7.164</v>
      </c>
    </row>
    <row r="90" customFormat="false" ht="12.8" hidden="false" customHeight="false" outlineLevel="0" collapsed="false">
      <c r="B90" s="41" t="n">
        <f aca="false">B89+1</f>
        <v>-95</v>
      </c>
      <c r="C90" s="53" t="n">
        <f aca="false">('Medidas-dBm-Diagrama de radiaçã'!C270)-MAX('Medidas-dBm-Diagrama de radiaçã'!$C$5:$C$365)</f>
        <v>-1.8</v>
      </c>
      <c r="D90" s="53" t="n">
        <f aca="false">('Medidas-dBm-Diagrama de radiaçã'!F270)-MAX('Medidas-dBm-Diagrama de radiaçã'!$F$5:$F$365)</f>
        <v>-0.399999999999999</v>
      </c>
      <c r="E90" s="0" t="n">
        <v>-0.600000000000001</v>
      </c>
      <c r="H90" s="41" t="n">
        <f aca="false">H89+1</f>
        <v>-95</v>
      </c>
      <c r="I90" s="53" t="n">
        <f aca="false">('Medidas-dBm-Diagrama de radiaçã'!I270)-MAX('Medidas-dBm-Diagrama de radiaçã'!$I$5:$I$365)</f>
        <v>-5.75</v>
      </c>
      <c r="J90" s="53" t="n">
        <f aca="false">('Medidas-dBm-Diagrama de radiaçã'!J270)-MAX('Medidas-dBm-Diagrama de radiaçã'!$J$5:$J$365)</f>
        <v>-9.42</v>
      </c>
      <c r="N90" s="41" t="n">
        <f aca="false">N89+1</f>
        <v>-95</v>
      </c>
      <c r="O90" s="53" t="n">
        <f aca="false">('Medidas-dBm-Diagrama de radiaçã'!O270)-MAX('Medidas-dBm-Diagrama de radiaçã'!$O$5:$O$365)</f>
        <v>-4.04</v>
      </c>
      <c r="P90" s="53" t="n">
        <f aca="false">('Medidas-dBm-Diagrama de radiaçã'!P270)-MAX('Medidas-dBm-Diagrama de radiaçã'!$P$5:$P$365)</f>
        <v>-0.220000000000006</v>
      </c>
      <c r="Q90" s="53" t="n">
        <f aca="false">('Medidas-dBm-Diagrama de radiaçã'!Q270)-MAX('Medidas-dBm-Diagrama de radiaçã'!$Q$5:$Q$365)</f>
        <v>-7.39</v>
      </c>
    </row>
    <row r="91" customFormat="false" ht="12.8" hidden="false" customHeight="false" outlineLevel="0" collapsed="false">
      <c r="B91" s="41" t="n">
        <f aca="false">B90+1</f>
        <v>-94</v>
      </c>
      <c r="C91" s="53" t="n">
        <f aca="false">('Medidas-dBm-Diagrama de radiaçã'!C271)-MAX('Medidas-dBm-Diagrama de radiaçã'!$C$5:$C$365)</f>
        <v>-1.9</v>
      </c>
      <c r="D91" s="53" t="n">
        <f aca="false">('Medidas-dBm-Diagrama de radiaçã'!F271)-MAX('Medidas-dBm-Diagrama de radiaçã'!$F$5:$F$365)</f>
        <v>-0.399999999999999</v>
      </c>
      <c r="E91" s="0" t="n">
        <v>-0.5</v>
      </c>
      <c r="H91" s="41" t="n">
        <f aca="false">H90+1</f>
        <v>-94</v>
      </c>
      <c r="I91" s="53" t="n">
        <f aca="false">('Medidas-dBm-Diagrama de radiaçã'!I271)-MAX('Medidas-dBm-Diagrama de radiaçã'!$I$5:$I$365)</f>
        <v>-5.486</v>
      </c>
      <c r="J91" s="53" t="n">
        <f aca="false">('Medidas-dBm-Diagrama de radiaçã'!J271)-MAX('Medidas-dBm-Diagrama de radiaçã'!$J$5:$J$365)</f>
        <v>-9.774</v>
      </c>
      <c r="N91" s="41" t="n">
        <f aca="false">N90+1</f>
        <v>-94</v>
      </c>
      <c r="O91" s="53" t="n">
        <f aca="false">('Medidas-dBm-Diagrama de radiaçã'!O271)-MAX('Medidas-dBm-Diagrama de radiaçã'!$O$5:$O$365)</f>
        <v>-4.158</v>
      </c>
      <c r="P91" s="53" t="n">
        <f aca="false">('Medidas-dBm-Diagrama de radiaçã'!P271)-MAX('Medidas-dBm-Diagrama de radiaçã'!$P$5:$P$365)</f>
        <v>-0.182000000000002</v>
      </c>
      <c r="Q91" s="53" t="n">
        <f aca="false">('Medidas-dBm-Diagrama de radiaçã'!Q271)-MAX('Medidas-dBm-Diagrama de radiaçã'!$Q$5:$Q$365)</f>
        <v>-7.572</v>
      </c>
    </row>
    <row r="92" customFormat="false" ht="12.8" hidden="false" customHeight="false" outlineLevel="0" collapsed="false">
      <c r="B92" s="41" t="n">
        <f aca="false">B91+1</f>
        <v>-93</v>
      </c>
      <c r="C92" s="53" t="n">
        <f aca="false">('Medidas-dBm-Diagrama de radiaçã'!C272)-MAX('Medidas-dBm-Diagrama de radiaçã'!$C$5:$C$365)</f>
        <v>-2.09999999999999</v>
      </c>
      <c r="D92" s="53" t="n">
        <f aca="false">('Medidas-dBm-Diagrama de radiaçã'!F272)-MAX('Medidas-dBm-Diagrama de radiaçã'!$F$5:$F$365)</f>
        <v>-0.399999999999999</v>
      </c>
      <c r="E92" s="0" t="n">
        <v>-0.5</v>
      </c>
      <c r="H92" s="41" t="n">
        <f aca="false">H91+1</f>
        <v>-93</v>
      </c>
      <c r="I92" s="53" t="n">
        <f aca="false">('Medidas-dBm-Diagrama de radiaçã'!I272)-MAX('Medidas-dBm-Diagrama de radiaçã'!$I$5:$I$365)</f>
        <v>-5.222</v>
      </c>
      <c r="J92" s="53" t="n">
        <f aca="false">('Medidas-dBm-Diagrama de radiaçã'!J272)-MAX('Medidas-dBm-Diagrama de radiaçã'!$J$5:$J$365)</f>
        <v>-10.128</v>
      </c>
      <c r="N92" s="41" t="n">
        <f aca="false">N91+1</f>
        <v>-93</v>
      </c>
      <c r="O92" s="53" t="n">
        <f aca="false">('Medidas-dBm-Diagrama de radiaçã'!O272)-MAX('Medidas-dBm-Diagrama de radiaçã'!$O$5:$O$365)</f>
        <v>-4.276</v>
      </c>
      <c r="P92" s="53" t="n">
        <f aca="false">('Medidas-dBm-Diagrama de radiaçã'!P272)-MAX('Medidas-dBm-Diagrama de radiaçã'!$P$5:$P$365)</f>
        <v>-0.144000000000005</v>
      </c>
      <c r="Q92" s="53" t="n">
        <f aca="false">('Medidas-dBm-Diagrama de radiaçã'!Q272)-MAX('Medidas-dBm-Diagrama de radiaçã'!$Q$5:$Q$365)</f>
        <v>-7.754</v>
      </c>
    </row>
    <row r="93" customFormat="false" ht="12.8" hidden="false" customHeight="false" outlineLevel="0" collapsed="false">
      <c r="B93" s="41" t="n">
        <f aca="false">B92+1</f>
        <v>-92</v>
      </c>
      <c r="C93" s="53" t="n">
        <f aca="false">('Medidas-dBm-Diagrama de radiaçã'!C273)-MAX('Medidas-dBm-Diagrama de radiaçã'!$C$5:$C$365)</f>
        <v>-2.3</v>
      </c>
      <c r="D93" s="53" t="n">
        <f aca="false">('Medidas-dBm-Diagrama de radiaçã'!F273)-MAX('Medidas-dBm-Diagrama de radiaçã'!$F$5:$F$365)</f>
        <v>-0.399999999999999</v>
      </c>
      <c r="E93" s="0" t="n">
        <v>-0.399999999999999</v>
      </c>
      <c r="H93" s="41" t="n">
        <f aca="false">H92+1</f>
        <v>-92</v>
      </c>
      <c r="I93" s="53" t="n">
        <f aca="false">('Medidas-dBm-Diagrama de radiaçã'!I273)-MAX('Medidas-dBm-Diagrama de radiaçã'!$I$5:$I$365)</f>
        <v>-4.95800000000001</v>
      </c>
      <c r="J93" s="53" t="n">
        <f aca="false">('Medidas-dBm-Diagrama de radiaçã'!J273)-MAX('Medidas-dBm-Diagrama de radiaçã'!$J$5:$J$365)</f>
        <v>-10.482</v>
      </c>
      <c r="N93" s="41" t="n">
        <f aca="false">N92+1</f>
        <v>-92</v>
      </c>
      <c r="O93" s="53" t="n">
        <f aca="false">('Medidas-dBm-Diagrama de radiaçã'!O273)-MAX('Medidas-dBm-Diagrama de radiaçã'!$O$5:$O$365)</f>
        <v>-4.394</v>
      </c>
      <c r="P93" s="53" t="n">
        <f aca="false">('Medidas-dBm-Diagrama de radiaçã'!P273)-MAX('Medidas-dBm-Diagrama de radiaçã'!$P$5:$P$365)</f>
        <v>-0.106000000000002</v>
      </c>
      <c r="Q93" s="53" t="n">
        <f aca="false">('Medidas-dBm-Diagrama de radiaçã'!Q273)-MAX('Medidas-dBm-Diagrama de radiaçã'!$Q$5:$Q$365)</f>
        <v>-7.936</v>
      </c>
    </row>
    <row r="94" customFormat="false" ht="12.8" hidden="false" customHeight="false" outlineLevel="0" collapsed="false">
      <c r="B94" s="41" t="n">
        <f aca="false">B93+1</f>
        <v>-91</v>
      </c>
      <c r="C94" s="53" t="n">
        <f aca="false">('Medidas-dBm-Diagrama de radiaçã'!C274)-MAX('Medidas-dBm-Diagrama de radiaçã'!$C$5:$C$365)</f>
        <v>-2.5</v>
      </c>
      <c r="D94" s="53" t="n">
        <f aca="false">('Medidas-dBm-Diagrama de radiaçã'!F274)-MAX('Medidas-dBm-Diagrama de radiaçã'!$F$5:$F$365)</f>
        <v>-0.399999999999999</v>
      </c>
      <c r="E94" s="0" t="n">
        <v>-0.399999999999999</v>
      </c>
      <c r="H94" s="41" t="n">
        <f aca="false">H93+1</f>
        <v>-91</v>
      </c>
      <c r="I94" s="53" t="n">
        <f aca="false">('Medidas-dBm-Diagrama de radiaçã'!I274)-MAX('Medidas-dBm-Diagrama de radiaçã'!$I$5:$I$365)</f>
        <v>-4.694</v>
      </c>
      <c r="J94" s="53" t="n">
        <f aca="false">('Medidas-dBm-Diagrama de radiaçã'!J274)-MAX('Medidas-dBm-Diagrama de radiaçã'!$J$5:$J$365)</f>
        <v>-10.836</v>
      </c>
      <c r="N94" s="41" t="n">
        <f aca="false">N93+1</f>
        <v>-91</v>
      </c>
      <c r="O94" s="53" t="n">
        <f aca="false">('Medidas-dBm-Diagrama de radiaçã'!O274)-MAX('Medidas-dBm-Diagrama de radiaçã'!$O$5:$O$365)</f>
        <v>-4.512</v>
      </c>
      <c r="P94" s="53" t="n">
        <f aca="false">('Medidas-dBm-Diagrama de radiaçã'!P274)-MAX('Medidas-dBm-Diagrama de radiaçã'!$P$5:$P$365)</f>
        <v>-0.0680000000000049</v>
      </c>
      <c r="Q94" s="53" t="n">
        <f aca="false">('Medidas-dBm-Diagrama de radiaçã'!Q274)-MAX('Medidas-dBm-Diagrama de radiaçã'!$Q$5:$Q$365)</f>
        <v>-8.118</v>
      </c>
    </row>
    <row r="95" customFormat="false" ht="12.8" hidden="false" customHeight="false" outlineLevel="0" collapsed="false">
      <c r="B95" s="41" t="n">
        <f aca="false">B94+1</f>
        <v>-90</v>
      </c>
      <c r="C95" s="53" t="n">
        <f aca="false">('Medidas-dBm-Diagrama de radiaçã'!C275)-MAX('Medidas-dBm-Diagrama de radiaçã'!$C$5:$C$365)</f>
        <v>-2.7</v>
      </c>
      <c r="D95" s="53" t="n">
        <f aca="false">('Medidas-dBm-Diagrama de radiaçã'!F275)-MAX('Medidas-dBm-Diagrama de radiaçã'!$F$5:$F$365)</f>
        <v>-0.399999999999999</v>
      </c>
      <c r="E95" s="0" t="n">
        <v>-0.399999999999999</v>
      </c>
      <c r="H95" s="41" t="n">
        <f aca="false">H94+1</f>
        <v>-90</v>
      </c>
      <c r="I95" s="53" t="n">
        <f aca="false">('Medidas-dBm-Diagrama de radiaçã'!I275)-MAX('Medidas-dBm-Diagrama de radiaçã'!$I$5:$I$365)</f>
        <v>-4.43</v>
      </c>
      <c r="J95" s="53" t="n">
        <f aca="false">('Medidas-dBm-Diagrama de radiaçã'!J275)-MAX('Medidas-dBm-Diagrama de radiaçã'!$J$5:$J$365)</f>
        <v>-11.19</v>
      </c>
      <c r="N95" s="41" t="n">
        <f aca="false">N94+1</f>
        <v>-90</v>
      </c>
      <c r="O95" s="53" t="n">
        <f aca="false">('Medidas-dBm-Diagrama de radiaçã'!O275)-MAX('Medidas-dBm-Diagrama de radiaçã'!$O$5:$O$365)</f>
        <v>-4.63</v>
      </c>
      <c r="P95" s="53" t="n">
        <f aca="false">('Medidas-dBm-Diagrama de radiaçã'!P275)-MAX('Medidas-dBm-Diagrama de radiaçã'!$P$5:$P$365)</f>
        <v>-0.0300000000000011</v>
      </c>
      <c r="Q95" s="53" t="n">
        <f aca="false">('Medidas-dBm-Diagrama de radiaçã'!Q275)-MAX('Medidas-dBm-Diagrama de radiaçã'!$Q$5:$Q$365)</f>
        <v>-8.3</v>
      </c>
    </row>
    <row r="96" customFormat="false" ht="12.8" hidden="false" customHeight="false" outlineLevel="0" collapsed="false">
      <c r="B96" s="41" t="n">
        <f aca="false">B95+1</f>
        <v>-89</v>
      </c>
      <c r="C96" s="53" t="n">
        <f aca="false">('Medidas-dBm-Diagrama de radiaçã'!C276)-MAX('Medidas-dBm-Diagrama de radiaçã'!$C$5:$C$365)</f>
        <v>-2.8</v>
      </c>
      <c r="D96" s="53" t="n">
        <f aca="false">('Medidas-dBm-Diagrama de radiaçã'!F276)-MAX('Medidas-dBm-Diagrama de radiaçã'!$F$5:$F$365)</f>
        <v>-0.399999999999999</v>
      </c>
      <c r="E96" s="0" t="n">
        <v>-0.399999999999999</v>
      </c>
      <c r="H96" s="41" t="n">
        <f aca="false">H95+1</f>
        <v>-89</v>
      </c>
      <c r="I96" s="53" t="n">
        <f aca="false">('Medidas-dBm-Diagrama de radiaçã'!I276)-MAX('Medidas-dBm-Diagrama de radiaçã'!$I$5:$I$365)</f>
        <v>-4.088</v>
      </c>
      <c r="J96" s="53" t="n">
        <f aca="false">('Medidas-dBm-Diagrama de radiaçã'!J276)-MAX('Medidas-dBm-Diagrama de radiaçã'!$J$5:$J$365)</f>
        <v>-10.912</v>
      </c>
      <c r="N96" s="41" t="n">
        <f aca="false">N95+1</f>
        <v>-89</v>
      </c>
      <c r="O96" s="53" t="n">
        <f aca="false">('Medidas-dBm-Diagrama de radiaçã'!O276)-MAX('Medidas-dBm-Diagrama de radiaçã'!$O$5:$O$365)</f>
        <v>-4.65</v>
      </c>
      <c r="P96" s="53" t="n">
        <f aca="false">('Medidas-dBm-Diagrama de radiaçã'!P276)-MAX('Medidas-dBm-Diagrama de radiaçã'!$P$5:$P$365)</f>
        <v>-0.0240000000000009</v>
      </c>
      <c r="Q96" s="53" t="n">
        <f aca="false">('Medidas-dBm-Diagrama de radiaçã'!Q276)-MAX('Medidas-dBm-Diagrama de radiaçã'!$Q$5:$Q$365)</f>
        <v>-8.276</v>
      </c>
    </row>
    <row r="97" customFormat="false" ht="12.8" hidden="false" customHeight="false" outlineLevel="0" collapsed="false">
      <c r="B97" s="41" t="n">
        <f aca="false">B96+1</f>
        <v>-88</v>
      </c>
      <c r="C97" s="53" t="n">
        <f aca="false">('Medidas-dBm-Diagrama de radiaçã'!C277)-MAX('Medidas-dBm-Diagrama de radiaçã'!$C$5:$C$365)</f>
        <v>-2.9</v>
      </c>
      <c r="D97" s="53" t="n">
        <f aca="false">('Medidas-dBm-Diagrama de radiaçã'!F277)-MAX('Medidas-dBm-Diagrama de radiaçã'!$F$5:$F$365)</f>
        <v>-0.399999999999999</v>
      </c>
      <c r="E97" s="0" t="n">
        <v>-0.399999999999999</v>
      </c>
      <c r="H97" s="41" t="n">
        <f aca="false">H96+1</f>
        <v>-88</v>
      </c>
      <c r="I97" s="53" t="n">
        <f aca="false">('Medidas-dBm-Diagrama de radiaçã'!I277)-MAX('Medidas-dBm-Diagrama de radiaçã'!$I$5:$I$365)</f>
        <v>-3.746</v>
      </c>
      <c r="J97" s="53" t="n">
        <f aca="false">('Medidas-dBm-Diagrama de radiaçã'!J277)-MAX('Medidas-dBm-Diagrama de radiaçã'!$J$5:$J$365)</f>
        <v>-10.634</v>
      </c>
      <c r="N97" s="41" t="n">
        <f aca="false">N96+1</f>
        <v>-88</v>
      </c>
      <c r="O97" s="53" t="n">
        <f aca="false">('Medidas-dBm-Diagrama de radiaçã'!O277)-MAX('Medidas-dBm-Diagrama de radiaçã'!$O$5:$O$365)</f>
        <v>-4.67</v>
      </c>
      <c r="P97" s="53" t="n">
        <f aca="false">('Medidas-dBm-Diagrama de radiaçã'!P277)-MAX('Medidas-dBm-Diagrama de radiaçã'!$P$5:$P$365)</f>
        <v>-0.0180000000000007</v>
      </c>
      <c r="Q97" s="53" t="n">
        <f aca="false">('Medidas-dBm-Diagrama de radiaçã'!Q277)-MAX('Medidas-dBm-Diagrama de radiaçã'!$Q$5:$Q$365)</f>
        <v>-8.252</v>
      </c>
    </row>
    <row r="98" customFormat="false" ht="12.8" hidden="false" customHeight="false" outlineLevel="0" collapsed="false">
      <c r="B98" s="41" t="n">
        <f aca="false">B97+1</f>
        <v>-87</v>
      </c>
      <c r="C98" s="53" t="n">
        <f aca="false">('Medidas-dBm-Diagrama de radiaçã'!C278)-MAX('Medidas-dBm-Diagrama de radiaçã'!$C$5:$C$365)</f>
        <v>-3</v>
      </c>
      <c r="D98" s="53" t="n">
        <f aca="false">('Medidas-dBm-Diagrama de radiaçã'!F278)-MAX('Medidas-dBm-Diagrama de radiaçã'!$F$5:$F$365)</f>
        <v>-0.399999999999999</v>
      </c>
      <c r="E98" s="0" t="n">
        <v>-0.399999999999999</v>
      </c>
      <c r="H98" s="41" t="n">
        <f aca="false">H97+1</f>
        <v>-87</v>
      </c>
      <c r="I98" s="53" t="n">
        <f aca="false">('Medidas-dBm-Diagrama de radiaçã'!I278)-MAX('Medidas-dBm-Diagrama de radiaçã'!$I$5:$I$365)</f>
        <v>-3.404</v>
      </c>
      <c r="J98" s="53" t="n">
        <f aca="false">('Medidas-dBm-Diagrama de radiaçã'!J278)-MAX('Medidas-dBm-Diagrama de radiaçã'!$J$5:$J$365)</f>
        <v>-10.356</v>
      </c>
      <c r="N98" s="41" t="n">
        <f aca="false">N97+1</f>
        <v>-87</v>
      </c>
      <c r="O98" s="53" t="n">
        <f aca="false">('Medidas-dBm-Diagrama de radiaçã'!O278)-MAX('Medidas-dBm-Diagrama de radiaçã'!$O$5:$O$365)</f>
        <v>-4.69</v>
      </c>
      <c r="P98" s="53" t="n">
        <f aca="false">('Medidas-dBm-Diagrama de radiaçã'!P278)-MAX('Medidas-dBm-Diagrama de radiaçã'!$P$5:$P$365)</f>
        <v>-0.0120000000000005</v>
      </c>
      <c r="Q98" s="53" t="n">
        <f aca="false">('Medidas-dBm-Diagrama de radiaçã'!Q278)-MAX('Medidas-dBm-Diagrama de radiaçã'!$Q$5:$Q$365)</f>
        <v>-8.228</v>
      </c>
    </row>
    <row r="99" customFormat="false" ht="12.8" hidden="false" customHeight="false" outlineLevel="0" collapsed="false">
      <c r="B99" s="41" t="n">
        <f aca="false">B98+1</f>
        <v>-86</v>
      </c>
      <c r="C99" s="53" t="n">
        <f aca="false">('Medidas-dBm-Diagrama de radiaçã'!C279)-MAX('Medidas-dBm-Diagrama de radiaçã'!$C$5:$C$365)</f>
        <v>-3.2</v>
      </c>
      <c r="D99" s="53" t="n">
        <f aca="false">('Medidas-dBm-Diagrama de radiaçã'!F279)-MAX('Medidas-dBm-Diagrama de radiaçã'!$F$5:$F$365)</f>
        <v>-0.399999999999999</v>
      </c>
      <c r="E99" s="0" t="n">
        <v>-0.399999999999999</v>
      </c>
      <c r="H99" s="41" t="n">
        <f aca="false">H98+1</f>
        <v>-86</v>
      </c>
      <c r="I99" s="53" t="n">
        <f aca="false">('Medidas-dBm-Diagrama de radiaçã'!I279)-MAX('Medidas-dBm-Diagrama de radiaçã'!$I$5:$I$365)</f>
        <v>-3.062</v>
      </c>
      <c r="J99" s="53" t="n">
        <f aca="false">('Medidas-dBm-Diagrama de radiaçã'!J279)-MAX('Medidas-dBm-Diagrama de radiaçã'!$J$5:$J$365)</f>
        <v>-10.078</v>
      </c>
      <c r="N99" s="41" t="n">
        <f aca="false">N98+1</f>
        <v>-86</v>
      </c>
      <c r="O99" s="53" t="n">
        <f aca="false">('Medidas-dBm-Diagrama de radiaçã'!O279)-MAX('Medidas-dBm-Diagrama de radiaçã'!$O$5:$O$365)</f>
        <v>-4.71</v>
      </c>
      <c r="P99" s="53" t="n">
        <f aca="false">('Medidas-dBm-Diagrama de radiaçã'!P279)-MAX('Medidas-dBm-Diagrama de radiaçã'!$P$5:$P$365)</f>
        <v>-0.00600000000000023</v>
      </c>
      <c r="Q99" s="53" t="n">
        <f aca="false">('Medidas-dBm-Diagrama de radiaçã'!Q279)-MAX('Medidas-dBm-Diagrama de radiaçã'!$Q$5:$Q$365)</f>
        <v>-8.204</v>
      </c>
    </row>
    <row r="100" customFormat="false" ht="12.8" hidden="false" customHeight="false" outlineLevel="0" collapsed="false">
      <c r="B100" s="41" t="n">
        <f aca="false">B99+1</f>
        <v>-85</v>
      </c>
      <c r="C100" s="53" t="n">
        <f aca="false">('Medidas-dBm-Diagrama de radiaçã'!C280)-MAX('Medidas-dBm-Diagrama de radiaçã'!$C$5:$C$365)</f>
        <v>-3.4</v>
      </c>
      <c r="D100" s="53" t="n">
        <f aca="false">('Medidas-dBm-Diagrama de radiaçã'!F280)-MAX('Medidas-dBm-Diagrama de radiaçã'!$F$5:$F$365)</f>
        <v>-0.5</v>
      </c>
      <c r="E100" s="0" t="n">
        <v>-0.399999999999999</v>
      </c>
      <c r="H100" s="41" t="n">
        <f aca="false">H99+1</f>
        <v>-85</v>
      </c>
      <c r="I100" s="53" t="n">
        <f aca="false">('Medidas-dBm-Diagrama de radiaçã'!I280)-MAX('Medidas-dBm-Diagrama de radiaçã'!$I$5:$I$365)</f>
        <v>-2.72000000000001</v>
      </c>
      <c r="J100" s="53" t="n">
        <f aca="false">('Medidas-dBm-Diagrama de radiaçã'!J280)-MAX('Medidas-dBm-Diagrama de radiaçã'!$J$5:$J$365)</f>
        <v>-9.8</v>
      </c>
      <c r="N100" s="41" t="n">
        <f aca="false">N99+1</f>
        <v>-85</v>
      </c>
      <c r="O100" s="53" t="n">
        <f aca="false">('Medidas-dBm-Diagrama de radiaçã'!O280)-MAX('Medidas-dBm-Diagrama de radiaçã'!$O$5:$O$365)</f>
        <v>-4.73</v>
      </c>
      <c r="P100" s="53" t="n">
        <f aca="false">('Medidas-dBm-Diagrama de radiaçã'!P280)-MAX('Medidas-dBm-Diagrama de radiaçã'!$P$5:$P$365)</f>
        <v>0</v>
      </c>
      <c r="Q100" s="53" t="n">
        <f aca="false">('Medidas-dBm-Diagrama de radiaçã'!Q280)-MAX('Medidas-dBm-Diagrama de radiaçã'!$Q$5:$Q$365)</f>
        <v>-8.18</v>
      </c>
    </row>
    <row r="101" customFormat="false" ht="12.8" hidden="false" customHeight="false" outlineLevel="0" collapsed="false">
      <c r="B101" s="41" t="n">
        <f aca="false">B100+1</f>
        <v>-84</v>
      </c>
      <c r="C101" s="53" t="n">
        <f aca="false">('Medidas-dBm-Diagrama de radiaçã'!C281)-MAX('Medidas-dBm-Diagrama de radiaçã'!$C$5:$C$365)</f>
        <v>-3.59999999999999</v>
      </c>
      <c r="D101" s="53" t="n">
        <f aca="false">('Medidas-dBm-Diagrama de radiaçã'!F281)-MAX('Medidas-dBm-Diagrama de radiaçã'!$F$5:$F$365)</f>
        <v>-0.5</v>
      </c>
      <c r="E101" s="0" t="n">
        <v>-0.399999999999999</v>
      </c>
      <c r="H101" s="41" t="n">
        <f aca="false">H100+1</f>
        <v>-84</v>
      </c>
      <c r="I101" s="53" t="n">
        <f aca="false">('Medidas-dBm-Diagrama de radiaçã'!I281)-MAX('Medidas-dBm-Diagrama de radiaçã'!$I$5:$I$365)</f>
        <v>-2.494</v>
      </c>
      <c r="J101" s="53" t="n">
        <f aca="false">('Medidas-dBm-Diagrama de radiaçã'!J281)-MAX('Medidas-dBm-Diagrama de radiaçã'!$J$5:$J$365)</f>
        <v>-9.096</v>
      </c>
      <c r="N101" s="41" t="n">
        <f aca="false">N100+1</f>
        <v>-84</v>
      </c>
      <c r="O101" s="53" t="n">
        <f aca="false">('Medidas-dBm-Diagrama de radiaçã'!O281)-MAX('Medidas-dBm-Diagrama de radiaçã'!$O$5:$O$365)</f>
        <v>-4.728</v>
      </c>
      <c r="P101" s="53" t="n">
        <f aca="false">('Medidas-dBm-Diagrama de radiaçã'!P281)-MAX('Medidas-dBm-Diagrama de radiaçã'!$P$5:$P$365)</f>
        <v>-0.0640000000000001</v>
      </c>
      <c r="Q101" s="53" t="n">
        <f aca="false">('Medidas-dBm-Diagrama de radiaçã'!Q281)-MAX('Medidas-dBm-Diagrama de radiaçã'!$Q$5:$Q$365)</f>
        <v>-8.172</v>
      </c>
    </row>
    <row r="102" customFormat="false" ht="12.8" hidden="false" customHeight="false" outlineLevel="0" collapsed="false">
      <c r="B102" s="41" t="n">
        <f aca="false">B101+1</f>
        <v>-83</v>
      </c>
      <c r="C102" s="53" t="n">
        <f aca="false">('Medidas-dBm-Diagrama de radiaçã'!C282)-MAX('Medidas-dBm-Diagrama de radiaçã'!$C$5:$C$365)</f>
        <v>-3.59999999999999</v>
      </c>
      <c r="D102" s="53" t="n">
        <f aca="false">('Medidas-dBm-Diagrama de radiaçã'!F282)-MAX('Medidas-dBm-Diagrama de radiaçã'!$F$5:$F$365)</f>
        <v>-0.5</v>
      </c>
      <c r="E102" s="0" t="n">
        <v>-0.399999999999999</v>
      </c>
      <c r="H102" s="41" t="n">
        <f aca="false">H101+1</f>
        <v>-83</v>
      </c>
      <c r="I102" s="53" t="n">
        <f aca="false">('Medidas-dBm-Diagrama de radiaçã'!I282)-MAX('Medidas-dBm-Diagrama de radiaçã'!$I$5:$I$365)</f>
        <v>-2.268</v>
      </c>
      <c r="J102" s="53" t="n">
        <f aca="false">('Medidas-dBm-Diagrama de radiaçã'!J282)-MAX('Medidas-dBm-Diagrama de radiaçã'!$J$5:$J$365)</f>
        <v>-8.392</v>
      </c>
      <c r="N102" s="41" t="n">
        <f aca="false">N101+1</f>
        <v>-83</v>
      </c>
      <c r="O102" s="53" t="n">
        <f aca="false">('Medidas-dBm-Diagrama de radiaçã'!O282)-MAX('Medidas-dBm-Diagrama de radiaçã'!$O$5:$O$365)</f>
        <v>-4.726</v>
      </c>
      <c r="P102" s="53" t="n">
        <f aca="false">('Medidas-dBm-Diagrama de radiaçã'!P282)-MAX('Medidas-dBm-Diagrama de radiaçã'!$P$5:$P$365)</f>
        <v>-0.128</v>
      </c>
      <c r="Q102" s="53" t="n">
        <f aca="false">('Medidas-dBm-Diagrama de radiaçã'!Q282)-MAX('Medidas-dBm-Diagrama de radiaçã'!$Q$5:$Q$365)</f>
        <v>-8.164</v>
      </c>
    </row>
    <row r="103" customFormat="false" ht="12.8" hidden="false" customHeight="false" outlineLevel="0" collapsed="false">
      <c r="B103" s="41" t="n">
        <f aca="false">B102+1</f>
        <v>-82</v>
      </c>
      <c r="C103" s="53" t="n">
        <f aca="false">('Medidas-dBm-Diagrama de radiaçã'!C283)-MAX('Medidas-dBm-Diagrama de radiaçã'!$C$5:$C$365)</f>
        <v>-3.8</v>
      </c>
      <c r="D103" s="53" t="n">
        <f aca="false">('Medidas-dBm-Diagrama de radiaçã'!F283)-MAX('Medidas-dBm-Diagrama de radiaçã'!$F$5:$F$365)</f>
        <v>-0.100000000000001</v>
      </c>
      <c r="E103" s="0" t="n">
        <v>-0.399999999999999</v>
      </c>
      <c r="H103" s="41" t="n">
        <f aca="false">H102+1</f>
        <v>-82</v>
      </c>
      <c r="I103" s="53" t="n">
        <f aca="false">('Medidas-dBm-Diagrama de radiaçã'!I283)-MAX('Medidas-dBm-Diagrama de radiaçã'!$I$5:$I$365)</f>
        <v>-2.042</v>
      </c>
      <c r="J103" s="53" t="n">
        <f aca="false">('Medidas-dBm-Diagrama de radiaçã'!J283)-MAX('Medidas-dBm-Diagrama de radiaçã'!$J$5:$J$365)</f>
        <v>-7.688</v>
      </c>
      <c r="N103" s="41" t="n">
        <f aca="false">N102+1</f>
        <v>-82</v>
      </c>
      <c r="O103" s="53" t="n">
        <f aca="false">('Medidas-dBm-Diagrama de radiaçã'!O283)-MAX('Medidas-dBm-Diagrama de radiaçã'!$O$5:$O$365)</f>
        <v>-4.724</v>
      </c>
      <c r="P103" s="53" t="n">
        <f aca="false">('Medidas-dBm-Diagrama de radiaçã'!P283)-MAX('Medidas-dBm-Diagrama de radiaçã'!$P$5:$P$365)</f>
        <v>-0.192</v>
      </c>
      <c r="Q103" s="53" t="n">
        <f aca="false">('Medidas-dBm-Diagrama de radiaçã'!Q283)-MAX('Medidas-dBm-Diagrama de radiaçã'!$Q$5:$Q$365)</f>
        <v>-8.156</v>
      </c>
    </row>
    <row r="104" customFormat="false" ht="12.8" hidden="false" customHeight="false" outlineLevel="0" collapsed="false">
      <c r="B104" s="41" t="n">
        <f aca="false">B103+1</f>
        <v>-81</v>
      </c>
      <c r="C104" s="53" t="n">
        <f aca="false">('Medidas-dBm-Diagrama de radiaçã'!C284)-MAX('Medidas-dBm-Diagrama de radiaçã'!$C$5:$C$365)</f>
        <v>-3.8</v>
      </c>
      <c r="D104" s="53" t="n">
        <f aca="false">('Medidas-dBm-Diagrama de radiaçã'!F284)-MAX('Medidas-dBm-Diagrama de radiaçã'!$F$5:$F$365)</f>
        <v>-0.100000000000001</v>
      </c>
      <c r="E104" s="0" t="n">
        <v>-0.399999999999999</v>
      </c>
      <c r="H104" s="41" t="n">
        <f aca="false">H103+1</f>
        <v>-81</v>
      </c>
      <c r="I104" s="53" t="n">
        <f aca="false">('Medidas-dBm-Diagrama de radiaçã'!I284)-MAX('Medidas-dBm-Diagrama de radiaçã'!$I$5:$I$365)</f>
        <v>-1.816</v>
      </c>
      <c r="J104" s="53" t="n">
        <f aca="false">('Medidas-dBm-Diagrama de radiaçã'!J284)-MAX('Medidas-dBm-Diagrama de radiaçã'!$J$5:$J$365)</f>
        <v>-6.984</v>
      </c>
      <c r="N104" s="41" t="n">
        <f aca="false">N103+1</f>
        <v>-81</v>
      </c>
      <c r="O104" s="53" t="n">
        <f aca="false">('Medidas-dBm-Diagrama de radiaçã'!O284)-MAX('Medidas-dBm-Diagrama de radiaçã'!$O$5:$O$365)</f>
        <v>-4.722</v>
      </c>
      <c r="P104" s="53" t="n">
        <f aca="false">('Medidas-dBm-Diagrama de radiaçã'!P284)-MAX('Medidas-dBm-Diagrama de radiaçã'!$P$5:$P$365)</f>
        <v>-0.256</v>
      </c>
      <c r="Q104" s="53" t="n">
        <f aca="false">('Medidas-dBm-Diagrama de radiaçã'!Q284)-MAX('Medidas-dBm-Diagrama de radiaçã'!$Q$5:$Q$365)</f>
        <v>-8.148</v>
      </c>
    </row>
    <row r="105" customFormat="false" ht="12.8" hidden="false" customHeight="false" outlineLevel="0" collapsed="false">
      <c r="B105" s="41" t="n">
        <f aca="false">B104+1</f>
        <v>-80</v>
      </c>
      <c r="C105" s="53" t="n">
        <f aca="false">('Medidas-dBm-Diagrama de radiaçã'!C285)-MAX('Medidas-dBm-Diagrama de radiaçã'!$C$5:$C$365)</f>
        <v>-3.9</v>
      </c>
      <c r="D105" s="53" t="n">
        <f aca="false">('Medidas-dBm-Diagrama de radiaçã'!F285)-MAX('Medidas-dBm-Diagrama de radiaçã'!$F$5:$F$365)</f>
        <v>0</v>
      </c>
      <c r="E105" s="0" t="n">
        <v>-0.5</v>
      </c>
      <c r="H105" s="41" t="n">
        <f aca="false">H104+1</f>
        <v>-80</v>
      </c>
      <c r="I105" s="53" t="n">
        <f aca="false">('Medidas-dBm-Diagrama de radiaçã'!I285)-MAX('Medidas-dBm-Diagrama de radiaçã'!$I$5:$I$365)</f>
        <v>-1.59</v>
      </c>
      <c r="J105" s="53" t="n">
        <f aca="false">('Medidas-dBm-Diagrama de radiaçã'!J285)-MAX('Medidas-dBm-Diagrama de radiaçã'!$J$5:$J$365)</f>
        <v>-6.28</v>
      </c>
      <c r="N105" s="41" t="n">
        <f aca="false">N104+1</f>
        <v>-80</v>
      </c>
      <c r="O105" s="53" t="n">
        <f aca="false">('Medidas-dBm-Diagrama de radiaçã'!O285)-MAX('Medidas-dBm-Diagrama de radiaçã'!$O$5:$O$365)</f>
        <v>-4.72</v>
      </c>
      <c r="P105" s="53" t="n">
        <f aca="false">('Medidas-dBm-Diagrama de radiaçã'!P285)-MAX('Medidas-dBm-Diagrama de radiaçã'!$P$5:$P$365)</f>
        <v>-0.32</v>
      </c>
      <c r="Q105" s="53" t="n">
        <f aca="false">('Medidas-dBm-Diagrama de radiaçã'!Q285)-MAX('Medidas-dBm-Diagrama de radiaçã'!$Q$5:$Q$365)</f>
        <v>-8.14</v>
      </c>
    </row>
    <row r="106" customFormat="false" ht="12.8" hidden="false" customHeight="false" outlineLevel="0" collapsed="false">
      <c r="B106" s="41" t="n">
        <f aca="false">B105+1</f>
        <v>-79</v>
      </c>
      <c r="C106" s="53" t="n">
        <f aca="false">('Medidas-dBm-Diagrama de radiaçã'!C286)-MAX('Medidas-dBm-Diagrama de radiaçã'!$C$5:$C$365)</f>
        <v>-4</v>
      </c>
      <c r="D106" s="53" t="n">
        <f aca="false">('Medidas-dBm-Diagrama de radiaçã'!F286)-MAX('Medidas-dBm-Diagrama de radiaçã'!$F$5:$F$365)</f>
        <v>0</v>
      </c>
      <c r="E106" s="0" t="n">
        <v>-0.5</v>
      </c>
      <c r="H106" s="41" t="n">
        <f aca="false">H105+1</f>
        <v>-79</v>
      </c>
      <c r="I106" s="53" t="n">
        <f aca="false">('Medidas-dBm-Diagrama de radiaçã'!I286)-MAX('Medidas-dBm-Diagrama de radiaçã'!$I$5:$I$365)</f>
        <v>-1.594</v>
      </c>
      <c r="J106" s="53" t="n">
        <f aca="false">('Medidas-dBm-Diagrama de radiaçã'!J286)-MAX('Medidas-dBm-Diagrama de radiaçã'!$J$5:$J$365)</f>
        <v>-6.092</v>
      </c>
      <c r="N106" s="41" t="n">
        <f aca="false">N105+1</f>
        <v>-79</v>
      </c>
      <c r="O106" s="53" t="n">
        <f aca="false">('Medidas-dBm-Diagrama de radiaçã'!O286)-MAX('Medidas-dBm-Diagrama de radiaçã'!$O$5:$O$365)</f>
        <v>-4.738</v>
      </c>
      <c r="P106" s="53" t="n">
        <f aca="false">('Medidas-dBm-Diagrama de radiaçã'!P286)-MAX('Medidas-dBm-Diagrama de radiaçã'!$P$5:$P$365)</f>
        <v>-0.404000000000004</v>
      </c>
      <c r="Q106" s="53" t="n">
        <f aca="false">('Medidas-dBm-Diagrama de radiaçã'!Q286)-MAX('Medidas-dBm-Diagrama de radiaçã'!$Q$5:$Q$365)</f>
        <v>-8.058</v>
      </c>
    </row>
    <row r="107" customFormat="false" ht="12.8" hidden="false" customHeight="false" outlineLevel="0" collapsed="false">
      <c r="B107" s="41" t="n">
        <f aca="false">B106+1</f>
        <v>-78</v>
      </c>
      <c r="C107" s="53" t="n">
        <f aca="false">('Medidas-dBm-Diagrama de radiaçã'!C287)-MAX('Medidas-dBm-Diagrama de radiaçã'!$C$5:$C$365)</f>
        <v>-4.09999999999999</v>
      </c>
      <c r="D107" s="53" t="n">
        <f aca="false">('Medidas-dBm-Diagrama de radiaçã'!F287)-MAX('Medidas-dBm-Diagrama de radiaçã'!$F$5:$F$365)</f>
        <v>0</v>
      </c>
      <c r="E107" s="0" t="n">
        <v>-0.5</v>
      </c>
      <c r="H107" s="41" t="n">
        <f aca="false">H106+1</f>
        <v>-78</v>
      </c>
      <c r="I107" s="53" t="n">
        <f aca="false">('Medidas-dBm-Diagrama de radiaçã'!I287)-MAX('Medidas-dBm-Diagrama de radiaçã'!$I$5:$I$365)</f>
        <v>-1.59800000000001</v>
      </c>
      <c r="J107" s="53" t="n">
        <f aca="false">('Medidas-dBm-Diagrama de radiaçã'!J287)-MAX('Medidas-dBm-Diagrama de radiaçã'!$J$5:$J$365)</f>
        <v>-5.904</v>
      </c>
      <c r="N107" s="41" t="n">
        <f aca="false">N106+1</f>
        <v>-78</v>
      </c>
      <c r="O107" s="53" t="n">
        <f aca="false">('Medidas-dBm-Diagrama de radiaçã'!O287)-MAX('Medidas-dBm-Diagrama de radiaçã'!$O$5:$O$365)</f>
        <v>-4.756</v>
      </c>
      <c r="P107" s="53" t="n">
        <f aca="false">('Medidas-dBm-Diagrama de radiaçã'!P287)-MAX('Medidas-dBm-Diagrama de radiaçã'!$P$5:$P$365)</f>
        <v>-0.488</v>
      </c>
      <c r="Q107" s="53" t="n">
        <f aca="false">('Medidas-dBm-Diagrama de radiaçã'!Q287)-MAX('Medidas-dBm-Diagrama de radiaçã'!$Q$5:$Q$365)</f>
        <v>-7.976</v>
      </c>
    </row>
    <row r="108" customFormat="false" ht="12.8" hidden="false" customHeight="false" outlineLevel="0" collapsed="false">
      <c r="B108" s="41" t="n">
        <f aca="false">B107+1</f>
        <v>-77</v>
      </c>
      <c r="C108" s="53" t="n">
        <f aca="false">('Medidas-dBm-Diagrama de radiaçã'!C288)-MAX('Medidas-dBm-Diagrama de radiaçã'!$C$5:$C$365)</f>
        <v>-4.2</v>
      </c>
      <c r="D108" s="53" t="n">
        <f aca="false">('Medidas-dBm-Diagrama de radiaçã'!F288)-MAX('Medidas-dBm-Diagrama de radiaçã'!$F$5:$F$365)</f>
        <v>0</v>
      </c>
      <c r="E108" s="0" t="n">
        <v>-0.100000000000001</v>
      </c>
      <c r="H108" s="41" t="n">
        <f aca="false">H107+1</f>
        <v>-77</v>
      </c>
      <c r="I108" s="53" t="n">
        <f aca="false">('Medidas-dBm-Diagrama de radiaçã'!I288)-MAX('Medidas-dBm-Diagrama de radiaçã'!$I$5:$I$365)</f>
        <v>-1.602</v>
      </c>
      <c r="J108" s="53" t="n">
        <f aca="false">('Medidas-dBm-Diagrama de radiaçã'!J288)-MAX('Medidas-dBm-Diagrama de radiaçã'!$J$5:$J$365)</f>
        <v>-5.716</v>
      </c>
      <c r="N108" s="41" t="n">
        <f aca="false">N107+1</f>
        <v>-77</v>
      </c>
      <c r="O108" s="53" t="n">
        <f aca="false">('Medidas-dBm-Diagrama de radiaçã'!O288)-MAX('Medidas-dBm-Diagrama de radiaçã'!$O$5:$O$365)</f>
        <v>-4.774</v>
      </c>
      <c r="P108" s="53" t="n">
        <f aca="false">('Medidas-dBm-Diagrama de radiaçã'!P288)-MAX('Medidas-dBm-Diagrama de radiaçã'!$P$5:$P$365)</f>
        <v>-0.572000000000003</v>
      </c>
      <c r="Q108" s="53" t="n">
        <f aca="false">('Medidas-dBm-Diagrama de radiaçã'!Q288)-MAX('Medidas-dBm-Diagrama de radiaçã'!$Q$5:$Q$365)</f>
        <v>-7.894</v>
      </c>
    </row>
    <row r="109" customFormat="false" ht="12.8" hidden="false" customHeight="false" outlineLevel="0" collapsed="false">
      <c r="B109" s="41" t="n">
        <f aca="false">B108+1</f>
        <v>-76</v>
      </c>
      <c r="C109" s="53" t="n">
        <f aca="false">('Medidas-dBm-Diagrama de radiaçã'!C289)-MAX('Medidas-dBm-Diagrama de radiaçã'!$C$5:$C$365)</f>
        <v>-4.2</v>
      </c>
      <c r="D109" s="53" t="n">
        <f aca="false">('Medidas-dBm-Diagrama de radiaçã'!F289)-MAX('Medidas-dBm-Diagrama de radiaçã'!$F$5:$F$365)</f>
        <v>0</v>
      </c>
      <c r="E109" s="0" t="n">
        <v>-0.100000000000001</v>
      </c>
      <c r="H109" s="41" t="n">
        <f aca="false">H108+1</f>
        <v>-76</v>
      </c>
      <c r="I109" s="53" t="n">
        <f aca="false">('Medidas-dBm-Diagrama de radiaçã'!I289)-MAX('Medidas-dBm-Diagrama de radiaçã'!$I$5:$I$365)</f>
        <v>-1.606</v>
      </c>
      <c r="J109" s="53" t="n">
        <f aca="false">('Medidas-dBm-Diagrama de radiaçã'!J289)-MAX('Medidas-dBm-Diagrama de radiaçã'!$J$5:$J$365)</f>
        <v>-5.528</v>
      </c>
      <c r="N109" s="41" t="n">
        <f aca="false">N108+1</f>
        <v>-76</v>
      </c>
      <c r="O109" s="53" t="n">
        <f aca="false">('Medidas-dBm-Diagrama de radiaçã'!O289)-MAX('Medidas-dBm-Diagrama de radiaçã'!$O$5:$O$365)</f>
        <v>-4.792</v>
      </c>
      <c r="P109" s="53" t="n">
        <f aca="false">('Medidas-dBm-Diagrama de radiaçã'!P289)-MAX('Medidas-dBm-Diagrama de radiaçã'!$P$5:$P$365)</f>
        <v>-0.656000000000006</v>
      </c>
      <c r="Q109" s="53" t="n">
        <f aca="false">('Medidas-dBm-Diagrama de radiaçã'!Q289)-MAX('Medidas-dBm-Diagrama de radiaçã'!$Q$5:$Q$365)</f>
        <v>-7.812</v>
      </c>
    </row>
    <row r="110" customFormat="false" ht="12.8" hidden="false" customHeight="false" outlineLevel="0" collapsed="false">
      <c r="B110" s="41" t="n">
        <f aca="false">B109+1</f>
        <v>-75</v>
      </c>
      <c r="C110" s="53" t="n">
        <f aca="false">('Medidas-dBm-Diagrama de radiaçã'!C290)-MAX('Medidas-dBm-Diagrama de radiaçã'!$C$5:$C$365)</f>
        <v>-4.2</v>
      </c>
      <c r="D110" s="53" t="n">
        <f aca="false">('Medidas-dBm-Diagrama de radiaçã'!F290)-MAX('Medidas-dBm-Diagrama de radiaçã'!$F$5:$F$365)</f>
        <v>-0.100000000000001</v>
      </c>
      <c r="E110" s="0" t="n">
        <v>0</v>
      </c>
      <c r="H110" s="41" t="n">
        <f aca="false">H109+1</f>
        <v>-75</v>
      </c>
      <c r="I110" s="53" t="n">
        <f aca="false">('Medidas-dBm-Diagrama de radiaçã'!I290)-MAX('Medidas-dBm-Diagrama de radiaçã'!$I$5:$I$365)</f>
        <v>-1.61000000000001</v>
      </c>
      <c r="J110" s="53" t="n">
        <f aca="false">('Medidas-dBm-Diagrama de radiaçã'!J290)-MAX('Medidas-dBm-Diagrama de radiaçã'!$J$5:$J$365)</f>
        <v>-5.34</v>
      </c>
      <c r="N110" s="41" t="n">
        <f aca="false">N109+1</f>
        <v>-75</v>
      </c>
      <c r="O110" s="53" t="n">
        <f aca="false">('Medidas-dBm-Diagrama de radiaçã'!O290)-MAX('Medidas-dBm-Diagrama de radiaçã'!$O$5:$O$365)</f>
        <v>-4.81</v>
      </c>
      <c r="P110" s="53" t="n">
        <f aca="false">('Medidas-dBm-Diagrama de radiaçã'!P290)-MAX('Medidas-dBm-Diagrama de radiaçã'!$P$5:$P$365)</f>
        <v>-0.740000000000002</v>
      </c>
      <c r="Q110" s="53" t="n">
        <f aca="false">('Medidas-dBm-Diagrama de radiaçã'!Q290)-MAX('Medidas-dBm-Diagrama de radiaçã'!$Q$5:$Q$365)</f>
        <v>-7.73</v>
      </c>
    </row>
    <row r="111" customFormat="false" ht="12.8" hidden="false" customHeight="false" outlineLevel="0" collapsed="false">
      <c r="B111" s="41" t="n">
        <f aca="false">B110+1</f>
        <v>-74</v>
      </c>
      <c r="C111" s="53" t="n">
        <f aca="false">('Medidas-dBm-Diagrama de radiaçã'!C291)-MAX('Medidas-dBm-Diagrama de radiaçã'!$C$5:$C$365)</f>
        <v>-4.09999999999999</v>
      </c>
      <c r="D111" s="53" t="n">
        <f aca="false">('Medidas-dBm-Diagrama de radiaçã'!F291)-MAX('Medidas-dBm-Diagrama de radiaçã'!$F$5:$F$365)</f>
        <v>-0.100000000000001</v>
      </c>
      <c r="E111" s="0" t="n">
        <v>0</v>
      </c>
      <c r="H111" s="41" t="n">
        <f aca="false">H110+1</f>
        <v>-74</v>
      </c>
      <c r="I111" s="53" t="n">
        <f aca="false">('Medidas-dBm-Diagrama de radiaçã'!I291)-MAX('Medidas-dBm-Diagrama de radiaçã'!$I$5:$I$365)</f>
        <v>-1.57400000000001</v>
      </c>
      <c r="J111" s="53" t="n">
        <f aca="false">('Medidas-dBm-Diagrama de radiaçã'!J291)-MAX('Medidas-dBm-Diagrama de radiaçã'!$J$5:$J$365)</f>
        <v>-5.126</v>
      </c>
      <c r="N111" s="41" t="n">
        <f aca="false">N110+1</f>
        <v>-74</v>
      </c>
      <c r="O111" s="53" t="n">
        <f aca="false">('Medidas-dBm-Diagrama de radiaçã'!O291)-MAX('Medidas-dBm-Diagrama de radiaçã'!$O$5:$O$365)</f>
        <v>-4.834</v>
      </c>
      <c r="P111" s="53" t="n">
        <f aca="false">('Medidas-dBm-Diagrama de radiaçã'!P291)-MAX('Medidas-dBm-Diagrama de radiaçã'!$P$5:$P$365)</f>
        <v>-0.856000000000002</v>
      </c>
      <c r="Q111" s="53" t="n">
        <f aca="false">('Medidas-dBm-Diagrama de radiaçã'!Q291)-MAX('Medidas-dBm-Diagrama de radiaçã'!$Q$5:$Q$365)</f>
        <v>-7.556</v>
      </c>
    </row>
    <row r="112" customFormat="false" ht="12.8" hidden="false" customHeight="false" outlineLevel="0" collapsed="false">
      <c r="B112" s="41" t="n">
        <f aca="false">B111+1</f>
        <v>-73</v>
      </c>
      <c r="C112" s="53" t="n">
        <f aca="false">('Medidas-dBm-Diagrama de radiaçã'!C292)-MAX('Medidas-dBm-Diagrama de radiaçã'!$C$5:$C$365)</f>
        <v>-4</v>
      </c>
      <c r="D112" s="53" t="n">
        <f aca="false">('Medidas-dBm-Diagrama de radiaçã'!F292)-MAX('Medidas-dBm-Diagrama de radiaçã'!$F$5:$F$365)</f>
        <v>-0.100000000000001</v>
      </c>
      <c r="E112" s="0" t="n">
        <v>0</v>
      </c>
      <c r="H112" s="41" t="n">
        <f aca="false">H111+1</f>
        <v>-73</v>
      </c>
      <c r="I112" s="53" t="n">
        <f aca="false">('Medidas-dBm-Diagrama de radiaçã'!I292)-MAX('Medidas-dBm-Diagrama de radiaçã'!$I$5:$I$365)</f>
        <v>-1.538</v>
      </c>
      <c r="J112" s="53" t="n">
        <f aca="false">('Medidas-dBm-Diagrama de radiaçã'!J292)-MAX('Medidas-dBm-Diagrama de radiaçã'!$J$5:$J$365)</f>
        <v>-4.912</v>
      </c>
      <c r="N112" s="41" t="n">
        <f aca="false">N111+1</f>
        <v>-73</v>
      </c>
      <c r="O112" s="53" t="n">
        <f aca="false">('Medidas-dBm-Diagrama de radiaçã'!O292)-MAX('Medidas-dBm-Diagrama de radiaçã'!$O$5:$O$365)</f>
        <v>-4.858</v>
      </c>
      <c r="P112" s="53" t="n">
        <f aca="false">('Medidas-dBm-Diagrama de radiaçã'!P292)-MAX('Medidas-dBm-Diagrama de radiaçã'!$P$5:$P$365)</f>
        <v>-0.972000000000001</v>
      </c>
      <c r="Q112" s="53" t="n">
        <f aca="false">('Medidas-dBm-Diagrama de radiaçã'!Q292)-MAX('Medidas-dBm-Diagrama de radiaçã'!$Q$5:$Q$365)</f>
        <v>-7.382</v>
      </c>
    </row>
    <row r="113" customFormat="false" ht="12.8" hidden="false" customHeight="false" outlineLevel="0" collapsed="false">
      <c r="B113" s="41" t="n">
        <f aca="false">B112+1</f>
        <v>-72</v>
      </c>
      <c r="C113" s="53" t="n">
        <f aca="false">('Medidas-dBm-Diagrama de radiaçã'!C293)-MAX('Medidas-dBm-Diagrama de radiaçã'!$C$5:$C$365)</f>
        <v>-3.9</v>
      </c>
      <c r="D113" s="53" t="n">
        <f aca="false">('Medidas-dBm-Diagrama de radiaçã'!F293)-MAX('Medidas-dBm-Diagrama de radiaçã'!$F$5:$F$365)</f>
        <v>-0.200000000000003</v>
      </c>
      <c r="E113" s="0" t="n">
        <v>0</v>
      </c>
      <c r="H113" s="41" t="n">
        <f aca="false">H112+1</f>
        <v>-72</v>
      </c>
      <c r="I113" s="53" t="n">
        <f aca="false">('Medidas-dBm-Diagrama de radiaçã'!I293)-MAX('Medidas-dBm-Diagrama de radiaçã'!$I$5:$I$365)</f>
        <v>-1.502</v>
      </c>
      <c r="J113" s="53" t="n">
        <f aca="false">('Medidas-dBm-Diagrama de radiaçã'!J293)-MAX('Medidas-dBm-Diagrama de radiaçã'!$J$5:$J$365)</f>
        <v>-4.698</v>
      </c>
      <c r="N113" s="41" t="n">
        <f aca="false">N112+1</f>
        <v>-72</v>
      </c>
      <c r="O113" s="53" t="n">
        <f aca="false">('Medidas-dBm-Diagrama de radiaçã'!O293)-MAX('Medidas-dBm-Diagrama de radiaçã'!$O$5:$O$365)</f>
        <v>-4.882</v>
      </c>
      <c r="P113" s="53" t="n">
        <f aca="false">('Medidas-dBm-Diagrama de radiaçã'!P293)-MAX('Medidas-dBm-Diagrama de radiaçã'!$P$5:$P$365)</f>
        <v>-1.088</v>
      </c>
      <c r="Q113" s="53" t="n">
        <f aca="false">('Medidas-dBm-Diagrama de radiaçã'!Q293)-MAX('Medidas-dBm-Diagrama de radiaçã'!$Q$5:$Q$365)</f>
        <v>-7.208</v>
      </c>
    </row>
    <row r="114" customFormat="false" ht="12.8" hidden="false" customHeight="false" outlineLevel="0" collapsed="false">
      <c r="B114" s="41" t="n">
        <f aca="false">B113+1</f>
        <v>-71</v>
      </c>
      <c r="C114" s="53" t="n">
        <f aca="false">('Medidas-dBm-Diagrama de radiaçã'!C294)-MAX('Medidas-dBm-Diagrama de radiaçã'!$C$5:$C$365)</f>
        <v>-3.8</v>
      </c>
      <c r="D114" s="53" t="n">
        <f aca="false">('Medidas-dBm-Diagrama de radiaçã'!F294)-MAX('Medidas-dBm-Diagrama de radiaçã'!$F$5:$F$365)</f>
        <v>-0.200000000000003</v>
      </c>
      <c r="E114" s="0" t="n">
        <v>0</v>
      </c>
      <c r="H114" s="41" t="n">
        <f aca="false">H113+1</f>
        <v>-71</v>
      </c>
      <c r="I114" s="53" t="n">
        <f aca="false">('Medidas-dBm-Diagrama de radiaçã'!I294)-MAX('Medidas-dBm-Diagrama de radiaçã'!$I$5:$I$365)</f>
        <v>-1.466</v>
      </c>
      <c r="J114" s="53" t="n">
        <f aca="false">('Medidas-dBm-Diagrama de radiaçã'!J294)-MAX('Medidas-dBm-Diagrama de radiaçã'!$J$5:$J$365)</f>
        <v>-4.484</v>
      </c>
      <c r="N114" s="41" t="n">
        <f aca="false">N113+1</f>
        <v>-71</v>
      </c>
      <c r="O114" s="53" t="n">
        <f aca="false">('Medidas-dBm-Diagrama de radiaçã'!O294)-MAX('Medidas-dBm-Diagrama de radiaçã'!$O$5:$O$365)</f>
        <v>-4.906</v>
      </c>
      <c r="P114" s="53" t="n">
        <f aca="false">('Medidas-dBm-Diagrama de radiaçã'!P294)-MAX('Medidas-dBm-Diagrama de radiaçã'!$P$5:$P$365)</f>
        <v>-1.204</v>
      </c>
      <c r="Q114" s="53" t="n">
        <f aca="false">('Medidas-dBm-Diagrama de radiaçã'!Q294)-MAX('Medidas-dBm-Diagrama de radiaçã'!$Q$5:$Q$365)</f>
        <v>-7.034</v>
      </c>
    </row>
    <row r="115" customFormat="false" ht="12.8" hidden="false" customHeight="false" outlineLevel="0" collapsed="false">
      <c r="B115" s="41" t="n">
        <f aca="false">B114+1</f>
        <v>-70</v>
      </c>
      <c r="C115" s="53" t="n">
        <f aca="false">('Medidas-dBm-Diagrama de radiaçã'!C295)-MAX('Medidas-dBm-Diagrama de radiaçã'!$C$5:$C$365)</f>
        <v>-3.59999999999999</v>
      </c>
      <c r="D115" s="53" t="n">
        <f aca="false">('Medidas-dBm-Diagrama de radiaçã'!F295)-MAX('Medidas-dBm-Diagrama de radiaçã'!$F$5:$F$365)</f>
        <v>-0.299999999999997</v>
      </c>
      <c r="E115" s="0" t="n">
        <v>-0.100000000000001</v>
      </c>
      <c r="H115" s="41" t="n">
        <f aca="false">H114+1</f>
        <v>-70</v>
      </c>
      <c r="I115" s="53" t="n">
        <f aca="false">('Medidas-dBm-Diagrama de radiaçã'!I295)-MAX('Medidas-dBm-Diagrama de radiaçã'!$I$5:$I$365)</f>
        <v>-1.43</v>
      </c>
      <c r="J115" s="53" t="n">
        <f aca="false">('Medidas-dBm-Diagrama de radiaçã'!J295)-MAX('Medidas-dBm-Diagrama de radiaçã'!$J$5:$J$365)</f>
        <v>-4.27</v>
      </c>
      <c r="N115" s="41" t="n">
        <f aca="false">N114+1</f>
        <v>-70</v>
      </c>
      <c r="O115" s="53" t="n">
        <f aca="false">('Medidas-dBm-Diagrama de radiaçã'!O295)-MAX('Medidas-dBm-Diagrama de radiaçã'!$O$5:$O$365)</f>
        <v>-4.93</v>
      </c>
      <c r="P115" s="53" t="n">
        <f aca="false">('Medidas-dBm-Diagrama de radiaçã'!P295)-MAX('Medidas-dBm-Diagrama de radiaçã'!$P$5:$P$365)</f>
        <v>-1.32</v>
      </c>
      <c r="Q115" s="53" t="n">
        <f aca="false">('Medidas-dBm-Diagrama de radiaçã'!Q295)-MAX('Medidas-dBm-Diagrama de radiaçã'!$Q$5:$Q$365)</f>
        <v>-6.86</v>
      </c>
    </row>
    <row r="116" customFormat="false" ht="12.8" hidden="false" customHeight="false" outlineLevel="0" collapsed="false">
      <c r="B116" s="41" t="n">
        <f aca="false">B115+1</f>
        <v>-69</v>
      </c>
      <c r="C116" s="53" t="n">
        <f aca="false">('Medidas-dBm-Diagrama de radiaçã'!C296)-MAX('Medidas-dBm-Diagrama de radiaçã'!$C$5:$C$365)</f>
        <v>-3.5</v>
      </c>
      <c r="D116" s="53" t="n">
        <f aca="false">('Medidas-dBm-Diagrama de radiaçã'!F296)-MAX('Medidas-dBm-Diagrama de radiaçã'!$F$5:$F$365)</f>
        <v>-0.299999999999997</v>
      </c>
      <c r="E116" s="0" t="n">
        <v>-0.100000000000001</v>
      </c>
      <c r="H116" s="41" t="n">
        <f aca="false">H115+1</f>
        <v>-69</v>
      </c>
      <c r="I116" s="53" t="n">
        <f aca="false">('Medidas-dBm-Diagrama de radiaçã'!I296)-MAX('Medidas-dBm-Diagrama de radiaçã'!$I$5:$I$365)</f>
        <v>-1.414</v>
      </c>
      <c r="J116" s="53" t="n">
        <f aca="false">('Medidas-dBm-Diagrama de radiaçã'!J296)-MAX('Medidas-dBm-Diagrama de radiaçã'!$J$5:$J$365)</f>
        <v>-4.166</v>
      </c>
      <c r="N116" s="41" t="n">
        <f aca="false">N115+1</f>
        <v>-69</v>
      </c>
      <c r="O116" s="53" t="n">
        <f aca="false">('Medidas-dBm-Diagrama de radiaçã'!O296)-MAX('Medidas-dBm-Diagrama de radiaçã'!$O$5:$O$365)</f>
        <v>-4.986</v>
      </c>
      <c r="P116" s="53" t="n">
        <f aca="false">('Medidas-dBm-Diagrama de radiaçã'!P296)-MAX('Medidas-dBm-Diagrama de radiaçã'!$P$5:$P$365)</f>
        <v>-1.40000000000001</v>
      </c>
      <c r="Q116" s="53" t="n">
        <f aca="false">('Medidas-dBm-Diagrama de radiaçã'!Q296)-MAX('Medidas-dBm-Diagrama de radiaçã'!$Q$5:$Q$365)</f>
        <v>-6.912</v>
      </c>
    </row>
    <row r="117" customFormat="false" ht="12.8" hidden="false" customHeight="false" outlineLevel="0" collapsed="false">
      <c r="B117" s="41" t="n">
        <f aca="false">B116+1</f>
        <v>-68</v>
      </c>
      <c r="C117" s="53" t="n">
        <f aca="false">('Medidas-dBm-Diagrama de radiaçã'!C297)-MAX('Medidas-dBm-Diagrama de radiaçã'!$C$5:$C$365)</f>
        <v>-3.4</v>
      </c>
      <c r="D117" s="53" t="n">
        <f aca="false">('Medidas-dBm-Diagrama de radiaçã'!F297)-MAX('Medidas-dBm-Diagrama de radiaçã'!$F$5:$F$365)</f>
        <v>-0.399999999999999</v>
      </c>
      <c r="E117" s="0" t="n">
        <v>-0.100000000000001</v>
      </c>
      <c r="H117" s="41" t="n">
        <f aca="false">H116+1</f>
        <v>-68</v>
      </c>
      <c r="I117" s="53" t="n">
        <f aca="false">('Medidas-dBm-Diagrama de radiaçã'!I297)-MAX('Medidas-dBm-Diagrama de radiaçã'!$I$5:$I$365)</f>
        <v>-1.398</v>
      </c>
      <c r="J117" s="53" t="n">
        <f aca="false">('Medidas-dBm-Diagrama de radiaçã'!J297)-MAX('Medidas-dBm-Diagrama de radiaçã'!$J$5:$J$365)</f>
        <v>-4.062</v>
      </c>
      <c r="N117" s="41" t="n">
        <f aca="false">N116+1</f>
        <v>-68</v>
      </c>
      <c r="O117" s="53" t="n">
        <f aca="false">('Medidas-dBm-Diagrama de radiaçã'!O297)-MAX('Medidas-dBm-Diagrama de radiaçã'!$O$5:$O$365)</f>
        <v>-5.042</v>
      </c>
      <c r="P117" s="53" t="n">
        <f aca="false">('Medidas-dBm-Diagrama de radiaçã'!P297)-MAX('Medidas-dBm-Diagrama de radiaçã'!$P$5:$P$365)</f>
        <v>-1.48</v>
      </c>
      <c r="Q117" s="53" t="n">
        <f aca="false">('Medidas-dBm-Diagrama de radiaçã'!Q297)-MAX('Medidas-dBm-Diagrama de radiaçã'!$Q$5:$Q$365)</f>
        <v>-6.964</v>
      </c>
    </row>
    <row r="118" customFormat="false" ht="12.8" hidden="false" customHeight="false" outlineLevel="0" collapsed="false">
      <c r="B118" s="41" t="n">
        <f aca="false">B117+1</f>
        <v>-67</v>
      </c>
      <c r="C118" s="53" t="n">
        <f aca="false">('Medidas-dBm-Diagrama de radiaçã'!C298)-MAX('Medidas-dBm-Diagrama de radiaçã'!$C$5:$C$365)</f>
        <v>-3.09999999999999</v>
      </c>
      <c r="D118" s="53" t="n">
        <f aca="false">('Medidas-dBm-Diagrama de radiaçã'!F298)-MAX('Medidas-dBm-Diagrama de radiaçã'!$F$5:$F$365)</f>
        <v>-0.5</v>
      </c>
      <c r="E118" s="0" t="n">
        <v>-0.200000000000003</v>
      </c>
      <c r="H118" s="41" t="n">
        <f aca="false">H117+1</f>
        <v>-67</v>
      </c>
      <c r="I118" s="53" t="n">
        <f aca="false">('Medidas-dBm-Diagrama de radiaçã'!I298)-MAX('Medidas-dBm-Diagrama de radiaçã'!$I$5:$I$365)</f>
        <v>-1.38200000000001</v>
      </c>
      <c r="J118" s="53" t="n">
        <f aca="false">('Medidas-dBm-Diagrama de radiaçã'!J298)-MAX('Medidas-dBm-Diagrama de radiaçã'!$J$5:$J$365)</f>
        <v>-3.958</v>
      </c>
      <c r="N118" s="41" t="n">
        <f aca="false">N117+1</f>
        <v>-67</v>
      </c>
      <c r="O118" s="53" t="n">
        <f aca="false">('Medidas-dBm-Diagrama de radiaçã'!O298)-MAX('Medidas-dBm-Diagrama de radiaçã'!$O$5:$O$365)</f>
        <v>-5.098</v>
      </c>
      <c r="P118" s="53" t="n">
        <f aca="false">('Medidas-dBm-Diagrama de radiaçã'!P298)-MAX('Medidas-dBm-Diagrama de radiaçã'!$P$5:$P$365)</f>
        <v>-1.56</v>
      </c>
      <c r="Q118" s="53" t="n">
        <f aca="false">('Medidas-dBm-Diagrama de radiaçã'!Q298)-MAX('Medidas-dBm-Diagrama de radiaçã'!$Q$5:$Q$365)</f>
        <v>-7.016</v>
      </c>
    </row>
    <row r="119" customFormat="false" ht="12.8" hidden="false" customHeight="false" outlineLevel="0" collapsed="false">
      <c r="B119" s="41" t="n">
        <f aca="false">B118+1</f>
        <v>-66</v>
      </c>
      <c r="C119" s="53" t="n">
        <f aca="false">('Medidas-dBm-Diagrama de radiaçã'!C299)-MAX('Medidas-dBm-Diagrama de radiaçã'!$C$5:$C$365)</f>
        <v>-2.9</v>
      </c>
      <c r="D119" s="53" t="n">
        <f aca="false">('Medidas-dBm-Diagrama de radiaçã'!F299)-MAX('Medidas-dBm-Diagrama de radiaçã'!$F$5:$F$365)</f>
        <v>-0.600000000000001</v>
      </c>
      <c r="E119" s="0" t="n">
        <v>-0.200000000000003</v>
      </c>
      <c r="H119" s="41" t="n">
        <f aca="false">H118+1</f>
        <v>-66</v>
      </c>
      <c r="I119" s="53" t="n">
        <f aca="false">('Medidas-dBm-Diagrama de radiaçã'!I299)-MAX('Medidas-dBm-Diagrama de radiaçã'!$I$5:$I$365)</f>
        <v>-1.366</v>
      </c>
      <c r="J119" s="53" t="n">
        <f aca="false">('Medidas-dBm-Diagrama de radiaçã'!J299)-MAX('Medidas-dBm-Diagrama de radiaçã'!$J$5:$J$365)</f>
        <v>-3.854</v>
      </c>
      <c r="N119" s="41" t="n">
        <f aca="false">N118+1</f>
        <v>-66</v>
      </c>
      <c r="O119" s="53" t="n">
        <f aca="false">('Medidas-dBm-Diagrama de radiaçã'!O299)-MAX('Medidas-dBm-Diagrama de radiaçã'!$O$5:$O$365)</f>
        <v>-5.154</v>
      </c>
      <c r="P119" s="53" t="n">
        <f aca="false">('Medidas-dBm-Diagrama de radiaçã'!P299)-MAX('Medidas-dBm-Diagrama de radiaçã'!$P$5:$P$365)</f>
        <v>-1.64</v>
      </c>
      <c r="Q119" s="53" t="n">
        <f aca="false">('Medidas-dBm-Diagrama de radiaçã'!Q299)-MAX('Medidas-dBm-Diagrama de radiaçã'!$Q$5:$Q$365)</f>
        <v>-7.068</v>
      </c>
    </row>
    <row r="120" customFormat="false" ht="12.8" hidden="false" customHeight="false" outlineLevel="0" collapsed="false">
      <c r="B120" s="41" t="n">
        <f aca="false">B119+1</f>
        <v>-65</v>
      </c>
      <c r="C120" s="53" t="n">
        <f aca="false">('Medidas-dBm-Diagrama de radiaçã'!C300)-MAX('Medidas-dBm-Diagrama de radiaçã'!$C$5:$C$365)</f>
        <v>-2.7</v>
      </c>
      <c r="D120" s="53" t="n">
        <f aca="false">('Medidas-dBm-Diagrama de radiaçã'!F300)-MAX('Medidas-dBm-Diagrama de radiaçã'!$F$5:$F$365)</f>
        <v>-0.799999999999997</v>
      </c>
      <c r="E120" s="0" t="n">
        <v>-0.299999999999997</v>
      </c>
      <c r="H120" s="41" t="n">
        <f aca="false">H119+1</f>
        <v>-65</v>
      </c>
      <c r="I120" s="53" t="n">
        <f aca="false">('Medidas-dBm-Diagrama de radiaçã'!I300)-MAX('Medidas-dBm-Diagrama de radiaçã'!$I$5:$I$365)</f>
        <v>-1.35</v>
      </c>
      <c r="J120" s="53" t="n">
        <f aca="false">('Medidas-dBm-Diagrama de radiaçã'!J300)-MAX('Medidas-dBm-Diagrama de radiaçã'!$J$5:$J$365)</f>
        <v>-3.75</v>
      </c>
      <c r="N120" s="41" t="n">
        <f aca="false">N119+1</f>
        <v>-65</v>
      </c>
      <c r="O120" s="53" t="n">
        <f aca="false">('Medidas-dBm-Diagrama de radiaçã'!O300)-MAX('Medidas-dBm-Diagrama de radiaçã'!$O$5:$O$365)</f>
        <v>-5.21</v>
      </c>
      <c r="P120" s="53" t="n">
        <f aca="false">('Medidas-dBm-Diagrama de radiaçã'!P300)-MAX('Medidas-dBm-Diagrama de radiaçã'!$P$5:$P$365)</f>
        <v>-1.72000000000001</v>
      </c>
      <c r="Q120" s="53" t="n">
        <f aca="false">('Medidas-dBm-Diagrama de radiaçã'!Q300)-MAX('Medidas-dBm-Diagrama de radiaçã'!$Q$5:$Q$365)</f>
        <v>-7.12</v>
      </c>
    </row>
    <row r="121" customFormat="false" ht="12.8" hidden="false" customHeight="false" outlineLevel="0" collapsed="false">
      <c r="B121" s="41" t="n">
        <f aca="false">B120+1</f>
        <v>-64</v>
      </c>
      <c r="C121" s="53" t="n">
        <f aca="false">('Medidas-dBm-Diagrama de radiaçã'!C301)-MAX('Medidas-dBm-Diagrama de radiaçã'!$C$5:$C$365)</f>
        <v>-2.4</v>
      </c>
      <c r="D121" s="53" t="n">
        <f aca="false">('Medidas-dBm-Diagrama de radiaçã'!F301)-MAX('Medidas-dBm-Diagrama de radiaçã'!$F$5:$F$365)</f>
        <v>-0.899999999999999</v>
      </c>
      <c r="E121" s="0" t="n">
        <v>-0.299999999999997</v>
      </c>
      <c r="H121" s="41" t="n">
        <f aca="false">H120+1</f>
        <v>-64</v>
      </c>
      <c r="I121" s="53" t="n">
        <f aca="false">('Medidas-dBm-Diagrama de radiaçã'!I301)-MAX('Medidas-dBm-Diagrama de radiaçã'!$I$5:$I$365)</f>
        <v>-1.344</v>
      </c>
      <c r="J121" s="53" t="n">
        <f aca="false">('Medidas-dBm-Diagrama de radiaçã'!J301)-MAX('Medidas-dBm-Diagrama de radiaçã'!$J$5:$J$365)</f>
        <v>-3.8</v>
      </c>
      <c r="N121" s="41" t="n">
        <f aca="false">N120+1</f>
        <v>-64</v>
      </c>
      <c r="O121" s="53" t="n">
        <f aca="false">('Medidas-dBm-Diagrama de radiaçã'!O301)-MAX('Medidas-dBm-Diagrama de radiaçã'!$O$5:$O$365)</f>
        <v>-5.436</v>
      </c>
      <c r="P121" s="53" t="n">
        <f aca="false">('Medidas-dBm-Diagrama de radiaçã'!P301)-MAX('Medidas-dBm-Diagrama de radiaçã'!$P$5:$P$365)</f>
        <v>-1.73</v>
      </c>
      <c r="Q121" s="53" t="n">
        <f aca="false">('Medidas-dBm-Diagrama de radiaçã'!Q301)-MAX('Medidas-dBm-Diagrama de radiaçã'!$Q$5:$Q$365)</f>
        <v>-7.15</v>
      </c>
    </row>
    <row r="122" customFormat="false" ht="12.8" hidden="false" customHeight="false" outlineLevel="0" collapsed="false">
      <c r="B122" s="41" t="n">
        <f aca="false">B121+1</f>
        <v>-63</v>
      </c>
      <c r="C122" s="53" t="n">
        <f aca="false">('Medidas-dBm-Diagrama de radiaçã'!C302)-MAX('Medidas-dBm-Diagrama de radiaçã'!$C$5:$C$365)</f>
        <v>-2.2</v>
      </c>
      <c r="D122" s="53" t="n">
        <f aca="false">('Medidas-dBm-Diagrama de radiaçã'!F302)-MAX('Medidas-dBm-Diagrama de radiaçã'!$F$5:$F$365)</f>
        <v>-1</v>
      </c>
      <c r="E122" s="0" t="n">
        <v>-0.399999999999999</v>
      </c>
      <c r="H122" s="41" t="n">
        <f aca="false">H121+1</f>
        <v>-63</v>
      </c>
      <c r="I122" s="53" t="n">
        <f aca="false">('Medidas-dBm-Diagrama de radiaçã'!I302)-MAX('Medidas-dBm-Diagrama de radiaçã'!$I$5:$I$365)</f>
        <v>-1.338</v>
      </c>
      <c r="J122" s="53" t="n">
        <f aca="false">('Medidas-dBm-Diagrama de radiaçã'!J302)-MAX('Medidas-dBm-Diagrama de radiaçã'!$J$5:$J$365)</f>
        <v>-3.85</v>
      </c>
      <c r="N122" s="41" t="n">
        <f aca="false">N121+1</f>
        <v>-63</v>
      </c>
      <c r="O122" s="53" t="n">
        <f aca="false">('Medidas-dBm-Diagrama de radiaçã'!O302)-MAX('Medidas-dBm-Diagrama de radiaçã'!$O$5:$O$365)</f>
        <v>-5.662</v>
      </c>
      <c r="P122" s="53" t="n">
        <f aca="false">('Medidas-dBm-Diagrama de radiaçã'!P302)-MAX('Medidas-dBm-Diagrama de radiaçã'!$P$5:$P$365)</f>
        <v>-1.74</v>
      </c>
      <c r="Q122" s="53" t="n">
        <f aca="false">('Medidas-dBm-Diagrama de radiaçã'!Q302)-MAX('Medidas-dBm-Diagrama de radiaçã'!$Q$5:$Q$365)</f>
        <v>-7.18</v>
      </c>
    </row>
    <row r="123" customFormat="false" ht="12.8" hidden="false" customHeight="false" outlineLevel="0" collapsed="false">
      <c r="B123" s="41" t="n">
        <f aca="false">B122+1</f>
        <v>-62</v>
      </c>
      <c r="C123" s="53" t="n">
        <f aca="false">('Medidas-dBm-Diagrama de radiaçã'!C303)-MAX('Medidas-dBm-Diagrama de radiaçã'!$C$5:$C$365)</f>
        <v>-2</v>
      </c>
      <c r="D123" s="53" t="n">
        <f aca="false">('Medidas-dBm-Diagrama de radiaçã'!F303)-MAX('Medidas-dBm-Diagrama de radiaçã'!$F$5:$F$365)</f>
        <v>-1.2</v>
      </c>
      <c r="E123" s="0" t="n">
        <v>-0.5</v>
      </c>
      <c r="H123" s="41" t="n">
        <f aca="false">H122+1</f>
        <v>-62</v>
      </c>
      <c r="I123" s="53" t="n">
        <f aca="false">('Medidas-dBm-Diagrama de radiaçã'!I303)-MAX('Medidas-dBm-Diagrama de radiaçã'!$I$5:$I$365)</f>
        <v>-1.332</v>
      </c>
      <c r="J123" s="53" t="n">
        <f aca="false">('Medidas-dBm-Diagrama de radiaçã'!J303)-MAX('Medidas-dBm-Diagrama de radiaçã'!$J$5:$J$365)</f>
        <v>-3.9</v>
      </c>
      <c r="N123" s="41" t="n">
        <f aca="false">N122+1</f>
        <v>-62</v>
      </c>
      <c r="O123" s="53" t="n">
        <f aca="false">('Medidas-dBm-Diagrama de radiaçã'!O303)-MAX('Medidas-dBm-Diagrama de radiaçã'!$O$5:$O$365)</f>
        <v>-5.888</v>
      </c>
      <c r="P123" s="53" t="n">
        <f aca="false">('Medidas-dBm-Diagrama de radiaçã'!P303)-MAX('Medidas-dBm-Diagrama de radiaçã'!$P$5:$P$365)</f>
        <v>-1.75</v>
      </c>
      <c r="Q123" s="53" t="n">
        <f aca="false">('Medidas-dBm-Diagrama de radiaçã'!Q303)-MAX('Medidas-dBm-Diagrama de radiaçã'!$Q$5:$Q$365)</f>
        <v>-7.21</v>
      </c>
    </row>
    <row r="124" customFormat="false" ht="12.8" hidden="false" customHeight="false" outlineLevel="0" collapsed="false">
      <c r="B124" s="41" t="n">
        <f aca="false">B123+1</f>
        <v>-61</v>
      </c>
      <c r="C124" s="53" t="n">
        <f aca="false">('Medidas-dBm-Diagrama de radiaçã'!C304)-MAX('Medidas-dBm-Diagrama de radiaçã'!$C$5:$C$365)</f>
        <v>-1.8</v>
      </c>
      <c r="D124" s="53" t="n">
        <f aca="false">('Medidas-dBm-Diagrama de radiaçã'!F304)-MAX('Medidas-dBm-Diagrama de radiaçã'!$F$5:$F$365)</f>
        <v>-1.4</v>
      </c>
      <c r="E124" s="0" t="n">
        <v>-0.600000000000001</v>
      </c>
      <c r="H124" s="41" t="n">
        <f aca="false">H123+1</f>
        <v>-61</v>
      </c>
      <c r="I124" s="53" t="n">
        <f aca="false">('Medidas-dBm-Diagrama de radiaçã'!I304)-MAX('Medidas-dBm-Diagrama de radiaçã'!$I$5:$I$365)</f>
        <v>-1.326</v>
      </c>
      <c r="J124" s="53" t="n">
        <f aca="false">('Medidas-dBm-Diagrama de radiaçã'!J304)-MAX('Medidas-dBm-Diagrama de radiaçã'!$J$5:$J$365)</f>
        <v>-3.95</v>
      </c>
      <c r="N124" s="41" t="n">
        <f aca="false">N123+1</f>
        <v>-61</v>
      </c>
      <c r="O124" s="53" t="n">
        <f aca="false">('Medidas-dBm-Diagrama de radiaçã'!O304)-MAX('Medidas-dBm-Diagrama de radiaçã'!$O$5:$O$365)</f>
        <v>-6.114</v>
      </c>
      <c r="P124" s="53" t="n">
        <f aca="false">('Medidas-dBm-Diagrama de radiaçã'!P304)-MAX('Medidas-dBm-Diagrama de radiaçã'!$P$5:$P$365)</f>
        <v>-1.76000000000001</v>
      </c>
      <c r="Q124" s="53" t="n">
        <f aca="false">('Medidas-dBm-Diagrama de radiaçã'!Q304)-MAX('Medidas-dBm-Diagrama de radiaçã'!$Q$5:$Q$365)</f>
        <v>-7.24</v>
      </c>
    </row>
    <row r="125" customFormat="false" ht="12.8" hidden="false" customHeight="false" outlineLevel="0" collapsed="false">
      <c r="B125" s="41" t="n">
        <f aca="false">B124+1</f>
        <v>-60</v>
      </c>
      <c r="C125" s="53" t="n">
        <f aca="false">('Medidas-dBm-Diagrama de radiaçã'!C305)-MAX('Medidas-dBm-Diagrama de radiaçã'!$C$5:$C$365)</f>
        <v>-1.7</v>
      </c>
      <c r="D125" s="53" t="n">
        <f aca="false">('Medidas-dBm-Diagrama de radiaçã'!F305)-MAX('Medidas-dBm-Diagrama de radiaçã'!$F$5:$F$365)</f>
        <v>-1.5</v>
      </c>
      <c r="E125" s="0" t="n">
        <v>-0.799999999999997</v>
      </c>
      <c r="H125" s="41" t="n">
        <f aca="false">H124+1</f>
        <v>-60</v>
      </c>
      <c r="I125" s="53" t="n">
        <f aca="false">('Medidas-dBm-Diagrama de radiaçã'!I305)-MAX('Medidas-dBm-Diagrama de radiaçã'!$I$5:$I$365)</f>
        <v>-1.32</v>
      </c>
      <c r="J125" s="53" t="n">
        <f aca="false">('Medidas-dBm-Diagrama de radiaçã'!J305)-MAX('Medidas-dBm-Diagrama de radiaçã'!$J$5:$J$365)</f>
        <v>-4</v>
      </c>
      <c r="N125" s="41" t="n">
        <f aca="false">N124+1</f>
        <v>-60</v>
      </c>
      <c r="O125" s="53" t="n">
        <f aca="false">('Medidas-dBm-Diagrama de radiaçã'!O305)-MAX('Medidas-dBm-Diagrama de radiaçã'!$O$5:$O$365)</f>
        <v>-6.34</v>
      </c>
      <c r="P125" s="53" t="n">
        <f aca="false">('Medidas-dBm-Diagrama de radiaçã'!P305)-MAX('Medidas-dBm-Diagrama de radiaçã'!$P$5:$P$365)</f>
        <v>-1.77</v>
      </c>
      <c r="Q125" s="53" t="n">
        <f aca="false">('Medidas-dBm-Diagrama de radiaçã'!Q305)-MAX('Medidas-dBm-Diagrama de radiaçã'!$Q$5:$Q$365)</f>
        <v>-7.27</v>
      </c>
    </row>
    <row r="126" customFormat="false" ht="12.8" hidden="false" customHeight="false" outlineLevel="0" collapsed="false">
      <c r="B126" s="41" t="n">
        <f aca="false">B125+1</f>
        <v>-59</v>
      </c>
      <c r="C126" s="53" t="n">
        <f aca="false">('Medidas-dBm-Diagrama de radiaçã'!C306)-MAX('Medidas-dBm-Diagrama de radiaçã'!$C$5:$C$365)</f>
        <v>-1.5</v>
      </c>
      <c r="D126" s="53" t="n">
        <f aca="false">('Medidas-dBm-Diagrama de radiaçã'!F306)-MAX('Medidas-dBm-Diagrama de radiaçã'!$F$5:$F$365)</f>
        <v>-1.6</v>
      </c>
      <c r="E126" s="0" t="n">
        <v>-0.899999999999999</v>
      </c>
      <c r="H126" s="41" t="n">
        <f aca="false">H125+1</f>
        <v>-59</v>
      </c>
      <c r="I126" s="53" t="n">
        <f aca="false">('Medidas-dBm-Diagrama de radiaçã'!I306)-MAX('Medidas-dBm-Diagrama de radiaçã'!$I$5:$I$365)</f>
        <v>-1.252</v>
      </c>
      <c r="J126" s="53" t="n">
        <f aca="false">('Medidas-dBm-Diagrama de radiaçã'!J306)-MAX('Medidas-dBm-Diagrama de radiaçã'!$J$5:$J$365)</f>
        <v>-3.796</v>
      </c>
      <c r="N126" s="41" t="n">
        <f aca="false">N125+1</f>
        <v>-59</v>
      </c>
      <c r="O126" s="53" t="n">
        <f aca="false">('Medidas-dBm-Diagrama de radiaçã'!O306)-MAX('Medidas-dBm-Diagrama de radiaçã'!$O$5:$O$365)</f>
        <v>-6.704</v>
      </c>
      <c r="P126" s="53" t="n">
        <f aca="false">('Medidas-dBm-Diagrama de radiaçã'!P306)-MAX('Medidas-dBm-Diagrama de radiaçã'!$P$5:$P$365)</f>
        <v>-1.762</v>
      </c>
      <c r="Q126" s="53" t="n">
        <f aca="false">('Medidas-dBm-Diagrama de radiaçã'!Q306)-MAX('Medidas-dBm-Diagrama de radiaçã'!$Q$5:$Q$365)</f>
        <v>-7.138</v>
      </c>
    </row>
    <row r="127" customFormat="false" ht="12.8" hidden="false" customHeight="false" outlineLevel="0" collapsed="false">
      <c r="B127" s="41" t="n">
        <f aca="false">B126+1</f>
        <v>-58</v>
      </c>
      <c r="C127" s="53" t="n">
        <f aca="false">('Medidas-dBm-Diagrama de radiaçã'!C307)-MAX('Medidas-dBm-Diagrama de radiaçã'!$C$5:$C$365)</f>
        <v>-1.4</v>
      </c>
      <c r="D127" s="53" t="n">
        <f aca="false">('Medidas-dBm-Diagrama de radiaçã'!F307)-MAX('Medidas-dBm-Diagrama de radiaçã'!$F$5:$F$365)</f>
        <v>-1.7</v>
      </c>
      <c r="E127" s="0" t="n">
        <v>-1</v>
      </c>
      <c r="H127" s="41" t="n">
        <f aca="false">H126+1</f>
        <v>-58</v>
      </c>
      <c r="I127" s="53" t="n">
        <f aca="false">('Medidas-dBm-Diagrama de radiaçã'!I307)-MAX('Medidas-dBm-Diagrama de radiaçã'!$I$5:$I$365)</f>
        <v>-1.184</v>
      </c>
      <c r="J127" s="53" t="n">
        <f aca="false">('Medidas-dBm-Diagrama de radiaçã'!J307)-MAX('Medidas-dBm-Diagrama de radiaçã'!$J$5:$J$365)</f>
        <v>-3.592</v>
      </c>
      <c r="N127" s="41" t="n">
        <f aca="false">N126+1</f>
        <v>-58</v>
      </c>
      <c r="O127" s="53" t="n">
        <f aca="false">('Medidas-dBm-Diagrama de radiaçã'!O307)-MAX('Medidas-dBm-Diagrama de radiaçã'!$O$5:$O$365)</f>
        <v>-7.068</v>
      </c>
      <c r="P127" s="53" t="n">
        <f aca="false">('Medidas-dBm-Diagrama de radiaçã'!P307)-MAX('Medidas-dBm-Diagrama de radiaçã'!$P$5:$P$365)</f>
        <v>-1.75400000000001</v>
      </c>
      <c r="Q127" s="53" t="n">
        <f aca="false">('Medidas-dBm-Diagrama de radiaçã'!Q307)-MAX('Medidas-dBm-Diagrama de radiaçã'!$Q$5:$Q$365)</f>
        <v>-7.006</v>
      </c>
    </row>
    <row r="128" customFormat="false" ht="12.8" hidden="false" customHeight="false" outlineLevel="0" collapsed="false">
      <c r="B128" s="41" t="n">
        <f aca="false">B127+1</f>
        <v>-57</v>
      </c>
      <c r="C128" s="53" t="n">
        <f aca="false">('Medidas-dBm-Diagrama de radiaçã'!C308)-MAX('Medidas-dBm-Diagrama de radiaçã'!$C$5:$C$365)</f>
        <v>-1.2</v>
      </c>
      <c r="D128" s="53" t="n">
        <f aca="false">('Medidas-dBm-Diagrama de radiaçã'!F308)-MAX('Medidas-dBm-Diagrama de radiaçã'!$F$5:$F$365)</f>
        <v>-1.9</v>
      </c>
      <c r="E128" s="0" t="n">
        <v>-1.2</v>
      </c>
      <c r="H128" s="41" t="n">
        <f aca="false">H127+1</f>
        <v>-57</v>
      </c>
      <c r="I128" s="53" t="n">
        <f aca="false">('Medidas-dBm-Diagrama de radiaçã'!I308)-MAX('Medidas-dBm-Diagrama de radiaçã'!$I$5:$I$365)</f>
        <v>-1.116</v>
      </c>
      <c r="J128" s="53" t="n">
        <f aca="false">('Medidas-dBm-Diagrama de radiaçã'!J308)-MAX('Medidas-dBm-Diagrama de radiaçã'!$J$5:$J$365)</f>
        <v>-3.388</v>
      </c>
      <c r="N128" s="41" t="n">
        <f aca="false">N127+1</f>
        <v>-57</v>
      </c>
      <c r="O128" s="53" t="n">
        <f aca="false">('Medidas-dBm-Diagrama de radiaçã'!O308)-MAX('Medidas-dBm-Diagrama de radiaçã'!$O$5:$O$365)</f>
        <v>-7.432</v>
      </c>
      <c r="P128" s="53" t="n">
        <f aca="false">('Medidas-dBm-Diagrama de radiaçã'!P308)-MAX('Medidas-dBm-Diagrama de radiaçã'!$P$5:$P$365)</f>
        <v>-1.746</v>
      </c>
      <c r="Q128" s="53" t="n">
        <f aca="false">('Medidas-dBm-Diagrama de radiaçã'!Q308)-MAX('Medidas-dBm-Diagrama de radiaçã'!$Q$5:$Q$365)</f>
        <v>-6.874</v>
      </c>
    </row>
    <row r="129" customFormat="false" ht="12.8" hidden="false" customHeight="false" outlineLevel="0" collapsed="false">
      <c r="B129" s="41" t="n">
        <f aca="false">B128+1</f>
        <v>-56</v>
      </c>
      <c r="C129" s="53" t="n">
        <f aca="false">('Medidas-dBm-Diagrama de radiaçã'!C309)-MAX('Medidas-dBm-Diagrama de radiaçã'!$C$5:$C$365)</f>
        <v>-1.2</v>
      </c>
      <c r="D129" s="53" t="n">
        <f aca="false">('Medidas-dBm-Diagrama de radiaçã'!F309)-MAX('Medidas-dBm-Diagrama de radiaçã'!$F$5:$F$365)</f>
        <v>-2</v>
      </c>
      <c r="E129" s="0" t="n">
        <v>-1.4</v>
      </c>
      <c r="H129" s="41" t="n">
        <f aca="false">H128+1</f>
        <v>-56</v>
      </c>
      <c r="I129" s="53" t="n">
        <f aca="false">('Medidas-dBm-Diagrama de radiaçã'!I309)-MAX('Medidas-dBm-Diagrama de radiaçã'!$I$5:$I$365)</f>
        <v>-1.048</v>
      </c>
      <c r="J129" s="53" t="n">
        <f aca="false">('Medidas-dBm-Diagrama de radiaçã'!J309)-MAX('Medidas-dBm-Diagrama de radiaçã'!$J$5:$J$365)</f>
        <v>-3.184</v>
      </c>
      <c r="N129" s="41" t="n">
        <f aca="false">N128+1</f>
        <v>-56</v>
      </c>
      <c r="O129" s="53" t="n">
        <f aca="false">('Medidas-dBm-Diagrama de radiaçã'!O309)-MAX('Medidas-dBm-Diagrama de radiaçã'!$O$5:$O$365)</f>
        <v>-7.796</v>
      </c>
      <c r="P129" s="53" t="n">
        <f aca="false">('Medidas-dBm-Diagrama de radiaçã'!P309)-MAX('Medidas-dBm-Diagrama de radiaçã'!$P$5:$P$365)</f>
        <v>-1.738</v>
      </c>
      <c r="Q129" s="53" t="n">
        <f aca="false">('Medidas-dBm-Diagrama de radiaçã'!Q309)-MAX('Medidas-dBm-Diagrama de radiaçã'!$Q$5:$Q$365)</f>
        <v>-6.742</v>
      </c>
    </row>
    <row r="130" customFormat="false" ht="12.8" hidden="false" customHeight="false" outlineLevel="0" collapsed="false">
      <c r="B130" s="41" t="n">
        <f aca="false">B129+1</f>
        <v>-55</v>
      </c>
      <c r="C130" s="53" t="n">
        <f aca="false">('Medidas-dBm-Diagrama de radiaçã'!C310)-MAX('Medidas-dBm-Diagrama de radiaçã'!$C$5:$C$365)</f>
        <v>-1.09999999999999</v>
      </c>
      <c r="D130" s="53" t="n">
        <f aca="false">('Medidas-dBm-Diagrama de radiaçã'!F310)-MAX('Medidas-dBm-Diagrama de radiaçã'!$F$5:$F$365)</f>
        <v>-2</v>
      </c>
      <c r="E130" s="0" t="n">
        <v>-1.5</v>
      </c>
      <c r="H130" s="41" t="n">
        <f aca="false">H129+1</f>
        <v>-55</v>
      </c>
      <c r="I130" s="53" t="n">
        <f aca="false">('Medidas-dBm-Diagrama de radiaçã'!I310)-MAX('Medidas-dBm-Diagrama de radiaçã'!$I$5:$I$365)</f>
        <v>-0.980000000000004</v>
      </c>
      <c r="J130" s="53" t="n">
        <f aca="false">('Medidas-dBm-Diagrama de radiaçã'!J310)-MAX('Medidas-dBm-Diagrama de radiaçã'!$J$5:$J$365)</f>
        <v>-2.98</v>
      </c>
      <c r="N130" s="41" t="n">
        <f aca="false">N129+1</f>
        <v>-55</v>
      </c>
      <c r="O130" s="53" t="n">
        <f aca="false">('Medidas-dBm-Diagrama de radiaçã'!O310)-MAX('Medidas-dBm-Diagrama de radiaçã'!$O$5:$O$365)</f>
        <v>-8.16</v>
      </c>
      <c r="P130" s="53" t="n">
        <f aca="false">('Medidas-dBm-Diagrama de radiaçã'!P310)-MAX('Medidas-dBm-Diagrama de radiaçã'!$P$5:$P$365)</f>
        <v>-1.73</v>
      </c>
      <c r="Q130" s="53" t="n">
        <f aca="false">('Medidas-dBm-Diagrama de radiaçã'!Q310)-MAX('Medidas-dBm-Diagrama de radiaçã'!$Q$5:$Q$365)</f>
        <v>-6.61</v>
      </c>
    </row>
    <row r="131" customFormat="false" ht="12.8" hidden="false" customHeight="false" outlineLevel="0" collapsed="false">
      <c r="B131" s="41" t="n">
        <f aca="false">B130+1</f>
        <v>-54</v>
      </c>
      <c r="C131" s="53" t="n">
        <f aca="false">('Medidas-dBm-Diagrama de radiaçã'!C311)-MAX('Medidas-dBm-Diagrama de radiaçã'!$C$5:$C$365)</f>
        <v>-1</v>
      </c>
      <c r="D131" s="53" t="n">
        <f aca="false">('Medidas-dBm-Diagrama de radiaçã'!F311)-MAX('Medidas-dBm-Diagrama de radiaçã'!$F$5:$F$365)</f>
        <v>-2.1</v>
      </c>
      <c r="E131" s="0" t="n">
        <v>-1.6</v>
      </c>
      <c r="H131" s="41" t="n">
        <f aca="false">H130+1</f>
        <v>-54</v>
      </c>
      <c r="I131" s="53" t="n">
        <f aca="false">('Medidas-dBm-Diagrama de radiaçã'!I311)-MAX('Medidas-dBm-Diagrama de radiaçã'!$I$5:$I$365)</f>
        <v>-1.06</v>
      </c>
      <c r="J131" s="53" t="n">
        <f aca="false">('Medidas-dBm-Diagrama de radiaçã'!J311)-MAX('Medidas-dBm-Diagrama de radiaçã'!$J$5:$J$365)</f>
        <v>-2.798</v>
      </c>
      <c r="N131" s="41" t="n">
        <f aca="false">N130+1</f>
        <v>-54</v>
      </c>
      <c r="O131" s="53" t="n">
        <f aca="false">('Medidas-dBm-Diagrama de radiaçã'!O311)-MAX('Medidas-dBm-Diagrama de radiaçã'!$O$5:$O$365)</f>
        <v>-8.574</v>
      </c>
      <c r="P131" s="53" t="n">
        <f aca="false">('Medidas-dBm-Diagrama de radiaçã'!P311)-MAX('Medidas-dBm-Diagrama de radiaçã'!$P$5:$P$365)</f>
        <v>-1.694</v>
      </c>
      <c r="Q131" s="53" t="n">
        <f aca="false">('Medidas-dBm-Diagrama de radiaçã'!Q311)-MAX('Medidas-dBm-Diagrama de radiaçã'!$Q$5:$Q$365)</f>
        <v>-6.478</v>
      </c>
    </row>
    <row r="132" customFormat="false" ht="12.8" hidden="false" customHeight="false" outlineLevel="0" collapsed="false">
      <c r="B132" s="41" t="n">
        <f aca="false">B131+1</f>
        <v>-53</v>
      </c>
      <c r="C132" s="53" t="n">
        <f aca="false">('Medidas-dBm-Diagrama de radiaçã'!C312)-MAX('Medidas-dBm-Diagrama de radiaçã'!$C$5:$C$365)</f>
        <v>-0.899999999999999</v>
      </c>
      <c r="D132" s="53" t="n">
        <f aca="false">('Medidas-dBm-Diagrama de radiaçã'!F312)-MAX('Medidas-dBm-Diagrama de radiaçã'!$F$5:$F$365)</f>
        <v>-2.2</v>
      </c>
      <c r="E132" s="0" t="n">
        <v>-1.7</v>
      </c>
      <c r="H132" s="41" t="n">
        <f aca="false">H131+1</f>
        <v>-53</v>
      </c>
      <c r="I132" s="53" t="n">
        <f aca="false">('Medidas-dBm-Diagrama de radiaçã'!I312)-MAX('Medidas-dBm-Diagrama de radiaçã'!$I$5:$I$365)</f>
        <v>-1.14</v>
      </c>
      <c r="J132" s="53" t="n">
        <f aca="false">('Medidas-dBm-Diagrama de radiaçã'!J312)-MAX('Medidas-dBm-Diagrama de radiaçã'!$J$5:$J$365)</f>
        <v>-2.616</v>
      </c>
      <c r="N132" s="41" t="n">
        <f aca="false">N131+1</f>
        <v>-53</v>
      </c>
      <c r="O132" s="53" t="n">
        <f aca="false">('Medidas-dBm-Diagrama de radiaçã'!O312)-MAX('Medidas-dBm-Diagrama de radiaçã'!$O$5:$O$365)</f>
        <v>-8.988</v>
      </c>
      <c r="P132" s="53" t="n">
        <f aca="false">('Medidas-dBm-Diagrama de radiaçã'!P312)-MAX('Medidas-dBm-Diagrama de radiaçã'!$P$5:$P$365)</f>
        <v>-1.658</v>
      </c>
      <c r="Q132" s="53" t="n">
        <f aca="false">('Medidas-dBm-Diagrama de radiaçã'!Q312)-MAX('Medidas-dBm-Diagrama de radiaçã'!$Q$5:$Q$365)</f>
        <v>-6.346</v>
      </c>
    </row>
    <row r="133" customFormat="false" ht="12.8" hidden="false" customHeight="false" outlineLevel="0" collapsed="false">
      <c r="B133" s="41" t="n">
        <f aca="false">B132+1</f>
        <v>-52</v>
      </c>
      <c r="C133" s="53" t="n">
        <f aca="false">('Medidas-dBm-Diagrama de radiaçã'!C313)-MAX('Medidas-dBm-Diagrama de radiaçã'!$C$5:$C$365)</f>
        <v>-0.799999999999997</v>
      </c>
      <c r="D133" s="53" t="n">
        <f aca="false">('Medidas-dBm-Diagrama de radiaçã'!F313)-MAX('Medidas-dBm-Diagrama de radiaçã'!$F$5:$F$365)</f>
        <v>-2.3</v>
      </c>
      <c r="E133" s="0" t="n">
        <v>-1.9</v>
      </c>
      <c r="H133" s="41" t="n">
        <f aca="false">H132+1</f>
        <v>-52</v>
      </c>
      <c r="I133" s="53" t="n">
        <f aca="false">('Medidas-dBm-Diagrama de radiaçã'!I313)-MAX('Medidas-dBm-Diagrama de radiaçã'!$I$5:$I$365)</f>
        <v>-1.22000000000001</v>
      </c>
      <c r="J133" s="53" t="n">
        <f aca="false">('Medidas-dBm-Diagrama de radiaçã'!J313)-MAX('Medidas-dBm-Diagrama de radiaçã'!$J$5:$J$365)</f>
        <v>-2.434</v>
      </c>
      <c r="N133" s="41" t="n">
        <f aca="false">N132+1</f>
        <v>-52</v>
      </c>
      <c r="O133" s="53" t="n">
        <f aca="false">('Medidas-dBm-Diagrama de radiaçã'!O313)-MAX('Medidas-dBm-Diagrama de radiaçã'!$O$5:$O$365)</f>
        <v>-9.402</v>
      </c>
      <c r="P133" s="53" t="n">
        <f aca="false">('Medidas-dBm-Diagrama de radiaçã'!P313)-MAX('Medidas-dBm-Diagrama de radiaçã'!$P$5:$P$365)</f>
        <v>-1.622</v>
      </c>
      <c r="Q133" s="53" t="n">
        <f aca="false">('Medidas-dBm-Diagrama de radiaçã'!Q313)-MAX('Medidas-dBm-Diagrama de radiaçã'!$Q$5:$Q$365)</f>
        <v>-6.214</v>
      </c>
    </row>
    <row r="134" customFormat="false" ht="12.8" hidden="false" customHeight="false" outlineLevel="0" collapsed="false">
      <c r="B134" s="41" t="n">
        <f aca="false">B133+1</f>
        <v>-51</v>
      </c>
      <c r="C134" s="53" t="n">
        <f aca="false">('Medidas-dBm-Diagrama de radiaçã'!C314)-MAX('Medidas-dBm-Diagrama de radiaçã'!$C$5:$C$365)</f>
        <v>-0.699999999999996</v>
      </c>
      <c r="D134" s="53" t="n">
        <f aca="false">('Medidas-dBm-Diagrama de radiaçã'!F314)-MAX('Medidas-dBm-Diagrama de radiaçã'!$F$5:$F$365)</f>
        <v>-2.4</v>
      </c>
      <c r="E134" s="0" t="n">
        <v>-2</v>
      </c>
      <c r="H134" s="41" t="n">
        <f aca="false">H133+1</f>
        <v>-51</v>
      </c>
      <c r="I134" s="53" t="n">
        <f aca="false">('Medidas-dBm-Diagrama de radiaçã'!I314)-MAX('Medidas-dBm-Diagrama de radiaçã'!$I$5:$I$365)</f>
        <v>-1.3</v>
      </c>
      <c r="J134" s="53" t="n">
        <f aca="false">('Medidas-dBm-Diagrama de radiaçã'!J314)-MAX('Medidas-dBm-Diagrama de radiaçã'!$J$5:$J$365)</f>
        <v>-2.252</v>
      </c>
      <c r="N134" s="41" t="n">
        <f aca="false">N133+1</f>
        <v>-51</v>
      </c>
      <c r="O134" s="53" t="n">
        <f aca="false">('Medidas-dBm-Diagrama de radiaçã'!O314)-MAX('Medidas-dBm-Diagrama de radiaçã'!$O$5:$O$365)</f>
        <v>-9.816</v>
      </c>
      <c r="P134" s="53" t="n">
        <f aca="false">('Medidas-dBm-Diagrama de radiaçã'!P314)-MAX('Medidas-dBm-Diagrama de radiaçã'!$P$5:$P$365)</f>
        <v>-1.58600000000001</v>
      </c>
      <c r="Q134" s="53" t="n">
        <f aca="false">('Medidas-dBm-Diagrama de radiaçã'!Q314)-MAX('Medidas-dBm-Diagrama de radiaçã'!$Q$5:$Q$365)</f>
        <v>-6.082</v>
      </c>
    </row>
    <row r="135" customFormat="false" ht="12.8" hidden="false" customHeight="false" outlineLevel="0" collapsed="false">
      <c r="B135" s="41" t="n">
        <f aca="false">B134+1</f>
        <v>-50</v>
      </c>
      <c r="C135" s="53" t="n">
        <f aca="false">('Medidas-dBm-Diagrama de radiaçã'!C315)-MAX('Medidas-dBm-Diagrama de radiaçã'!$C$5:$C$365)</f>
        <v>-0.599999999999994</v>
      </c>
      <c r="D135" s="53" t="n">
        <f aca="false">('Medidas-dBm-Diagrama de radiaçã'!F315)-MAX('Medidas-dBm-Diagrama de radiaçã'!$F$5:$F$365)</f>
        <v>-2.5</v>
      </c>
      <c r="E135" s="0" t="n">
        <v>-2</v>
      </c>
      <c r="H135" s="41" t="n">
        <f aca="false">H134+1</f>
        <v>-50</v>
      </c>
      <c r="I135" s="53" t="n">
        <f aca="false">('Medidas-dBm-Diagrama de radiaçã'!I315)-MAX('Medidas-dBm-Diagrama de radiaçã'!$I$5:$I$365)</f>
        <v>-1.38</v>
      </c>
      <c r="J135" s="53" t="n">
        <f aca="false">('Medidas-dBm-Diagrama de radiaçã'!J315)-MAX('Medidas-dBm-Diagrama de radiaçã'!$J$5:$J$365)</f>
        <v>-2.07</v>
      </c>
      <c r="N135" s="41" t="n">
        <f aca="false">N134+1</f>
        <v>-50</v>
      </c>
      <c r="O135" s="53" t="n">
        <f aca="false">('Medidas-dBm-Diagrama de radiaçã'!O315)-MAX('Medidas-dBm-Diagrama de radiaçã'!$O$5:$O$365)</f>
        <v>-10.23</v>
      </c>
      <c r="P135" s="53" t="n">
        <f aca="false">('Medidas-dBm-Diagrama de radiaçã'!P315)-MAX('Medidas-dBm-Diagrama de radiaçã'!$P$5:$P$365)</f>
        <v>-1.55</v>
      </c>
      <c r="Q135" s="53" t="n">
        <f aca="false">('Medidas-dBm-Diagrama de radiaçã'!Q315)-MAX('Medidas-dBm-Diagrama de radiaçã'!$Q$5:$Q$365)</f>
        <v>-5.95</v>
      </c>
    </row>
    <row r="136" customFormat="false" ht="12.8" hidden="false" customHeight="false" outlineLevel="0" collapsed="false">
      <c r="B136" s="41" t="n">
        <f aca="false">B135+1</f>
        <v>-49</v>
      </c>
      <c r="C136" s="53" t="n">
        <f aca="false">('Medidas-dBm-Diagrama de radiaçã'!C316)-MAX('Medidas-dBm-Diagrama de radiaçã'!$C$5:$C$365)</f>
        <v>-0.599999999999994</v>
      </c>
      <c r="D136" s="53" t="n">
        <f aca="false">('Medidas-dBm-Diagrama de radiaçã'!F316)-MAX('Medidas-dBm-Diagrama de radiaçã'!$F$5:$F$365)</f>
        <v>-2.7</v>
      </c>
      <c r="E136" s="0" t="n">
        <v>-2.1</v>
      </c>
      <c r="H136" s="41" t="n">
        <f aca="false">H135+1</f>
        <v>-49</v>
      </c>
      <c r="I136" s="53" t="n">
        <f aca="false">('Medidas-dBm-Diagrama de radiaçã'!I316)-MAX('Medidas-dBm-Diagrama de radiaçã'!$I$5:$I$365)</f>
        <v>-1.57400000000001</v>
      </c>
      <c r="J136" s="53" t="n">
        <f aca="false">('Medidas-dBm-Diagrama de radiaçã'!J316)-MAX('Medidas-dBm-Diagrama de radiaçã'!$J$5:$J$365)</f>
        <v>-1.956</v>
      </c>
      <c r="N136" s="41" t="n">
        <f aca="false">N135+1</f>
        <v>-49</v>
      </c>
      <c r="O136" s="53" t="n">
        <f aca="false">('Medidas-dBm-Diagrama de radiaçã'!O316)-MAX('Medidas-dBm-Diagrama de radiaçã'!$O$5:$O$365)</f>
        <v>-10.706</v>
      </c>
      <c r="P136" s="53" t="n">
        <f aca="false">('Medidas-dBm-Diagrama de radiaçã'!P316)-MAX('Medidas-dBm-Diagrama de radiaçã'!$P$5:$P$365)</f>
        <v>-1.544</v>
      </c>
      <c r="Q136" s="53" t="n">
        <f aca="false">('Medidas-dBm-Diagrama de radiaçã'!Q316)-MAX('Medidas-dBm-Diagrama de radiaçã'!$Q$5:$Q$365)</f>
        <v>-5.702</v>
      </c>
    </row>
    <row r="137" customFormat="false" ht="12.8" hidden="false" customHeight="false" outlineLevel="0" collapsed="false">
      <c r="B137" s="41" t="n">
        <f aca="false">B136+1</f>
        <v>-48</v>
      </c>
      <c r="C137" s="53" t="n">
        <f aca="false">('Medidas-dBm-Diagrama de radiaçã'!C317)-MAX('Medidas-dBm-Diagrama de radiaçã'!$C$5:$C$365)</f>
        <v>-0.5</v>
      </c>
      <c r="D137" s="53" t="n">
        <f aca="false">('Medidas-dBm-Diagrama de radiaçã'!F317)-MAX('Medidas-dBm-Diagrama de radiaçã'!$F$5:$F$365)</f>
        <v>-2.8</v>
      </c>
      <c r="E137" s="0" t="n">
        <v>-2.2</v>
      </c>
      <c r="H137" s="41" t="n">
        <f aca="false">H136+1</f>
        <v>-48</v>
      </c>
      <c r="I137" s="53" t="n">
        <f aca="false">('Medidas-dBm-Diagrama de radiaçã'!I317)-MAX('Medidas-dBm-Diagrama de radiaçã'!$I$5:$I$365)</f>
        <v>-1.768</v>
      </c>
      <c r="J137" s="53" t="n">
        <f aca="false">('Medidas-dBm-Diagrama de radiaçã'!J317)-MAX('Medidas-dBm-Diagrama de radiaçã'!$J$5:$J$365)</f>
        <v>-1.842</v>
      </c>
      <c r="N137" s="41" t="n">
        <f aca="false">N136+1</f>
        <v>-48</v>
      </c>
      <c r="O137" s="53" t="n">
        <f aca="false">('Medidas-dBm-Diagrama de radiaçã'!O317)-MAX('Medidas-dBm-Diagrama de radiaçã'!$O$5:$O$365)</f>
        <v>-11.182</v>
      </c>
      <c r="P137" s="53" t="n">
        <f aca="false">('Medidas-dBm-Diagrama de radiaçã'!P317)-MAX('Medidas-dBm-Diagrama de radiaçã'!$P$5:$P$365)</f>
        <v>-1.538</v>
      </c>
      <c r="Q137" s="53" t="n">
        <f aca="false">('Medidas-dBm-Diagrama de radiaçã'!Q317)-MAX('Medidas-dBm-Diagrama de radiaçã'!$Q$5:$Q$365)</f>
        <v>-5.454</v>
      </c>
    </row>
    <row r="138" customFormat="false" ht="12.8" hidden="false" customHeight="false" outlineLevel="0" collapsed="false">
      <c r="B138" s="41" t="n">
        <f aca="false">B137+1</f>
        <v>-47</v>
      </c>
      <c r="C138" s="53" t="n">
        <f aca="false">('Medidas-dBm-Diagrama de radiaçã'!C318)-MAX('Medidas-dBm-Diagrama de radiaçã'!$C$5:$C$365)</f>
        <v>-0.5</v>
      </c>
      <c r="D138" s="53" t="n">
        <f aca="false">('Medidas-dBm-Diagrama de radiaçã'!F318)-MAX('Medidas-dBm-Diagrama de radiaçã'!$F$5:$F$365)</f>
        <v>-3.1</v>
      </c>
      <c r="E138" s="0" t="n">
        <v>-2.3</v>
      </c>
      <c r="H138" s="41" t="n">
        <f aca="false">H137+1</f>
        <v>-47</v>
      </c>
      <c r="I138" s="53" t="n">
        <f aca="false">('Medidas-dBm-Diagrama de radiaçã'!I318)-MAX('Medidas-dBm-Diagrama de radiaçã'!$I$5:$I$365)</f>
        <v>-1.962</v>
      </c>
      <c r="J138" s="53" t="n">
        <f aca="false">('Medidas-dBm-Diagrama de radiaçã'!J318)-MAX('Medidas-dBm-Diagrama de radiaçã'!$J$5:$J$365)</f>
        <v>-1.728</v>
      </c>
      <c r="N138" s="41" t="n">
        <f aca="false">N137+1</f>
        <v>-47</v>
      </c>
      <c r="O138" s="53" t="n">
        <f aca="false">('Medidas-dBm-Diagrama de radiaçã'!O318)-MAX('Medidas-dBm-Diagrama de radiaçã'!$O$5:$O$365)</f>
        <v>-11.658</v>
      </c>
      <c r="P138" s="53" t="n">
        <f aca="false">('Medidas-dBm-Diagrama de radiaçã'!P318)-MAX('Medidas-dBm-Diagrama de radiaçã'!$P$5:$P$365)</f>
        <v>-1.532</v>
      </c>
      <c r="Q138" s="53" t="n">
        <f aca="false">('Medidas-dBm-Diagrama de radiaçã'!Q318)-MAX('Medidas-dBm-Diagrama de radiaçã'!$Q$5:$Q$365)</f>
        <v>-5.206</v>
      </c>
    </row>
    <row r="139" customFormat="false" ht="12.8" hidden="false" customHeight="false" outlineLevel="0" collapsed="false">
      <c r="B139" s="41" t="n">
        <f aca="false">B138+1</f>
        <v>-46</v>
      </c>
      <c r="C139" s="53" t="n">
        <f aca="false">('Medidas-dBm-Diagrama de radiaçã'!C319)-MAX('Medidas-dBm-Diagrama de radiaçã'!$C$5:$C$365)</f>
        <v>-0.399999999999999</v>
      </c>
      <c r="D139" s="53" t="n">
        <f aca="false">('Medidas-dBm-Diagrama de radiaçã'!F319)-MAX('Medidas-dBm-Diagrama de radiaçã'!$F$5:$F$365)</f>
        <v>-3.4</v>
      </c>
      <c r="E139" s="0" t="n">
        <v>-2.4</v>
      </c>
      <c r="H139" s="41" t="n">
        <f aca="false">H138+1</f>
        <v>-46</v>
      </c>
      <c r="I139" s="53" t="n">
        <f aca="false">('Medidas-dBm-Diagrama de radiaçã'!I319)-MAX('Medidas-dBm-Diagrama de radiaçã'!$I$5:$I$365)</f>
        <v>-2.15600000000001</v>
      </c>
      <c r="J139" s="53" t="n">
        <f aca="false">('Medidas-dBm-Diagrama de radiaçã'!J319)-MAX('Medidas-dBm-Diagrama de radiaçã'!$J$5:$J$365)</f>
        <v>-1.614</v>
      </c>
      <c r="N139" s="41" t="n">
        <f aca="false">N138+1</f>
        <v>-46</v>
      </c>
      <c r="O139" s="53" t="n">
        <f aca="false">('Medidas-dBm-Diagrama de radiaçã'!O319)-MAX('Medidas-dBm-Diagrama de radiaçã'!$O$5:$O$365)</f>
        <v>-12.134</v>
      </c>
      <c r="P139" s="53" t="n">
        <f aca="false">('Medidas-dBm-Diagrama de radiaçã'!P319)-MAX('Medidas-dBm-Diagrama de radiaçã'!$P$5:$P$365)</f>
        <v>-1.526</v>
      </c>
      <c r="Q139" s="53" t="n">
        <f aca="false">('Medidas-dBm-Diagrama de radiaçã'!Q319)-MAX('Medidas-dBm-Diagrama de radiaçã'!$Q$5:$Q$365)</f>
        <v>-4.958</v>
      </c>
    </row>
    <row r="140" customFormat="false" ht="12.8" hidden="false" customHeight="false" outlineLevel="0" collapsed="false">
      <c r="B140" s="41" t="n">
        <f aca="false">B139+1</f>
        <v>-45</v>
      </c>
      <c r="C140" s="53" t="n">
        <f aca="false">('Medidas-dBm-Diagrama de radiaçã'!C320)-MAX('Medidas-dBm-Diagrama de radiaçã'!$C$5:$C$365)</f>
        <v>-0.399999999999999</v>
      </c>
      <c r="D140" s="53" t="n">
        <f aca="false">('Medidas-dBm-Diagrama de radiaçã'!F320)-MAX('Medidas-dBm-Diagrama de radiaçã'!$F$5:$F$365)</f>
        <v>-3.9</v>
      </c>
      <c r="E140" s="0" t="n">
        <v>-2.5</v>
      </c>
      <c r="H140" s="41" t="n">
        <f aca="false">H139+1</f>
        <v>-45</v>
      </c>
      <c r="I140" s="53" t="n">
        <f aca="false">('Medidas-dBm-Diagrama de radiaçã'!I320)-MAX('Medidas-dBm-Diagrama de radiaçã'!$I$5:$I$365)</f>
        <v>-2.35</v>
      </c>
      <c r="J140" s="53" t="n">
        <f aca="false">('Medidas-dBm-Diagrama de radiaçã'!J320)-MAX('Medidas-dBm-Diagrama de radiaçã'!$J$5:$J$365)</f>
        <v>-1.5</v>
      </c>
      <c r="N140" s="41" t="n">
        <f aca="false">N139+1</f>
        <v>-45</v>
      </c>
      <c r="O140" s="53" t="n">
        <f aca="false">('Medidas-dBm-Diagrama de radiaçã'!O320)-MAX('Medidas-dBm-Diagrama de radiaçã'!$O$5:$O$365)</f>
        <v>-12.61</v>
      </c>
      <c r="P140" s="53" t="n">
        <f aca="false">('Medidas-dBm-Diagrama de radiaçã'!P320)-MAX('Medidas-dBm-Diagrama de radiaçã'!$P$5:$P$365)</f>
        <v>-1.52</v>
      </c>
      <c r="Q140" s="53" t="n">
        <f aca="false">('Medidas-dBm-Diagrama de radiaçã'!Q320)-MAX('Medidas-dBm-Diagrama de radiaçã'!$Q$5:$Q$365)</f>
        <v>-4.71</v>
      </c>
    </row>
    <row r="141" customFormat="false" ht="12.8" hidden="false" customHeight="false" outlineLevel="0" collapsed="false">
      <c r="B141" s="41" t="n">
        <f aca="false">B140+1</f>
        <v>-44</v>
      </c>
      <c r="C141" s="53" t="n">
        <f aca="false">('Medidas-dBm-Diagrama de radiaçã'!C321)-MAX('Medidas-dBm-Diagrama de radiaçã'!$C$5:$C$365)</f>
        <v>-0.299999999999997</v>
      </c>
      <c r="D141" s="53" t="n">
        <f aca="false">('Medidas-dBm-Diagrama de radiaçã'!F321)-MAX('Medidas-dBm-Diagrama de radiaçã'!$F$5:$F$365)</f>
        <v>-4.3</v>
      </c>
      <c r="E141" s="0" t="n">
        <v>-2.7</v>
      </c>
      <c r="H141" s="41" t="n">
        <f aca="false">H140+1</f>
        <v>-44</v>
      </c>
      <c r="I141" s="53" t="n">
        <f aca="false">('Medidas-dBm-Diagrama de radiaçã'!I321)-MAX('Medidas-dBm-Diagrama de radiaçã'!$I$5:$I$365)</f>
        <v>-2.59800000000001</v>
      </c>
      <c r="J141" s="53" t="n">
        <f aca="false">('Medidas-dBm-Diagrama de radiaçã'!J321)-MAX('Medidas-dBm-Diagrama de radiaçã'!$J$5:$J$365)</f>
        <v>-1.356</v>
      </c>
      <c r="N141" s="41" t="n">
        <f aca="false">N140+1</f>
        <v>-44</v>
      </c>
      <c r="O141" s="53" t="n">
        <f aca="false">('Medidas-dBm-Diagrama de radiaçã'!O321)-MAX('Medidas-dBm-Diagrama de radiaçã'!$O$5:$O$365)</f>
        <v>-13.042</v>
      </c>
      <c r="P141" s="53" t="n">
        <f aca="false">('Medidas-dBm-Diagrama de radiaçã'!P321)-MAX('Medidas-dBm-Diagrama de radiaçã'!$P$5:$P$365)</f>
        <v>-1.548</v>
      </c>
      <c r="Q141" s="53" t="n">
        <f aca="false">('Medidas-dBm-Diagrama de radiaçã'!Q321)-MAX('Medidas-dBm-Diagrama de radiaçã'!$Q$5:$Q$365)</f>
        <v>-4.456</v>
      </c>
    </row>
    <row r="142" customFormat="false" ht="12.8" hidden="false" customHeight="false" outlineLevel="0" collapsed="false">
      <c r="B142" s="41" t="n">
        <f aca="false">B141+1</f>
        <v>-43</v>
      </c>
      <c r="C142" s="53" t="n">
        <f aca="false">('Medidas-dBm-Diagrama de radiaçã'!C322)-MAX('Medidas-dBm-Diagrama de radiaçã'!$C$5:$C$365)</f>
        <v>-0.299999999999997</v>
      </c>
      <c r="D142" s="53" t="n">
        <f aca="false">('Medidas-dBm-Diagrama de radiaçã'!F322)-MAX('Medidas-dBm-Diagrama de radiaçã'!$F$5:$F$365)</f>
        <v>-4.7</v>
      </c>
      <c r="E142" s="0" t="n">
        <v>-2.8</v>
      </c>
      <c r="H142" s="41" t="n">
        <f aca="false">H141+1</f>
        <v>-43</v>
      </c>
      <c r="I142" s="53" t="n">
        <f aca="false">('Medidas-dBm-Diagrama de radiaçã'!I322)-MAX('Medidas-dBm-Diagrama de radiaçã'!$I$5:$I$365)</f>
        <v>-2.846</v>
      </c>
      <c r="J142" s="53" t="n">
        <f aca="false">('Medidas-dBm-Diagrama de radiaçã'!J322)-MAX('Medidas-dBm-Diagrama de radiaçã'!$J$5:$J$365)</f>
        <v>-1.212</v>
      </c>
      <c r="N142" s="41" t="n">
        <f aca="false">N141+1</f>
        <v>-43</v>
      </c>
      <c r="O142" s="53" t="n">
        <f aca="false">('Medidas-dBm-Diagrama de radiaçã'!O322)-MAX('Medidas-dBm-Diagrama de radiaçã'!$O$5:$O$365)</f>
        <v>-13.474</v>
      </c>
      <c r="P142" s="53" t="n">
        <f aca="false">('Medidas-dBm-Diagrama de radiaçã'!P322)-MAX('Medidas-dBm-Diagrama de radiaçã'!$P$5:$P$365)</f>
        <v>-1.576</v>
      </c>
      <c r="Q142" s="53" t="n">
        <f aca="false">('Medidas-dBm-Diagrama de radiaçã'!Q322)-MAX('Medidas-dBm-Diagrama de radiaçã'!$Q$5:$Q$365)</f>
        <v>-4.202</v>
      </c>
    </row>
    <row r="143" customFormat="false" ht="12.8" hidden="false" customHeight="false" outlineLevel="0" collapsed="false">
      <c r="B143" s="41" t="n">
        <f aca="false">B142+1</f>
        <v>-42</v>
      </c>
      <c r="C143" s="53" t="n">
        <f aca="false">('Medidas-dBm-Diagrama de radiaçã'!C323)-MAX('Medidas-dBm-Diagrama de radiaçã'!$C$5:$C$365)</f>
        <v>-0.299999999999997</v>
      </c>
      <c r="D143" s="53" t="n">
        <f aca="false">('Medidas-dBm-Diagrama de radiaçã'!F323)-MAX('Medidas-dBm-Diagrama de radiaçã'!$F$5:$F$365)</f>
        <v>-5.1</v>
      </c>
      <c r="E143" s="0" t="n">
        <v>-3.1</v>
      </c>
      <c r="H143" s="41" t="n">
        <f aca="false">H142+1</f>
        <v>-42</v>
      </c>
      <c r="I143" s="53" t="n">
        <f aca="false">('Medidas-dBm-Diagrama de radiaçã'!I323)-MAX('Medidas-dBm-Diagrama de radiaçã'!$I$5:$I$365)</f>
        <v>-3.094</v>
      </c>
      <c r="J143" s="53" t="n">
        <f aca="false">('Medidas-dBm-Diagrama de radiaçã'!J323)-MAX('Medidas-dBm-Diagrama de radiaçã'!$J$5:$J$365)</f>
        <v>-1.068</v>
      </c>
      <c r="N143" s="41" t="n">
        <f aca="false">N142+1</f>
        <v>-42</v>
      </c>
      <c r="O143" s="53" t="n">
        <f aca="false">('Medidas-dBm-Diagrama de radiaçã'!O323)-MAX('Medidas-dBm-Diagrama de radiaçã'!$O$5:$O$365)</f>
        <v>-13.906</v>
      </c>
      <c r="P143" s="53" t="n">
        <f aca="false">('Medidas-dBm-Diagrama de radiaçã'!P323)-MAX('Medidas-dBm-Diagrama de radiaçã'!$P$5:$P$365)</f>
        <v>-1.604</v>
      </c>
      <c r="Q143" s="53" t="n">
        <f aca="false">('Medidas-dBm-Diagrama de radiaçã'!Q323)-MAX('Medidas-dBm-Diagrama de radiaçã'!$Q$5:$Q$365)</f>
        <v>-3.948</v>
      </c>
    </row>
    <row r="144" customFormat="false" ht="12.8" hidden="false" customHeight="false" outlineLevel="0" collapsed="false">
      <c r="B144" s="41" t="n">
        <f aca="false">B143+1</f>
        <v>-41</v>
      </c>
      <c r="C144" s="53" t="n">
        <f aca="false">('Medidas-dBm-Diagrama de radiaçã'!C324)-MAX('Medidas-dBm-Diagrama de radiaçã'!$C$5:$C$365)</f>
        <v>-0.299999999999997</v>
      </c>
      <c r="D144" s="53" t="n">
        <f aca="false">('Medidas-dBm-Diagrama de radiaçã'!F324)-MAX('Medidas-dBm-Diagrama de radiaçã'!$F$5:$F$365)</f>
        <v>-5.6</v>
      </c>
      <c r="E144" s="0" t="n">
        <v>-3.4</v>
      </c>
      <c r="H144" s="41" t="n">
        <f aca="false">H143+1</f>
        <v>-41</v>
      </c>
      <c r="I144" s="53" t="n">
        <f aca="false">('Medidas-dBm-Diagrama de radiaçã'!I324)-MAX('Medidas-dBm-Diagrama de radiaçã'!$I$5:$I$365)</f>
        <v>-3.34200000000001</v>
      </c>
      <c r="J144" s="53" t="n">
        <f aca="false">('Medidas-dBm-Diagrama de radiaçã'!J324)-MAX('Medidas-dBm-Diagrama de radiaçã'!$J$5:$J$365)</f>
        <v>-0.924</v>
      </c>
      <c r="N144" s="41" t="n">
        <f aca="false">N143+1</f>
        <v>-41</v>
      </c>
      <c r="O144" s="53" t="n">
        <f aca="false">('Medidas-dBm-Diagrama de radiaçã'!O324)-MAX('Medidas-dBm-Diagrama de radiaçã'!$O$5:$O$365)</f>
        <v>-14.338</v>
      </c>
      <c r="P144" s="53" t="n">
        <f aca="false">('Medidas-dBm-Diagrama de radiaçã'!P324)-MAX('Medidas-dBm-Diagrama de radiaçã'!$P$5:$P$365)</f>
        <v>-1.63200000000001</v>
      </c>
      <c r="Q144" s="53" t="n">
        <f aca="false">('Medidas-dBm-Diagrama de radiaçã'!Q324)-MAX('Medidas-dBm-Diagrama de radiaçã'!$Q$5:$Q$365)</f>
        <v>-3.694</v>
      </c>
    </row>
    <row r="145" customFormat="false" ht="12.8" hidden="false" customHeight="false" outlineLevel="0" collapsed="false">
      <c r="B145" s="41" t="n">
        <f aca="false">B144+1</f>
        <v>-40</v>
      </c>
      <c r="C145" s="53" t="n">
        <f aca="false">('Medidas-dBm-Diagrama de radiaçã'!C325)-MAX('Medidas-dBm-Diagrama de radiaçã'!$C$5:$C$365)</f>
        <v>-0.299999999999997</v>
      </c>
      <c r="D145" s="53" t="n">
        <f aca="false">('Medidas-dBm-Diagrama de radiaçã'!F325)-MAX('Medidas-dBm-Diagrama de radiaçã'!$F$5:$F$365)</f>
        <v>-6</v>
      </c>
      <c r="E145" s="0" t="n">
        <v>-3.9</v>
      </c>
      <c r="H145" s="41" t="n">
        <f aca="false">H144+1</f>
        <v>-40</v>
      </c>
      <c r="I145" s="53" t="n">
        <f aca="false">('Medidas-dBm-Diagrama de radiaçã'!I325)-MAX('Medidas-dBm-Diagrama de radiaçã'!$I$5:$I$365)</f>
        <v>-3.59</v>
      </c>
      <c r="J145" s="53" t="n">
        <f aca="false">('Medidas-dBm-Diagrama de radiaçã'!J325)-MAX('Medidas-dBm-Diagrama de radiaçã'!$J$5:$J$365)</f>
        <v>-0.780000000000001</v>
      </c>
      <c r="N145" s="41" t="n">
        <f aca="false">N144+1</f>
        <v>-40</v>
      </c>
      <c r="O145" s="53" t="n">
        <f aca="false">('Medidas-dBm-Diagrama de radiaçã'!O325)-MAX('Medidas-dBm-Diagrama de radiaçã'!$O$5:$O$365)</f>
        <v>-14.77</v>
      </c>
      <c r="P145" s="53" t="n">
        <f aca="false">('Medidas-dBm-Diagrama de radiaçã'!P325)-MAX('Medidas-dBm-Diagrama de radiaçã'!$P$5:$P$365)</f>
        <v>-1.66</v>
      </c>
      <c r="Q145" s="53" t="n">
        <f aca="false">('Medidas-dBm-Diagrama de radiaçã'!Q325)-MAX('Medidas-dBm-Diagrama de radiaçã'!$Q$5:$Q$365)</f>
        <v>-3.44</v>
      </c>
    </row>
    <row r="146" customFormat="false" ht="12.8" hidden="false" customHeight="false" outlineLevel="0" collapsed="false">
      <c r="B146" s="41" t="n">
        <f aca="false">B145+1</f>
        <v>-39</v>
      </c>
      <c r="C146" s="53" t="n">
        <f aca="false">('Medidas-dBm-Diagrama de radiaçã'!C326)-MAX('Medidas-dBm-Diagrama de radiaçã'!$C$5:$C$365)</f>
        <v>-0.299999999999997</v>
      </c>
      <c r="D146" s="53" t="n">
        <f aca="false">('Medidas-dBm-Diagrama de radiaçã'!F326)-MAX('Medidas-dBm-Diagrama de radiaçã'!$F$5:$F$365)</f>
        <v>-6.4</v>
      </c>
      <c r="E146" s="0" t="n">
        <v>-4.3</v>
      </c>
      <c r="H146" s="41" t="n">
        <f aca="false">H145+1</f>
        <v>-39</v>
      </c>
      <c r="I146" s="53" t="n">
        <f aca="false">('Medidas-dBm-Diagrama de radiaçã'!I326)-MAX('Medidas-dBm-Diagrama de radiaçã'!$I$5:$I$365)</f>
        <v>-3.84800000000001</v>
      </c>
      <c r="J146" s="53" t="n">
        <f aca="false">('Medidas-dBm-Diagrama de radiaçã'!J326)-MAX('Medidas-dBm-Diagrama de radiaçã'!$J$5:$J$365)</f>
        <v>-0.707999999999998</v>
      </c>
      <c r="N146" s="41" t="n">
        <f aca="false">N145+1</f>
        <v>-39</v>
      </c>
      <c r="O146" s="53" t="n">
        <f aca="false">('Medidas-dBm-Diagrama de radiaçã'!O326)-MAX('Medidas-dBm-Diagrama de radiaçã'!$O$5:$O$365)</f>
        <v>-15.03</v>
      </c>
      <c r="P146" s="53" t="n">
        <f aca="false">('Medidas-dBm-Diagrama de radiaçã'!P326)-MAX('Medidas-dBm-Diagrama de radiaçã'!$P$5:$P$365)</f>
        <v>-1.706</v>
      </c>
      <c r="Q146" s="53" t="n">
        <f aca="false">('Medidas-dBm-Diagrama de radiaçã'!Q326)-MAX('Medidas-dBm-Diagrama de radiaçã'!$Q$5:$Q$365)</f>
        <v>-3.184</v>
      </c>
    </row>
    <row r="147" customFormat="false" ht="12.8" hidden="false" customHeight="false" outlineLevel="0" collapsed="false">
      <c r="B147" s="41" t="n">
        <f aca="false">B146+1</f>
        <v>-38</v>
      </c>
      <c r="C147" s="53" t="n">
        <f aca="false">('Medidas-dBm-Diagrama de radiaçã'!C327)-MAX('Medidas-dBm-Diagrama de radiaçã'!$C$5:$C$365)</f>
        <v>-0.299999999999997</v>
      </c>
      <c r="D147" s="53" t="n">
        <f aca="false">('Medidas-dBm-Diagrama de radiaçã'!F327)-MAX('Medidas-dBm-Diagrama de radiaçã'!$F$5:$F$365)</f>
        <v>-6.7</v>
      </c>
      <c r="E147" s="0" t="n">
        <v>-4.7</v>
      </c>
      <c r="H147" s="41" t="n">
        <f aca="false">H146+1</f>
        <v>-38</v>
      </c>
      <c r="I147" s="53" t="n">
        <f aca="false">('Medidas-dBm-Diagrama de radiaçã'!I327)-MAX('Medidas-dBm-Diagrama de radiaçã'!$I$5:$I$365)</f>
        <v>-4.106</v>
      </c>
      <c r="J147" s="53" t="n">
        <f aca="false">('Medidas-dBm-Diagrama de radiaçã'!J327)-MAX('Medidas-dBm-Diagrama de radiaçã'!$J$5:$J$365)</f>
        <v>-0.636000000000003</v>
      </c>
      <c r="N147" s="41" t="n">
        <f aca="false">N146+1</f>
        <v>-38</v>
      </c>
      <c r="O147" s="53" t="n">
        <f aca="false">('Medidas-dBm-Diagrama de radiaçã'!O327)-MAX('Medidas-dBm-Diagrama de radiaçã'!$O$5:$O$365)</f>
        <v>-15.29</v>
      </c>
      <c r="P147" s="53" t="n">
        <f aca="false">('Medidas-dBm-Diagrama de radiaçã'!P327)-MAX('Medidas-dBm-Diagrama de radiaçã'!$P$5:$P$365)</f>
        <v>-1.752</v>
      </c>
      <c r="Q147" s="53" t="n">
        <f aca="false">('Medidas-dBm-Diagrama de radiaçã'!Q327)-MAX('Medidas-dBm-Diagrama de radiaçã'!$Q$5:$Q$365)</f>
        <v>-2.928</v>
      </c>
    </row>
    <row r="148" customFormat="false" ht="12.8" hidden="false" customHeight="false" outlineLevel="0" collapsed="false">
      <c r="B148" s="41" t="n">
        <f aca="false">B147+1</f>
        <v>-37</v>
      </c>
      <c r="C148" s="53" t="n">
        <f aca="false">('Medidas-dBm-Diagrama de radiaçã'!C328)-MAX('Medidas-dBm-Diagrama de radiaçã'!$C$5:$C$365)</f>
        <v>-0.299999999999997</v>
      </c>
      <c r="D148" s="53" t="n">
        <f aca="false">('Medidas-dBm-Diagrama de radiaçã'!F328)-MAX('Medidas-dBm-Diagrama de radiaçã'!$F$5:$F$365)</f>
        <v>-7</v>
      </c>
      <c r="E148" s="0" t="n">
        <v>-5.1</v>
      </c>
      <c r="H148" s="41" t="n">
        <f aca="false">H147+1</f>
        <v>-37</v>
      </c>
      <c r="I148" s="53" t="n">
        <f aca="false">('Medidas-dBm-Diagrama de radiaçã'!I328)-MAX('Medidas-dBm-Diagrama de radiaçã'!$I$5:$I$365)</f>
        <v>-4.364</v>
      </c>
      <c r="J148" s="53" t="n">
        <f aca="false">('Medidas-dBm-Diagrama de radiaçã'!J328)-MAX('Medidas-dBm-Diagrama de radiaçã'!$J$5:$J$365)</f>
        <v>-0.564</v>
      </c>
      <c r="N148" s="41" t="n">
        <f aca="false">N147+1</f>
        <v>-37</v>
      </c>
      <c r="O148" s="53" t="n">
        <f aca="false">('Medidas-dBm-Diagrama de radiaçã'!O328)-MAX('Medidas-dBm-Diagrama de radiaçã'!$O$5:$O$365)</f>
        <v>-15.55</v>
      </c>
      <c r="P148" s="53" t="n">
        <f aca="false">('Medidas-dBm-Diagrama de radiaçã'!P328)-MAX('Medidas-dBm-Diagrama de radiaçã'!$P$5:$P$365)</f>
        <v>-1.798</v>
      </c>
      <c r="Q148" s="53" t="n">
        <f aca="false">('Medidas-dBm-Diagrama de radiaçã'!Q328)-MAX('Medidas-dBm-Diagrama de radiaçã'!$Q$5:$Q$365)</f>
        <v>-2.672</v>
      </c>
    </row>
    <row r="149" customFormat="false" ht="12.8" hidden="false" customHeight="false" outlineLevel="0" collapsed="false">
      <c r="B149" s="41" t="n">
        <f aca="false">B148+1</f>
        <v>-36</v>
      </c>
      <c r="C149" s="53" t="n">
        <f aca="false">('Medidas-dBm-Diagrama de radiaçã'!C329)-MAX('Medidas-dBm-Diagrama de radiaçã'!$C$5:$C$365)</f>
        <v>-0.299999999999997</v>
      </c>
      <c r="D149" s="53" t="n">
        <f aca="false">('Medidas-dBm-Diagrama de radiaçã'!F329)-MAX('Medidas-dBm-Diagrama de radiaçã'!$F$5:$F$365)</f>
        <v>-7.3</v>
      </c>
      <c r="E149" s="0" t="n">
        <v>-5.6</v>
      </c>
      <c r="H149" s="41" t="n">
        <f aca="false">H148+1</f>
        <v>-36</v>
      </c>
      <c r="I149" s="53" t="n">
        <f aca="false">('Medidas-dBm-Diagrama de radiaçã'!I329)-MAX('Medidas-dBm-Diagrama de radiaçã'!$I$5:$I$365)</f>
        <v>-4.622</v>
      </c>
      <c r="J149" s="53" t="n">
        <f aca="false">('Medidas-dBm-Diagrama de radiaçã'!J329)-MAX('Medidas-dBm-Diagrama de radiaçã'!$J$5:$J$365)</f>
        <v>-0.491999999999997</v>
      </c>
      <c r="N149" s="41" t="n">
        <f aca="false">N148+1</f>
        <v>-36</v>
      </c>
      <c r="O149" s="53" t="n">
        <f aca="false">('Medidas-dBm-Diagrama de radiaçã'!O329)-MAX('Medidas-dBm-Diagrama de radiaçã'!$O$5:$O$365)</f>
        <v>-15.81</v>
      </c>
      <c r="P149" s="53" t="n">
        <f aca="false">('Medidas-dBm-Diagrama de radiaçã'!P329)-MAX('Medidas-dBm-Diagrama de radiaçã'!$P$5:$P$365)</f>
        <v>-1.844</v>
      </c>
      <c r="Q149" s="53" t="n">
        <f aca="false">('Medidas-dBm-Diagrama de radiaçã'!Q329)-MAX('Medidas-dBm-Diagrama de radiaçã'!$Q$5:$Q$365)</f>
        <v>-2.416</v>
      </c>
    </row>
    <row r="150" customFormat="false" ht="12.8" hidden="false" customHeight="false" outlineLevel="0" collapsed="false">
      <c r="B150" s="41" t="n">
        <f aca="false">B149+1</f>
        <v>-35</v>
      </c>
      <c r="C150" s="53" t="n">
        <f aca="false">('Medidas-dBm-Diagrama de radiaçã'!C330)-MAX('Medidas-dBm-Diagrama de radiaçã'!$C$5:$C$365)</f>
        <v>-0.299999999999997</v>
      </c>
      <c r="D150" s="53" t="n">
        <f aca="false">('Medidas-dBm-Diagrama de radiaçã'!F330)-MAX('Medidas-dBm-Diagrama de radiaçã'!$F$5:$F$365)</f>
        <v>-7.8</v>
      </c>
      <c r="E150" s="0" t="n">
        <v>-6</v>
      </c>
      <c r="H150" s="41" t="n">
        <f aca="false">H149+1</f>
        <v>-35</v>
      </c>
      <c r="I150" s="53" t="n">
        <f aca="false">('Medidas-dBm-Diagrama de radiaçã'!I330)-MAX('Medidas-dBm-Diagrama de radiaçã'!$I$5:$I$365)</f>
        <v>-4.88</v>
      </c>
      <c r="J150" s="53" t="n">
        <f aca="false">('Medidas-dBm-Diagrama de radiaçã'!J330)-MAX('Medidas-dBm-Diagrama de radiaçã'!$J$5:$J$365)</f>
        <v>-0.420000000000002</v>
      </c>
      <c r="N150" s="41" t="n">
        <f aca="false">N149+1</f>
        <v>-35</v>
      </c>
      <c r="O150" s="53" t="n">
        <f aca="false">('Medidas-dBm-Diagrama de radiaçã'!O330)-MAX('Medidas-dBm-Diagrama de radiaçã'!$O$5:$O$365)</f>
        <v>-16.07</v>
      </c>
      <c r="P150" s="53" t="n">
        <f aca="false">('Medidas-dBm-Diagrama de radiaçã'!P330)-MAX('Medidas-dBm-Diagrama de radiaçã'!$P$5:$P$365)</f>
        <v>-1.89</v>
      </c>
      <c r="Q150" s="53" t="n">
        <f aca="false">('Medidas-dBm-Diagrama de radiaçã'!Q330)-MAX('Medidas-dBm-Diagrama de radiaçã'!$Q$5:$Q$365)</f>
        <v>-2.16</v>
      </c>
    </row>
    <row r="151" customFormat="false" ht="12.8" hidden="false" customHeight="false" outlineLevel="0" collapsed="false">
      <c r="B151" s="41" t="n">
        <f aca="false">B150+1</f>
        <v>-34</v>
      </c>
      <c r="C151" s="53" t="n">
        <f aca="false">('Medidas-dBm-Diagrama de radiaçã'!C331)-MAX('Medidas-dBm-Diagrama de radiaçã'!$C$5:$C$365)</f>
        <v>-0.299999999999997</v>
      </c>
      <c r="D151" s="53" t="n">
        <f aca="false">('Medidas-dBm-Diagrama de radiaçã'!F331)-MAX('Medidas-dBm-Diagrama de radiaçã'!$F$5:$F$365)</f>
        <v>-8.3</v>
      </c>
      <c r="E151" s="0" t="n">
        <v>-6.4</v>
      </c>
      <c r="H151" s="41" t="n">
        <f aca="false">H150+1</f>
        <v>-34</v>
      </c>
      <c r="I151" s="53" t="n">
        <f aca="false">('Medidas-dBm-Diagrama de radiaçã'!I331)-MAX('Medidas-dBm-Diagrama de radiaçã'!$I$5:$I$365)</f>
        <v>-5.182</v>
      </c>
      <c r="J151" s="53" t="n">
        <f aca="false">('Medidas-dBm-Diagrama de radiaçã'!J331)-MAX('Medidas-dBm-Diagrama de radiaçã'!$J$5:$J$365)</f>
        <v>-0.344000000000001</v>
      </c>
      <c r="N151" s="41" t="n">
        <f aca="false">N150+1</f>
        <v>-34</v>
      </c>
      <c r="O151" s="53" t="n">
        <f aca="false">('Medidas-dBm-Diagrama de radiaçã'!O331)-MAX('Medidas-dBm-Diagrama de radiaçã'!$O$5:$O$365)</f>
        <v>-16.114</v>
      </c>
      <c r="P151" s="53" t="n">
        <f aca="false">('Medidas-dBm-Diagrama de radiaçã'!P331)-MAX('Medidas-dBm-Diagrama de radiaçã'!$P$5:$P$365)</f>
        <v>-1.986</v>
      </c>
      <c r="Q151" s="53" t="n">
        <f aca="false">('Medidas-dBm-Diagrama de radiaçã'!Q331)-MAX('Medidas-dBm-Diagrama de radiaçã'!$Q$5:$Q$365)</f>
        <v>-2.038</v>
      </c>
    </row>
    <row r="152" customFormat="false" ht="12.8" hidden="false" customHeight="false" outlineLevel="0" collapsed="false">
      <c r="B152" s="41" t="n">
        <f aca="false">B151+1</f>
        <v>-33</v>
      </c>
      <c r="C152" s="53" t="n">
        <f aca="false">('Medidas-dBm-Diagrama de radiaçã'!C332)-MAX('Medidas-dBm-Diagrama de radiaçã'!$C$5:$C$365)</f>
        <v>-0.299999999999997</v>
      </c>
      <c r="D152" s="53" t="n">
        <f aca="false">('Medidas-dBm-Diagrama de radiaçã'!F332)-MAX('Medidas-dBm-Diagrama de radiaçã'!$F$5:$F$365)</f>
        <v>-8.8</v>
      </c>
      <c r="E152" s="0" t="n">
        <v>-6.7</v>
      </c>
      <c r="H152" s="41" t="n">
        <f aca="false">H151+1</f>
        <v>-33</v>
      </c>
      <c r="I152" s="53" t="n">
        <f aca="false">('Medidas-dBm-Diagrama de radiaçã'!I332)-MAX('Medidas-dBm-Diagrama de radiaçã'!$I$5:$I$365)</f>
        <v>-5.484</v>
      </c>
      <c r="J152" s="53" t="n">
        <f aca="false">('Medidas-dBm-Diagrama de radiaçã'!J332)-MAX('Medidas-dBm-Diagrama de radiaçã'!$J$5:$J$365)</f>
        <v>-0.268000000000001</v>
      </c>
      <c r="N152" s="41" t="n">
        <f aca="false">N151+1</f>
        <v>-33</v>
      </c>
      <c r="O152" s="53" t="n">
        <f aca="false">('Medidas-dBm-Diagrama de radiaçã'!O332)-MAX('Medidas-dBm-Diagrama de radiaçã'!$O$5:$O$365)</f>
        <v>-16.158</v>
      </c>
      <c r="P152" s="53" t="n">
        <f aca="false">('Medidas-dBm-Diagrama de radiaçã'!P332)-MAX('Medidas-dBm-Diagrama de radiaçã'!$P$5:$P$365)</f>
        <v>-2.082</v>
      </c>
      <c r="Q152" s="53" t="n">
        <f aca="false">('Medidas-dBm-Diagrama de radiaçã'!Q332)-MAX('Medidas-dBm-Diagrama de radiaçã'!$Q$5:$Q$365)</f>
        <v>-1.916</v>
      </c>
    </row>
    <row r="153" customFormat="false" ht="12.8" hidden="false" customHeight="false" outlineLevel="0" collapsed="false">
      <c r="B153" s="41" t="n">
        <f aca="false">B152+1</f>
        <v>-32</v>
      </c>
      <c r="C153" s="53" t="n">
        <f aca="false">('Medidas-dBm-Diagrama de radiaçã'!C333)-MAX('Medidas-dBm-Diagrama de radiaçã'!$C$5:$C$365)</f>
        <v>-0.299999999999997</v>
      </c>
      <c r="D153" s="53" t="n">
        <f aca="false">('Medidas-dBm-Diagrama de radiaçã'!F333)-MAX('Medidas-dBm-Diagrama de radiaçã'!$F$5:$F$365)</f>
        <v>-9.3</v>
      </c>
      <c r="E153" s="0" t="n">
        <v>-7</v>
      </c>
      <c r="H153" s="41" t="n">
        <f aca="false">H152+1</f>
        <v>-32</v>
      </c>
      <c r="I153" s="53" t="n">
        <f aca="false">('Medidas-dBm-Diagrama de radiaçã'!I333)-MAX('Medidas-dBm-Diagrama de radiaçã'!$I$5:$I$365)</f>
        <v>-5.786</v>
      </c>
      <c r="J153" s="53" t="n">
        <f aca="false">('Medidas-dBm-Diagrama de radiaçã'!J333)-MAX('Medidas-dBm-Diagrama de radiaçã'!$J$5:$J$365)</f>
        <v>-0.192</v>
      </c>
      <c r="N153" s="41" t="n">
        <f aca="false">N152+1</f>
        <v>-32</v>
      </c>
      <c r="O153" s="53" t="n">
        <f aca="false">('Medidas-dBm-Diagrama de radiaçã'!O333)-MAX('Medidas-dBm-Diagrama de radiaçã'!$O$5:$O$365)</f>
        <v>-16.202</v>
      </c>
      <c r="P153" s="53" t="n">
        <f aca="false">('Medidas-dBm-Diagrama de radiaçã'!P333)-MAX('Medidas-dBm-Diagrama de radiaçã'!$P$5:$P$365)</f>
        <v>-2.178</v>
      </c>
      <c r="Q153" s="53" t="n">
        <f aca="false">('Medidas-dBm-Diagrama de radiaçã'!Q333)-MAX('Medidas-dBm-Diagrama de radiaçã'!$Q$5:$Q$365)</f>
        <v>-1.794</v>
      </c>
    </row>
    <row r="154" customFormat="false" ht="12.8" hidden="false" customHeight="false" outlineLevel="0" collapsed="false">
      <c r="B154" s="41" t="n">
        <f aca="false">B153+1</f>
        <v>-31</v>
      </c>
      <c r="C154" s="53" t="n">
        <f aca="false">('Medidas-dBm-Diagrama de radiaçã'!C334)-MAX('Medidas-dBm-Diagrama de radiaçã'!$C$5:$C$365)</f>
        <v>-0.299999999999997</v>
      </c>
      <c r="D154" s="53" t="n">
        <f aca="false">('Medidas-dBm-Diagrama de radiaçã'!F334)-MAX('Medidas-dBm-Diagrama de radiaçã'!$F$5:$F$365)</f>
        <v>-9.5</v>
      </c>
      <c r="E154" s="0" t="n">
        <v>-7.3</v>
      </c>
      <c r="H154" s="41" t="n">
        <f aca="false">H153+1</f>
        <v>-31</v>
      </c>
      <c r="I154" s="53" t="n">
        <f aca="false">('Medidas-dBm-Diagrama de radiaçã'!I334)-MAX('Medidas-dBm-Diagrama de radiaçã'!$I$5:$I$365)</f>
        <v>-6.088</v>
      </c>
      <c r="J154" s="53" t="n">
        <f aca="false">('Medidas-dBm-Diagrama de radiaçã'!J334)-MAX('Medidas-dBm-Diagrama de radiaçã'!$J$5:$J$365)</f>
        <v>-0.116</v>
      </c>
      <c r="N154" s="41" t="n">
        <f aca="false">N153+1</f>
        <v>-31</v>
      </c>
      <c r="O154" s="53" t="n">
        <f aca="false">('Medidas-dBm-Diagrama de radiaçã'!O334)-MAX('Medidas-dBm-Diagrama de radiaçã'!$O$5:$O$365)</f>
        <v>-16.246</v>
      </c>
      <c r="P154" s="53" t="n">
        <f aca="false">('Medidas-dBm-Diagrama de radiaçã'!P334)-MAX('Medidas-dBm-Diagrama de radiaçã'!$P$5:$P$365)</f>
        <v>-2.274</v>
      </c>
      <c r="Q154" s="53" t="n">
        <f aca="false">('Medidas-dBm-Diagrama de radiaçã'!Q334)-MAX('Medidas-dBm-Diagrama de radiaçã'!$Q$5:$Q$365)</f>
        <v>-1.672</v>
      </c>
    </row>
    <row r="155" customFormat="false" ht="12.8" hidden="false" customHeight="false" outlineLevel="0" collapsed="false">
      <c r="B155" s="41" t="n">
        <f aca="false">B154+1</f>
        <v>-30</v>
      </c>
      <c r="C155" s="53" t="n">
        <f aca="false">('Medidas-dBm-Diagrama de radiaçã'!C335)-MAX('Medidas-dBm-Diagrama de radiaçã'!$C$5:$C$365)</f>
        <v>-0.399999999999999</v>
      </c>
      <c r="D155" s="53" t="n">
        <f aca="false">('Medidas-dBm-Diagrama de radiaçã'!F335)-MAX('Medidas-dBm-Diagrama de radiaçã'!$F$5:$F$365)</f>
        <v>-9.7</v>
      </c>
      <c r="E155" s="0" t="n">
        <v>-7.8</v>
      </c>
      <c r="H155" s="41" t="n">
        <f aca="false">H154+1</f>
        <v>-30</v>
      </c>
      <c r="I155" s="53" t="n">
        <f aca="false">('Medidas-dBm-Diagrama de radiaçã'!I335)-MAX('Medidas-dBm-Diagrama de radiaçã'!$I$5:$I$365)</f>
        <v>-6.39</v>
      </c>
      <c r="J155" s="53" t="n">
        <f aca="false">('Medidas-dBm-Diagrama de radiaçã'!J335)-MAX('Medidas-dBm-Diagrama de radiaçã'!$J$5:$J$365)</f>
        <v>-0.0399999999999991</v>
      </c>
      <c r="N155" s="41" t="n">
        <f aca="false">N154+1</f>
        <v>-30</v>
      </c>
      <c r="O155" s="53" t="n">
        <f aca="false">('Medidas-dBm-Diagrama de radiaçã'!O335)-MAX('Medidas-dBm-Diagrama de radiaçã'!$O$5:$O$365)</f>
        <v>-16.29</v>
      </c>
      <c r="P155" s="53" t="n">
        <f aca="false">('Medidas-dBm-Diagrama de radiaçã'!P335)-MAX('Medidas-dBm-Diagrama de radiaçã'!$P$5:$P$365)</f>
        <v>-2.37</v>
      </c>
      <c r="Q155" s="53" t="n">
        <f aca="false">('Medidas-dBm-Diagrama de radiaçã'!Q335)-MAX('Medidas-dBm-Diagrama de radiaçã'!$Q$5:$Q$365)</f>
        <v>-1.55</v>
      </c>
    </row>
    <row r="156" customFormat="false" ht="12.8" hidden="false" customHeight="false" outlineLevel="0" collapsed="false">
      <c r="B156" s="41" t="n">
        <f aca="false">B155+1</f>
        <v>-29</v>
      </c>
      <c r="C156" s="53" t="n">
        <f aca="false">('Medidas-dBm-Diagrama de radiaçã'!C336)-MAX('Medidas-dBm-Diagrama de radiaçã'!$C$5:$C$365)</f>
        <v>-0.399999999999999</v>
      </c>
      <c r="D156" s="53" t="n">
        <f aca="false">('Medidas-dBm-Diagrama de radiaçã'!F336)-MAX('Medidas-dBm-Diagrama de radiaçã'!$F$5:$F$365)</f>
        <v>-10.1</v>
      </c>
      <c r="E156" s="0" t="n">
        <v>-8.3</v>
      </c>
      <c r="H156" s="41" t="n">
        <f aca="false">H155+1</f>
        <v>-29</v>
      </c>
      <c r="I156" s="53" t="n">
        <f aca="false">('Medidas-dBm-Diagrama de radiaçã'!I336)-MAX('Medidas-dBm-Diagrama de radiaçã'!$I$5:$I$365)</f>
        <v>-6.43</v>
      </c>
      <c r="J156" s="53" t="n">
        <f aca="false">('Medidas-dBm-Diagrama de radiaçã'!J336)-MAX('Medidas-dBm-Diagrama de radiaçã'!$J$5:$J$365)</f>
        <v>-0.0320000000000036</v>
      </c>
      <c r="N156" s="41" t="n">
        <f aca="false">N155+1</f>
        <v>-29</v>
      </c>
      <c r="O156" s="53" t="n">
        <f aca="false">('Medidas-dBm-Diagrama de radiaçã'!O336)-MAX('Medidas-dBm-Diagrama de radiaçã'!$O$5:$O$365)</f>
        <v>-16.086</v>
      </c>
      <c r="P156" s="53" t="n">
        <f aca="false">('Medidas-dBm-Diagrama de radiaçã'!P336)-MAX('Medidas-dBm-Diagrama de radiaçã'!$P$5:$P$365)</f>
        <v>-2.476</v>
      </c>
      <c r="Q156" s="53" t="n">
        <f aca="false">('Medidas-dBm-Diagrama de radiaçã'!Q336)-MAX('Medidas-dBm-Diagrama de radiaçã'!$Q$5:$Q$365)</f>
        <v>-1.564</v>
      </c>
    </row>
    <row r="157" customFormat="false" ht="12.8" hidden="false" customHeight="false" outlineLevel="0" collapsed="false">
      <c r="B157" s="41" t="n">
        <f aca="false">B156+1</f>
        <v>-28</v>
      </c>
      <c r="C157" s="53" t="n">
        <f aca="false">('Medidas-dBm-Diagrama de radiaçã'!C337)-MAX('Medidas-dBm-Diagrama de radiaçã'!$C$5:$C$365)</f>
        <v>-0.399999999999999</v>
      </c>
      <c r="D157" s="53" t="n">
        <f aca="false">('Medidas-dBm-Diagrama de radiaçã'!F337)-MAX('Medidas-dBm-Diagrama de radiaçã'!$F$5:$F$365)</f>
        <v>-10.4</v>
      </c>
      <c r="E157" s="0" t="n">
        <v>-8.8</v>
      </c>
      <c r="H157" s="41" t="n">
        <f aca="false">H156+1</f>
        <v>-28</v>
      </c>
      <c r="I157" s="53" t="n">
        <f aca="false">('Medidas-dBm-Diagrama de radiaçã'!I337)-MAX('Medidas-dBm-Diagrama de radiaçã'!$I$5:$I$365)</f>
        <v>-6.47000000000001</v>
      </c>
      <c r="J157" s="53" t="n">
        <f aca="false">('Medidas-dBm-Diagrama de radiaçã'!J337)-MAX('Medidas-dBm-Diagrama de radiaçã'!$J$5:$J$365)</f>
        <v>-0.0240000000000009</v>
      </c>
      <c r="N157" s="41" t="n">
        <f aca="false">N156+1</f>
        <v>-28</v>
      </c>
      <c r="O157" s="53" t="n">
        <f aca="false">('Medidas-dBm-Diagrama de radiaçã'!O337)-MAX('Medidas-dBm-Diagrama de radiaçã'!$O$5:$O$365)</f>
        <v>-15.882</v>
      </c>
      <c r="P157" s="53" t="n">
        <f aca="false">('Medidas-dBm-Diagrama de radiaçã'!P337)-MAX('Medidas-dBm-Diagrama de radiaçã'!$P$5:$P$365)</f>
        <v>-2.582</v>
      </c>
      <c r="Q157" s="53" t="n">
        <f aca="false">('Medidas-dBm-Diagrama de radiaçã'!Q337)-MAX('Medidas-dBm-Diagrama de radiaçã'!$Q$5:$Q$365)</f>
        <v>-1.578</v>
      </c>
    </row>
    <row r="158" customFormat="false" ht="12.8" hidden="false" customHeight="false" outlineLevel="0" collapsed="false">
      <c r="B158" s="41" t="n">
        <f aca="false">B157+1</f>
        <v>-27</v>
      </c>
      <c r="C158" s="53" t="n">
        <f aca="false">('Medidas-dBm-Diagrama de radiaçã'!C338)-MAX('Medidas-dBm-Diagrama de radiaçã'!$C$5:$C$365)</f>
        <v>-0.399999999999999</v>
      </c>
      <c r="D158" s="53" t="n">
        <f aca="false">('Medidas-dBm-Diagrama de radiaçã'!F338)-MAX('Medidas-dBm-Diagrama de radiaçã'!$F$5:$F$365)</f>
        <v>-10.7</v>
      </c>
      <c r="E158" s="0" t="n">
        <v>-9.3</v>
      </c>
      <c r="H158" s="41" t="n">
        <f aca="false">H157+1</f>
        <v>-27</v>
      </c>
      <c r="I158" s="53" t="n">
        <f aca="false">('Medidas-dBm-Diagrama de radiaçã'!I338)-MAX('Medidas-dBm-Diagrama de radiaçã'!$I$5:$I$365)</f>
        <v>-6.51000000000001</v>
      </c>
      <c r="J158" s="53" t="n">
        <f aca="false">('Medidas-dBm-Diagrama de radiaçã'!J338)-MAX('Medidas-dBm-Diagrama de radiaçã'!$J$5:$J$365)</f>
        <v>-0.0159999999999982</v>
      </c>
      <c r="N158" s="41" t="n">
        <f aca="false">N157+1</f>
        <v>-27</v>
      </c>
      <c r="O158" s="53" t="n">
        <f aca="false">('Medidas-dBm-Diagrama de radiaçã'!O338)-MAX('Medidas-dBm-Diagrama de radiaçã'!$O$5:$O$365)</f>
        <v>-15.678</v>
      </c>
      <c r="P158" s="53" t="n">
        <f aca="false">('Medidas-dBm-Diagrama de radiaçã'!P338)-MAX('Medidas-dBm-Diagrama de radiaçã'!$P$5:$P$365)</f>
        <v>-2.688</v>
      </c>
      <c r="Q158" s="53" t="n">
        <f aca="false">('Medidas-dBm-Diagrama de radiaçã'!Q338)-MAX('Medidas-dBm-Diagrama de radiaçã'!$Q$5:$Q$365)</f>
        <v>-1.592</v>
      </c>
    </row>
    <row r="159" customFormat="false" ht="12.8" hidden="false" customHeight="false" outlineLevel="0" collapsed="false">
      <c r="B159" s="41" t="n">
        <f aca="false">B158+1</f>
        <v>-26</v>
      </c>
      <c r="C159" s="53" t="n">
        <f aca="false">('Medidas-dBm-Diagrama de radiaçã'!C339)-MAX('Medidas-dBm-Diagrama de radiaçã'!$C$5:$C$365)</f>
        <v>-0.399999999999999</v>
      </c>
      <c r="D159" s="53" t="n">
        <f aca="false">('Medidas-dBm-Diagrama de radiaçã'!F339)-MAX('Medidas-dBm-Diagrama de radiaçã'!$F$5:$F$365)</f>
        <v>-11</v>
      </c>
      <c r="E159" s="0" t="n">
        <v>-9.5</v>
      </c>
      <c r="H159" s="41" t="n">
        <f aca="false">H158+1</f>
        <v>-26</v>
      </c>
      <c r="I159" s="53" t="n">
        <f aca="false">('Medidas-dBm-Diagrama de radiaçã'!I339)-MAX('Medidas-dBm-Diagrama de radiaçã'!$I$5:$I$365)</f>
        <v>-6.55</v>
      </c>
      <c r="J159" s="53" t="n">
        <f aca="false">('Medidas-dBm-Diagrama de radiaçã'!J339)-MAX('Medidas-dBm-Diagrama de radiaçã'!$J$5:$J$365)</f>
        <v>-0.00800000000000267</v>
      </c>
      <c r="N159" s="41" t="n">
        <f aca="false">N158+1</f>
        <v>-26</v>
      </c>
      <c r="O159" s="53" t="n">
        <f aca="false">('Medidas-dBm-Diagrama de radiaçã'!O339)-MAX('Medidas-dBm-Diagrama de radiaçã'!$O$5:$O$365)</f>
        <v>-15.474</v>
      </c>
      <c r="P159" s="53" t="n">
        <f aca="false">('Medidas-dBm-Diagrama de radiaçã'!P339)-MAX('Medidas-dBm-Diagrama de radiaçã'!$P$5:$P$365)</f>
        <v>-2.794</v>
      </c>
      <c r="Q159" s="53" t="n">
        <f aca="false">('Medidas-dBm-Diagrama de radiaçã'!Q339)-MAX('Medidas-dBm-Diagrama de radiaçã'!$Q$5:$Q$365)</f>
        <v>-1.606</v>
      </c>
    </row>
    <row r="160" customFormat="false" ht="12.8" hidden="false" customHeight="false" outlineLevel="0" collapsed="false">
      <c r="B160" s="41" t="n">
        <f aca="false">B159+1</f>
        <v>-25</v>
      </c>
      <c r="C160" s="53" t="n">
        <f aca="false">('Medidas-dBm-Diagrama de radiaçã'!C340)-MAX('Medidas-dBm-Diagrama de radiaçã'!$C$5:$C$365)</f>
        <v>-0.399999999999999</v>
      </c>
      <c r="D160" s="53" t="n">
        <f aca="false">('Medidas-dBm-Diagrama de radiaçã'!F340)-MAX('Medidas-dBm-Diagrama de radiaçã'!$F$5:$F$365)</f>
        <v>-11.5</v>
      </c>
      <c r="E160" s="0" t="n">
        <v>-9.7</v>
      </c>
      <c r="H160" s="41" t="n">
        <f aca="false">H159+1</f>
        <v>-25</v>
      </c>
      <c r="I160" s="53" t="n">
        <f aca="false">('Medidas-dBm-Diagrama de radiaçã'!I340)-MAX('Medidas-dBm-Diagrama de radiaçã'!$I$5:$I$365)</f>
        <v>-6.59</v>
      </c>
      <c r="J160" s="53" t="n">
        <f aca="false">('Medidas-dBm-Diagrama de radiaçã'!J340)-MAX('Medidas-dBm-Diagrama de radiaçã'!$J$5:$J$365)</f>
        <v>0</v>
      </c>
      <c r="N160" s="41" t="n">
        <f aca="false">N159+1</f>
        <v>-25</v>
      </c>
      <c r="O160" s="53" t="n">
        <f aca="false">('Medidas-dBm-Diagrama de radiaçã'!O340)-MAX('Medidas-dBm-Diagrama de radiaçã'!$O$5:$O$365)</f>
        <v>-15.27</v>
      </c>
      <c r="P160" s="53" t="n">
        <f aca="false">('Medidas-dBm-Diagrama de radiaçã'!P340)-MAX('Medidas-dBm-Diagrama de radiaçã'!$P$5:$P$365)</f>
        <v>-2.90000000000001</v>
      </c>
      <c r="Q160" s="53" t="n">
        <f aca="false">('Medidas-dBm-Diagrama de radiaçã'!Q340)-MAX('Medidas-dBm-Diagrama de radiaçã'!$Q$5:$Q$365)</f>
        <v>-1.62</v>
      </c>
    </row>
    <row r="161" customFormat="false" ht="12.8" hidden="false" customHeight="false" outlineLevel="0" collapsed="false">
      <c r="B161" s="41" t="n">
        <f aca="false">B160+1</f>
        <v>-24</v>
      </c>
      <c r="C161" s="53" t="n">
        <f aca="false">('Medidas-dBm-Diagrama de radiaçã'!C341)-MAX('Medidas-dBm-Diagrama de radiaçã'!$C$5:$C$365)</f>
        <v>-0.399999999999999</v>
      </c>
      <c r="D161" s="53" t="n">
        <f aca="false">('Medidas-dBm-Diagrama de radiaçã'!F341)-MAX('Medidas-dBm-Diagrama de radiaçã'!$F$5:$F$365)</f>
        <v>-11.9</v>
      </c>
      <c r="E161" s="0" t="n">
        <v>-10.1</v>
      </c>
      <c r="H161" s="41" t="n">
        <f aca="false">H160+1</f>
        <v>-24</v>
      </c>
      <c r="I161" s="53" t="n">
        <f aca="false">('Medidas-dBm-Diagrama de radiaçã'!I341)-MAX('Medidas-dBm-Diagrama de radiaçã'!$I$5:$I$365)</f>
        <v>-6.69000000000001</v>
      </c>
      <c r="J161" s="53" t="n">
        <f aca="false">('Medidas-dBm-Diagrama de radiaçã'!J341)-MAX('Medidas-dBm-Diagrama de radiaçã'!$J$5:$J$365)</f>
        <v>-0.0200000000000031</v>
      </c>
      <c r="N161" s="41" t="n">
        <f aca="false">N160+1</f>
        <v>-24</v>
      </c>
      <c r="O161" s="53" t="n">
        <f aca="false">('Medidas-dBm-Diagrama de radiaçã'!O341)-MAX('Medidas-dBm-Diagrama de radiaçã'!$O$5:$O$365)</f>
        <v>-15.128</v>
      </c>
      <c r="P161" s="53" t="n">
        <f aca="false">('Medidas-dBm-Diagrama de radiaçã'!P341)-MAX('Medidas-dBm-Diagrama de radiaçã'!$P$5:$P$365)</f>
        <v>-3.008</v>
      </c>
      <c r="Q161" s="53" t="n">
        <f aca="false">('Medidas-dBm-Diagrama de radiaçã'!Q341)-MAX('Medidas-dBm-Diagrama de radiaçã'!$Q$5:$Q$365)</f>
        <v>-1.698</v>
      </c>
    </row>
    <row r="162" customFormat="false" ht="12.8" hidden="false" customHeight="false" outlineLevel="0" collapsed="false">
      <c r="B162" s="41" t="n">
        <f aca="false">B161+1</f>
        <v>-23</v>
      </c>
      <c r="C162" s="53" t="n">
        <f aca="false">('Medidas-dBm-Diagrama de radiaçã'!C342)-MAX('Medidas-dBm-Diagrama de radiaçã'!$C$5:$C$365)</f>
        <v>-0.399999999999999</v>
      </c>
      <c r="D162" s="53" t="n">
        <f aca="false">('Medidas-dBm-Diagrama de radiaçã'!F342)-MAX('Medidas-dBm-Diagrama de radiaçã'!$F$5:$F$365)</f>
        <v>-12.3</v>
      </c>
      <c r="E162" s="0" t="n">
        <v>-10.4</v>
      </c>
      <c r="H162" s="41" t="n">
        <f aca="false">H161+1</f>
        <v>-23</v>
      </c>
      <c r="I162" s="53" t="n">
        <f aca="false">('Medidas-dBm-Diagrama de radiaçã'!I342)-MAX('Medidas-dBm-Diagrama de radiaçã'!$I$5:$I$365)</f>
        <v>-6.79000000000001</v>
      </c>
      <c r="J162" s="53" t="n">
        <f aca="false">('Medidas-dBm-Diagrama de radiaçã'!J342)-MAX('Medidas-dBm-Diagrama de radiaçã'!$J$5:$J$365)</f>
        <v>-0.0399999999999991</v>
      </c>
      <c r="N162" s="41" t="n">
        <f aca="false">N161+1</f>
        <v>-23</v>
      </c>
      <c r="O162" s="53" t="n">
        <f aca="false">('Medidas-dBm-Diagrama de radiaçã'!O342)-MAX('Medidas-dBm-Diagrama de radiaçã'!$O$5:$O$365)</f>
        <v>-14.986</v>
      </c>
      <c r="P162" s="53" t="n">
        <f aca="false">('Medidas-dBm-Diagrama de radiaçã'!P342)-MAX('Medidas-dBm-Diagrama de radiaçã'!$P$5:$P$365)</f>
        <v>-3.116</v>
      </c>
      <c r="Q162" s="53" t="n">
        <f aca="false">('Medidas-dBm-Diagrama de radiaçã'!Q342)-MAX('Medidas-dBm-Diagrama de radiaçã'!$Q$5:$Q$365)</f>
        <v>-1.776</v>
      </c>
    </row>
    <row r="163" customFormat="false" ht="12.8" hidden="false" customHeight="false" outlineLevel="0" collapsed="false">
      <c r="B163" s="41" t="n">
        <f aca="false">B162+1</f>
        <v>-22</v>
      </c>
      <c r="C163" s="53" t="n">
        <f aca="false">('Medidas-dBm-Diagrama de radiaçã'!C343)-MAX('Medidas-dBm-Diagrama de radiaçã'!$C$5:$C$365)</f>
        <v>-0.399999999999999</v>
      </c>
      <c r="D163" s="53" t="n">
        <f aca="false">('Medidas-dBm-Diagrama de radiaçã'!F343)-MAX('Medidas-dBm-Diagrama de radiaçã'!$F$5:$F$365)</f>
        <v>-12.6</v>
      </c>
      <c r="E163" s="0" t="n">
        <v>-10.7</v>
      </c>
      <c r="H163" s="41" t="n">
        <f aca="false">H162+1</f>
        <v>-22</v>
      </c>
      <c r="I163" s="53" t="n">
        <f aca="false">('Medidas-dBm-Diagrama de radiaçã'!I343)-MAX('Medidas-dBm-Diagrama de radiaçã'!$I$5:$I$365)</f>
        <v>-6.89</v>
      </c>
      <c r="J163" s="53" t="n">
        <f aca="false">('Medidas-dBm-Diagrama de radiaçã'!J343)-MAX('Medidas-dBm-Diagrama de radiaçã'!$J$5:$J$365)</f>
        <v>-0.0600000000000023</v>
      </c>
      <c r="N163" s="41" t="n">
        <f aca="false">N162+1</f>
        <v>-22</v>
      </c>
      <c r="O163" s="53" t="n">
        <f aca="false">('Medidas-dBm-Diagrama de radiaçã'!O343)-MAX('Medidas-dBm-Diagrama de radiaçã'!$O$5:$O$365)</f>
        <v>-14.844</v>
      </c>
      <c r="P163" s="53" t="n">
        <f aca="false">('Medidas-dBm-Diagrama de radiaçã'!P343)-MAX('Medidas-dBm-Diagrama de radiaçã'!$P$5:$P$365)</f>
        <v>-3.224</v>
      </c>
      <c r="Q163" s="53" t="n">
        <f aca="false">('Medidas-dBm-Diagrama de radiaçã'!Q343)-MAX('Medidas-dBm-Diagrama de radiaçã'!$Q$5:$Q$365)</f>
        <v>-1.854</v>
      </c>
    </row>
    <row r="164" customFormat="false" ht="12.8" hidden="false" customHeight="false" outlineLevel="0" collapsed="false">
      <c r="B164" s="41" t="n">
        <f aca="false">B163+1</f>
        <v>-21</v>
      </c>
      <c r="C164" s="53" t="n">
        <f aca="false">('Medidas-dBm-Diagrama de radiaçã'!C344)-MAX('Medidas-dBm-Diagrama de radiaçã'!$C$5:$C$365)</f>
        <v>-0.5</v>
      </c>
      <c r="D164" s="53" t="n">
        <f aca="false">('Medidas-dBm-Diagrama de radiaçã'!F344)-MAX('Medidas-dBm-Diagrama de radiaçã'!$F$5:$F$365)</f>
        <v>-13</v>
      </c>
      <c r="E164" s="0" t="n">
        <v>-11</v>
      </c>
      <c r="H164" s="41" t="n">
        <f aca="false">H163+1</f>
        <v>-21</v>
      </c>
      <c r="I164" s="53" t="n">
        <f aca="false">('Medidas-dBm-Diagrama de radiaçã'!I344)-MAX('Medidas-dBm-Diagrama de radiaçã'!$I$5:$I$365)</f>
        <v>-6.99</v>
      </c>
      <c r="J164" s="53" t="n">
        <f aca="false">('Medidas-dBm-Diagrama de radiaçã'!J344)-MAX('Medidas-dBm-Diagrama de radiaçã'!$J$5:$J$365)</f>
        <v>-0.0799999999999983</v>
      </c>
      <c r="N164" s="41" t="n">
        <f aca="false">N163+1</f>
        <v>-21</v>
      </c>
      <c r="O164" s="53" t="n">
        <f aca="false">('Medidas-dBm-Diagrama de radiaçã'!O344)-MAX('Medidas-dBm-Diagrama de radiaçã'!$O$5:$O$365)</f>
        <v>-14.702</v>
      </c>
      <c r="P164" s="53" t="n">
        <f aca="false">('Medidas-dBm-Diagrama de radiaçã'!P344)-MAX('Medidas-dBm-Diagrama de radiaçã'!$P$5:$P$365)</f>
        <v>-3.332</v>
      </c>
      <c r="Q164" s="53" t="n">
        <f aca="false">('Medidas-dBm-Diagrama de radiaçã'!Q344)-MAX('Medidas-dBm-Diagrama de radiaçã'!$Q$5:$Q$365)</f>
        <v>-1.932</v>
      </c>
    </row>
    <row r="165" customFormat="false" ht="12.8" hidden="false" customHeight="false" outlineLevel="0" collapsed="false">
      <c r="B165" s="41" t="n">
        <f aca="false">B164+1</f>
        <v>-20</v>
      </c>
      <c r="C165" s="53" t="n">
        <f aca="false">('Medidas-dBm-Diagrama de radiaçã'!C345)-MAX('Medidas-dBm-Diagrama de radiaçã'!$C$5:$C$365)</f>
        <v>-0.5</v>
      </c>
      <c r="D165" s="53" t="n">
        <f aca="false">('Medidas-dBm-Diagrama de radiaçã'!F345)-MAX('Medidas-dBm-Diagrama de radiaçã'!$F$5:$F$365)</f>
        <v>-13.5</v>
      </c>
      <c r="E165" s="0" t="n">
        <v>-11.5</v>
      </c>
      <c r="H165" s="41" t="n">
        <f aca="false">H164+1</f>
        <v>-20</v>
      </c>
      <c r="I165" s="53" t="n">
        <f aca="false">('Medidas-dBm-Diagrama de radiaçã'!I345)-MAX('Medidas-dBm-Diagrama de radiaçã'!$I$5:$I$365)</f>
        <v>-7.09</v>
      </c>
      <c r="J165" s="53" t="n">
        <f aca="false">('Medidas-dBm-Diagrama de radiaçã'!J345)-MAX('Medidas-dBm-Diagrama de radiaçã'!$J$5:$J$365)</f>
        <v>-0.100000000000001</v>
      </c>
      <c r="N165" s="41" t="n">
        <f aca="false">N164+1</f>
        <v>-20</v>
      </c>
      <c r="O165" s="53" t="n">
        <f aca="false">('Medidas-dBm-Diagrama de radiaçã'!O345)-MAX('Medidas-dBm-Diagrama de radiaçã'!$O$5:$O$365)</f>
        <v>-14.56</v>
      </c>
      <c r="P165" s="53" t="n">
        <f aca="false">('Medidas-dBm-Diagrama de radiaçã'!P345)-MAX('Medidas-dBm-Diagrama de radiaçã'!$P$5:$P$365)</f>
        <v>-3.44</v>
      </c>
      <c r="Q165" s="53" t="n">
        <f aca="false">('Medidas-dBm-Diagrama de radiaçã'!Q345)-MAX('Medidas-dBm-Diagrama de radiaçã'!$Q$5:$Q$365)</f>
        <v>-2.01</v>
      </c>
    </row>
    <row r="166" customFormat="false" ht="12.8" hidden="false" customHeight="false" outlineLevel="0" collapsed="false">
      <c r="B166" s="41" t="n">
        <f aca="false">B165+1</f>
        <v>-19</v>
      </c>
      <c r="C166" s="53" t="n">
        <f aca="false">('Medidas-dBm-Diagrama de radiaçã'!C346)-MAX('Medidas-dBm-Diagrama de radiaçã'!$C$5:$C$365)</f>
        <v>-0.5</v>
      </c>
      <c r="D166" s="53" t="n">
        <f aca="false">('Medidas-dBm-Diagrama de radiaçã'!F346)-MAX('Medidas-dBm-Diagrama de radiaçã'!$F$5:$F$365)</f>
        <v>-14.3</v>
      </c>
      <c r="E166" s="0" t="n">
        <v>-11.9</v>
      </c>
      <c r="H166" s="41" t="n">
        <f aca="false">H165+1</f>
        <v>-19</v>
      </c>
      <c r="I166" s="53" t="n">
        <f aca="false">('Medidas-dBm-Diagrama de radiaçã'!I346)-MAX('Medidas-dBm-Diagrama de radiaçã'!$I$5:$I$365)</f>
        <v>-7.024</v>
      </c>
      <c r="J166" s="53" t="n">
        <f aca="false">('Medidas-dBm-Diagrama de radiaçã'!J346)-MAX('Medidas-dBm-Diagrama de radiaçã'!$J$5:$J$365)</f>
        <v>-0.128</v>
      </c>
      <c r="N166" s="41" t="n">
        <f aca="false">N165+1</f>
        <v>-19</v>
      </c>
      <c r="O166" s="53" t="n">
        <f aca="false">('Medidas-dBm-Diagrama de radiaçã'!O346)-MAX('Medidas-dBm-Diagrama de radiaçã'!$O$5:$O$365)</f>
        <v>-14.544</v>
      </c>
      <c r="P166" s="53" t="n">
        <f aca="false">('Medidas-dBm-Diagrama de radiaçã'!P346)-MAX('Medidas-dBm-Diagrama de radiaçã'!$P$5:$P$365)</f>
        <v>-3.58600000000001</v>
      </c>
      <c r="Q166" s="53" t="n">
        <f aca="false">('Medidas-dBm-Diagrama de radiaçã'!Q346)-MAX('Medidas-dBm-Diagrama de radiaçã'!$Q$5:$Q$365)</f>
        <v>-2.054</v>
      </c>
    </row>
    <row r="167" customFormat="false" ht="12.8" hidden="false" customHeight="false" outlineLevel="0" collapsed="false">
      <c r="B167" s="41" t="n">
        <f aca="false">B166+1</f>
        <v>-18</v>
      </c>
      <c r="C167" s="53" t="n">
        <f aca="false">('Medidas-dBm-Diagrama de radiaçã'!C347)-MAX('Medidas-dBm-Diagrama de radiaçã'!$C$5:$C$365)</f>
        <v>-0.599999999999994</v>
      </c>
      <c r="D167" s="53" t="n">
        <f aca="false">('Medidas-dBm-Diagrama de radiaçã'!F347)-MAX('Medidas-dBm-Diagrama de radiaçã'!$F$5:$F$365)</f>
        <v>-14.7</v>
      </c>
      <c r="E167" s="0" t="n">
        <v>-12.3</v>
      </c>
      <c r="H167" s="41" t="n">
        <f aca="false">H166+1</f>
        <v>-18</v>
      </c>
      <c r="I167" s="53" t="n">
        <f aca="false">('Medidas-dBm-Diagrama de radiaçã'!I347)-MAX('Medidas-dBm-Diagrama de radiaçã'!$I$5:$I$365)</f>
        <v>-6.95800000000001</v>
      </c>
      <c r="J167" s="53" t="n">
        <f aca="false">('Medidas-dBm-Diagrama de radiaçã'!J347)-MAX('Medidas-dBm-Diagrama de radiaçã'!$J$5:$J$365)</f>
        <v>-0.155999999999999</v>
      </c>
      <c r="N167" s="41" t="n">
        <f aca="false">N166+1</f>
        <v>-18</v>
      </c>
      <c r="O167" s="53" t="n">
        <f aca="false">('Medidas-dBm-Diagrama de radiaçã'!O347)-MAX('Medidas-dBm-Diagrama de radiaçã'!$O$5:$O$365)</f>
        <v>-14.528</v>
      </c>
      <c r="P167" s="53" t="n">
        <f aca="false">('Medidas-dBm-Diagrama de radiaçã'!P347)-MAX('Medidas-dBm-Diagrama de radiaçã'!$P$5:$P$365)</f>
        <v>-3.732</v>
      </c>
      <c r="Q167" s="53" t="n">
        <f aca="false">('Medidas-dBm-Diagrama de radiaçã'!Q347)-MAX('Medidas-dBm-Diagrama de radiaçã'!$Q$5:$Q$365)</f>
        <v>-2.098</v>
      </c>
    </row>
    <row r="168" customFormat="false" ht="12.8" hidden="false" customHeight="false" outlineLevel="0" collapsed="false">
      <c r="B168" s="41" t="n">
        <f aca="false">B167+1</f>
        <v>-17</v>
      </c>
      <c r="C168" s="53" t="n">
        <f aca="false">('Medidas-dBm-Diagrama de radiaçã'!C348)-MAX('Medidas-dBm-Diagrama de radiaçã'!$C$5:$C$365)</f>
        <v>-0.699999999999996</v>
      </c>
      <c r="D168" s="53" t="n">
        <f aca="false">('Medidas-dBm-Diagrama de radiaçã'!F348)-MAX('Medidas-dBm-Diagrama de radiaçã'!$F$5:$F$365)</f>
        <v>-15.4</v>
      </c>
      <c r="E168" s="0" t="n">
        <v>-12.6</v>
      </c>
      <c r="H168" s="41" t="n">
        <f aca="false">H167+1</f>
        <v>-17</v>
      </c>
      <c r="I168" s="53" t="n">
        <f aca="false">('Medidas-dBm-Diagrama de radiaçã'!I348)-MAX('Medidas-dBm-Diagrama de radiaçã'!$I$5:$I$365)</f>
        <v>-6.892</v>
      </c>
      <c r="J168" s="53" t="n">
        <f aca="false">('Medidas-dBm-Diagrama de radiaçã'!J348)-MAX('Medidas-dBm-Diagrama de radiaçã'!$J$5:$J$365)</f>
        <v>-0.183999999999998</v>
      </c>
      <c r="N168" s="41" t="n">
        <f aca="false">N167+1</f>
        <v>-17</v>
      </c>
      <c r="O168" s="53" t="n">
        <f aca="false">('Medidas-dBm-Diagrama de radiaçã'!O348)-MAX('Medidas-dBm-Diagrama de radiaçã'!$O$5:$O$365)</f>
        <v>-14.512</v>
      </c>
      <c r="P168" s="53" t="n">
        <f aca="false">('Medidas-dBm-Diagrama de radiaçã'!P348)-MAX('Medidas-dBm-Diagrama de radiaçã'!$P$5:$P$365)</f>
        <v>-3.878</v>
      </c>
      <c r="Q168" s="53" t="n">
        <f aca="false">('Medidas-dBm-Diagrama de radiaçã'!Q348)-MAX('Medidas-dBm-Diagrama de radiaçã'!$Q$5:$Q$365)</f>
        <v>-2.142</v>
      </c>
    </row>
    <row r="169" customFormat="false" ht="12.8" hidden="false" customHeight="false" outlineLevel="0" collapsed="false">
      <c r="B169" s="41" t="n">
        <f aca="false">B168+1</f>
        <v>-16</v>
      </c>
      <c r="C169" s="53" t="n">
        <f aca="false">('Medidas-dBm-Diagrama de radiaçã'!C349)-MAX('Medidas-dBm-Diagrama de radiaçã'!$C$5:$C$365)</f>
        <v>-0.699999999999996</v>
      </c>
      <c r="D169" s="53" t="n">
        <f aca="false">('Medidas-dBm-Diagrama de radiaçã'!F349)-MAX('Medidas-dBm-Diagrama de radiaçã'!$F$5:$F$365)</f>
        <v>-15.9</v>
      </c>
      <c r="E169" s="0" t="n">
        <v>-13</v>
      </c>
      <c r="H169" s="41" t="n">
        <f aca="false">H168+1</f>
        <v>-16</v>
      </c>
      <c r="I169" s="53" t="n">
        <f aca="false">('Medidas-dBm-Diagrama de radiaçã'!I349)-MAX('Medidas-dBm-Diagrama de radiaçã'!$I$5:$I$365)</f>
        <v>-6.826</v>
      </c>
      <c r="J169" s="53" t="n">
        <f aca="false">('Medidas-dBm-Diagrama de radiaçã'!J349)-MAX('Medidas-dBm-Diagrama de radiaçã'!$J$5:$J$365)</f>
        <v>-0.212000000000003</v>
      </c>
      <c r="N169" s="41" t="n">
        <f aca="false">N168+1</f>
        <v>-16</v>
      </c>
      <c r="O169" s="53" t="n">
        <f aca="false">('Medidas-dBm-Diagrama de radiaçã'!O349)-MAX('Medidas-dBm-Diagrama de radiaçã'!$O$5:$O$365)</f>
        <v>-14.496</v>
      </c>
      <c r="P169" s="53" t="n">
        <f aca="false">('Medidas-dBm-Diagrama de radiaçã'!P349)-MAX('Medidas-dBm-Diagrama de radiaçã'!$P$5:$P$365)</f>
        <v>-4.024</v>
      </c>
      <c r="Q169" s="53" t="n">
        <f aca="false">('Medidas-dBm-Diagrama de radiaçã'!Q349)-MAX('Medidas-dBm-Diagrama de radiaçã'!$Q$5:$Q$365)</f>
        <v>-2.186</v>
      </c>
    </row>
    <row r="170" customFormat="false" ht="12.8" hidden="false" customHeight="false" outlineLevel="0" collapsed="false">
      <c r="B170" s="41" t="n">
        <f aca="false">B169+1</f>
        <v>-15</v>
      </c>
      <c r="C170" s="53" t="n">
        <f aca="false">('Medidas-dBm-Diagrama de radiaçã'!C350)-MAX('Medidas-dBm-Diagrama de radiaçã'!$C$5:$C$365)</f>
        <v>-0.799999999999997</v>
      </c>
      <c r="D170" s="53" t="n">
        <f aca="false">('Medidas-dBm-Diagrama de radiaçã'!F350)-MAX('Medidas-dBm-Diagrama de radiaçã'!$F$5:$F$365)</f>
        <v>-16.8</v>
      </c>
      <c r="E170" s="0" t="n">
        <v>-13.5</v>
      </c>
      <c r="H170" s="41" t="n">
        <f aca="false">H169+1</f>
        <v>-15</v>
      </c>
      <c r="I170" s="53" t="n">
        <f aca="false">('Medidas-dBm-Diagrama de radiaçã'!I350)-MAX('Medidas-dBm-Diagrama de radiaçã'!$I$5:$I$365)</f>
        <v>-6.76000000000001</v>
      </c>
      <c r="J170" s="53" t="n">
        <f aca="false">('Medidas-dBm-Diagrama de radiaçã'!J350)-MAX('Medidas-dBm-Diagrama de radiaçã'!$J$5:$J$365)</f>
        <v>-0.240000000000002</v>
      </c>
      <c r="N170" s="41" t="n">
        <f aca="false">N169+1</f>
        <v>-15</v>
      </c>
      <c r="O170" s="53" t="n">
        <f aca="false">('Medidas-dBm-Diagrama de radiaçã'!O350)-MAX('Medidas-dBm-Diagrama de radiaçã'!$O$5:$O$365)</f>
        <v>-14.48</v>
      </c>
      <c r="P170" s="53" t="n">
        <f aca="false">('Medidas-dBm-Diagrama de radiaçã'!P350)-MAX('Medidas-dBm-Diagrama de radiaçã'!$P$5:$P$365)</f>
        <v>-4.17</v>
      </c>
      <c r="Q170" s="53" t="n">
        <f aca="false">('Medidas-dBm-Diagrama de radiaçã'!Q350)-MAX('Medidas-dBm-Diagrama de radiaçã'!$Q$5:$Q$365)</f>
        <v>-2.23</v>
      </c>
    </row>
    <row r="171" customFormat="false" ht="12.8" hidden="false" customHeight="false" outlineLevel="0" collapsed="false">
      <c r="B171" s="41" t="n">
        <f aca="false">B170+1</f>
        <v>-14</v>
      </c>
      <c r="C171" s="53" t="n">
        <f aca="false">('Medidas-dBm-Diagrama de radiaçã'!C351)-MAX('Medidas-dBm-Diagrama de radiaçã'!$C$5:$C$365)</f>
        <v>-0.799999999999997</v>
      </c>
      <c r="D171" s="53" t="n">
        <f aca="false">('Medidas-dBm-Diagrama de radiaçã'!F351)-MAX('Medidas-dBm-Diagrama de radiaçã'!$F$5:$F$365)</f>
        <v>-17.5</v>
      </c>
      <c r="E171" s="0" t="n">
        <v>-14.3</v>
      </c>
      <c r="H171" s="41" t="n">
        <f aca="false">H170+1</f>
        <v>-14</v>
      </c>
      <c r="I171" s="53" t="n">
        <f aca="false">('Medidas-dBm-Diagrama de radiaçã'!I351)-MAX('Medidas-dBm-Diagrama de radiaçã'!$I$5:$I$365)</f>
        <v>-6.608</v>
      </c>
      <c r="J171" s="53" t="n">
        <f aca="false">('Medidas-dBm-Diagrama de radiaçã'!J351)-MAX('Medidas-dBm-Diagrama de radiaçã'!$J$5:$J$365)</f>
        <v>-0.219999999999999</v>
      </c>
      <c r="N171" s="41" t="n">
        <f aca="false">N170+1</f>
        <v>-14</v>
      </c>
      <c r="O171" s="53" t="n">
        <f aca="false">('Medidas-dBm-Diagrama de radiaçã'!O351)-MAX('Medidas-dBm-Diagrama de radiaçã'!$O$5:$O$365)</f>
        <v>-14.578</v>
      </c>
      <c r="P171" s="53" t="n">
        <f aca="false">('Medidas-dBm-Diagrama de radiaçã'!P351)-MAX('Medidas-dBm-Diagrama de radiaçã'!$P$5:$P$365)</f>
        <v>-4.34200000000001</v>
      </c>
      <c r="Q171" s="53" t="n">
        <f aca="false">('Medidas-dBm-Diagrama de radiaçã'!Q351)-MAX('Medidas-dBm-Diagrama de radiaçã'!$Q$5:$Q$365)</f>
        <v>-2.262</v>
      </c>
    </row>
    <row r="172" customFormat="false" ht="12.8" hidden="false" customHeight="false" outlineLevel="0" collapsed="false">
      <c r="B172" s="41" t="n">
        <f aca="false">B171+1</f>
        <v>-13</v>
      </c>
      <c r="C172" s="53" t="n">
        <f aca="false">('Medidas-dBm-Diagrama de radiaçã'!C352)-MAX('Medidas-dBm-Diagrama de radiaçã'!$C$5:$C$365)</f>
        <v>-0.799999999999997</v>
      </c>
      <c r="D172" s="53" t="n">
        <f aca="false">('Medidas-dBm-Diagrama de radiaçã'!F352)-MAX('Medidas-dBm-Diagrama de radiaçã'!$F$5:$F$365)</f>
        <v>-18.2</v>
      </c>
      <c r="E172" s="0" t="n">
        <v>-14.7</v>
      </c>
      <c r="H172" s="41" t="n">
        <f aca="false">H171+1</f>
        <v>-13</v>
      </c>
      <c r="I172" s="53" t="n">
        <f aca="false">('Medidas-dBm-Diagrama de radiaçã'!I352)-MAX('Medidas-dBm-Diagrama de radiaçã'!$I$5:$I$365)</f>
        <v>-6.456</v>
      </c>
      <c r="J172" s="53" t="n">
        <f aca="false">('Medidas-dBm-Diagrama de radiaçã'!J352)-MAX('Medidas-dBm-Diagrama de radiaçã'!$J$5:$J$365)</f>
        <v>-0.200000000000003</v>
      </c>
      <c r="N172" s="41" t="n">
        <f aca="false">N171+1</f>
        <v>-13</v>
      </c>
      <c r="O172" s="53" t="n">
        <f aca="false">('Medidas-dBm-Diagrama de radiaçã'!O352)-MAX('Medidas-dBm-Diagrama de radiaçã'!$O$5:$O$365)</f>
        <v>-14.676</v>
      </c>
      <c r="P172" s="53" t="n">
        <f aca="false">('Medidas-dBm-Diagrama de radiaçã'!P352)-MAX('Medidas-dBm-Diagrama de radiaçã'!$P$5:$P$365)</f>
        <v>-4.514</v>
      </c>
      <c r="Q172" s="53" t="n">
        <f aca="false">('Medidas-dBm-Diagrama de radiaçã'!Q352)-MAX('Medidas-dBm-Diagrama de radiaçã'!$Q$5:$Q$365)</f>
        <v>-2.294</v>
      </c>
    </row>
    <row r="173" customFormat="false" ht="12.8" hidden="false" customHeight="false" outlineLevel="0" collapsed="false">
      <c r="B173" s="41" t="n">
        <f aca="false">B172+1</f>
        <v>-12</v>
      </c>
      <c r="C173" s="53" t="n">
        <f aca="false">('Medidas-dBm-Diagrama de radiaçã'!C353)-MAX('Medidas-dBm-Diagrama de radiaçã'!$C$5:$C$365)</f>
        <v>-0.799999999999997</v>
      </c>
      <c r="D173" s="53" t="n">
        <f aca="false">('Medidas-dBm-Diagrama de radiaçã'!F353)-MAX('Medidas-dBm-Diagrama de radiaçã'!$F$5:$F$365)</f>
        <v>-18.9</v>
      </c>
      <c r="E173" s="0" t="n">
        <v>-15.4</v>
      </c>
      <c r="H173" s="41" t="n">
        <f aca="false">H172+1</f>
        <v>-12</v>
      </c>
      <c r="I173" s="53" t="n">
        <f aca="false">('Medidas-dBm-Diagrama de radiaçã'!I353)-MAX('Medidas-dBm-Diagrama de radiaçã'!$I$5:$I$365)</f>
        <v>-6.304</v>
      </c>
      <c r="J173" s="53" t="n">
        <f aca="false">('Medidas-dBm-Diagrama de radiaçã'!J353)-MAX('Medidas-dBm-Diagrama de radiaçã'!$J$5:$J$365)</f>
        <v>-0.18</v>
      </c>
      <c r="N173" s="41" t="n">
        <f aca="false">N172+1</f>
        <v>-12</v>
      </c>
      <c r="O173" s="53" t="n">
        <f aca="false">('Medidas-dBm-Diagrama de radiaçã'!O353)-MAX('Medidas-dBm-Diagrama de radiaçã'!$O$5:$O$365)</f>
        <v>-14.774</v>
      </c>
      <c r="P173" s="53" t="n">
        <f aca="false">('Medidas-dBm-Diagrama de radiaçã'!P353)-MAX('Medidas-dBm-Diagrama de radiaçã'!$P$5:$P$365)</f>
        <v>-4.686</v>
      </c>
      <c r="Q173" s="53" t="n">
        <f aca="false">('Medidas-dBm-Diagrama de radiaçã'!Q353)-MAX('Medidas-dBm-Diagrama de radiaçã'!$Q$5:$Q$365)</f>
        <v>-2.326</v>
      </c>
    </row>
    <row r="174" customFormat="false" ht="12.8" hidden="false" customHeight="false" outlineLevel="0" collapsed="false">
      <c r="B174" s="41" t="n">
        <f aca="false">B173+1</f>
        <v>-11</v>
      </c>
      <c r="C174" s="53" t="n">
        <f aca="false">('Medidas-dBm-Diagrama de radiaçã'!C354)-MAX('Medidas-dBm-Diagrama de radiaçã'!$C$5:$C$365)</f>
        <v>-0.799999999999997</v>
      </c>
      <c r="D174" s="53" t="n">
        <f aca="false">('Medidas-dBm-Diagrama de radiaçã'!F354)-MAX('Medidas-dBm-Diagrama de radiaçã'!$F$5:$F$365)</f>
        <v>-19.7</v>
      </c>
      <c r="E174" s="0" t="n">
        <v>-15.9</v>
      </c>
      <c r="H174" s="41" t="n">
        <f aca="false">H173+1</f>
        <v>-11</v>
      </c>
      <c r="I174" s="53" t="n">
        <f aca="false">('Medidas-dBm-Diagrama de radiaçã'!I354)-MAX('Medidas-dBm-Diagrama de radiaçã'!$I$5:$I$365)</f>
        <v>-6.152</v>
      </c>
      <c r="J174" s="53" t="n">
        <f aca="false">('Medidas-dBm-Diagrama de radiaçã'!J354)-MAX('Medidas-dBm-Diagrama de radiaçã'!$J$5:$J$365)</f>
        <v>-0.160000000000004</v>
      </c>
      <c r="N174" s="41" t="n">
        <f aca="false">N173+1</f>
        <v>-11</v>
      </c>
      <c r="O174" s="53" t="n">
        <f aca="false">('Medidas-dBm-Diagrama de radiaçã'!O354)-MAX('Medidas-dBm-Diagrama de radiaçã'!$O$5:$O$365)</f>
        <v>-14.872</v>
      </c>
      <c r="P174" s="53" t="n">
        <f aca="false">('Medidas-dBm-Diagrama de radiaçã'!P354)-MAX('Medidas-dBm-Diagrama de radiaçã'!$P$5:$P$365)</f>
        <v>-4.858</v>
      </c>
      <c r="Q174" s="53" t="n">
        <f aca="false">('Medidas-dBm-Diagrama de radiaçã'!Q354)-MAX('Medidas-dBm-Diagrama de radiaçã'!$Q$5:$Q$365)</f>
        <v>-2.358</v>
      </c>
    </row>
    <row r="175" customFormat="false" ht="12.8" hidden="false" customHeight="false" outlineLevel="0" collapsed="false">
      <c r="B175" s="41" t="n">
        <f aca="false">B174+1</f>
        <v>-10</v>
      </c>
      <c r="C175" s="53" t="n">
        <f aca="false">('Medidas-dBm-Diagrama de radiaçã'!C355)-MAX('Medidas-dBm-Diagrama de radiaçã'!$C$5:$C$365)</f>
        <v>-0.799999999999997</v>
      </c>
      <c r="D175" s="53" t="n">
        <f aca="false">('Medidas-dBm-Diagrama de radiaçã'!F355)-MAX('Medidas-dBm-Diagrama de radiaçã'!$F$5:$F$365)</f>
        <v>-20.2</v>
      </c>
      <c r="E175" s="0" t="n">
        <v>-16.8</v>
      </c>
      <c r="H175" s="41" t="n">
        <f aca="false">H174+1</f>
        <v>-10</v>
      </c>
      <c r="I175" s="53" t="n">
        <f aca="false">('Medidas-dBm-Diagrama de radiaçã'!I355)-MAX('Medidas-dBm-Diagrama de radiaçã'!$I$5:$I$365)</f>
        <v>-6</v>
      </c>
      <c r="J175" s="53" t="n">
        <f aca="false">('Medidas-dBm-Diagrama de radiaçã'!J355)-MAX('Medidas-dBm-Diagrama de radiaçã'!$J$5:$J$365)</f>
        <v>-0.140000000000001</v>
      </c>
      <c r="N175" s="41" t="n">
        <f aca="false">N174+1</f>
        <v>-10</v>
      </c>
      <c r="O175" s="53" t="n">
        <f aca="false">('Medidas-dBm-Diagrama de radiaçã'!O355)-MAX('Medidas-dBm-Diagrama de radiaçã'!$O$5:$O$365)</f>
        <v>-14.97</v>
      </c>
      <c r="P175" s="53" t="n">
        <f aca="false">('Medidas-dBm-Diagrama de radiaçã'!P355)-MAX('Medidas-dBm-Diagrama de radiaçã'!$P$5:$P$365)</f>
        <v>-5.03</v>
      </c>
      <c r="Q175" s="53" t="n">
        <f aca="false">('Medidas-dBm-Diagrama de radiaçã'!Q355)-MAX('Medidas-dBm-Diagrama de radiaçã'!$Q$5:$Q$365)</f>
        <v>-2.39</v>
      </c>
    </row>
    <row r="176" customFormat="false" ht="12.8" hidden="false" customHeight="false" outlineLevel="0" collapsed="false">
      <c r="B176" s="41" t="n">
        <f aca="false">B175+1</f>
        <v>-9</v>
      </c>
      <c r="C176" s="53" t="n">
        <f aca="false">('Medidas-dBm-Diagrama de radiaçã'!C356)-MAX('Medidas-dBm-Diagrama de radiaçã'!$C$5:$C$365)</f>
        <v>-0.799999999999997</v>
      </c>
      <c r="D176" s="53" t="n">
        <f aca="false">('Medidas-dBm-Diagrama de radiaçã'!F356)-MAX('Medidas-dBm-Diagrama de radiaçã'!$F$5:$F$365)</f>
        <v>-20.6</v>
      </c>
      <c r="E176" s="0" t="n">
        <v>-17.5</v>
      </c>
      <c r="H176" s="41" t="n">
        <f aca="false">H175+1</f>
        <v>-9</v>
      </c>
      <c r="I176" s="53" t="n">
        <f aca="false">('Medidas-dBm-Diagrama de radiaçã'!I356)-MAX('Medidas-dBm-Diagrama de radiaçã'!$I$5:$I$365)</f>
        <v>-5.902</v>
      </c>
      <c r="J176" s="53" t="n">
        <f aca="false">('Medidas-dBm-Diagrama de radiaçã'!J356)-MAX('Medidas-dBm-Diagrama de radiaçã'!$J$5:$J$365)</f>
        <v>-0.171999999999997</v>
      </c>
      <c r="N176" s="41" t="n">
        <f aca="false">N175+1</f>
        <v>-9</v>
      </c>
      <c r="O176" s="53" t="n">
        <f aca="false">('Medidas-dBm-Diagrama de radiaçã'!O356)-MAX('Medidas-dBm-Diagrama de radiaçã'!$O$5:$O$365)</f>
        <v>-15.19</v>
      </c>
      <c r="P176" s="53" t="n">
        <f aca="false">('Medidas-dBm-Diagrama de radiaçã'!P356)-MAX('Medidas-dBm-Diagrama de radiaçã'!$P$5:$P$365)</f>
        <v>-5.13800000000001</v>
      </c>
      <c r="Q176" s="53" t="n">
        <f aca="false">('Medidas-dBm-Diagrama de radiaçã'!Q356)-MAX('Medidas-dBm-Diagrama de radiaçã'!$Q$5:$Q$365)</f>
        <v>-2.466</v>
      </c>
    </row>
    <row r="177" customFormat="false" ht="12.8" hidden="false" customHeight="false" outlineLevel="0" collapsed="false">
      <c r="B177" s="41" t="n">
        <f aca="false">B176+1</f>
        <v>-8</v>
      </c>
      <c r="C177" s="53" t="n">
        <f aca="false">('Medidas-dBm-Diagrama de radiaçã'!C357)-MAX('Medidas-dBm-Diagrama de radiaçã'!$C$5:$C$365)</f>
        <v>-0.799999999999997</v>
      </c>
      <c r="D177" s="53" t="n">
        <f aca="false">('Medidas-dBm-Diagrama de radiaçã'!F357)-MAX('Medidas-dBm-Diagrama de radiaçã'!$F$5:$F$365)</f>
        <v>-21.8</v>
      </c>
      <c r="E177" s="0" t="n">
        <v>-18.2</v>
      </c>
      <c r="H177" s="41" t="n">
        <f aca="false">H176+1</f>
        <v>-8</v>
      </c>
      <c r="I177" s="53" t="n">
        <f aca="false">('Medidas-dBm-Diagrama de radiaçã'!I357)-MAX('Medidas-dBm-Diagrama de radiaçã'!$I$5:$I$365)</f>
        <v>-5.804</v>
      </c>
      <c r="J177" s="53" t="n">
        <f aca="false">('Medidas-dBm-Diagrama de radiaçã'!J357)-MAX('Medidas-dBm-Diagrama de radiaçã'!$J$5:$J$365)</f>
        <v>-0.204000000000001</v>
      </c>
      <c r="N177" s="41" t="n">
        <f aca="false">N176+1</f>
        <v>-8</v>
      </c>
      <c r="O177" s="53" t="n">
        <f aca="false">('Medidas-dBm-Diagrama de radiaçã'!O357)-MAX('Medidas-dBm-Diagrama de radiaçã'!$O$5:$O$365)</f>
        <v>-15.41</v>
      </c>
      <c r="P177" s="53" t="n">
        <f aca="false">('Medidas-dBm-Diagrama de radiaçã'!P357)-MAX('Medidas-dBm-Diagrama de radiaçã'!$P$5:$P$365)</f>
        <v>-5.246</v>
      </c>
      <c r="Q177" s="53" t="n">
        <f aca="false">('Medidas-dBm-Diagrama de radiaçã'!Q357)-MAX('Medidas-dBm-Diagrama de radiaçã'!$Q$5:$Q$365)</f>
        <v>-2.542</v>
      </c>
    </row>
    <row r="178" customFormat="false" ht="12.8" hidden="false" customHeight="false" outlineLevel="0" collapsed="false">
      <c r="B178" s="41" t="n">
        <f aca="false">B177+1</f>
        <v>-7</v>
      </c>
      <c r="C178" s="53" t="n">
        <f aca="false">('Medidas-dBm-Diagrama de radiaçã'!C358)-MAX('Medidas-dBm-Diagrama de radiaçã'!$C$5:$C$365)</f>
        <v>-0.799999999999997</v>
      </c>
      <c r="D178" s="53" t="n">
        <f aca="false">('Medidas-dBm-Diagrama de radiaçã'!F358)-MAX('Medidas-dBm-Diagrama de radiaçã'!$F$5:$F$365)</f>
        <v>-23.6</v>
      </c>
      <c r="E178" s="0" t="n">
        <v>-18.9</v>
      </c>
      <c r="H178" s="41" t="n">
        <f aca="false">H177+1</f>
        <v>-7</v>
      </c>
      <c r="I178" s="53" t="n">
        <f aca="false">('Medidas-dBm-Diagrama de radiaçã'!I358)-MAX('Medidas-dBm-Diagrama de radiaçã'!$I$5:$I$365)</f>
        <v>-5.706</v>
      </c>
      <c r="J178" s="53" t="n">
        <f aca="false">('Medidas-dBm-Diagrama de radiaçã'!J358)-MAX('Medidas-dBm-Diagrama de radiaçã'!$J$5:$J$365)</f>
        <v>-0.235999999999997</v>
      </c>
      <c r="N178" s="41" t="n">
        <f aca="false">N177+1</f>
        <v>-7</v>
      </c>
      <c r="O178" s="53" t="n">
        <f aca="false">('Medidas-dBm-Diagrama de radiaçã'!O358)-MAX('Medidas-dBm-Diagrama de radiaçã'!$O$5:$O$365)</f>
        <v>-15.63</v>
      </c>
      <c r="P178" s="53" t="n">
        <f aca="false">('Medidas-dBm-Diagrama de radiaçã'!P358)-MAX('Medidas-dBm-Diagrama de radiaçã'!$P$5:$P$365)</f>
        <v>-5.354</v>
      </c>
      <c r="Q178" s="53" t="n">
        <f aca="false">('Medidas-dBm-Diagrama de radiaçã'!Q358)-MAX('Medidas-dBm-Diagrama de radiaçã'!$Q$5:$Q$365)</f>
        <v>-2.618</v>
      </c>
    </row>
    <row r="179" customFormat="false" ht="12.8" hidden="false" customHeight="false" outlineLevel="0" collapsed="false">
      <c r="B179" s="41" t="n">
        <f aca="false">B178+1</f>
        <v>-6</v>
      </c>
      <c r="C179" s="53" t="n">
        <f aca="false">('Medidas-dBm-Diagrama de radiaçã'!C359)-MAX('Medidas-dBm-Diagrama de radiaçã'!$C$5:$C$365)</f>
        <v>-0.799999999999997</v>
      </c>
      <c r="D179" s="53" t="n">
        <f aca="false">('Medidas-dBm-Diagrama de radiaçã'!F359)-MAX('Medidas-dBm-Diagrama de radiaçã'!$F$5:$F$365)</f>
        <v>-24.5</v>
      </c>
      <c r="E179" s="0" t="n">
        <v>-19.7</v>
      </c>
      <c r="H179" s="41" t="n">
        <f aca="false">H178+1</f>
        <v>-6</v>
      </c>
      <c r="I179" s="53" t="n">
        <f aca="false">('Medidas-dBm-Diagrama de radiaçã'!I359)-MAX('Medidas-dBm-Diagrama de radiaçã'!$I$5:$I$365)</f>
        <v>-5.608</v>
      </c>
      <c r="J179" s="53" t="n">
        <f aca="false">('Medidas-dBm-Diagrama de radiaçã'!J359)-MAX('Medidas-dBm-Diagrama de radiaçã'!$J$5:$J$365)</f>
        <v>-0.268000000000001</v>
      </c>
      <c r="N179" s="41" t="n">
        <f aca="false">N178+1</f>
        <v>-6</v>
      </c>
      <c r="O179" s="53" t="n">
        <f aca="false">('Medidas-dBm-Diagrama de radiaçã'!O359)-MAX('Medidas-dBm-Diagrama de radiaçã'!$O$5:$O$365)</f>
        <v>-15.85</v>
      </c>
      <c r="P179" s="53" t="n">
        <f aca="false">('Medidas-dBm-Diagrama de radiaçã'!P359)-MAX('Medidas-dBm-Diagrama de radiaçã'!$P$5:$P$365)</f>
        <v>-5.462</v>
      </c>
      <c r="Q179" s="53" t="n">
        <f aca="false">('Medidas-dBm-Diagrama de radiaçã'!Q359)-MAX('Medidas-dBm-Diagrama de radiaçã'!$Q$5:$Q$365)</f>
        <v>-2.694</v>
      </c>
    </row>
    <row r="180" customFormat="false" ht="12.8" hidden="false" customHeight="false" outlineLevel="0" collapsed="false">
      <c r="B180" s="41" t="n">
        <f aca="false">B179+1</f>
        <v>-5</v>
      </c>
      <c r="C180" s="53" t="n">
        <f aca="false">('Medidas-dBm-Diagrama de radiaçã'!C360)-MAX('Medidas-dBm-Diagrama de radiaçã'!$C$5:$C$365)</f>
        <v>-0.899999999999999</v>
      </c>
      <c r="D180" s="53" t="n">
        <f aca="false">('Medidas-dBm-Diagrama de radiaçã'!F360)-MAX('Medidas-dBm-Diagrama de radiaçã'!$F$5:$F$365)</f>
        <v>-25.9</v>
      </c>
      <c r="E180" s="0" t="n">
        <v>-20.2</v>
      </c>
      <c r="H180" s="41" t="n">
        <f aca="false">H179+1</f>
        <v>-5</v>
      </c>
      <c r="I180" s="53" t="n">
        <f aca="false">('Medidas-dBm-Diagrama de radiaçã'!I360)-MAX('Medidas-dBm-Diagrama de radiaçã'!$I$5:$I$365)</f>
        <v>-5.51000000000001</v>
      </c>
      <c r="J180" s="53" t="n">
        <f aca="false">('Medidas-dBm-Diagrama de radiaçã'!J360)-MAX('Medidas-dBm-Diagrama de radiaçã'!$J$5:$J$365)</f>
        <v>-0.299999999999997</v>
      </c>
      <c r="N180" s="41" t="n">
        <f aca="false">N179+1</f>
        <v>-5</v>
      </c>
      <c r="O180" s="53" t="n">
        <f aca="false">('Medidas-dBm-Diagrama de radiaçã'!O360)-MAX('Medidas-dBm-Diagrama de radiaçã'!$O$5:$O$365)</f>
        <v>-16.07</v>
      </c>
      <c r="P180" s="53" t="n">
        <f aca="false">('Medidas-dBm-Diagrama de radiaçã'!P360)-MAX('Medidas-dBm-Diagrama de radiaçã'!$P$5:$P$365)</f>
        <v>-5.57</v>
      </c>
      <c r="Q180" s="53" t="n">
        <f aca="false">('Medidas-dBm-Diagrama de radiaçã'!Q360)-MAX('Medidas-dBm-Diagrama de radiaçã'!$Q$5:$Q$365)</f>
        <v>-2.77</v>
      </c>
    </row>
    <row r="181" customFormat="false" ht="12.8" hidden="false" customHeight="false" outlineLevel="0" collapsed="false">
      <c r="B181" s="41" t="n">
        <f aca="false">B180+1</f>
        <v>-4</v>
      </c>
      <c r="C181" s="53" t="n">
        <f aca="false">('Medidas-dBm-Diagrama de radiaçã'!C361)-MAX('Medidas-dBm-Diagrama de radiaçã'!$C$5:$C$365)</f>
        <v>-0.899999999999999</v>
      </c>
      <c r="D181" s="53" t="n">
        <f aca="false">('Medidas-dBm-Diagrama de radiaçã'!F361)-MAX('Medidas-dBm-Diagrama de radiaçã'!$F$5:$F$365)</f>
        <v>-27.1</v>
      </c>
      <c r="E181" s="0" t="n">
        <v>-20.6</v>
      </c>
      <c r="H181" s="41" t="n">
        <f aca="false">H180+1</f>
        <v>-4</v>
      </c>
      <c r="I181" s="53" t="n">
        <f aca="false">('Medidas-dBm-Diagrama de radiaçã'!I361)-MAX('Medidas-dBm-Diagrama de radiaçã'!$I$5:$I$365)</f>
        <v>-5.478</v>
      </c>
      <c r="J181" s="53" t="n">
        <f aca="false">('Medidas-dBm-Diagrama de radiaçã'!J361)-MAX('Medidas-dBm-Diagrama de radiaçã'!$J$5:$J$365)</f>
        <v>-0.340000000000003</v>
      </c>
      <c r="N181" s="41" t="n">
        <f aca="false">N180+1</f>
        <v>-4</v>
      </c>
      <c r="O181" s="53" t="n">
        <f aca="false">('Medidas-dBm-Diagrama de radiaçã'!O361)-MAX('Medidas-dBm-Diagrama de radiaçã'!$O$5:$O$365)</f>
        <v>-16.1</v>
      </c>
      <c r="P181" s="53" t="n">
        <f aca="false">('Medidas-dBm-Diagrama de radiaçã'!P361)-MAX('Medidas-dBm-Diagrama de radiaçã'!$P$5:$P$365)</f>
        <v>-5.676</v>
      </c>
      <c r="Q181" s="53" t="n">
        <f aca="false">('Medidas-dBm-Diagrama de radiaçã'!Q361)-MAX('Medidas-dBm-Diagrama de radiaçã'!$Q$5:$Q$365)</f>
        <v>-2.824</v>
      </c>
    </row>
    <row r="182" customFormat="false" ht="12.8" hidden="false" customHeight="false" outlineLevel="0" collapsed="false">
      <c r="B182" s="41" t="n">
        <f aca="false">B181+1</f>
        <v>-3</v>
      </c>
      <c r="C182" s="53" t="n">
        <f aca="false">('Medidas-dBm-Diagrama de radiaçã'!C362)-MAX('Medidas-dBm-Diagrama de radiaçã'!$C$5:$C$365)</f>
        <v>-0.899999999999999</v>
      </c>
      <c r="D182" s="53" t="n">
        <f aca="false">('Medidas-dBm-Diagrama de radiaçã'!F362)-MAX('Medidas-dBm-Diagrama de radiaçã'!$F$5:$F$365)</f>
        <v>-28.7</v>
      </c>
      <c r="E182" s="0" t="n">
        <v>-21.8</v>
      </c>
      <c r="H182" s="41" t="n">
        <f aca="false">H181+1</f>
        <v>-3</v>
      </c>
      <c r="I182" s="53" t="n">
        <f aca="false">('Medidas-dBm-Diagrama de radiaçã'!I362)-MAX('Medidas-dBm-Diagrama de radiaçã'!$I$5:$I$365)</f>
        <v>-5.44600000000001</v>
      </c>
      <c r="J182" s="53" t="n">
        <f aca="false">('Medidas-dBm-Diagrama de radiaçã'!J362)-MAX('Medidas-dBm-Diagrama de radiaçã'!$J$5:$J$365)</f>
        <v>-0.380000000000003</v>
      </c>
      <c r="N182" s="41" t="n">
        <f aca="false">N181+1</f>
        <v>-3</v>
      </c>
      <c r="O182" s="53" t="n">
        <f aca="false">('Medidas-dBm-Diagrama de radiaçã'!O362)-MAX('Medidas-dBm-Diagrama de radiaçã'!$O$5:$O$365)</f>
        <v>-16.13</v>
      </c>
      <c r="P182" s="53" t="n">
        <f aca="false">('Medidas-dBm-Diagrama de radiaçã'!P362)-MAX('Medidas-dBm-Diagrama de radiaçã'!$P$5:$P$365)</f>
        <v>-5.782</v>
      </c>
      <c r="Q182" s="53" t="n">
        <f aca="false">('Medidas-dBm-Diagrama de radiaçã'!Q362)-MAX('Medidas-dBm-Diagrama de radiaçã'!$Q$5:$Q$365)</f>
        <v>-2.878</v>
      </c>
    </row>
    <row r="183" customFormat="false" ht="12.8" hidden="false" customHeight="false" outlineLevel="0" collapsed="false">
      <c r="B183" s="41" t="n">
        <f aca="false">B182+1</f>
        <v>-2</v>
      </c>
      <c r="C183" s="53" t="n">
        <f aca="false">('Medidas-dBm-Diagrama de radiaçã'!C363)-MAX('Medidas-dBm-Diagrama de radiaçã'!$C$5:$C$365)</f>
        <v>-0.899999999999999</v>
      </c>
      <c r="D183" s="53" t="n">
        <f aca="false">('Medidas-dBm-Diagrama de radiaçã'!F363)-MAX('Medidas-dBm-Diagrama de radiaçã'!$F$5:$F$365)</f>
        <v>-31.6</v>
      </c>
      <c r="E183" s="0" t="n">
        <v>-23.6</v>
      </c>
      <c r="H183" s="41" t="n">
        <f aca="false">H182+1</f>
        <v>-2</v>
      </c>
      <c r="I183" s="53" t="n">
        <f aca="false">('Medidas-dBm-Diagrama de radiaçã'!I363)-MAX('Medidas-dBm-Diagrama de radiaçã'!$I$5:$I$365)</f>
        <v>-5.414</v>
      </c>
      <c r="J183" s="53" t="n">
        <f aca="false">('Medidas-dBm-Diagrama de radiaçã'!J363)-MAX('Medidas-dBm-Diagrama de radiaçã'!$J$5:$J$365)</f>
        <v>-0.420000000000002</v>
      </c>
      <c r="N183" s="41" t="n">
        <f aca="false">N182+1</f>
        <v>-2</v>
      </c>
      <c r="O183" s="53" t="n">
        <f aca="false">('Medidas-dBm-Diagrama de radiaçã'!O363)-MAX('Medidas-dBm-Diagrama de radiaçã'!$O$5:$O$365)</f>
        <v>-16.16</v>
      </c>
      <c r="P183" s="53" t="n">
        <f aca="false">('Medidas-dBm-Diagrama de radiaçã'!P363)-MAX('Medidas-dBm-Diagrama de radiaçã'!$P$5:$P$365)</f>
        <v>-5.88800000000001</v>
      </c>
      <c r="Q183" s="53" t="n">
        <f aca="false">('Medidas-dBm-Diagrama de radiaçã'!Q363)-MAX('Medidas-dBm-Diagrama de radiaçã'!$Q$5:$Q$365)</f>
        <v>-2.932</v>
      </c>
    </row>
    <row r="184" customFormat="false" ht="12.8" hidden="false" customHeight="false" outlineLevel="0" collapsed="false">
      <c r="B184" s="41" t="n">
        <f aca="false">B183+1</f>
        <v>-1</v>
      </c>
      <c r="C184" s="53" t="n">
        <f aca="false">('Medidas-dBm-Diagrama de radiaçã'!C364)-MAX('Medidas-dBm-Diagrama de radiaçã'!$C$5:$C$365)</f>
        <v>-0.899999999999999</v>
      </c>
      <c r="D184" s="53" t="n">
        <f aca="false">('Medidas-dBm-Diagrama de radiaçã'!F364)-MAX('Medidas-dBm-Diagrama de radiaçã'!$F$5:$F$365)</f>
        <v>-32.2</v>
      </c>
      <c r="E184" s="0" t="n">
        <v>-24.5</v>
      </c>
      <c r="H184" s="41" t="n">
        <f aca="false">H183+1</f>
        <v>-1</v>
      </c>
      <c r="I184" s="53" t="n">
        <f aca="false">('Medidas-dBm-Diagrama de radiaçã'!I364)-MAX('Medidas-dBm-Diagrama de radiaçã'!$I$5:$I$365)</f>
        <v>-5.38200000000001</v>
      </c>
      <c r="J184" s="53" t="n">
        <f aca="false">('Medidas-dBm-Diagrama de radiaçã'!J364)-MAX('Medidas-dBm-Diagrama de radiaçã'!$J$5:$J$365)</f>
        <v>-0.460000000000001</v>
      </c>
      <c r="N184" s="41" t="n">
        <f aca="false">N183+1</f>
        <v>-1</v>
      </c>
      <c r="O184" s="53" t="n">
        <f aca="false">('Medidas-dBm-Diagrama de radiaçã'!O364)-MAX('Medidas-dBm-Diagrama de radiaçã'!$O$5:$O$365)</f>
        <v>-16.19</v>
      </c>
      <c r="P184" s="53" t="n">
        <f aca="false">('Medidas-dBm-Diagrama de radiaçã'!P364)-MAX('Medidas-dBm-Diagrama de radiaçã'!$P$5:$P$365)</f>
        <v>-5.994</v>
      </c>
      <c r="Q184" s="53" t="n">
        <f aca="false">('Medidas-dBm-Diagrama de radiaçã'!Q364)-MAX('Medidas-dBm-Diagrama de radiaçã'!$Q$5:$Q$365)</f>
        <v>-2.986</v>
      </c>
    </row>
    <row r="185" customFormat="false" ht="12.8" hidden="false" customHeight="false" outlineLevel="0" collapsed="false">
      <c r="B185" s="41" t="n">
        <f aca="false">B184+1</f>
        <v>0</v>
      </c>
      <c r="C185" s="53" t="n">
        <f aca="false">('Medidas-dBm-Diagrama de radiaçã'!C365)-MAX('Medidas-dBm-Diagrama de radiaçã'!$C$5:$C$365)</f>
        <v>-0.899999999999999</v>
      </c>
      <c r="D185" s="53" t="n">
        <f aca="false">('Medidas-dBm-Diagrama de radiaçã'!F365)-MAX('Medidas-dBm-Diagrama de radiaçã'!$F$5:$F$365)</f>
        <v>-30.7</v>
      </c>
      <c r="E185" s="0" t="n">
        <v>-25.9</v>
      </c>
      <c r="H185" s="41" t="n">
        <f aca="false">H184+1</f>
        <v>0</v>
      </c>
      <c r="I185" s="53" t="n">
        <f aca="false">('Medidas-dBm-Diagrama de radiaçã'!I365)-MAX('Medidas-dBm-Diagrama de radiaçã'!$I$5:$I$365)</f>
        <v>-5.35</v>
      </c>
      <c r="J185" s="53" t="n">
        <f aca="false">('Medidas-dBm-Diagrama de radiaçã'!J365)-MAX('Medidas-dBm-Diagrama de radiaçã'!$J$5:$J$365)</f>
        <v>-0.5</v>
      </c>
      <c r="N185" s="41" t="n">
        <f aca="false">N184+1</f>
        <v>0</v>
      </c>
      <c r="O185" s="53" t="n">
        <f aca="false">('Medidas-dBm-Diagrama de radiaçã'!O365)-MAX('Medidas-dBm-Diagrama de radiaçã'!$O$5:$O$365)</f>
        <v>-16.22</v>
      </c>
      <c r="P185" s="53" t="n">
        <f aca="false">('Medidas-dBm-Diagrama de radiaçã'!P365)-MAX('Medidas-dBm-Diagrama de radiaçã'!$P$5:$P$365)</f>
        <v>-6.1</v>
      </c>
      <c r="Q185" s="53" t="n">
        <f aca="false">('Medidas-dBm-Diagrama de radiaçã'!Q365)-MAX('Medidas-dBm-Diagrama de radiaçã'!$Q$5:$Q$365)</f>
        <v>-3.04</v>
      </c>
    </row>
    <row r="186" customFormat="false" ht="12.8" hidden="false" customHeight="false" outlineLevel="0" collapsed="false">
      <c r="B186" s="41" t="n">
        <f aca="false">B185+1</f>
        <v>1</v>
      </c>
      <c r="C186" s="43" t="n">
        <f aca="false">('Medidas-dBm-Diagrama de radiaçã'!C5)-MAX('Medidas-dBm-Diagrama de radiaçã'!$C$5:$C$365)</f>
        <v>-1.09999999999999</v>
      </c>
      <c r="D186" s="43" t="n">
        <f aca="false">('Medidas-dBm-Diagrama de radiaçã'!F5)-MAX('Medidas-dBm-Diagrama de radiaçã'!$F$5:$F$365)</f>
        <v>-27.8</v>
      </c>
      <c r="E186" s="0" t="n">
        <v>-27.1</v>
      </c>
      <c r="H186" s="41" t="n">
        <f aca="false">H185+1</f>
        <v>1</v>
      </c>
      <c r="I186" s="43" t="n">
        <f aca="false">('Medidas-dBm-Diagrama de radiaçã'!I5)-MAX('Medidas-dBm-Diagrama de radiaçã'!$I$5:$I$365)</f>
        <v>-5.5</v>
      </c>
      <c r="J186" s="43" t="n">
        <f aca="false">('Medidas-dBm-Diagrama de radiaçã'!J5)-MAX('Medidas-dBm-Diagrama de radiaçã'!$J$5:$J$365)</f>
        <v>-0.340000000000003</v>
      </c>
      <c r="N186" s="41" t="n">
        <f aca="false">N185+1</f>
        <v>1</v>
      </c>
      <c r="O186" s="43" t="n">
        <f aca="false">('Medidas-dBm-Diagrama de radiaçã'!O5)-MAX('Medidas-dBm-Diagrama de radiaçã'!$O$5:$O$365)</f>
        <v>-16.36</v>
      </c>
      <c r="P186" s="43" t="n">
        <f aca="false">('Medidas-dBm-Diagrama de radiaçã'!P5)-MAX('Medidas-dBm-Diagrama de radiaçã'!$P$5:$P$365)</f>
        <v>-6.16</v>
      </c>
      <c r="Q186" s="43" t="n">
        <f aca="false">('Medidas-dBm-Diagrama de radiaçã'!Q5)-MAX('Medidas-dBm-Diagrama de radiaçã'!$Q$5:$Q$365)</f>
        <v>-2.92</v>
      </c>
    </row>
    <row r="187" customFormat="false" ht="12.8" hidden="false" customHeight="false" outlineLevel="0" collapsed="false">
      <c r="B187" s="41" t="n">
        <f aca="false">B186+1</f>
        <v>2</v>
      </c>
      <c r="C187" s="43" t="n">
        <f aca="false">('Medidas-dBm-Diagrama de radiaçã'!C6)-MAX('Medidas-dBm-Diagrama de radiaçã'!$C$5:$C$365)</f>
        <v>-1.09999999999999</v>
      </c>
      <c r="D187" s="43" t="n">
        <f aca="false">('Medidas-dBm-Diagrama de radiaçã'!F6)-MAX('Medidas-dBm-Diagrama de radiaçã'!$F$5:$F$365)</f>
        <v>-25.9</v>
      </c>
      <c r="E187" s="0" t="n">
        <v>-28.7</v>
      </c>
      <c r="H187" s="41" t="n">
        <f aca="false">H186+1</f>
        <v>2</v>
      </c>
      <c r="I187" s="43" t="n">
        <f aca="false">('Medidas-dBm-Diagrama de radiaçã'!I6)-MAX('Medidas-dBm-Diagrama de radiaçã'!$I$5:$I$365)</f>
        <v>-5.536</v>
      </c>
      <c r="J187" s="43" t="n">
        <f aca="false">('Medidas-dBm-Diagrama de radiaçã'!J6)-MAX('Medidas-dBm-Diagrama de radiaçã'!$J$5:$J$365)</f>
        <v>-0.399999999999999</v>
      </c>
      <c r="N187" s="41" t="n">
        <f aca="false">N186+1</f>
        <v>2</v>
      </c>
      <c r="O187" s="43" t="n">
        <f aca="false">('Medidas-dBm-Diagrama de radiaçã'!O6)-MAX('Medidas-dBm-Diagrama de radiaçã'!$O$5:$O$365)</f>
        <v>-16.28</v>
      </c>
      <c r="P187" s="43" t="n">
        <f aca="false">('Medidas-dBm-Diagrama de radiaçã'!P6)-MAX('Medidas-dBm-Diagrama de radiaçã'!$P$5:$P$365)</f>
        <v>-6.34800000000001</v>
      </c>
      <c r="Q187" s="43" t="n">
        <f aca="false">('Medidas-dBm-Diagrama de radiaçã'!Q6)-MAX('Medidas-dBm-Diagrama de radiaçã'!$Q$5:$Q$365)</f>
        <v>-2.866</v>
      </c>
    </row>
    <row r="188" customFormat="false" ht="12.8" hidden="false" customHeight="false" outlineLevel="0" collapsed="false">
      <c r="B188" s="41" t="n">
        <f aca="false">B187+1</f>
        <v>3</v>
      </c>
      <c r="C188" s="43" t="n">
        <f aca="false">('Medidas-dBm-Diagrama de radiaçã'!C7)-MAX('Medidas-dBm-Diagrama de radiaçã'!$C$5:$C$365)</f>
        <v>-1.09999999999999</v>
      </c>
      <c r="D188" s="43" t="n">
        <f aca="false">('Medidas-dBm-Diagrama de radiaçã'!F7)-MAX('Medidas-dBm-Diagrama de radiaçã'!$F$5:$F$365)</f>
        <v>-23.5</v>
      </c>
      <c r="E188" s="0" t="n">
        <v>-31.6</v>
      </c>
      <c r="H188" s="41" t="n">
        <f aca="false">H187+1</f>
        <v>3</v>
      </c>
      <c r="I188" s="43" t="n">
        <f aca="false">('Medidas-dBm-Diagrama de radiaçã'!I7)-MAX('Medidas-dBm-Diagrama de radiaçã'!$I$5:$I$365)</f>
        <v>-5.572</v>
      </c>
      <c r="J188" s="43" t="n">
        <f aca="false">('Medidas-dBm-Diagrama de radiaçã'!J7)-MAX('Medidas-dBm-Diagrama de radiaçã'!$J$5:$J$365)</f>
        <v>-0.460000000000001</v>
      </c>
      <c r="N188" s="41" t="n">
        <f aca="false">N187+1</f>
        <v>3</v>
      </c>
      <c r="O188" s="43" t="n">
        <f aca="false">('Medidas-dBm-Diagrama de radiaçã'!O7)-MAX('Medidas-dBm-Diagrama de radiaçã'!$O$5:$O$365)</f>
        <v>-16.2</v>
      </c>
      <c r="P188" s="43" t="n">
        <f aca="false">('Medidas-dBm-Diagrama de radiaçã'!P7)-MAX('Medidas-dBm-Diagrama de radiaçã'!$P$5:$P$365)</f>
        <v>-6.536</v>
      </c>
      <c r="Q188" s="43" t="n">
        <f aca="false">('Medidas-dBm-Diagrama de radiaçã'!Q7)-MAX('Medidas-dBm-Diagrama de radiaçã'!$Q$5:$Q$365)</f>
        <v>-2.812</v>
      </c>
    </row>
    <row r="189" customFormat="false" ht="12.8" hidden="false" customHeight="false" outlineLevel="0" collapsed="false">
      <c r="B189" s="41" t="n">
        <f aca="false">B188+1</f>
        <v>4</v>
      </c>
      <c r="C189" s="43" t="n">
        <f aca="false">('Medidas-dBm-Diagrama de radiaçã'!C8)-MAX('Medidas-dBm-Diagrama de radiaçã'!$C$5:$C$365)</f>
        <v>-1.09999999999999</v>
      </c>
      <c r="D189" s="43" t="n">
        <f aca="false">('Medidas-dBm-Diagrama de radiaçã'!F8)-MAX('Medidas-dBm-Diagrama de radiaçã'!$F$5:$F$365)</f>
        <v>-22.3</v>
      </c>
      <c r="E189" s="0" t="n">
        <v>-32.2</v>
      </c>
      <c r="H189" s="41" t="n">
        <f aca="false">H188+1</f>
        <v>4</v>
      </c>
      <c r="I189" s="43" t="n">
        <f aca="false">('Medidas-dBm-Diagrama de radiaçã'!I8)-MAX('Medidas-dBm-Diagrama de radiaçã'!$I$5:$I$365)</f>
        <v>-5.608</v>
      </c>
      <c r="J189" s="43" t="n">
        <f aca="false">('Medidas-dBm-Diagrama de radiaçã'!J8)-MAX('Medidas-dBm-Diagrama de radiaçã'!$J$5:$J$365)</f>
        <v>-0.520000000000003</v>
      </c>
      <c r="N189" s="41" t="n">
        <f aca="false">N188+1</f>
        <v>4</v>
      </c>
      <c r="O189" s="43" t="n">
        <f aca="false">('Medidas-dBm-Diagrama de radiaçã'!O8)-MAX('Medidas-dBm-Diagrama de radiaçã'!$O$5:$O$365)</f>
        <v>-16.12</v>
      </c>
      <c r="P189" s="43" t="n">
        <f aca="false">('Medidas-dBm-Diagrama de radiaçã'!P8)-MAX('Medidas-dBm-Diagrama de radiaçã'!$P$5:$P$365)</f>
        <v>-6.724</v>
      </c>
      <c r="Q189" s="43" t="n">
        <f aca="false">('Medidas-dBm-Diagrama de radiaçã'!Q8)-MAX('Medidas-dBm-Diagrama de radiaçã'!$Q$5:$Q$365)</f>
        <v>-2.758</v>
      </c>
    </row>
    <row r="190" customFormat="false" ht="12.8" hidden="false" customHeight="false" outlineLevel="0" collapsed="false">
      <c r="B190" s="41" t="n">
        <f aca="false">B189+1</f>
        <v>5</v>
      </c>
      <c r="C190" s="43" t="n">
        <f aca="false">('Medidas-dBm-Diagrama de radiaçã'!C9)-MAX('Medidas-dBm-Diagrama de radiaçã'!$C$5:$C$365)</f>
        <v>-1.2</v>
      </c>
      <c r="D190" s="43" t="n">
        <f aca="false">('Medidas-dBm-Diagrama de radiaçã'!F9)-MAX('Medidas-dBm-Diagrama de radiaçã'!$F$5:$F$365)</f>
        <v>-20.7</v>
      </c>
      <c r="E190" s="0" t="n">
        <v>-30.7</v>
      </c>
      <c r="H190" s="41" t="n">
        <f aca="false">H189+1</f>
        <v>5</v>
      </c>
      <c r="I190" s="43" t="n">
        <f aca="false">('Medidas-dBm-Diagrama de radiaçã'!I9)-MAX('Medidas-dBm-Diagrama de radiaçã'!$I$5:$I$365)</f>
        <v>-5.64400000000001</v>
      </c>
      <c r="J190" s="43" t="n">
        <f aca="false">('Medidas-dBm-Diagrama de radiaçã'!J9)-MAX('Medidas-dBm-Diagrama de radiaçã'!$J$5:$J$365)</f>
        <v>-0.579999999999998</v>
      </c>
      <c r="N190" s="41" t="n">
        <f aca="false">N189+1</f>
        <v>5</v>
      </c>
      <c r="O190" s="43" t="n">
        <f aca="false">('Medidas-dBm-Diagrama de radiaçã'!O9)-MAX('Medidas-dBm-Diagrama de radiaçã'!$O$5:$O$365)</f>
        <v>-16.04</v>
      </c>
      <c r="P190" s="43" t="n">
        <f aca="false">('Medidas-dBm-Diagrama de radiaçã'!P9)-MAX('Medidas-dBm-Diagrama de radiaçã'!$P$5:$P$365)</f>
        <v>-6.912</v>
      </c>
      <c r="Q190" s="43" t="n">
        <f aca="false">('Medidas-dBm-Diagrama de radiaçã'!Q9)-MAX('Medidas-dBm-Diagrama de radiaçã'!$Q$5:$Q$365)</f>
        <v>-2.704</v>
      </c>
    </row>
    <row r="191" customFormat="false" ht="12.8" hidden="false" customHeight="false" outlineLevel="0" collapsed="false">
      <c r="B191" s="41" t="n">
        <f aca="false">B190+1</f>
        <v>6</v>
      </c>
      <c r="C191" s="43" t="n">
        <f aca="false">('Medidas-dBm-Diagrama de radiaçã'!C10)-MAX('Medidas-dBm-Diagrama de radiaçã'!$C$5:$C$365)</f>
        <v>-1.2</v>
      </c>
      <c r="D191" s="43" t="n">
        <f aca="false">('Medidas-dBm-Diagrama de radiaçã'!F10)-MAX('Medidas-dBm-Diagrama de radiaçã'!$F$5:$F$365)</f>
        <v>-19.7</v>
      </c>
      <c r="E191" s="0" t="n">
        <v>-27.8</v>
      </c>
      <c r="H191" s="41" t="n">
        <f aca="false">H190+1</f>
        <v>6</v>
      </c>
      <c r="I191" s="43" t="n">
        <f aca="false">('Medidas-dBm-Diagrama de radiaçã'!I10)-MAX('Medidas-dBm-Diagrama de radiaçã'!$I$5:$I$365)</f>
        <v>-5.68</v>
      </c>
      <c r="J191" s="43" t="n">
        <f aca="false">('Medidas-dBm-Diagrama de radiaçã'!J10)-MAX('Medidas-dBm-Diagrama de radiaçã'!$J$5:$J$365)</f>
        <v>-0.640000000000001</v>
      </c>
      <c r="N191" s="41" t="n">
        <f aca="false">N190+1</f>
        <v>6</v>
      </c>
      <c r="O191" s="43" t="n">
        <f aca="false">('Medidas-dBm-Diagrama de radiaçã'!O10)-MAX('Medidas-dBm-Diagrama de radiaçã'!$O$5:$O$365)</f>
        <v>-15.96</v>
      </c>
      <c r="P191" s="43" t="n">
        <f aca="false">('Medidas-dBm-Diagrama de radiaçã'!P10)-MAX('Medidas-dBm-Diagrama de radiaçã'!$P$5:$P$365)</f>
        <v>-7.1</v>
      </c>
      <c r="Q191" s="43" t="n">
        <f aca="false">('Medidas-dBm-Diagrama de radiaçã'!Q10)-MAX('Medidas-dBm-Diagrama de radiaçã'!$Q$5:$Q$365)</f>
        <v>-2.65</v>
      </c>
    </row>
    <row r="192" customFormat="false" ht="12.8" hidden="false" customHeight="false" outlineLevel="0" collapsed="false">
      <c r="B192" s="41" t="n">
        <f aca="false">B191+1</f>
        <v>7</v>
      </c>
      <c r="C192" s="43" t="n">
        <f aca="false">('Medidas-dBm-Diagrama de radiaçã'!C11)-MAX('Medidas-dBm-Diagrama de radiaçã'!$C$5:$C$365)</f>
        <v>-1.2</v>
      </c>
      <c r="D192" s="43" t="n">
        <f aca="false">('Medidas-dBm-Diagrama de radiaçã'!F11)-MAX('Medidas-dBm-Diagrama de radiaçã'!$F$5:$F$365)</f>
        <v>-18.7</v>
      </c>
      <c r="E192" s="0" t="n">
        <v>-25.9</v>
      </c>
      <c r="H192" s="41" t="n">
        <f aca="false">H191+1</f>
        <v>7</v>
      </c>
      <c r="I192" s="43" t="n">
        <f aca="false">('Medidas-dBm-Diagrama de radiaçã'!I11)-MAX('Medidas-dBm-Diagrama de radiaçã'!$I$5:$I$365)</f>
        <v>-5.76000000000001</v>
      </c>
      <c r="J192" s="43" t="n">
        <f aca="false">('Medidas-dBm-Diagrama de radiaçã'!J11)-MAX('Medidas-dBm-Diagrama de radiaçã'!$J$5:$J$365)</f>
        <v>-0.695999999999998</v>
      </c>
      <c r="N192" s="41" t="n">
        <f aca="false">N191+1</f>
        <v>7</v>
      </c>
      <c r="O192" s="43" t="n">
        <f aca="false">('Medidas-dBm-Diagrama de radiaçã'!O11)-MAX('Medidas-dBm-Diagrama de radiaçã'!$O$5:$O$365)</f>
        <v>-15.568</v>
      </c>
      <c r="P192" s="43" t="n">
        <f aca="false">('Medidas-dBm-Diagrama de radiaçã'!P11)-MAX('Medidas-dBm-Diagrama de radiaçã'!$P$5:$P$365)</f>
        <v>-7.21400000000001</v>
      </c>
      <c r="Q192" s="43" t="n">
        <f aca="false">('Medidas-dBm-Diagrama de radiaçã'!Q11)-MAX('Medidas-dBm-Diagrama de radiaçã'!$Q$5:$Q$365)</f>
        <v>-2.6</v>
      </c>
    </row>
    <row r="193" customFormat="false" ht="12.8" hidden="false" customHeight="false" outlineLevel="0" collapsed="false">
      <c r="B193" s="41" t="n">
        <f aca="false">B192+1</f>
        <v>8</v>
      </c>
      <c r="C193" s="43" t="n">
        <f aca="false">('Medidas-dBm-Diagrama de radiaçã'!C12)-MAX('Medidas-dBm-Diagrama de radiaçã'!$C$5:$C$365)</f>
        <v>-1.09999999999999</v>
      </c>
      <c r="D193" s="43" t="n">
        <f aca="false">('Medidas-dBm-Diagrama de radiaçã'!F12)-MAX('Medidas-dBm-Diagrama de radiaçã'!$F$5:$F$365)</f>
        <v>-17.8</v>
      </c>
      <c r="E193" s="0" t="n">
        <v>-23.5</v>
      </c>
      <c r="H193" s="41" t="n">
        <f aca="false">H192+1</f>
        <v>8</v>
      </c>
      <c r="I193" s="43" t="n">
        <f aca="false">('Medidas-dBm-Diagrama de radiaçã'!I12)-MAX('Medidas-dBm-Diagrama de radiaçã'!$I$5:$I$365)</f>
        <v>-5.84</v>
      </c>
      <c r="J193" s="43" t="n">
        <f aca="false">('Medidas-dBm-Diagrama de radiaçã'!J12)-MAX('Medidas-dBm-Diagrama de radiaçã'!$J$5:$J$365)</f>
        <v>-0.752000000000002</v>
      </c>
      <c r="N193" s="41" t="n">
        <f aca="false">N192+1</f>
        <v>8</v>
      </c>
      <c r="O193" s="43" t="n">
        <f aca="false">('Medidas-dBm-Diagrama de radiaçã'!O12)-MAX('Medidas-dBm-Diagrama de radiaçã'!$O$5:$O$365)</f>
        <v>-15.176</v>
      </c>
      <c r="P193" s="43" t="n">
        <f aca="false">('Medidas-dBm-Diagrama de radiaçã'!P12)-MAX('Medidas-dBm-Diagrama de radiaçã'!$P$5:$P$365)</f>
        <v>-7.328</v>
      </c>
      <c r="Q193" s="43" t="n">
        <f aca="false">('Medidas-dBm-Diagrama de radiaçã'!Q12)-MAX('Medidas-dBm-Diagrama de radiaçã'!$Q$5:$Q$365)</f>
        <v>-2.55</v>
      </c>
    </row>
    <row r="194" customFormat="false" ht="12.8" hidden="false" customHeight="false" outlineLevel="0" collapsed="false">
      <c r="B194" s="41" t="n">
        <f aca="false">B193+1</f>
        <v>9</v>
      </c>
      <c r="C194" s="43" t="n">
        <f aca="false">('Medidas-dBm-Diagrama de radiaçã'!C13)-MAX('Medidas-dBm-Diagrama de radiaçã'!$C$5:$C$365)</f>
        <v>-1.09999999999999</v>
      </c>
      <c r="D194" s="43" t="n">
        <f aca="false">('Medidas-dBm-Diagrama de radiaçã'!F13)-MAX('Medidas-dBm-Diagrama de radiaçã'!$F$5:$F$365)</f>
        <v>-16.8</v>
      </c>
      <c r="E194" s="0" t="n">
        <v>-22.3</v>
      </c>
      <c r="H194" s="41" t="n">
        <f aca="false">H193+1</f>
        <v>9</v>
      </c>
      <c r="I194" s="43" t="n">
        <f aca="false">('Medidas-dBm-Diagrama de radiaçã'!I13)-MAX('Medidas-dBm-Diagrama de radiaçã'!$I$5:$I$365)</f>
        <v>-5.92</v>
      </c>
      <c r="J194" s="43" t="n">
        <f aca="false">('Medidas-dBm-Diagrama de radiaçã'!J13)-MAX('Medidas-dBm-Diagrama de radiaçã'!$J$5:$J$365)</f>
        <v>-0.808</v>
      </c>
      <c r="N194" s="41" t="n">
        <f aca="false">N193+1</f>
        <v>9</v>
      </c>
      <c r="O194" s="43" t="n">
        <f aca="false">('Medidas-dBm-Diagrama de radiaçã'!O13)-MAX('Medidas-dBm-Diagrama de radiaçã'!$O$5:$O$365)</f>
        <v>-14.784</v>
      </c>
      <c r="P194" s="43" t="n">
        <f aca="false">('Medidas-dBm-Diagrama de radiaçã'!P13)-MAX('Medidas-dBm-Diagrama de radiaçã'!$P$5:$P$365)</f>
        <v>-7.442</v>
      </c>
      <c r="Q194" s="43" t="n">
        <f aca="false">('Medidas-dBm-Diagrama de radiaçã'!Q13)-MAX('Medidas-dBm-Diagrama de radiaçã'!$Q$5:$Q$365)</f>
        <v>-2.5</v>
      </c>
    </row>
    <row r="195" customFormat="false" ht="12.8" hidden="false" customHeight="false" outlineLevel="0" collapsed="false">
      <c r="B195" s="41" t="n">
        <f aca="false">B194+1</f>
        <v>10</v>
      </c>
      <c r="C195" s="43" t="n">
        <f aca="false">('Medidas-dBm-Diagrama de radiaçã'!C14)-MAX('Medidas-dBm-Diagrama de radiaçã'!$C$5:$C$365)</f>
        <v>-1.09999999999999</v>
      </c>
      <c r="D195" s="43" t="n">
        <f aca="false">('Medidas-dBm-Diagrama de radiaçã'!F14)-MAX('Medidas-dBm-Diagrama de radiaçã'!$F$5:$F$365)</f>
        <v>-15.8</v>
      </c>
      <c r="E195" s="0" t="n">
        <v>-20.7</v>
      </c>
      <c r="H195" s="41" t="n">
        <f aca="false">H194+1</f>
        <v>10</v>
      </c>
      <c r="I195" s="43" t="n">
        <f aca="false">('Medidas-dBm-Diagrama de radiaçã'!I14)-MAX('Medidas-dBm-Diagrama de radiaçã'!$I$5:$I$365)</f>
        <v>-6</v>
      </c>
      <c r="J195" s="43" t="n">
        <f aca="false">('Medidas-dBm-Diagrama de radiaçã'!J14)-MAX('Medidas-dBm-Diagrama de radiaçã'!$J$5:$J$365)</f>
        <v>-0.863999999999997</v>
      </c>
      <c r="N195" s="41" t="n">
        <f aca="false">N194+1</f>
        <v>10</v>
      </c>
      <c r="O195" s="43" t="n">
        <f aca="false">('Medidas-dBm-Diagrama de radiaçã'!O14)-MAX('Medidas-dBm-Diagrama de radiaçã'!$O$5:$O$365)</f>
        <v>-14.392</v>
      </c>
      <c r="P195" s="43" t="n">
        <f aca="false">('Medidas-dBm-Diagrama de radiaçã'!P14)-MAX('Medidas-dBm-Diagrama de radiaçã'!$P$5:$P$365)</f>
        <v>-7.556</v>
      </c>
      <c r="Q195" s="43" t="n">
        <f aca="false">('Medidas-dBm-Diagrama de radiaçã'!Q14)-MAX('Medidas-dBm-Diagrama de radiaçã'!$Q$5:$Q$365)</f>
        <v>-2.45</v>
      </c>
    </row>
    <row r="196" customFormat="false" ht="12.8" hidden="false" customHeight="false" outlineLevel="0" collapsed="false">
      <c r="B196" s="41" t="n">
        <f aca="false">B195+1</f>
        <v>11</v>
      </c>
      <c r="C196" s="43" t="n">
        <f aca="false">('Medidas-dBm-Diagrama de radiaçã'!C15)-MAX('Medidas-dBm-Diagrama de radiaçã'!$C$5:$C$365)</f>
        <v>-1.09999999999999</v>
      </c>
      <c r="D196" s="43" t="n">
        <f aca="false">('Medidas-dBm-Diagrama de radiaçã'!F15)-MAX('Medidas-dBm-Diagrama de radiaçã'!$F$5:$F$365)</f>
        <v>-15.2</v>
      </c>
      <c r="E196" s="0" t="n">
        <v>-19.7</v>
      </c>
      <c r="H196" s="41" t="n">
        <f aca="false">H195+1</f>
        <v>11</v>
      </c>
      <c r="I196" s="43" t="n">
        <f aca="false">('Medidas-dBm-Diagrama de radiaçã'!I15)-MAX('Medidas-dBm-Diagrama de radiaçã'!$I$5:$I$365)</f>
        <v>-6.08000000000001</v>
      </c>
      <c r="J196" s="43" t="n">
        <f aca="false">('Medidas-dBm-Diagrama de radiaçã'!J15)-MAX('Medidas-dBm-Diagrama de radiaçã'!$J$5:$J$365)</f>
        <v>-0.920000000000002</v>
      </c>
      <c r="N196" s="41" t="n">
        <f aca="false">N195+1</f>
        <v>11</v>
      </c>
      <c r="O196" s="43" t="n">
        <f aca="false">('Medidas-dBm-Diagrama de radiaçã'!O15)-MAX('Medidas-dBm-Diagrama de radiaçã'!$O$5:$O$365)</f>
        <v>-14</v>
      </c>
      <c r="P196" s="43" t="n">
        <f aca="false">('Medidas-dBm-Diagrama de radiaçã'!P15)-MAX('Medidas-dBm-Diagrama de radiaçã'!$P$5:$P$365)</f>
        <v>-7.67</v>
      </c>
      <c r="Q196" s="43" t="n">
        <f aca="false">('Medidas-dBm-Diagrama de radiaçã'!Q15)-MAX('Medidas-dBm-Diagrama de radiaçã'!$Q$5:$Q$365)</f>
        <v>-2.4</v>
      </c>
    </row>
    <row r="197" customFormat="false" ht="12.8" hidden="false" customHeight="false" outlineLevel="0" collapsed="false">
      <c r="B197" s="41" t="n">
        <f aca="false">B196+1</f>
        <v>12</v>
      </c>
      <c r="C197" s="43" t="n">
        <f aca="false">('Medidas-dBm-Diagrama de radiaçã'!C16)-MAX('Medidas-dBm-Diagrama de radiaçã'!$C$5:$C$365)</f>
        <v>-1.09999999999999</v>
      </c>
      <c r="D197" s="43" t="n">
        <f aca="false">('Medidas-dBm-Diagrama de radiaçã'!F16)-MAX('Medidas-dBm-Diagrama de radiaçã'!$F$5:$F$365)</f>
        <v>-14.7</v>
      </c>
      <c r="E197" s="0" t="n">
        <v>-18.7</v>
      </c>
      <c r="H197" s="41" t="n">
        <f aca="false">H196+1</f>
        <v>12</v>
      </c>
      <c r="I197" s="43" t="n">
        <f aca="false">('Medidas-dBm-Diagrama de radiaçã'!I16)-MAX('Medidas-dBm-Diagrama de radiaçã'!$I$5:$I$365)</f>
        <v>-6.194</v>
      </c>
      <c r="J197" s="43" t="n">
        <f aca="false">('Medidas-dBm-Diagrama de radiaçã'!J16)-MAX('Medidas-dBm-Diagrama de radiaçã'!$J$5:$J$365)</f>
        <v>-0.921999999999997</v>
      </c>
      <c r="N197" s="41" t="n">
        <f aca="false">N196+1</f>
        <v>12</v>
      </c>
      <c r="O197" s="43" t="n">
        <f aca="false">('Medidas-dBm-Diagrama de radiaçã'!O16)-MAX('Medidas-dBm-Diagrama de radiaçã'!$O$5:$O$365)</f>
        <v>-13.532</v>
      </c>
      <c r="P197" s="43" t="n">
        <f aca="false">('Medidas-dBm-Diagrama de radiaçã'!P16)-MAX('Medidas-dBm-Diagrama de radiaçã'!$P$5:$P$365)</f>
        <v>-7.926</v>
      </c>
      <c r="Q197" s="43" t="n">
        <f aca="false">('Medidas-dBm-Diagrama de radiaçã'!Q16)-MAX('Medidas-dBm-Diagrama de radiaçã'!$Q$5:$Q$365)</f>
        <v>-2.416</v>
      </c>
    </row>
    <row r="198" customFormat="false" ht="12.8" hidden="false" customHeight="false" outlineLevel="0" collapsed="false">
      <c r="B198" s="41" t="n">
        <f aca="false">B197+1</f>
        <v>13</v>
      </c>
      <c r="C198" s="43" t="n">
        <f aca="false">('Medidas-dBm-Diagrama de radiaçã'!C17)-MAX('Medidas-dBm-Diagrama de radiaçã'!$C$5:$C$365)</f>
        <v>-1</v>
      </c>
      <c r="D198" s="43" t="n">
        <f aca="false">('Medidas-dBm-Diagrama de radiaçã'!F17)-MAX('Medidas-dBm-Diagrama de radiaçã'!$F$5:$F$365)</f>
        <v>-14.3</v>
      </c>
      <c r="E198" s="0" t="n">
        <v>-17.8</v>
      </c>
      <c r="H198" s="41" t="n">
        <f aca="false">H197+1</f>
        <v>13</v>
      </c>
      <c r="I198" s="43" t="n">
        <f aca="false">('Medidas-dBm-Diagrama de radiaçã'!I17)-MAX('Medidas-dBm-Diagrama de radiaçã'!$I$5:$I$365)</f>
        <v>-6.308</v>
      </c>
      <c r="J198" s="43" t="n">
        <f aca="false">('Medidas-dBm-Diagrama de radiaçã'!J17)-MAX('Medidas-dBm-Diagrama de radiaçã'!$J$5:$J$365)</f>
        <v>-0.924</v>
      </c>
      <c r="N198" s="41" t="n">
        <f aca="false">N197+1</f>
        <v>13</v>
      </c>
      <c r="O198" s="43" t="n">
        <f aca="false">('Medidas-dBm-Diagrama de radiaçã'!O17)-MAX('Medidas-dBm-Diagrama de radiaçã'!$O$5:$O$365)</f>
        <v>-13.064</v>
      </c>
      <c r="P198" s="43" t="n">
        <f aca="false">('Medidas-dBm-Diagrama de radiaçã'!P17)-MAX('Medidas-dBm-Diagrama de radiaçã'!$P$5:$P$365)</f>
        <v>-8.182</v>
      </c>
      <c r="Q198" s="43" t="n">
        <f aca="false">('Medidas-dBm-Diagrama de radiaçã'!Q17)-MAX('Medidas-dBm-Diagrama de radiaçã'!$Q$5:$Q$365)</f>
        <v>-2.432</v>
      </c>
    </row>
    <row r="199" customFormat="false" ht="12.8" hidden="false" customHeight="false" outlineLevel="0" collapsed="false">
      <c r="B199" s="41" t="n">
        <f aca="false">B198+1</f>
        <v>14</v>
      </c>
      <c r="C199" s="43" t="n">
        <f aca="false">('Medidas-dBm-Diagrama de radiaçã'!C18)-MAX('Medidas-dBm-Diagrama de radiaçã'!$C$5:$C$365)</f>
        <v>-1</v>
      </c>
      <c r="D199" s="43" t="n">
        <f aca="false">('Medidas-dBm-Diagrama de radiaçã'!F18)-MAX('Medidas-dBm-Diagrama de radiaçã'!$F$5:$F$365)</f>
        <v>-13.7</v>
      </c>
      <c r="E199" s="0" t="n">
        <v>-16.8</v>
      </c>
      <c r="H199" s="41" t="n">
        <f aca="false">H198+1</f>
        <v>14</v>
      </c>
      <c r="I199" s="43" t="n">
        <f aca="false">('Medidas-dBm-Diagrama de radiaçã'!I18)-MAX('Medidas-dBm-Diagrama de radiaçã'!$I$5:$I$365)</f>
        <v>-6.422</v>
      </c>
      <c r="J199" s="43" t="n">
        <f aca="false">('Medidas-dBm-Diagrama de radiaçã'!J18)-MAX('Medidas-dBm-Diagrama de radiaçã'!$J$5:$J$365)</f>
        <v>-0.926000000000002</v>
      </c>
      <c r="N199" s="41" t="n">
        <f aca="false">N198+1</f>
        <v>14</v>
      </c>
      <c r="O199" s="43" t="n">
        <f aca="false">('Medidas-dBm-Diagrama de radiaçã'!O18)-MAX('Medidas-dBm-Diagrama de radiaçã'!$O$5:$O$365)</f>
        <v>-12.596</v>
      </c>
      <c r="P199" s="43" t="n">
        <f aca="false">('Medidas-dBm-Diagrama de radiaçã'!P18)-MAX('Medidas-dBm-Diagrama de radiaçã'!$P$5:$P$365)</f>
        <v>-8.438</v>
      </c>
      <c r="Q199" s="43" t="n">
        <f aca="false">('Medidas-dBm-Diagrama de radiaçã'!Q18)-MAX('Medidas-dBm-Diagrama de radiaçã'!$Q$5:$Q$365)</f>
        <v>-2.448</v>
      </c>
    </row>
    <row r="200" customFormat="false" ht="12.8" hidden="false" customHeight="false" outlineLevel="0" collapsed="false">
      <c r="B200" s="41" t="n">
        <f aca="false">B199+1</f>
        <v>15</v>
      </c>
      <c r="C200" s="43" t="n">
        <f aca="false">('Medidas-dBm-Diagrama de radiaçã'!C19)-MAX('Medidas-dBm-Diagrama de radiaçã'!$C$5:$C$365)</f>
        <v>-1</v>
      </c>
      <c r="D200" s="43" t="n">
        <f aca="false">('Medidas-dBm-Diagrama de radiaçã'!F19)-MAX('Medidas-dBm-Diagrama de radiaçã'!$F$5:$F$365)</f>
        <v>-13.4</v>
      </c>
      <c r="E200" s="0" t="n">
        <v>-15.8</v>
      </c>
      <c r="H200" s="41" t="n">
        <f aca="false">H199+1</f>
        <v>15</v>
      </c>
      <c r="I200" s="43" t="n">
        <f aca="false">('Medidas-dBm-Diagrama de radiaçã'!I19)-MAX('Medidas-dBm-Diagrama de radiaçã'!$I$5:$I$365)</f>
        <v>-6.536</v>
      </c>
      <c r="J200" s="43" t="n">
        <f aca="false">('Medidas-dBm-Diagrama de radiaçã'!J19)-MAX('Medidas-dBm-Diagrama de radiaçã'!$J$5:$J$365)</f>
        <v>-0.927999999999997</v>
      </c>
      <c r="N200" s="41" t="n">
        <f aca="false">N199+1</f>
        <v>15</v>
      </c>
      <c r="O200" s="43" t="n">
        <f aca="false">('Medidas-dBm-Diagrama de radiaçã'!O19)-MAX('Medidas-dBm-Diagrama de radiaçã'!$O$5:$O$365)</f>
        <v>-12.128</v>
      </c>
      <c r="P200" s="43" t="n">
        <f aca="false">('Medidas-dBm-Diagrama de radiaçã'!P19)-MAX('Medidas-dBm-Diagrama de radiaçã'!$P$5:$P$365)</f>
        <v>-8.694</v>
      </c>
      <c r="Q200" s="43" t="n">
        <f aca="false">('Medidas-dBm-Diagrama de radiaçã'!Q19)-MAX('Medidas-dBm-Diagrama de radiaçã'!$Q$5:$Q$365)</f>
        <v>-2.464</v>
      </c>
    </row>
    <row r="201" customFormat="false" ht="12.8" hidden="false" customHeight="false" outlineLevel="0" collapsed="false">
      <c r="B201" s="41" t="n">
        <f aca="false">B200+1</f>
        <v>16</v>
      </c>
      <c r="C201" s="43" t="n">
        <f aca="false">('Medidas-dBm-Diagrama de radiaçã'!C20)-MAX('Medidas-dBm-Diagrama de radiaçã'!$C$5:$C$365)</f>
        <v>-0.899999999999999</v>
      </c>
      <c r="D201" s="43" t="n">
        <f aca="false">('Medidas-dBm-Diagrama de radiaçã'!F20)-MAX('Medidas-dBm-Diagrama de radiaçã'!$F$5:$F$365)</f>
        <v>-12.9</v>
      </c>
      <c r="E201" s="0" t="n">
        <v>-15.2</v>
      </c>
      <c r="H201" s="41" t="n">
        <f aca="false">H200+1</f>
        <v>16</v>
      </c>
      <c r="I201" s="43" t="n">
        <f aca="false">('Medidas-dBm-Diagrama de radiaçã'!I20)-MAX('Medidas-dBm-Diagrama de radiaçã'!$I$5:$I$365)</f>
        <v>-6.65000000000001</v>
      </c>
      <c r="J201" s="43" t="n">
        <f aca="false">('Medidas-dBm-Diagrama de radiaçã'!J20)-MAX('Medidas-dBm-Diagrama de radiaçã'!$J$5:$J$365)</f>
        <v>-0.93</v>
      </c>
      <c r="N201" s="41" t="n">
        <f aca="false">N200+1</f>
        <v>16</v>
      </c>
      <c r="O201" s="43" t="n">
        <f aca="false">('Medidas-dBm-Diagrama de radiaçã'!O20)-MAX('Medidas-dBm-Diagrama de radiaçã'!$O$5:$O$365)</f>
        <v>-11.66</v>
      </c>
      <c r="P201" s="43" t="n">
        <f aca="false">('Medidas-dBm-Diagrama de radiaçã'!P20)-MAX('Medidas-dBm-Diagrama de radiaçã'!$P$5:$P$365)</f>
        <v>-8.95</v>
      </c>
      <c r="Q201" s="43" t="n">
        <f aca="false">('Medidas-dBm-Diagrama de radiaçã'!Q20)-MAX('Medidas-dBm-Diagrama de radiaçã'!$Q$5:$Q$365)</f>
        <v>-2.48</v>
      </c>
    </row>
    <row r="202" customFormat="false" ht="12.8" hidden="false" customHeight="false" outlineLevel="0" collapsed="false">
      <c r="B202" s="41" t="n">
        <f aca="false">B201+1</f>
        <v>17</v>
      </c>
      <c r="C202" s="43" t="n">
        <f aca="false">('Medidas-dBm-Diagrama de radiaçã'!C21)-MAX('Medidas-dBm-Diagrama de radiaçã'!$C$5:$C$365)</f>
        <v>-0.899999999999999</v>
      </c>
      <c r="D202" s="43" t="n">
        <f aca="false">('Medidas-dBm-Diagrama de radiaçã'!F21)-MAX('Medidas-dBm-Diagrama de radiaçã'!$F$5:$F$365)</f>
        <v>-12.6</v>
      </c>
      <c r="E202" s="0" t="n">
        <v>-14.7</v>
      </c>
      <c r="H202" s="41" t="n">
        <f aca="false">H201+1</f>
        <v>17</v>
      </c>
      <c r="I202" s="43" t="n">
        <f aca="false">('Medidas-dBm-Diagrama de radiaçã'!I21)-MAX('Medidas-dBm-Diagrama de radiaçã'!$I$5:$I$365)</f>
        <v>-6.77800000000001</v>
      </c>
      <c r="J202" s="43" t="n">
        <f aca="false">('Medidas-dBm-Diagrama de radiaçã'!J21)-MAX('Medidas-dBm-Diagrama de radiaçã'!$J$5:$J$365)</f>
        <v>-0.896000000000001</v>
      </c>
      <c r="N202" s="41" t="n">
        <f aca="false">N201+1</f>
        <v>17</v>
      </c>
      <c r="O202" s="43" t="n">
        <f aca="false">('Medidas-dBm-Diagrama de radiaçã'!O21)-MAX('Medidas-dBm-Diagrama de radiaçã'!$O$5:$O$365)</f>
        <v>-11.268</v>
      </c>
      <c r="P202" s="43" t="n">
        <f aca="false">('Medidas-dBm-Diagrama de radiaçã'!P21)-MAX('Medidas-dBm-Diagrama de radiaçã'!$P$5:$P$365)</f>
        <v>-9.112</v>
      </c>
      <c r="Q202" s="43" t="n">
        <f aca="false">('Medidas-dBm-Diagrama de radiaçã'!Q21)-MAX('Medidas-dBm-Diagrama de radiaçã'!$Q$5:$Q$365)</f>
        <v>-2.494</v>
      </c>
    </row>
    <row r="203" customFormat="false" ht="12.8" hidden="false" customHeight="false" outlineLevel="0" collapsed="false">
      <c r="B203" s="41" t="n">
        <f aca="false">B202+1</f>
        <v>18</v>
      </c>
      <c r="C203" s="43" t="n">
        <f aca="false">('Medidas-dBm-Diagrama de radiaçã'!C22)-MAX('Medidas-dBm-Diagrama de radiaçã'!$C$5:$C$365)</f>
        <v>-0.799999999999997</v>
      </c>
      <c r="D203" s="43" t="n">
        <f aca="false">('Medidas-dBm-Diagrama de radiaçã'!F22)-MAX('Medidas-dBm-Diagrama de radiaçã'!$F$5:$F$365)</f>
        <v>-12.2</v>
      </c>
      <c r="E203" s="0" t="n">
        <v>-14.3</v>
      </c>
      <c r="H203" s="41" t="n">
        <f aca="false">H202+1</f>
        <v>18</v>
      </c>
      <c r="I203" s="43" t="n">
        <f aca="false">('Medidas-dBm-Diagrama de radiaçã'!I22)-MAX('Medidas-dBm-Diagrama de radiaçã'!$I$5:$I$365)</f>
        <v>-6.90600000000001</v>
      </c>
      <c r="J203" s="43" t="n">
        <f aca="false">('Medidas-dBm-Diagrama de radiaçã'!J22)-MAX('Medidas-dBm-Diagrama de radiaçã'!$J$5:$J$365)</f>
        <v>-0.862000000000002</v>
      </c>
      <c r="N203" s="41" t="n">
        <f aca="false">N202+1</f>
        <v>18</v>
      </c>
      <c r="O203" s="43" t="n">
        <f aca="false">('Medidas-dBm-Diagrama de radiaçã'!O22)-MAX('Medidas-dBm-Diagrama de radiaçã'!$O$5:$O$365)</f>
        <v>-10.876</v>
      </c>
      <c r="P203" s="43" t="n">
        <f aca="false">('Medidas-dBm-Diagrama de radiaçã'!P22)-MAX('Medidas-dBm-Diagrama de radiaçã'!$P$5:$P$365)</f>
        <v>-9.274</v>
      </c>
      <c r="Q203" s="43" t="n">
        <f aca="false">('Medidas-dBm-Diagrama de radiaçã'!Q22)-MAX('Medidas-dBm-Diagrama de radiaçã'!$Q$5:$Q$365)</f>
        <v>-2.508</v>
      </c>
    </row>
    <row r="204" customFormat="false" ht="12.8" hidden="false" customHeight="false" outlineLevel="0" collapsed="false">
      <c r="B204" s="41" t="n">
        <f aca="false">B203+1</f>
        <v>19</v>
      </c>
      <c r="C204" s="43" t="n">
        <f aca="false">('Medidas-dBm-Diagrama de radiaçã'!C23)-MAX('Medidas-dBm-Diagrama de radiaçã'!$C$5:$C$365)</f>
        <v>-0.799999999999997</v>
      </c>
      <c r="D204" s="43" t="n">
        <f aca="false">('Medidas-dBm-Diagrama de radiaçã'!F23)-MAX('Medidas-dBm-Diagrama de radiaçã'!$F$5:$F$365)</f>
        <v>-11.8</v>
      </c>
      <c r="E204" s="0" t="n">
        <v>-13.7</v>
      </c>
      <c r="H204" s="41" t="n">
        <f aca="false">H203+1</f>
        <v>19</v>
      </c>
      <c r="I204" s="43" t="n">
        <f aca="false">('Medidas-dBm-Diagrama de radiaçã'!I23)-MAX('Medidas-dBm-Diagrama de radiaçã'!$I$5:$I$365)</f>
        <v>-7.03400000000001</v>
      </c>
      <c r="J204" s="43" t="n">
        <f aca="false">('Medidas-dBm-Diagrama de radiaçã'!J23)-MAX('Medidas-dBm-Diagrama de radiaçã'!$J$5:$J$365)</f>
        <v>-0.828000000000003</v>
      </c>
      <c r="N204" s="41" t="n">
        <f aca="false">N203+1</f>
        <v>19</v>
      </c>
      <c r="O204" s="43" t="n">
        <f aca="false">('Medidas-dBm-Diagrama de radiaçã'!O23)-MAX('Medidas-dBm-Diagrama de radiaçã'!$O$5:$O$365)</f>
        <v>-10.484</v>
      </c>
      <c r="P204" s="43" t="n">
        <f aca="false">('Medidas-dBm-Diagrama de radiaçã'!P23)-MAX('Medidas-dBm-Diagrama de radiaçã'!$P$5:$P$365)</f>
        <v>-9.436</v>
      </c>
      <c r="Q204" s="43" t="n">
        <f aca="false">('Medidas-dBm-Diagrama de radiaçã'!Q23)-MAX('Medidas-dBm-Diagrama de radiaçã'!$Q$5:$Q$365)</f>
        <v>-2.522</v>
      </c>
    </row>
    <row r="205" customFormat="false" ht="12.8" hidden="false" customHeight="false" outlineLevel="0" collapsed="false">
      <c r="B205" s="41" t="n">
        <f aca="false">B204+1</f>
        <v>20</v>
      </c>
      <c r="C205" s="43" t="n">
        <f aca="false">('Medidas-dBm-Diagrama de radiaçã'!C24)-MAX('Medidas-dBm-Diagrama de radiaçã'!$C$5:$C$365)</f>
        <v>-0.799999999999997</v>
      </c>
      <c r="D205" s="43" t="n">
        <f aca="false">('Medidas-dBm-Diagrama de radiaçã'!F24)-MAX('Medidas-dBm-Diagrama de radiaçã'!$F$5:$F$365)</f>
        <v>-7.9</v>
      </c>
      <c r="E205" s="0" t="n">
        <v>-13.4</v>
      </c>
      <c r="H205" s="41" t="n">
        <f aca="false">H204+1</f>
        <v>20</v>
      </c>
      <c r="I205" s="43" t="n">
        <f aca="false">('Medidas-dBm-Diagrama de radiaçã'!I24)-MAX('Medidas-dBm-Diagrama de radiaçã'!$I$5:$I$365)</f>
        <v>-7.16200000000001</v>
      </c>
      <c r="J205" s="43" t="n">
        <f aca="false">('Medidas-dBm-Diagrama de radiaçã'!J24)-MAX('Medidas-dBm-Diagrama de radiaçã'!$J$5:$J$365)</f>
        <v>-0.793999999999997</v>
      </c>
      <c r="N205" s="41" t="n">
        <f aca="false">N204+1</f>
        <v>20</v>
      </c>
      <c r="O205" s="43" t="n">
        <f aca="false">('Medidas-dBm-Diagrama de radiaçã'!O24)-MAX('Medidas-dBm-Diagrama de radiaçã'!$O$5:$O$365)</f>
        <v>-10.092</v>
      </c>
      <c r="P205" s="43" t="n">
        <f aca="false">('Medidas-dBm-Diagrama de radiaçã'!P24)-MAX('Medidas-dBm-Diagrama de radiaçã'!$P$5:$P$365)</f>
        <v>-9.59800000000001</v>
      </c>
      <c r="Q205" s="43" t="n">
        <f aca="false">('Medidas-dBm-Diagrama de radiaçã'!Q24)-MAX('Medidas-dBm-Diagrama de radiaçã'!$Q$5:$Q$365)</f>
        <v>-2.536</v>
      </c>
    </row>
    <row r="206" customFormat="false" ht="12.8" hidden="false" customHeight="false" outlineLevel="0" collapsed="false">
      <c r="B206" s="41" t="n">
        <f aca="false">B205+1</f>
        <v>21</v>
      </c>
      <c r="C206" s="43" t="n">
        <f aca="false">('Medidas-dBm-Diagrama de radiaçã'!C25)-MAX('Medidas-dBm-Diagrama de radiaçã'!$C$5:$C$365)</f>
        <v>-0.699999999999996</v>
      </c>
      <c r="D206" s="43" t="n">
        <f aca="false">('Medidas-dBm-Diagrama de radiaçã'!F25)-MAX('Medidas-dBm-Diagrama de radiaçã'!$F$5:$F$365)</f>
        <v>-7.6</v>
      </c>
      <c r="E206" s="0" t="n">
        <v>-12.9</v>
      </c>
      <c r="H206" s="41" t="n">
        <f aca="false">H205+1</f>
        <v>21</v>
      </c>
      <c r="I206" s="43" t="n">
        <f aca="false">('Medidas-dBm-Diagrama de radiaçã'!I25)-MAX('Medidas-dBm-Diagrama de radiaçã'!$I$5:$I$365)</f>
        <v>-7.29000000000001</v>
      </c>
      <c r="J206" s="43" t="n">
        <f aca="false">('Medidas-dBm-Diagrama de radiaçã'!J25)-MAX('Medidas-dBm-Diagrama de radiaçã'!$J$5:$J$365)</f>
        <v>-0.759999999999998</v>
      </c>
      <c r="N206" s="41" t="n">
        <f aca="false">N205+1</f>
        <v>21</v>
      </c>
      <c r="O206" s="43" t="n">
        <f aca="false">('Medidas-dBm-Diagrama de radiaçã'!O25)-MAX('Medidas-dBm-Diagrama de radiaçã'!$O$5:$O$365)</f>
        <v>-9.7</v>
      </c>
      <c r="P206" s="43" t="n">
        <f aca="false">('Medidas-dBm-Diagrama de radiaçã'!P25)-MAX('Medidas-dBm-Diagrama de radiaçã'!$P$5:$P$365)</f>
        <v>-9.76000000000001</v>
      </c>
      <c r="Q206" s="43" t="n">
        <f aca="false">('Medidas-dBm-Diagrama de radiaçã'!Q25)-MAX('Medidas-dBm-Diagrama de radiaçã'!$Q$5:$Q$365)</f>
        <v>-2.55</v>
      </c>
    </row>
    <row r="207" customFormat="false" ht="12.8" hidden="false" customHeight="false" outlineLevel="0" collapsed="false">
      <c r="B207" s="41" t="n">
        <f aca="false">B206+1</f>
        <v>22</v>
      </c>
      <c r="C207" s="43" t="n">
        <f aca="false">('Medidas-dBm-Diagrama de radiaçã'!C26)-MAX('Medidas-dBm-Diagrama de radiaçã'!$C$5:$C$365)</f>
        <v>-0.699999999999996</v>
      </c>
      <c r="D207" s="43" t="n">
        <f aca="false">('Medidas-dBm-Diagrama de radiaçã'!F26)-MAX('Medidas-dBm-Diagrama de radiaçã'!$F$5:$F$365)</f>
        <v>-7.4</v>
      </c>
      <c r="E207" s="0" t="n">
        <v>-12.6</v>
      </c>
      <c r="H207" s="41" t="n">
        <f aca="false">H206+1</f>
        <v>22</v>
      </c>
      <c r="I207" s="43" t="n">
        <f aca="false">('Medidas-dBm-Diagrama de radiaçã'!I26)-MAX('Medidas-dBm-Diagrama de radiaçã'!$I$5:$I$365)</f>
        <v>-7.31800000000001</v>
      </c>
      <c r="J207" s="43" t="n">
        <f aca="false">('Medidas-dBm-Diagrama de radiaçã'!J26)-MAX('Medidas-dBm-Diagrama de radiaçã'!$J$5:$J$365)</f>
        <v>-0.792000000000002</v>
      </c>
      <c r="N207" s="41" t="n">
        <f aca="false">N206+1</f>
        <v>22</v>
      </c>
      <c r="O207" s="43" t="n">
        <f aca="false">('Medidas-dBm-Diagrama de radiaçã'!O26)-MAX('Medidas-dBm-Diagrama de radiaçã'!$O$5:$O$365)</f>
        <v>-9.376</v>
      </c>
      <c r="P207" s="43" t="n">
        <f aca="false">('Medidas-dBm-Diagrama de radiaçã'!P26)-MAX('Medidas-dBm-Diagrama de radiaçã'!$P$5:$P$365)</f>
        <v>-10.132</v>
      </c>
      <c r="Q207" s="43" t="n">
        <f aca="false">('Medidas-dBm-Diagrama de radiaçã'!Q26)-MAX('Medidas-dBm-Diagrama de radiaçã'!$Q$5:$Q$365)</f>
        <v>-2.502</v>
      </c>
    </row>
    <row r="208" customFormat="false" ht="12.8" hidden="false" customHeight="false" outlineLevel="0" collapsed="false">
      <c r="B208" s="41" t="n">
        <f aca="false">B207+1</f>
        <v>23</v>
      </c>
      <c r="C208" s="43" t="n">
        <f aca="false">('Medidas-dBm-Diagrama de radiaçã'!C27)-MAX('Medidas-dBm-Diagrama de radiaçã'!$C$5:$C$365)</f>
        <v>-0.699999999999996</v>
      </c>
      <c r="D208" s="43" t="n">
        <f aca="false">('Medidas-dBm-Diagrama de radiaçã'!F27)-MAX('Medidas-dBm-Diagrama de radiaçã'!$F$5:$F$365)</f>
        <v>-7.2</v>
      </c>
      <c r="E208" s="0" t="n">
        <v>-12.2</v>
      </c>
      <c r="H208" s="41" t="n">
        <f aca="false">H207+1</f>
        <v>23</v>
      </c>
      <c r="I208" s="43" t="n">
        <f aca="false">('Medidas-dBm-Diagrama de radiaçã'!I27)-MAX('Medidas-dBm-Diagrama de radiaçã'!$I$5:$I$365)</f>
        <v>-7.346</v>
      </c>
      <c r="J208" s="43" t="n">
        <f aca="false">('Medidas-dBm-Diagrama de radiaçã'!J27)-MAX('Medidas-dBm-Diagrama de radiaçã'!$J$5:$J$365)</f>
        <v>-0.823999999999998</v>
      </c>
      <c r="N208" s="41" t="n">
        <f aca="false">N207+1</f>
        <v>23</v>
      </c>
      <c r="O208" s="43" t="n">
        <f aca="false">('Medidas-dBm-Diagrama de radiaçã'!O27)-MAX('Medidas-dBm-Diagrama de radiaçã'!$O$5:$O$365)</f>
        <v>-9.052</v>
      </c>
      <c r="P208" s="43" t="n">
        <f aca="false">('Medidas-dBm-Diagrama de radiaçã'!P27)-MAX('Medidas-dBm-Diagrama de radiaçã'!$P$5:$P$365)</f>
        <v>-10.504</v>
      </c>
      <c r="Q208" s="43" t="n">
        <f aca="false">('Medidas-dBm-Diagrama de radiaçã'!Q27)-MAX('Medidas-dBm-Diagrama de radiaçã'!$Q$5:$Q$365)</f>
        <v>-2.454</v>
      </c>
    </row>
    <row r="209" customFormat="false" ht="12.8" hidden="false" customHeight="false" outlineLevel="0" collapsed="false">
      <c r="B209" s="41" t="n">
        <f aca="false">B208+1</f>
        <v>24</v>
      </c>
      <c r="C209" s="43" t="n">
        <f aca="false">('Medidas-dBm-Diagrama de radiaçã'!C28)-MAX('Medidas-dBm-Diagrama de radiaçã'!$C$5:$C$365)</f>
        <v>-0.599999999999994</v>
      </c>
      <c r="D209" s="43" t="n">
        <f aca="false">('Medidas-dBm-Diagrama de radiaçã'!F28)-MAX('Medidas-dBm-Diagrama de radiaçã'!$F$5:$F$365)</f>
        <v>-7</v>
      </c>
      <c r="E209" s="0" t="n">
        <v>-11.8</v>
      </c>
      <c r="H209" s="41" t="n">
        <f aca="false">H208+1</f>
        <v>24</v>
      </c>
      <c r="I209" s="43" t="n">
        <f aca="false">('Medidas-dBm-Diagrama de radiaçã'!I28)-MAX('Medidas-dBm-Diagrama de radiaçã'!$I$5:$I$365)</f>
        <v>-7.374</v>
      </c>
      <c r="J209" s="43" t="n">
        <f aca="false">('Medidas-dBm-Diagrama de radiaçã'!J28)-MAX('Medidas-dBm-Diagrama de radiaçã'!$J$5:$J$365)</f>
        <v>-0.856000000000002</v>
      </c>
      <c r="N209" s="41" t="n">
        <f aca="false">N208+1</f>
        <v>24</v>
      </c>
      <c r="O209" s="43" t="n">
        <f aca="false">('Medidas-dBm-Diagrama de radiaçã'!O28)-MAX('Medidas-dBm-Diagrama de radiaçã'!$O$5:$O$365)</f>
        <v>-8.728</v>
      </c>
      <c r="P209" s="43" t="n">
        <f aca="false">('Medidas-dBm-Diagrama de radiaçã'!P28)-MAX('Medidas-dBm-Diagrama de radiaçã'!$P$5:$P$365)</f>
        <v>-10.876</v>
      </c>
      <c r="Q209" s="43" t="n">
        <f aca="false">('Medidas-dBm-Diagrama de radiaçã'!Q28)-MAX('Medidas-dBm-Diagrama de radiaçã'!$Q$5:$Q$365)</f>
        <v>-2.406</v>
      </c>
    </row>
    <row r="210" customFormat="false" ht="12.8" hidden="false" customHeight="false" outlineLevel="0" collapsed="false">
      <c r="B210" s="41" t="n">
        <f aca="false">B209+1</f>
        <v>25</v>
      </c>
      <c r="C210" s="43" t="n">
        <f aca="false">('Medidas-dBm-Diagrama de radiaçã'!C29)-MAX('Medidas-dBm-Diagrama de radiaçã'!$C$5:$C$365)</f>
        <v>-0.599999999999994</v>
      </c>
      <c r="D210" s="43" t="n">
        <f aca="false">('Medidas-dBm-Diagrama de radiaçã'!F29)-MAX('Medidas-dBm-Diagrama de radiaçã'!$F$5:$F$365)</f>
        <v>-6.8</v>
      </c>
      <c r="E210" s="0" t="n">
        <v>-7.9</v>
      </c>
      <c r="H210" s="41" t="n">
        <f aca="false">H209+1</f>
        <v>25</v>
      </c>
      <c r="I210" s="43" t="n">
        <f aca="false">('Medidas-dBm-Diagrama de radiaçã'!I29)-MAX('Medidas-dBm-Diagrama de radiaçã'!$I$5:$I$365)</f>
        <v>-7.402</v>
      </c>
      <c r="J210" s="43" t="n">
        <f aca="false">('Medidas-dBm-Diagrama de radiaçã'!J29)-MAX('Medidas-dBm-Diagrama de radiaçã'!$J$5:$J$365)</f>
        <v>-0.887999999999998</v>
      </c>
      <c r="N210" s="41" t="n">
        <f aca="false">N209+1</f>
        <v>25</v>
      </c>
      <c r="O210" s="43" t="n">
        <f aca="false">('Medidas-dBm-Diagrama de radiaçã'!O29)-MAX('Medidas-dBm-Diagrama de radiaçã'!$O$5:$O$365)</f>
        <v>-8.404</v>
      </c>
      <c r="P210" s="43" t="n">
        <f aca="false">('Medidas-dBm-Diagrama de radiaçã'!P29)-MAX('Medidas-dBm-Diagrama de radiaçã'!$P$5:$P$365)</f>
        <v>-11.248</v>
      </c>
      <c r="Q210" s="43" t="n">
        <f aca="false">('Medidas-dBm-Diagrama de radiaçã'!Q29)-MAX('Medidas-dBm-Diagrama de radiaçã'!$Q$5:$Q$365)</f>
        <v>-2.358</v>
      </c>
    </row>
    <row r="211" customFormat="false" ht="12.8" hidden="false" customHeight="false" outlineLevel="0" collapsed="false">
      <c r="B211" s="41" t="n">
        <f aca="false">B210+1</f>
        <v>26</v>
      </c>
      <c r="C211" s="43" t="n">
        <f aca="false">('Medidas-dBm-Diagrama de radiaçã'!C30)-MAX('Medidas-dBm-Diagrama de radiaçã'!$C$5:$C$365)</f>
        <v>-0.599999999999994</v>
      </c>
      <c r="D211" s="43" t="n">
        <f aca="false">('Medidas-dBm-Diagrama de radiaçã'!F30)-MAX('Medidas-dBm-Diagrama de radiaçã'!$F$5:$F$365)</f>
        <v>-6.6</v>
      </c>
      <c r="E211" s="0" t="n">
        <v>-7.6</v>
      </c>
      <c r="H211" s="41" t="n">
        <f aca="false">H210+1</f>
        <v>26</v>
      </c>
      <c r="I211" s="43" t="n">
        <f aca="false">('Medidas-dBm-Diagrama de radiaçã'!I30)-MAX('Medidas-dBm-Diagrama de radiaçã'!$I$5:$I$365)</f>
        <v>-7.43</v>
      </c>
      <c r="J211" s="43" t="n">
        <f aca="false">('Medidas-dBm-Diagrama de radiaçã'!J30)-MAX('Medidas-dBm-Diagrama de radiaçã'!$J$5:$J$365)</f>
        <v>-0.920000000000002</v>
      </c>
      <c r="N211" s="41" t="n">
        <f aca="false">N210+1</f>
        <v>26</v>
      </c>
      <c r="O211" s="43" t="n">
        <f aca="false">('Medidas-dBm-Diagrama de radiaçã'!O30)-MAX('Medidas-dBm-Diagrama de radiaçã'!$O$5:$O$365)</f>
        <v>-8.08</v>
      </c>
      <c r="P211" s="43" t="n">
        <f aca="false">('Medidas-dBm-Diagrama de radiaçã'!P30)-MAX('Medidas-dBm-Diagrama de radiaçã'!$P$5:$P$365)</f>
        <v>-11.62</v>
      </c>
      <c r="Q211" s="43" t="n">
        <f aca="false">('Medidas-dBm-Diagrama de radiaçã'!Q30)-MAX('Medidas-dBm-Diagrama de radiaçã'!$Q$5:$Q$365)</f>
        <v>-2.31</v>
      </c>
    </row>
    <row r="212" customFormat="false" ht="12.8" hidden="false" customHeight="false" outlineLevel="0" collapsed="false">
      <c r="B212" s="41" t="n">
        <f aca="false">B211+1</f>
        <v>27</v>
      </c>
      <c r="C212" s="43" t="n">
        <f aca="false">('Medidas-dBm-Diagrama de radiaçã'!C31)-MAX('Medidas-dBm-Diagrama de radiaçã'!$C$5:$C$365)</f>
        <v>-0.5</v>
      </c>
      <c r="D212" s="43" t="n">
        <f aca="false">('Medidas-dBm-Diagrama de radiaçã'!F31)-MAX('Medidas-dBm-Diagrama de radiaçã'!$F$5:$F$365)</f>
        <v>-6.3</v>
      </c>
      <c r="E212" s="0" t="n">
        <v>-7.4</v>
      </c>
      <c r="H212" s="41" t="n">
        <f aca="false">H211+1</f>
        <v>27</v>
      </c>
      <c r="I212" s="43" t="n">
        <f aca="false">('Medidas-dBm-Diagrama de radiaçã'!I31)-MAX('Medidas-dBm-Diagrama de radiaçã'!$I$5:$I$365)</f>
        <v>-7.332</v>
      </c>
      <c r="J212" s="43" t="n">
        <f aca="false">('Medidas-dBm-Diagrama de radiaçã'!J31)-MAX('Medidas-dBm-Diagrama de radiaçã'!$J$5:$J$365)</f>
        <v>-1.036</v>
      </c>
      <c r="N212" s="41" t="n">
        <f aca="false">N211+1</f>
        <v>27</v>
      </c>
      <c r="O212" s="43" t="n">
        <f aca="false">('Medidas-dBm-Diagrama de radiaçã'!O31)-MAX('Medidas-dBm-Diagrama de radiaçã'!$O$5:$O$365)</f>
        <v>-7.82</v>
      </c>
      <c r="P212" s="43" t="n">
        <f aca="false">('Medidas-dBm-Diagrama de radiaçã'!P31)-MAX('Medidas-dBm-Diagrama de radiaçã'!$P$5:$P$365)</f>
        <v>-12.252</v>
      </c>
      <c r="Q212" s="43" t="n">
        <f aca="false">('Medidas-dBm-Diagrama de radiaçã'!Q31)-MAX('Medidas-dBm-Diagrama de radiaçã'!$Q$5:$Q$365)</f>
        <v>-2.286</v>
      </c>
    </row>
    <row r="213" customFormat="false" ht="12.8" hidden="false" customHeight="false" outlineLevel="0" collapsed="false">
      <c r="B213" s="41" t="n">
        <f aca="false">B212+1</f>
        <v>28</v>
      </c>
      <c r="C213" s="43" t="n">
        <f aca="false">('Medidas-dBm-Diagrama de radiaçã'!C32)-MAX('Medidas-dBm-Diagrama de radiaçã'!$C$5:$C$365)</f>
        <v>-0.399999999999999</v>
      </c>
      <c r="D213" s="43" t="n">
        <f aca="false">('Medidas-dBm-Diagrama de radiaçã'!F32)-MAX('Medidas-dBm-Diagrama de radiaçã'!$F$5:$F$365)</f>
        <v>-6.1</v>
      </c>
      <c r="E213" s="0" t="n">
        <v>-7.2</v>
      </c>
      <c r="H213" s="41" t="n">
        <f aca="false">H212+1</f>
        <v>28</v>
      </c>
      <c r="I213" s="43" t="n">
        <f aca="false">('Medidas-dBm-Diagrama de radiaçã'!I32)-MAX('Medidas-dBm-Diagrama de radiaçã'!$I$5:$I$365)</f>
        <v>-7.234</v>
      </c>
      <c r="J213" s="43" t="n">
        <f aca="false">('Medidas-dBm-Diagrama de radiaçã'!J32)-MAX('Medidas-dBm-Diagrama de radiaçã'!$J$5:$J$365)</f>
        <v>-1.152</v>
      </c>
      <c r="N213" s="41" t="n">
        <f aca="false">N212+1</f>
        <v>28</v>
      </c>
      <c r="O213" s="43" t="n">
        <f aca="false">('Medidas-dBm-Diagrama de radiaçã'!O32)-MAX('Medidas-dBm-Diagrama de radiaçã'!$O$5:$O$365)</f>
        <v>-7.56</v>
      </c>
      <c r="P213" s="43" t="n">
        <f aca="false">('Medidas-dBm-Diagrama de radiaçã'!P32)-MAX('Medidas-dBm-Diagrama de radiaçã'!$P$5:$P$365)</f>
        <v>-12.884</v>
      </c>
      <c r="Q213" s="43" t="n">
        <f aca="false">('Medidas-dBm-Diagrama de radiaçã'!Q32)-MAX('Medidas-dBm-Diagrama de radiaçã'!$Q$5:$Q$365)</f>
        <v>-2.262</v>
      </c>
    </row>
    <row r="214" customFormat="false" ht="12.8" hidden="false" customHeight="false" outlineLevel="0" collapsed="false">
      <c r="B214" s="41" t="n">
        <f aca="false">B213+1</f>
        <v>29</v>
      </c>
      <c r="C214" s="43" t="n">
        <f aca="false">('Medidas-dBm-Diagrama de radiaçã'!C33)-MAX('Medidas-dBm-Diagrama de radiaçã'!$C$5:$C$365)</f>
        <v>-0.299999999999997</v>
      </c>
      <c r="D214" s="43" t="n">
        <f aca="false">('Medidas-dBm-Diagrama de radiaçã'!F33)-MAX('Medidas-dBm-Diagrama de radiaçã'!$F$5:$F$365)</f>
        <v>-5.8</v>
      </c>
      <c r="E214" s="0" t="n">
        <v>-7</v>
      </c>
      <c r="H214" s="41" t="n">
        <f aca="false">H213+1</f>
        <v>29</v>
      </c>
      <c r="I214" s="43" t="n">
        <f aca="false">('Medidas-dBm-Diagrama de radiaçã'!I33)-MAX('Medidas-dBm-Diagrama de radiaçã'!$I$5:$I$365)</f>
        <v>-7.136</v>
      </c>
      <c r="J214" s="43" t="n">
        <f aca="false">('Medidas-dBm-Diagrama de radiaçã'!J33)-MAX('Medidas-dBm-Diagrama de radiaçã'!$J$5:$J$365)</f>
        <v>-1.268</v>
      </c>
      <c r="N214" s="41" t="n">
        <f aca="false">N213+1</f>
        <v>29</v>
      </c>
      <c r="O214" s="43" t="n">
        <f aca="false">('Medidas-dBm-Diagrama de radiaçã'!O33)-MAX('Medidas-dBm-Diagrama de radiaçã'!$O$5:$O$365)</f>
        <v>-7.3</v>
      </c>
      <c r="P214" s="43" t="n">
        <f aca="false">('Medidas-dBm-Diagrama de radiaçã'!P33)-MAX('Medidas-dBm-Diagrama de radiaçã'!$P$5:$P$365)</f>
        <v>-13.516</v>
      </c>
      <c r="Q214" s="43" t="n">
        <f aca="false">('Medidas-dBm-Diagrama de radiaçã'!Q33)-MAX('Medidas-dBm-Diagrama de radiaçã'!$Q$5:$Q$365)</f>
        <v>-2.238</v>
      </c>
    </row>
    <row r="215" customFormat="false" ht="12.8" hidden="false" customHeight="false" outlineLevel="0" collapsed="false">
      <c r="B215" s="41" t="n">
        <f aca="false">B214+1</f>
        <v>30</v>
      </c>
      <c r="C215" s="43" t="n">
        <f aca="false">('Medidas-dBm-Diagrama de radiaçã'!C34)-MAX('Medidas-dBm-Diagrama de radiaçã'!$C$5:$C$365)</f>
        <v>-0.299999999999997</v>
      </c>
      <c r="D215" s="43" t="n">
        <f aca="false">('Medidas-dBm-Diagrama de radiaçã'!F34)-MAX('Medidas-dBm-Diagrama de radiaçã'!$F$5:$F$365)</f>
        <v>-5.4</v>
      </c>
      <c r="E215" s="0" t="n">
        <v>-6.8</v>
      </c>
      <c r="H215" s="41" t="n">
        <f aca="false">H214+1</f>
        <v>30</v>
      </c>
      <c r="I215" s="43" t="n">
        <f aca="false">('Medidas-dBm-Diagrama de radiaçã'!I34)-MAX('Medidas-dBm-Diagrama de radiaçã'!$I$5:$I$365)</f>
        <v>-7.038</v>
      </c>
      <c r="J215" s="43" t="n">
        <f aca="false">('Medidas-dBm-Diagrama de radiaçã'!J34)-MAX('Medidas-dBm-Diagrama de radiaçã'!$J$5:$J$365)</f>
        <v>-1.384</v>
      </c>
      <c r="N215" s="41" t="n">
        <f aca="false">N214+1</f>
        <v>30</v>
      </c>
      <c r="O215" s="43" t="n">
        <f aca="false">('Medidas-dBm-Diagrama de radiaçã'!O34)-MAX('Medidas-dBm-Diagrama de radiaçã'!$O$5:$O$365)</f>
        <v>-7.04</v>
      </c>
      <c r="P215" s="43" t="n">
        <f aca="false">('Medidas-dBm-Diagrama de radiaçã'!P34)-MAX('Medidas-dBm-Diagrama de radiaçã'!$P$5:$P$365)</f>
        <v>-14.148</v>
      </c>
      <c r="Q215" s="43" t="n">
        <f aca="false">('Medidas-dBm-Diagrama de radiaçã'!Q34)-MAX('Medidas-dBm-Diagrama de radiaçã'!$Q$5:$Q$365)</f>
        <v>-2.214</v>
      </c>
    </row>
    <row r="216" customFormat="false" ht="12.8" hidden="false" customHeight="false" outlineLevel="0" collapsed="false">
      <c r="B216" s="41" t="n">
        <f aca="false">B215+1</f>
        <v>31</v>
      </c>
      <c r="C216" s="43" t="n">
        <f aca="false">('Medidas-dBm-Diagrama de radiaçã'!C35)-MAX('Medidas-dBm-Diagrama de radiaçã'!$C$5:$C$365)</f>
        <v>-0.199999999999996</v>
      </c>
      <c r="D216" s="43" t="n">
        <f aca="false">('Medidas-dBm-Diagrama de radiaçã'!F35)-MAX('Medidas-dBm-Diagrama de radiaçã'!$F$5:$F$365)</f>
        <v>-5.2</v>
      </c>
      <c r="E216" s="0" t="n">
        <v>-6.6</v>
      </c>
      <c r="H216" s="41" t="n">
        <f aca="false">H215+1</f>
        <v>31</v>
      </c>
      <c r="I216" s="43" t="n">
        <f aca="false">('Medidas-dBm-Diagrama de radiaçã'!I35)-MAX('Medidas-dBm-Diagrama de radiaçã'!$I$5:$I$365)</f>
        <v>-6.94000000000001</v>
      </c>
      <c r="J216" s="43" t="n">
        <f aca="false">('Medidas-dBm-Diagrama de radiaçã'!J35)-MAX('Medidas-dBm-Diagrama de radiaçã'!$J$5:$J$365)</f>
        <v>-1.5</v>
      </c>
      <c r="N216" s="41" t="n">
        <f aca="false">N215+1</f>
        <v>31</v>
      </c>
      <c r="O216" s="43" t="n">
        <f aca="false">('Medidas-dBm-Diagrama de radiaçã'!O35)-MAX('Medidas-dBm-Diagrama de radiaçã'!$O$5:$O$365)</f>
        <v>-6.78</v>
      </c>
      <c r="P216" s="43" t="n">
        <f aca="false">('Medidas-dBm-Diagrama de radiaçã'!P35)-MAX('Medidas-dBm-Diagrama de radiaçã'!$P$5:$P$365)</f>
        <v>-14.78</v>
      </c>
      <c r="Q216" s="43" t="n">
        <f aca="false">('Medidas-dBm-Diagrama de radiaçã'!Q35)-MAX('Medidas-dBm-Diagrama de radiaçã'!$Q$5:$Q$365)</f>
        <v>-2.19</v>
      </c>
    </row>
    <row r="217" customFormat="false" ht="12.8" hidden="false" customHeight="false" outlineLevel="0" collapsed="false">
      <c r="B217" s="41" t="n">
        <f aca="false">B216+1</f>
        <v>32</v>
      </c>
      <c r="C217" s="43" t="n">
        <f aca="false">('Medidas-dBm-Diagrama de radiaçã'!C36)-MAX('Medidas-dBm-Diagrama de radiaçã'!$C$5:$C$365)</f>
        <v>-0.199999999999996</v>
      </c>
      <c r="D217" s="43" t="n">
        <f aca="false">('Medidas-dBm-Diagrama de radiaçã'!F36)-MAX('Medidas-dBm-Diagrama de radiaçã'!$F$5:$F$365)</f>
        <v>-4.9</v>
      </c>
      <c r="E217" s="0" t="n">
        <v>-6.3</v>
      </c>
      <c r="H217" s="41" t="n">
        <f aca="false">H216+1</f>
        <v>32</v>
      </c>
      <c r="I217" s="43" t="n">
        <f aca="false">('Medidas-dBm-Diagrama de radiaçã'!I36)-MAX('Medidas-dBm-Diagrama de radiaçã'!$I$5:$I$365)</f>
        <v>-6.79000000000001</v>
      </c>
      <c r="J217" s="43" t="n">
        <f aca="false">('Medidas-dBm-Diagrama de radiaçã'!J36)-MAX('Medidas-dBm-Diagrama de radiaçã'!$J$5:$J$365)</f>
        <v>-1.594</v>
      </c>
      <c r="N217" s="41" t="n">
        <f aca="false">N216+1</f>
        <v>32</v>
      </c>
      <c r="O217" s="43" t="n">
        <f aca="false">('Medidas-dBm-Diagrama de radiaçã'!O36)-MAX('Medidas-dBm-Diagrama de radiaçã'!$O$5:$O$365)</f>
        <v>-6.584</v>
      </c>
      <c r="P217" s="43" t="n">
        <f aca="false">('Medidas-dBm-Diagrama de radiaçã'!P36)-MAX('Medidas-dBm-Diagrama de radiaçã'!$P$5:$P$365)</f>
        <v>-16.186</v>
      </c>
      <c r="Q217" s="43" t="n">
        <f aca="false">('Medidas-dBm-Diagrama de radiaçã'!Q36)-MAX('Medidas-dBm-Diagrama de radiaçã'!$Q$5:$Q$365)</f>
        <v>-2.168</v>
      </c>
    </row>
    <row r="218" customFormat="false" ht="12.8" hidden="false" customHeight="false" outlineLevel="0" collapsed="false">
      <c r="B218" s="41" t="n">
        <f aca="false">B217+1</f>
        <v>33</v>
      </c>
      <c r="C218" s="43" t="n">
        <f aca="false">('Medidas-dBm-Diagrama de radiaçã'!C37)-MAX('Medidas-dBm-Diagrama de radiaçã'!$C$5:$C$365)</f>
        <v>-0.0999999999999943</v>
      </c>
      <c r="D218" s="43" t="n">
        <f aca="false">('Medidas-dBm-Diagrama de radiaçã'!F37)-MAX('Medidas-dBm-Diagrama de radiaçã'!$F$5:$F$365)</f>
        <v>-4.6</v>
      </c>
      <c r="E218" s="0" t="n">
        <v>-6.1</v>
      </c>
      <c r="H218" s="41" t="n">
        <f aca="false">H217+1</f>
        <v>33</v>
      </c>
      <c r="I218" s="43" t="n">
        <f aca="false">('Medidas-dBm-Diagrama de radiaçã'!I37)-MAX('Medidas-dBm-Diagrama de radiaçã'!$I$5:$I$365)</f>
        <v>-6.64</v>
      </c>
      <c r="J218" s="43" t="n">
        <f aca="false">('Medidas-dBm-Diagrama de radiaçã'!J37)-MAX('Medidas-dBm-Diagrama de radiaçã'!$J$5:$J$365)</f>
        <v>-1.688</v>
      </c>
      <c r="N218" s="41" t="n">
        <f aca="false">N217+1</f>
        <v>33</v>
      </c>
      <c r="O218" s="43" t="n">
        <f aca="false">('Medidas-dBm-Diagrama de radiaçã'!O37)-MAX('Medidas-dBm-Diagrama de radiaçã'!$O$5:$O$365)</f>
        <v>-6.388</v>
      </c>
      <c r="P218" s="43" t="n">
        <f aca="false">('Medidas-dBm-Diagrama de radiaçã'!P37)-MAX('Medidas-dBm-Diagrama de radiaçã'!$P$5:$P$365)</f>
        <v>-17.592</v>
      </c>
      <c r="Q218" s="43" t="n">
        <f aca="false">('Medidas-dBm-Diagrama de radiaçã'!Q37)-MAX('Medidas-dBm-Diagrama de radiaçã'!$Q$5:$Q$365)</f>
        <v>-2.146</v>
      </c>
    </row>
    <row r="219" customFormat="false" ht="12.8" hidden="false" customHeight="false" outlineLevel="0" collapsed="false">
      <c r="B219" s="41" t="n">
        <f aca="false">B218+1</f>
        <v>34</v>
      </c>
      <c r="C219" s="43" t="n">
        <f aca="false">('Medidas-dBm-Diagrama de radiaçã'!C38)-MAX('Medidas-dBm-Diagrama de radiaçã'!$C$5:$C$365)</f>
        <v>0</v>
      </c>
      <c r="D219" s="43" t="n">
        <f aca="false">('Medidas-dBm-Diagrama de radiaçã'!F38)-MAX('Medidas-dBm-Diagrama de radiaçã'!$F$5:$F$365)</f>
        <v>-4.3</v>
      </c>
      <c r="E219" s="0" t="n">
        <v>-5.8</v>
      </c>
      <c r="H219" s="41" t="n">
        <f aca="false">H218+1</f>
        <v>34</v>
      </c>
      <c r="I219" s="43" t="n">
        <f aca="false">('Medidas-dBm-Diagrama de radiaçã'!I38)-MAX('Medidas-dBm-Diagrama de radiaçã'!$I$5:$I$365)</f>
        <v>-6.49</v>
      </c>
      <c r="J219" s="43" t="n">
        <f aca="false">('Medidas-dBm-Diagrama de radiaçã'!J38)-MAX('Medidas-dBm-Diagrama de radiaçã'!$J$5:$J$365)</f>
        <v>-1.782</v>
      </c>
      <c r="N219" s="41" t="n">
        <f aca="false">N218+1</f>
        <v>34</v>
      </c>
      <c r="O219" s="43" t="n">
        <f aca="false">('Medidas-dBm-Diagrama de radiaçã'!O38)-MAX('Medidas-dBm-Diagrama de radiaçã'!$O$5:$O$365)</f>
        <v>-6.192</v>
      </c>
      <c r="P219" s="43" t="n">
        <f aca="false">('Medidas-dBm-Diagrama de radiaçã'!P38)-MAX('Medidas-dBm-Diagrama de radiaçã'!$P$5:$P$365)</f>
        <v>-18.998</v>
      </c>
      <c r="Q219" s="43" t="n">
        <f aca="false">('Medidas-dBm-Diagrama de radiaçã'!Q38)-MAX('Medidas-dBm-Diagrama de radiaçã'!$Q$5:$Q$365)</f>
        <v>-2.124</v>
      </c>
    </row>
    <row r="220" customFormat="false" ht="12.8" hidden="false" customHeight="false" outlineLevel="0" collapsed="false">
      <c r="B220" s="41" t="n">
        <f aca="false">B219+1</f>
        <v>35</v>
      </c>
      <c r="C220" s="43" t="n">
        <f aca="false">('Medidas-dBm-Diagrama de radiaçã'!C39)-MAX('Medidas-dBm-Diagrama de radiaçã'!$C$5:$C$365)</f>
        <v>0</v>
      </c>
      <c r="D220" s="43" t="n">
        <f aca="false">('Medidas-dBm-Diagrama de radiaçã'!F39)-MAX('Medidas-dBm-Diagrama de radiaçã'!$F$5:$F$365)</f>
        <v>-4</v>
      </c>
      <c r="E220" s="0" t="n">
        <v>-5.4</v>
      </c>
      <c r="H220" s="41" t="n">
        <f aca="false">H219+1</f>
        <v>35</v>
      </c>
      <c r="I220" s="43" t="n">
        <f aca="false">('Medidas-dBm-Diagrama de radiaçã'!I39)-MAX('Medidas-dBm-Diagrama de radiaçã'!$I$5:$I$365)</f>
        <v>-6.34</v>
      </c>
      <c r="J220" s="43" t="n">
        <f aca="false">('Medidas-dBm-Diagrama de radiaçã'!J39)-MAX('Medidas-dBm-Diagrama de radiaçã'!$J$5:$J$365)</f>
        <v>-1.876</v>
      </c>
      <c r="N220" s="41" t="n">
        <f aca="false">N219+1</f>
        <v>35</v>
      </c>
      <c r="O220" s="43" t="n">
        <f aca="false">('Medidas-dBm-Diagrama de radiaçã'!O39)-MAX('Medidas-dBm-Diagrama de radiaçã'!$O$5:$O$365)</f>
        <v>-5.996</v>
      </c>
      <c r="P220" s="43" t="n">
        <f aca="false">('Medidas-dBm-Diagrama de radiaçã'!P39)-MAX('Medidas-dBm-Diagrama de radiaçã'!$P$5:$P$365)</f>
        <v>-20.404</v>
      </c>
      <c r="Q220" s="43" t="n">
        <f aca="false">('Medidas-dBm-Diagrama de radiaçã'!Q39)-MAX('Medidas-dBm-Diagrama de radiaçã'!$Q$5:$Q$365)</f>
        <v>-2.102</v>
      </c>
    </row>
    <row r="221" customFormat="false" ht="12.8" hidden="false" customHeight="false" outlineLevel="0" collapsed="false">
      <c r="B221" s="41" t="n">
        <f aca="false">B220+1</f>
        <v>36</v>
      </c>
      <c r="C221" s="43" t="n">
        <f aca="false">('Medidas-dBm-Diagrama de radiaçã'!C40)-MAX('Medidas-dBm-Diagrama de radiaçã'!$C$5:$C$365)</f>
        <v>0</v>
      </c>
      <c r="D221" s="43" t="n">
        <f aca="false">('Medidas-dBm-Diagrama de radiaçã'!F40)-MAX('Medidas-dBm-Diagrama de radiaçã'!$F$5:$F$365)</f>
        <v>-3.7</v>
      </c>
      <c r="E221" s="0" t="n">
        <v>-5.2</v>
      </c>
      <c r="H221" s="41" t="n">
        <f aca="false">H220+1</f>
        <v>36</v>
      </c>
      <c r="I221" s="43" t="n">
        <f aca="false">('Medidas-dBm-Diagrama de radiaçã'!I40)-MAX('Medidas-dBm-Diagrama de radiaçã'!$I$5:$I$365)</f>
        <v>-6.19000000000001</v>
      </c>
      <c r="J221" s="43" t="n">
        <f aca="false">('Medidas-dBm-Diagrama de radiaçã'!J40)-MAX('Medidas-dBm-Diagrama de radiaçã'!$J$5:$J$365)</f>
        <v>-1.97</v>
      </c>
      <c r="N221" s="41" t="n">
        <f aca="false">N220+1</f>
        <v>36</v>
      </c>
      <c r="O221" s="43" t="n">
        <f aca="false">('Medidas-dBm-Diagrama de radiaçã'!O40)-MAX('Medidas-dBm-Diagrama de radiaçã'!$O$5:$O$365)</f>
        <v>-5.8</v>
      </c>
      <c r="P221" s="43" t="n">
        <f aca="false">('Medidas-dBm-Diagrama de radiaçã'!P40)-MAX('Medidas-dBm-Diagrama de radiaçã'!$P$5:$P$365)</f>
        <v>-21.81</v>
      </c>
      <c r="Q221" s="43" t="n">
        <f aca="false">('Medidas-dBm-Diagrama de radiaçã'!Q40)-MAX('Medidas-dBm-Diagrama de radiaçã'!$Q$5:$Q$365)</f>
        <v>-2.08</v>
      </c>
    </row>
    <row r="222" customFormat="false" ht="12.8" hidden="false" customHeight="false" outlineLevel="0" collapsed="false">
      <c r="B222" s="41" t="n">
        <f aca="false">B221+1</f>
        <v>37</v>
      </c>
      <c r="C222" s="43" t="n">
        <f aca="false">('Medidas-dBm-Diagrama de radiaçã'!C41)-MAX('Medidas-dBm-Diagrama de radiaçã'!$C$5:$C$365)</f>
        <v>0</v>
      </c>
      <c r="D222" s="43" t="n">
        <f aca="false">('Medidas-dBm-Diagrama de radiaçã'!F41)-MAX('Medidas-dBm-Diagrama de radiaçã'!$F$5:$F$365)</f>
        <v>-3.5</v>
      </c>
      <c r="E222" s="0" t="n">
        <v>-4.9</v>
      </c>
      <c r="H222" s="41" t="n">
        <f aca="false">H221+1</f>
        <v>37</v>
      </c>
      <c r="I222" s="43" t="n">
        <f aca="false">('Medidas-dBm-Diagrama de radiaçã'!I41)-MAX('Medidas-dBm-Diagrama de radiaçã'!$I$5:$I$365)</f>
        <v>-5.956</v>
      </c>
      <c r="J222" s="43" t="n">
        <f aca="false">('Medidas-dBm-Diagrama de radiaçã'!J41)-MAX('Medidas-dBm-Diagrama de radiaçã'!$J$5:$J$365)</f>
        <v>-2.044</v>
      </c>
      <c r="N222" s="41" t="n">
        <f aca="false">N221+1</f>
        <v>37</v>
      </c>
      <c r="O222" s="43" t="n">
        <f aca="false">('Medidas-dBm-Diagrama de radiaçã'!O41)-MAX('Medidas-dBm-Diagrama de radiaçã'!$O$5:$O$365)</f>
        <v>-5.674</v>
      </c>
      <c r="P222" s="43" t="n">
        <f aca="false">('Medidas-dBm-Diagrama de radiaçã'!P41)-MAX('Medidas-dBm-Diagrama de radiaçã'!$P$5:$P$365)</f>
        <v>-22.758</v>
      </c>
      <c r="Q222" s="43" t="n">
        <f aca="false">('Medidas-dBm-Diagrama de radiaçã'!Q41)-MAX('Medidas-dBm-Diagrama de radiaçã'!$Q$5:$Q$365)</f>
        <v>-2.052</v>
      </c>
    </row>
    <row r="223" customFormat="false" ht="12.8" hidden="false" customHeight="false" outlineLevel="0" collapsed="false">
      <c r="B223" s="41" t="n">
        <f aca="false">B222+1</f>
        <v>38</v>
      </c>
      <c r="C223" s="43" t="n">
        <f aca="false">('Medidas-dBm-Diagrama de radiaçã'!C42)-MAX('Medidas-dBm-Diagrama de radiaçã'!$C$5:$C$365)</f>
        <v>0</v>
      </c>
      <c r="D223" s="43" t="n">
        <f aca="false">('Medidas-dBm-Diagrama de radiaçã'!F42)-MAX('Medidas-dBm-Diagrama de radiaçã'!$F$5:$F$365)</f>
        <v>-3.2</v>
      </c>
      <c r="E223" s="0" t="n">
        <v>-4.6</v>
      </c>
      <c r="H223" s="41" t="n">
        <f aca="false">H222+1</f>
        <v>38</v>
      </c>
      <c r="I223" s="43" t="n">
        <f aca="false">('Medidas-dBm-Diagrama de radiaçã'!I42)-MAX('Medidas-dBm-Diagrama de radiaçã'!$I$5:$I$365)</f>
        <v>-5.722</v>
      </c>
      <c r="J223" s="43" t="n">
        <f aca="false">('Medidas-dBm-Diagrama de radiaçã'!J42)-MAX('Medidas-dBm-Diagrama de radiaçã'!$J$5:$J$365)</f>
        <v>-2.118</v>
      </c>
      <c r="N223" s="41" t="n">
        <f aca="false">N222+1</f>
        <v>38</v>
      </c>
      <c r="O223" s="43" t="n">
        <f aca="false">('Medidas-dBm-Diagrama de radiaçã'!O42)-MAX('Medidas-dBm-Diagrama de radiaçã'!$O$5:$O$365)</f>
        <v>-5.548</v>
      </c>
      <c r="P223" s="43" t="n">
        <f aca="false">('Medidas-dBm-Diagrama de radiaçã'!P42)-MAX('Medidas-dBm-Diagrama de radiaçã'!$P$5:$P$365)</f>
        <v>-23.706</v>
      </c>
      <c r="Q223" s="43" t="n">
        <f aca="false">('Medidas-dBm-Diagrama de radiaçã'!Q42)-MAX('Medidas-dBm-Diagrama de radiaçã'!$Q$5:$Q$365)</f>
        <v>-2.024</v>
      </c>
    </row>
    <row r="224" customFormat="false" ht="12.8" hidden="false" customHeight="false" outlineLevel="0" collapsed="false">
      <c r="B224" s="41" t="n">
        <f aca="false">B223+1</f>
        <v>39</v>
      </c>
      <c r="C224" s="43" t="n">
        <f aca="false">('Medidas-dBm-Diagrama de radiaçã'!C43)-MAX('Medidas-dBm-Diagrama de radiaçã'!$C$5:$C$365)</f>
        <v>0</v>
      </c>
      <c r="D224" s="43" t="n">
        <f aca="false">('Medidas-dBm-Diagrama de radiaçã'!F43)-MAX('Medidas-dBm-Diagrama de radiaçã'!$F$5:$F$365)</f>
        <v>-3</v>
      </c>
      <c r="E224" s="0" t="n">
        <v>-4.3</v>
      </c>
      <c r="H224" s="41" t="n">
        <f aca="false">H223+1</f>
        <v>39</v>
      </c>
      <c r="I224" s="43" t="n">
        <f aca="false">('Medidas-dBm-Diagrama de radiaçã'!I43)-MAX('Medidas-dBm-Diagrama de radiaçã'!$I$5:$I$365)</f>
        <v>-5.48800000000001</v>
      </c>
      <c r="J224" s="43" t="n">
        <f aca="false">('Medidas-dBm-Diagrama de radiaçã'!J43)-MAX('Medidas-dBm-Diagrama de radiaçã'!$J$5:$J$365)</f>
        <v>-2.192</v>
      </c>
      <c r="N224" s="41" t="n">
        <f aca="false">N223+1</f>
        <v>39</v>
      </c>
      <c r="O224" s="43" t="n">
        <f aca="false">('Medidas-dBm-Diagrama de radiaçã'!O43)-MAX('Medidas-dBm-Diagrama de radiaçã'!$O$5:$O$365)</f>
        <v>-5.422</v>
      </c>
      <c r="P224" s="43" t="n">
        <f aca="false">('Medidas-dBm-Diagrama de radiaçã'!P43)-MAX('Medidas-dBm-Diagrama de radiaçã'!$P$5:$P$365)</f>
        <v>-24.654</v>
      </c>
      <c r="Q224" s="43" t="n">
        <f aca="false">('Medidas-dBm-Diagrama de radiaçã'!Q43)-MAX('Medidas-dBm-Diagrama de radiaçã'!$Q$5:$Q$365)</f>
        <v>-1.996</v>
      </c>
    </row>
    <row r="225" customFormat="false" ht="12.8" hidden="false" customHeight="false" outlineLevel="0" collapsed="false">
      <c r="B225" s="41" t="n">
        <f aca="false">B224+1</f>
        <v>40</v>
      </c>
      <c r="C225" s="43" t="n">
        <f aca="false">('Medidas-dBm-Diagrama de radiaçã'!C44)-MAX('Medidas-dBm-Diagrama de radiaçã'!$C$5:$C$365)</f>
        <v>0</v>
      </c>
      <c r="D225" s="43" t="n">
        <f aca="false">('Medidas-dBm-Diagrama de radiaçã'!F44)-MAX('Medidas-dBm-Diagrama de radiaçã'!$F$5:$F$365)</f>
        <v>-2.8</v>
      </c>
      <c r="E225" s="0" t="n">
        <v>-4</v>
      </c>
      <c r="H225" s="41" t="n">
        <f aca="false">H224+1</f>
        <v>40</v>
      </c>
      <c r="I225" s="43" t="n">
        <f aca="false">('Medidas-dBm-Diagrama de radiaçã'!I44)-MAX('Medidas-dBm-Diagrama de radiaçã'!$I$5:$I$365)</f>
        <v>-5.25400000000001</v>
      </c>
      <c r="J225" s="43" t="n">
        <f aca="false">('Medidas-dBm-Diagrama de radiaçã'!J44)-MAX('Medidas-dBm-Diagrama de radiaçã'!$J$5:$J$365)</f>
        <v>-2.266</v>
      </c>
      <c r="N225" s="41" t="n">
        <f aca="false">N224+1</f>
        <v>40</v>
      </c>
      <c r="O225" s="43" t="n">
        <f aca="false">('Medidas-dBm-Diagrama de radiaçã'!O44)-MAX('Medidas-dBm-Diagrama de radiaçã'!$O$5:$O$365)</f>
        <v>-5.296</v>
      </c>
      <c r="P225" s="43" t="n">
        <f aca="false">('Medidas-dBm-Diagrama de radiaçã'!P44)-MAX('Medidas-dBm-Diagrama de radiaçã'!$P$5:$P$365)</f>
        <v>-25.602</v>
      </c>
      <c r="Q225" s="43" t="n">
        <f aca="false">('Medidas-dBm-Diagrama de radiaçã'!Q44)-MAX('Medidas-dBm-Diagrama de radiaçã'!$Q$5:$Q$365)</f>
        <v>-1.968</v>
      </c>
    </row>
    <row r="226" customFormat="false" ht="12.8" hidden="false" customHeight="false" outlineLevel="0" collapsed="false">
      <c r="B226" s="41" t="n">
        <f aca="false">B225+1</f>
        <v>41</v>
      </c>
      <c r="C226" s="43" t="n">
        <f aca="false">('Medidas-dBm-Diagrama de radiaçã'!C45)-MAX('Medidas-dBm-Diagrama de radiaçã'!$C$5:$C$365)</f>
        <v>0</v>
      </c>
      <c r="D226" s="43" t="n">
        <f aca="false">('Medidas-dBm-Diagrama de radiaçã'!F45)-MAX('Medidas-dBm-Diagrama de radiaçã'!$F$5:$F$365)</f>
        <v>-2.6</v>
      </c>
      <c r="E226" s="0" t="n">
        <v>-3.7</v>
      </c>
      <c r="H226" s="41" t="n">
        <f aca="false">H225+1</f>
        <v>41</v>
      </c>
      <c r="I226" s="43" t="n">
        <f aca="false">('Medidas-dBm-Diagrama de radiaçã'!I45)-MAX('Medidas-dBm-Diagrama de radiaçã'!$I$5:$I$365)</f>
        <v>-5.02</v>
      </c>
      <c r="J226" s="43" t="n">
        <f aca="false">('Medidas-dBm-Diagrama de radiaçã'!J45)-MAX('Medidas-dBm-Diagrama de radiaçã'!$J$5:$J$365)</f>
        <v>-2.34</v>
      </c>
      <c r="N226" s="41" t="n">
        <f aca="false">N225+1</f>
        <v>41</v>
      </c>
      <c r="O226" s="43" t="n">
        <f aca="false">('Medidas-dBm-Diagrama de radiaçã'!O45)-MAX('Medidas-dBm-Diagrama de radiaçã'!$O$5:$O$365)</f>
        <v>-5.17</v>
      </c>
      <c r="P226" s="43" t="n">
        <f aca="false">('Medidas-dBm-Diagrama de radiaçã'!P45)-MAX('Medidas-dBm-Diagrama de radiaçã'!$P$5:$P$365)</f>
        <v>-26.55</v>
      </c>
      <c r="Q226" s="43" t="n">
        <f aca="false">('Medidas-dBm-Diagrama de radiaçã'!Q45)-MAX('Medidas-dBm-Diagrama de radiaçã'!$Q$5:$Q$365)</f>
        <v>-1.94</v>
      </c>
    </row>
    <row r="227" customFormat="false" ht="12.8" hidden="false" customHeight="false" outlineLevel="0" collapsed="false">
      <c r="B227" s="41" t="n">
        <f aca="false">B226+1</f>
        <v>42</v>
      </c>
      <c r="C227" s="43" t="n">
        <f aca="false">('Medidas-dBm-Diagrama de radiaçã'!C46)-MAX('Medidas-dBm-Diagrama de radiaçã'!$C$5:$C$365)</f>
        <v>0</v>
      </c>
      <c r="D227" s="43" t="n">
        <f aca="false">('Medidas-dBm-Diagrama de radiaçã'!F46)-MAX('Medidas-dBm-Diagrama de radiaçã'!$F$5:$F$365)</f>
        <v>-2.4</v>
      </c>
      <c r="E227" s="0" t="n">
        <v>-3.5</v>
      </c>
      <c r="H227" s="41" t="n">
        <f aca="false">H226+1</f>
        <v>42</v>
      </c>
      <c r="I227" s="43" t="n">
        <f aca="false">('Medidas-dBm-Diagrama de radiaçã'!I46)-MAX('Medidas-dBm-Diagrama de radiaçã'!$I$5:$I$365)</f>
        <v>-4.82</v>
      </c>
      <c r="J227" s="43" t="n">
        <f aca="false">('Medidas-dBm-Diagrama de radiaçã'!J46)-MAX('Medidas-dBm-Diagrama de radiaçã'!$J$5:$J$365)</f>
        <v>-2.418</v>
      </c>
      <c r="N227" s="41" t="n">
        <f aca="false">N226+1</f>
        <v>42</v>
      </c>
      <c r="O227" s="43" t="n">
        <f aca="false">('Medidas-dBm-Diagrama de radiaçã'!O46)-MAX('Medidas-dBm-Diagrama de radiaçã'!$O$5:$O$365)</f>
        <v>-5.09</v>
      </c>
      <c r="P227" s="43" t="n">
        <f aca="false">('Medidas-dBm-Diagrama de radiaçã'!P46)-MAX('Medidas-dBm-Diagrama de radiaçã'!$P$5:$P$365)</f>
        <v>-24.592</v>
      </c>
      <c r="Q227" s="43" t="n">
        <f aca="false">('Medidas-dBm-Diagrama de radiaçã'!Q46)-MAX('Medidas-dBm-Diagrama de radiaçã'!$Q$5:$Q$365)</f>
        <v>-1.932</v>
      </c>
    </row>
    <row r="228" customFormat="false" ht="12.8" hidden="false" customHeight="false" outlineLevel="0" collapsed="false">
      <c r="B228" s="41" t="n">
        <f aca="false">B227+1</f>
        <v>43</v>
      </c>
      <c r="C228" s="43" t="n">
        <f aca="false">('Medidas-dBm-Diagrama de radiaçã'!C47)-MAX('Medidas-dBm-Diagrama de radiaçã'!$C$5:$C$365)</f>
        <v>0</v>
      </c>
      <c r="D228" s="43" t="n">
        <f aca="false">('Medidas-dBm-Diagrama de radiaçã'!F47)-MAX('Medidas-dBm-Diagrama de radiaçã'!$F$5:$F$365)</f>
        <v>-2.1</v>
      </c>
      <c r="E228" s="0" t="n">
        <v>-3.2</v>
      </c>
      <c r="H228" s="41" t="n">
        <f aca="false">H227+1</f>
        <v>43</v>
      </c>
      <c r="I228" s="43" t="n">
        <f aca="false">('Medidas-dBm-Diagrama de radiaçã'!I47)-MAX('Medidas-dBm-Diagrama de radiaçã'!$I$5:$I$365)</f>
        <v>-4.62</v>
      </c>
      <c r="J228" s="43" t="n">
        <f aca="false">('Medidas-dBm-Diagrama de radiaçã'!J47)-MAX('Medidas-dBm-Diagrama de radiaçã'!$J$5:$J$365)</f>
        <v>-2.496</v>
      </c>
      <c r="N228" s="41" t="n">
        <f aca="false">N227+1</f>
        <v>43</v>
      </c>
      <c r="O228" s="43" t="n">
        <f aca="false">('Medidas-dBm-Diagrama de radiaçã'!O47)-MAX('Medidas-dBm-Diagrama de radiaçã'!$O$5:$O$365)</f>
        <v>-5.01</v>
      </c>
      <c r="P228" s="43" t="n">
        <f aca="false">('Medidas-dBm-Diagrama de radiaçã'!P47)-MAX('Medidas-dBm-Diagrama de radiaçã'!$P$5:$P$365)</f>
        <v>-22.634</v>
      </c>
      <c r="Q228" s="43" t="n">
        <f aca="false">('Medidas-dBm-Diagrama de radiaçã'!Q47)-MAX('Medidas-dBm-Diagrama de radiaçã'!$Q$5:$Q$365)</f>
        <v>-1.924</v>
      </c>
    </row>
    <row r="229" customFormat="false" ht="12.8" hidden="false" customHeight="false" outlineLevel="0" collapsed="false">
      <c r="B229" s="41" t="n">
        <f aca="false">B228+1</f>
        <v>44</v>
      </c>
      <c r="C229" s="43" t="n">
        <f aca="false">('Medidas-dBm-Diagrama de radiaçã'!C48)-MAX('Medidas-dBm-Diagrama de radiaçã'!$C$5:$C$365)</f>
        <v>0</v>
      </c>
      <c r="D229" s="43" t="n">
        <f aca="false">('Medidas-dBm-Diagrama de radiaçã'!F48)-MAX('Medidas-dBm-Diagrama de radiaçã'!$F$5:$F$365)</f>
        <v>-2</v>
      </c>
      <c r="E229" s="0" t="n">
        <v>-3</v>
      </c>
      <c r="H229" s="41" t="n">
        <f aca="false">H228+1</f>
        <v>44</v>
      </c>
      <c r="I229" s="43" t="n">
        <f aca="false">('Medidas-dBm-Diagrama de radiaçã'!I48)-MAX('Medidas-dBm-Diagrama de radiaçã'!$I$5:$I$365)</f>
        <v>-4.42</v>
      </c>
      <c r="J229" s="43" t="n">
        <f aca="false">('Medidas-dBm-Diagrama de radiaçã'!J48)-MAX('Medidas-dBm-Diagrama de radiaçã'!$J$5:$J$365)</f>
        <v>-2.574</v>
      </c>
      <c r="N229" s="41" t="n">
        <f aca="false">N228+1</f>
        <v>44</v>
      </c>
      <c r="O229" s="43" t="n">
        <f aca="false">('Medidas-dBm-Diagrama de radiaçã'!O48)-MAX('Medidas-dBm-Diagrama de radiaçã'!$O$5:$O$365)</f>
        <v>-4.93</v>
      </c>
      <c r="P229" s="43" t="n">
        <f aca="false">('Medidas-dBm-Diagrama de radiaçã'!P48)-MAX('Medidas-dBm-Diagrama de radiaçã'!$P$5:$P$365)</f>
        <v>-20.676</v>
      </c>
      <c r="Q229" s="43" t="n">
        <f aca="false">('Medidas-dBm-Diagrama de radiaçã'!Q48)-MAX('Medidas-dBm-Diagrama de radiaçã'!$Q$5:$Q$365)</f>
        <v>-1.916</v>
      </c>
    </row>
    <row r="230" customFormat="false" ht="12.8" hidden="false" customHeight="false" outlineLevel="0" collapsed="false">
      <c r="B230" s="41" t="n">
        <f aca="false">B229+1</f>
        <v>45</v>
      </c>
      <c r="C230" s="43" t="n">
        <f aca="false">('Medidas-dBm-Diagrama de radiaçã'!C49)-MAX('Medidas-dBm-Diagrama de radiaçã'!$C$5:$C$365)</f>
        <v>0</v>
      </c>
      <c r="D230" s="43" t="n">
        <f aca="false">('Medidas-dBm-Diagrama de radiaçã'!F49)-MAX('Medidas-dBm-Diagrama de radiaçã'!$F$5:$F$365)</f>
        <v>-1.7</v>
      </c>
      <c r="E230" s="0" t="n">
        <v>-2.8</v>
      </c>
      <c r="H230" s="41" t="n">
        <f aca="false">H229+1</f>
        <v>45</v>
      </c>
      <c r="I230" s="43" t="n">
        <f aca="false">('Medidas-dBm-Diagrama de radiaçã'!I49)-MAX('Medidas-dBm-Diagrama de radiaçã'!$I$5:$I$365)</f>
        <v>-4.22000000000001</v>
      </c>
      <c r="J230" s="43" t="n">
        <f aca="false">('Medidas-dBm-Diagrama de radiaçã'!J49)-MAX('Medidas-dBm-Diagrama de radiaçã'!$J$5:$J$365)</f>
        <v>-2.652</v>
      </c>
      <c r="N230" s="41" t="n">
        <f aca="false">N229+1</f>
        <v>45</v>
      </c>
      <c r="O230" s="43" t="n">
        <f aca="false">('Medidas-dBm-Diagrama de radiaçã'!O49)-MAX('Medidas-dBm-Diagrama de radiaçã'!$O$5:$O$365)</f>
        <v>-4.85</v>
      </c>
      <c r="P230" s="43" t="n">
        <f aca="false">('Medidas-dBm-Diagrama de radiaçã'!P49)-MAX('Medidas-dBm-Diagrama de radiaçã'!$P$5:$P$365)</f>
        <v>-18.718</v>
      </c>
      <c r="Q230" s="43" t="n">
        <f aca="false">('Medidas-dBm-Diagrama de radiaçã'!Q49)-MAX('Medidas-dBm-Diagrama de radiaçã'!$Q$5:$Q$365)</f>
        <v>-1.908</v>
      </c>
    </row>
    <row r="231" customFormat="false" ht="12.8" hidden="false" customHeight="false" outlineLevel="0" collapsed="false">
      <c r="B231" s="41" t="n">
        <f aca="false">B230+1</f>
        <v>46</v>
      </c>
      <c r="C231" s="43" t="n">
        <f aca="false">('Medidas-dBm-Diagrama de radiaçã'!C50)-MAX('Medidas-dBm-Diagrama de radiaçã'!$C$5:$C$365)</f>
        <v>-0.0999999999999943</v>
      </c>
      <c r="D231" s="43" t="n">
        <f aca="false">('Medidas-dBm-Diagrama de radiaçã'!F50)-MAX('Medidas-dBm-Diagrama de radiaçã'!$F$5:$F$365)</f>
        <v>-1.6</v>
      </c>
      <c r="E231" s="0" t="n">
        <v>-2.6</v>
      </c>
      <c r="H231" s="41" t="n">
        <f aca="false">H230+1</f>
        <v>46</v>
      </c>
      <c r="I231" s="43" t="n">
        <f aca="false">('Medidas-dBm-Diagrama de radiaçã'!I50)-MAX('Medidas-dBm-Diagrama de radiaçã'!$I$5:$I$365)</f>
        <v>-4.02</v>
      </c>
      <c r="J231" s="43" t="n">
        <f aca="false">('Medidas-dBm-Diagrama de radiaçã'!J50)-MAX('Medidas-dBm-Diagrama de radiaçã'!$J$5:$J$365)</f>
        <v>-2.73</v>
      </c>
      <c r="N231" s="41" t="n">
        <f aca="false">N230+1</f>
        <v>46</v>
      </c>
      <c r="O231" s="43" t="n">
        <f aca="false">('Medidas-dBm-Diagrama de radiaçã'!O50)-MAX('Medidas-dBm-Diagrama de radiaçã'!$O$5:$O$365)</f>
        <v>-4.77</v>
      </c>
      <c r="P231" s="43" t="n">
        <f aca="false">('Medidas-dBm-Diagrama de radiaçã'!P50)-MAX('Medidas-dBm-Diagrama de radiaçã'!$P$5:$P$365)</f>
        <v>-16.76</v>
      </c>
      <c r="Q231" s="43" t="n">
        <f aca="false">('Medidas-dBm-Diagrama de radiaçã'!Q50)-MAX('Medidas-dBm-Diagrama de radiaçã'!$Q$5:$Q$365)</f>
        <v>-1.9</v>
      </c>
    </row>
    <row r="232" customFormat="false" ht="12.8" hidden="false" customHeight="false" outlineLevel="0" collapsed="false">
      <c r="B232" s="41" t="n">
        <f aca="false">B231+1</f>
        <v>47</v>
      </c>
      <c r="C232" s="43" t="n">
        <f aca="false">('Medidas-dBm-Diagrama de radiaçã'!C51)-MAX('Medidas-dBm-Diagrama de radiaçã'!$C$5:$C$365)</f>
        <v>-0.0999999999999943</v>
      </c>
      <c r="D232" s="43" t="n">
        <f aca="false">('Medidas-dBm-Diagrama de radiaçã'!F51)-MAX('Medidas-dBm-Diagrama de radiaçã'!$F$5:$F$365)</f>
        <v>-1.5</v>
      </c>
      <c r="E232" s="0" t="n">
        <v>-2.4</v>
      </c>
      <c r="H232" s="41" t="n">
        <f aca="false">H231+1</f>
        <v>47</v>
      </c>
      <c r="I232" s="43" t="n">
        <f aca="false">('Medidas-dBm-Diagrama de radiaçã'!I51)-MAX('Medidas-dBm-Diagrama de radiaçã'!$I$5:$I$365)</f>
        <v>-3.814</v>
      </c>
      <c r="J232" s="43" t="n">
        <f aca="false">('Medidas-dBm-Diagrama de radiaçã'!J51)-MAX('Medidas-dBm-Diagrama de radiaçã'!$J$5:$J$365)</f>
        <v>-2.784</v>
      </c>
      <c r="N232" s="41" t="n">
        <f aca="false">N231+1</f>
        <v>47</v>
      </c>
      <c r="O232" s="43" t="n">
        <f aca="false">('Medidas-dBm-Diagrama de radiaçã'!O51)-MAX('Medidas-dBm-Diagrama de radiaçã'!$O$5:$O$365)</f>
        <v>-4.746</v>
      </c>
      <c r="P232" s="43" t="n">
        <f aca="false">('Medidas-dBm-Diagrama de radiaçã'!P51)-MAX('Medidas-dBm-Diagrama de radiaçã'!$P$5:$P$365)</f>
        <v>-15.964</v>
      </c>
      <c r="Q232" s="43" t="n">
        <f aca="false">('Medidas-dBm-Diagrama de radiaçã'!Q51)-MAX('Medidas-dBm-Diagrama de radiaçã'!$Q$5:$Q$365)</f>
        <v>-1.854</v>
      </c>
    </row>
    <row r="233" customFormat="false" ht="12.8" hidden="false" customHeight="false" outlineLevel="0" collapsed="false">
      <c r="B233" s="41" t="n">
        <f aca="false">B232+1</f>
        <v>48</v>
      </c>
      <c r="C233" s="43" t="n">
        <f aca="false">('Medidas-dBm-Diagrama de radiaçã'!C52)-MAX('Medidas-dBm-Diagrama de radiaçã'!$C$5:$C$365)</f>
        <v>-0.0999999999999943</v>
      </c>
      <c r="D233" s="43" t="n">
        <f aca="false">('Medidas-dBm-Diagrama de radiaçã'!F52)-MAX('Medidas-dBm-Diagrama de radiaçã'!$F$5:$F$365)</f>
        <v>-1.3</v>
      </c>
      <c r="E233" s="0" t="n">
        <v>-2.1</v>
      </c>
      <c r="H233" s="41" t="n">
        <f aca="false">H232+1</f>
        <v>48</v>
      </c>
      <c r="I233" s="43" t="n">
        <f aca="false">('Medidas-dBm-Diagrama de radiaçã'!I52)-MAX('Medidas-dBm-Diagrama de radiaçã'!$I$5:$I$365)</f>
        <v>-3.608</v>
      </c>
      <c r="J233" s="43" t="n">
        <f aca="false">('Medidas-dBm-Diagrama de radiaçã'!J52)-MAX('Medidas-dBm-Diagrama de radiaçã'!$J$5:$J$365)</f>
        <v>-2.838</v>
      </c>
      <c r="N233" s="41" t="n">
        <f aca="false">N232+1</f>
        <v>48</v>
      </c>
      <c r="O233" s="43" t="n">
        <f aca="false">('Medidas-dBm-Diagrama de radiaçã'!O52)-MAX('Medidas-dBm-Diagrama de radiaçã'!$O$5:$O$365)</f>
        <v>-4.722</v>
      </c>
      <c r="P233" s="43" t="n">
        <f aca="false">('Medidas-dBm-Diagrama de radiaçã'!P52)-MAX('Medidas-dBm-Diagrama de radiaçã'!$P$5:$P$365)</f>
        <v>-15.168</v>
      </c>
      <c r="Q233" s="43" t="n">
        <f aca="false">('Medidas-dBm-Diagrama de radiaçã'!Q52)-MAX('Medidas-dBm-Diagrama de radiaçã'!$Q$5:$Q$365)</f>
        <v>-1.808</v>
      </c>
    </row>
    <row r="234" customFormat="false" ht="12.8" hidden="false" customHeight="false" outlineLevel="0" collapsed="false">
      <c r="B234" s="41" t="n">
        <f aca="false">B233+1</f>
        <v>49</v>
      </c>
      <c r="C234" s="43" t="n">
        <f aca="false">('Medidas-dBm-Diagrama de radiaçã'!C53)-MAX('Medidas-dBm-Diagrama de radiaçã'!$C$5:$C$365)</f>
        <v>-0.199999999999996</v>
      </c>
      <c r="D234" s="43" t="n">
        <f aca="false">('Medidas-dBm-Diagrama de radiaçã'!F53)-MAX('Medidas-dBm-Diagrama de radiaçã'!$F$5:$F$365)</f>
        <v>-1.2</v>
      </c>
      <c r="E234" s="0" t="n">
        <v>-2</v>
      </c>
      <c r="H234" s="41" t="n">
        <f aca="false">H233+1</f>
        <v>49</v>
      </c>
      <c r="I234" s="43" t="n">
        <f aca="false">('Medidas-dBm-Diagrama de radiaçã'!I53)-MAX('Medidas-dBm-Diagrama de radiaçã'!$I$5:$I$365)</f>
        <v>-3.402</v>
      </c>
      <c r="J234" s="43" t="n">
        <f aca="false">('Medidas-dBm-Diagrama de radiaçã'!J53)-MAX('Medidas-dBm-Diagrama de radiaçã'!$J$5:$J$365)</f>
        <v>-2.892</v>
      </c>
      <c r="N234" s="41" t="n">
        <f aca="false">N233+1</f>
        <v>49</v>
      </c>
      <c r="O234" s="43" t="n">
        <f aca="false">('Medidas-dBm-Diagrama de radiaçã'!O53)-MAX('Medidas-dBm-Diagrama de radiaçã'!$O$5:$O$365)</f>
        <v>-4.698</v>
      </c>
      <c r="P234" s="43" t="n">
        <f aca="false">('Medidas-dBm-Diagrama de radiaçã'!P53)-MAX('Medidas-dBm-Diagrama de radiaçã'!$P$5:$P$365)</f>
        <v>-14.372</v>
      </c>
      <c r="Q234" s="43" t="n">
        <f aca="false">('Medidas-dBm-Diagrama de radiaçã'!Q53)-MAX('Medidas-dBm-Diagrama de radiaçã'!$Q$5:$Q$365)</f>
        <v>-1.762</v>
      </c>
    </row>
    <row r="235" customFormat="false" ht="12.8" hidden="false" customHeight="false" outlineLevel="0" collapsed="false">
      <c r="B235" s="41" t="n">
        <f aca="false">B234+1</f>
        <v>50</v>
      </c>
      <c r="C235" s="43" t="n">
        <f aca="false">('Medidas-dBm-Diagrama de radiaçã'!C54)-MAX('Medidas-dBm-Diagrama de radiaçã'!$C$5:$C$365)</f>
        <v>-0.299999999999997</v>
      </c>
      <c r="D235" s="43" t="n">
        <f aca="false">('Medidas-dBm-Diagrama de radiaçã'!F54)-MAX('Medidas-dBm-Diagrama de radiaçã'!$F$5:$F$365)</f>
        <v>-1.1</v>
      </c>
      <c r="E235" s="0" t="n">
        <v>-1.7</v>
      </c>
      <c r="H235" s="41" t="n">
        <f aca="false">H234+1</f>
        <v>50</v>
      </c>
      <c r="I235" s="43" t="n">
        <f aca="false">('Medidas-dBm-Diagrama de radiaçã'!I54)-MAX('Medidas-dBm-Diagrama de radiaçã'!$I$5:$I$365)</f>
        <v>-3.196</v>
      </c>
      <c r="J235" s="43" t="n">
        <f aca="false">('Medidas-dBm-Diagrama de radiaçã'!J54)-MAX('Medidas-dBm-Diagrama de radiaçã'!$J$5:$J$365)</f>
        <v>-2.946</v>
      </c>
      <c r="N235" s="41" t="n">
        <f aca="false">N234+1</f>
        <v>50</v>
      </c>
      <c r="O235" s="43" t="n">
        <f aca="false">('Medidas-dBm-Diagrama de radiaçã'!O54)-MAX('Medidas-dBm-Diagrama de radiaçã'!$O$5:$O$365)</f>
        <v>-4.674</v>
      </c>
      <c r="P235" s="43" t="n">
        <f aca="false">('Medidas-dBm-Diagrama de radiaçã'!P54)-MAX('Medidas-dBm-Diagrama de radiaçã'!$P$5:$P$365)</f>
        <v>-13.576</v>
      </c>
      <c r="Q235" s="43" t="n">
        <f aca="false">('Medidas-dBm-Diagrama de radiaçã'!Q54)-MAX('Medidas-dBm-Diagrama de radiaçã'!$Q$5:$Q$365)</f>
        <v>-1.716</v>
      </c>
    </row>
    <row r="236" customFormat="false" ht="12.8" hidden="false" customHeight="false" outlineLevel="0" collapsed="false">
      <c r="B236" s="41" t="n">
        <f aca="false">B235+1</f>
        <v>51</v>
      </c>
      <c r="C236" s="43" t="n">
        <f aca="false">('Medidas-dBm-Diagrama de radiaçã'!C55)-MAX('Medidas-dBm-Diagrama de radiaçã'!$C$5:$C$365)</f>
        <v>-0.299999999999997</v>
      </c>
      <c r="D236" s="43" t="n">
        <f aca="false">('Medidas-dBm-Diagrama de radiaçã'!F55)-MAX('Medidas-dBm-Diagrama de radiaçã'!$F$5:$F$365)</f>
        <v>-1</v>
      </c>
      <c r="E236" s="0" t="n">
        <v>-1.6</v>
      </c>
      <c r="H236" s="41" t="n">
        <f aca="false">H235+1</f>
        <v>51</v>
      </c>
      <c r="I236" s="43" t="n">
        <f aca="false">('Medidas-dBm-Diagrama de radiaçã'!I55)-MAX('Medidas-dBm-Diagrama de radiaçã'!$I$5:$I$365)</f>
        <v>-2.99</v>
      </c>
      <c r="J236" s="43" t="n">
        <f aca="false">('Medidas-dBm-Diagrama de radiaçã'!J55)-MAX('Medidas-dBm-Diagrama de radiaçã'!$J$5:$J$365)</f>
        <v>-3</v>
      </c>
      <c r="N236" s="41" t="n">
        <f aca="false">N235+1</f>
        <v>51</v>
      </c>
      <c r="O236" s="43" t="n">
        <f aca="false">('Medidas-dBm-Diagrama de radiaçã'!O55)-MAX('Medidas-dBm-Diagrama de radiaçã'!$O$5:$O$365)</f>
        <v>-4.65</v>
      </c>
      <c r="P236" s="43" t="n">
        <f aca="false">('Medidas-dBm-Diagrama de radiaçã'!P55)-MAX('Medidas-dBm-Diagrama de radiaçã'!$P$5:$P$365)</f>
        <v>-12.78</v>
      </c>
      <c r="Q236" s="43" t="n">
        <f aca="false">('Medidas-dBm-Diagrama de radiaçã'!Q55)-MAX('Medidas-dBm-Diagrama de radiaçã'!$Q$5:$Q$365)</f>
        <v>-1.67</v>
      </c>
    </row>
    <row r="237" customFormat="false" ht="12.8" hidden="false" customHeight="false" outlineLevel="0" collapsed="false">
      <c r="B237" s="41" t="n">
        <f aca="false">B236+1</f>
        <v>52</v>
      </c>
      <c r="C237" s="43" t="n">
        <f aca="false">('Medidas-dBm-Diagrama de radiaçã'!C56)-MAX('Medidas-dBm-Diagrama de radiaçã'!$C$5:$C$365)</f>
        <v>-0.399999999999999</v>
      </c>
      <c r="D237" s="43" t="n">
        <f aca="false">('Medidas-dBm-Diagrama de radiaçã'!F56)-MAX('Medidas-dBm-Diagrama de radiaçã'!$F$5:$F$365)</f>
        <v>-0.799999999999997</v>
      </c>
      <c r="E237" s="0" t="n">
        <v>-1.5</v>
      </c>
      <c r="H237" s="41" t="n">
        <f aca="false">H236+1</f>
        <v>52</v>
      </c>
      <c r="I237" s="43" t="n">
        <f aca="false">('Medidas-dBm-Diagrama de radiaçã'!I56)-MAX('Medidas-dBm-Diagrama de radiaçã'!$I$5:$I$365)</f>
        <v>-2.852</v>
      </c>
      <c r="J237" s="43" t="n">
        <f aca="false">('Medidas-dBm-Diagrama de radiaçã'!J56)-MAX('Medidas-dBm-Diagrama de radiaçã'!$J$5:$J$365)</f>
        <v>-3.104</v>
      </c>
      <c r="N237" s="41" t="n">
        <f aca="false">N236+1</f>
        <v>52</v>
      </c>
      <c r="O237" s="43" t="n">
        <f aca="false">('Medidas-dBm-Diagrama de radiaçã'!O56)-MAX('Medidas-dBm-Diagrama de radiaçã'!$O$5:$O$365)</f>
        <v>-4.674</v>
      </c>
      <c r="P237" s="43" t="n">
        <f aca="false">('Medidas-dBm-Diagrama de radiaçã'!P56)-MAX('Medidas-dBm-Diagrama de radiaçã'!$P$5:$P$365)</f>
        <v>-12.31</v>
      </c>
      <c r="Q237" s="43" t="n">
        <f aca="false">('Medidas-dBm-Diagrama de radiaçã'!Q56)-MAX('Medidas-dBm-Diagrama de radiaçã'!$Q$5:$Q$365)</f>
        <v>-1.56</v>
      </c>
    </row>
    <row r="238" customFormat="false" ht="12.8" hidden="false" customHeight="false" outlineLevel="0" collapsed="false">
      <c r="B238" s="41" t="n">
        <f aca="false">B237+1</f>
        <v>53</v>
      </c>
      <c r="C238" s="43" t="n">
        <f aca="false">('Medidas-dBm-Diagrama de radiaçã'!C57)-MAX('Medidas-dBm-Diagrama de radiaçã'!$C$5:$C$365)</f>
        <v>-0.5</v>
      </c>
      <c r="D238" s="43" t="n">
        <f aca="false">('Medidas-dBm-Diagrama de radiaçã'!F57)-MAX('Medidas-dBm-Diagrama de radiaçã'!$F$5:$F$365)</f>
        <v>-0.700000000000003</v>
      </c>
      <c r="E238" s="0" t="n">
        <v>-1.3</v>
      </c>
      <c r="H238" s="41" t="n">
        <f aca="false">H237+1</f>
        <v>53</v>
      </c>
      <c r="I238" s="43" t="n">
        <f aca="false">('Medidas-dBm-Diagrama de radiaçã'!I57)-MAX('Medidas-dBm-Diagrama de radiaçã'!$I$5:$I$365)</f>
        <v>-2.71400000000001</v>
      </c>
      <c r="J238" s="43" t="n">
        <f aca="false">('Medidas-dBm-Diagrama de radiaçã'!J57)-MAX('Medidas-dBm-Diagrama de radiaçã'!$J$5:$J$365)</f>
        <v>-3.208</v>
      </c>
      <c r="N238" s="41" t="n">
        <f aca="false">N237+1</f>
        <v>53</v>
      </c>
      <c r="O238" s="43" t="n">
        <f aca="false">('Medidas-dBm-Diagrama de radiaçã'!O57)-MAX('Medidas-dBm-Diagrama de radiaçã'!$O$5:$O$365)</f>
        <v>-4.698</v>
      </c>
      <c r="P238" s="43" t="n">
        <f aca="false">('Medidas-dBm-Diagrama de radiaçã'!P57)-MAX('Medidas-dBm-Diagrama de radiaçã'!$P$5:$P$365)</f>
        <v>-11.84</v>
      </c>
      <c r="Q238" s="43" t="n">
        <f aca="false">('Medidas-dBm-Diagrama de radiaçã'!Q57)-MAX('Medidas-dBm-Diagrama de radiaçã'!$Q$5:$Q$365)</f>
        <v>-1.45</v>
      </c>
    </row>
    <row r="239" customFormat="false" ht="12.8" hidden="false" customHeight="false" outlineLevel="0" collapsed="false">
      <c r="B239" s="41" t="n">
        <f aca="false">B238+1</f>
        <v>54</v>
      </c>
      <c r="C239" s="43" t="n">
        <f aca="false">('Medidas-dBm-Diagrama de radiaçã'!C58)-MAX('Medidas-dBm-Diagrama de radiaçã'!$C$5:$C$365)</f>
        <v>-0.5</v>
      </c>
      <c r="D239" s="43" t="n">
        <f aca="false">('Medidas-dBm-Diagrama de radiaçã'!F58)-MAX('Medidas-dBm-Diagrama de radiaçã'!$F$5:$F$365)</f>
        <v>-0.600000000000001</v>
      </c>
      <c r="E239" s="0" t="n">
        <v>-1.2</v>
      </c>
      <c r="H239" s="41" t="n">
        <f aca="false">H238+1</f>
        <v>54</v>
      </c>
      <c r="I239" s="43" t="n">
        <f aca="false">('Medidas-dBm-Diagrama de radiaçã'!I58)-MAX('Medidas-dBm-Diagrama de radiaçã'!$I$5:$I$365)</f>
        <v>-2.576</v>
      </c>
      <c r="J239" s="43" t="n">
        <f aca="false">('Medidas-dBm-Diagrama de radiaçã'!J58)-MAX('Medidas-dBm-Diagrama de radiaçã'!$J$5:$J$365)</f>
        <v>-3.312</v>
      </c>
      <c r="N239" s="41" t="n">
        <f aca="false">N238+1</f>
        <v>54</v>
      </c>
      <c r="O239" s="43" t="n">
        <f aca="false">('Medidas-dBm-Diagrama de radiaçã'!O58)-MAX('Medidas-dBm-Diagrama de radiaçã'!$O$5:$O$365)</f>
        <v>-4.722</v>
      </c>
      <c r="P239" s="43" t="n">
        <f aca="false">('Medidas-dBm-Diagrama de radiaçã'!P58)-MAX('Medidas-dBm-Diagrama de radiaçã'!$P$5:$P$365)</f>
        <v>-11.37</v>
      </c>
      <c r="Q239" s="43" t="n">
        <f aca="false">('Medidas-dBm-Diagrama de radiaçã'!Q58)-MAX('Medidas-dBm-Diagrama de radiaçã'!$Q$5:$Q$365)</f>
        <v>-1.34</v>
      </c>
    </row>
    <row r="240" customFormat="false" ht="12.8" hidden="false" customHeight="false" outlineLevel="0" collapsed="false">
      <c r="B240" s="41" t="n">
        <f aca="false">B239+1</f>
        <v>55</v>
      </c>
      <c r="C240" s="43" t="n">
        <f aca="false">('Medidas-dBm-Diagrama de radiaçã'!C59)-MAX('Medidas-dBm-Diagrama de radiaçã'!$C$5:$C$365)</f>
        <v>-0.599999999999994</v>
      </c>
      <c r="D240" s="43" t="n">
        <f aca="false">('Medidas-dBm-Diagrama de radiaçã'!F59)-MAX('Medidas-dBm-Diagrama de radiaçã'!$F$5:$F$365)</f>
        <v>-0.5</v>
      </c>
      <c r="E240" s="0" t="n">
        <v>-1.1</v>
      </c>
      <c r="H240" s="41" t="n">
        <f aca="false">H239+1</f>
        <v>55</v>
      </c>
      <c r="I240" s="43" t="n">
        <f aca="false">('Medidas-dBm-Diagrama de radiaçã'!I59)-MAX('Medidas-dBm-Diagrama de radiaçã'!$I$5:$I$365)</f>
        <v>-2.438</v>
      </c>
      <c r="J240" s="43" t="n">
        <f aca="false">('Medidas-dBm-Diagrama de radiaçã'!J59)-MAX('Medidas-dBm-Diagrama de radiaçã'!$J$5:$J$365)</f>
        <v>-3.416</v>
      </c>
      <c r="N240" s="41" t="n">
        <f aca="false">N239+1</f>
        <v>55</v>
      </c>
      <c r="O240" s="43" t="n">
        <f aca="false">('Medidas-dBm-Diagrama de radiaçã'!O59)-MAX('Medidas-dBm-Diagrama de radiaçã'!$O$5:$O$365)</f>
        <v>-4.746</v>
      </c>
      <c r="P240" s="43" t="n">
        <f aca="false">('Medidas-dBm-Diagrama de radiaçã'!P59)-MAX('Medidas-dBm-Diagrama de radiaçã'!$P$5:$P$365)</f>
        <v>-10.9</v>
      </c>
      <c r="Q240" s="43" t="n">
        <f aca="false">('Medidas-dBm-Diagrama de radiaçã'!Q59)-MAX('Medidas-dBm-Diagrama de radiaçã'!$Q$5:$Q$365)</f>
        <v>-1.23</v>
      </c>
    </row>
    <row r="241" customFormat="false" ht="12.8" hidden="false" customHeight="false" outlineLevel="0" collapsed="false">
      <c r="B241" s="41" t="n">
        <f aca="false">B240+1</f>
        <v>56</v>
      </c>
      <c r="C241" s="43" t="n">
        <f aca="false">('Medidas-dBm-Diagrama de radiaçã'!C60)-MAX('Medidas-dBm-Diagrama de radiaçã'!$C$5:$C$365)</f>
        <v>-0.699999999999996</v>
      </c>
      <c r="D241" s="43" t="n">
        <f aca="false">('Medidas-dBm-Diagrama de radiaçã'!F60)-MAX('Medidas-dBm-Diagrama de radiaçã'!$F$5:$F$365)</f>
        <v>-0.399999999999999</v>
      </c>
      <c r="E241" s="0" t="n">
        <v>-1</v>
      </c>
      <c r="H241" s="41" t="n">
        <f aca="false">H240+1</f>
        <v>56</v>
      </c>
      <c r="I241" s="43" t="n">
        <f aca="false">('Medidas-dBm-Diagrama de radiaçã'!I60)-MAX('Medidas-dBm-Diagrama de radiaçã'!$I$5:$I$365)</f>
        <v>-2.3</v>
      </c>
      <c r="J241" s="43" t="n">
        <f aca="false">('Medidas-dBm-Diagrama de radiaçã'!J60)-MAX('Medidas-dBm-Diagrama de radiaçã'!$J$5:$J$365)</f>
        <v>-3.52</v>
      </c>
      <c r="N241" s="41" t="n">
        <f aca="false">N240+1</f>
        <v>56</v>
      </c>
      <c r="O241" s="43" t="n">
        <f aca="false">('Medidas-dBm-Diagrama de radiaçã'!O60)-MAX('Medidas-dBm-Diagrama de radiaçã'!$O$5:$O$365)</f>
        <v>-4.77</v>
      </c>
      <c r="P241" s="43" t="n">
        <f aca="false">('Medidas-dBm-Diagrama de radiaçã'!P60)-MAX('Medidas-dBm-Diagrama de radiaçã'!$P$5:$P$365)</f>
        <v>-10.43</v>
      </c>
      <c r="Q241" s="43" t="n">
        <f aca="false">('Medidas-dBm-Diagrama de radiaçã'!Q60)-MAX('Medidas-dBm-Diagrama de radiaçã'!$Q$5:$Q$365)</f>
        <v>-1.12</v>
      </c>
    </row>
    <row r="242" customFormat="false" ht="12.8" hidden="false" customHeight="false" outlineLevel="0" collapsed="false">
      <c r="B242" s="41" t="n">
        <f aca="false">B241+1</f>
        <v>57</v>
      </c>
      <c r="C242" s="43" t="n">
        <f aca="false">('Medidas-dBm-Diagrama de radiaçã'!C61)-MAX('Medidas-dBm-Diagrama de radiaçã'!$C$5:$C$365)</f>
        <v>-0.799999999999997</v>
      </c>
      <c r="D242" s="43" t="n">
        <f aca="false">('Medidas-dBm-Diagrama de radiaçã'!F61)-MAX('Medidas-dBm-Diagrama de radiaçã'!$F$5:$F$365)</f>
        <v>-0.299999999999997</v>
      </c>
      <c r="E242" s="0" t="n">
        <v>-0.799999999999997</v>
      </c>
      <c r="H242" s="41" t="n">
        <f aca="false">H241+1</f>
        <v>57</v>
      </c>
      <c r="I242" s="43" t="n">
        <f aca="false">('Medidas-dBm-Diagrama de radiaçã'!I61)-MAX('Medidas-dBm-Diagrama de radiaçã'!$I$5:$I$365)</f>
        <v>-2.28400000000001</v>
      </c>
      <c r="J242" s="43" t="n">
        <f aca="false">('Medidas-dBm-Diagrama de radiaçã'!J61)-MAX('Medidas-dBm-Diagrama de radiaçã'!$J$5:$J$365)</f>
        <v>-3.598</v>
      </c>
      <c r="N242" s="41" t="n">
        <f aca="false">N241+1</f>
        <v>57</v>
      </c>
      <c r="O242" s="43" t="n">
        <f aca="false">('Medidas-dBm-Diagrama de radiaçã'!O61)-MAX('Medidas-dBm-Diagrama de radiaçã'!$O$5:$O$365)</f>
        <v>-4.706</v>
      </c>
      <c r="P242" s="43" t="n">
        <f aca="false">('Medidas-dBm-Diagrama de radiaçã'!P61)-MAX('Medidas-dBm-Diagrama de radiaçã'!$P$5:$P$365)</f>
        <v>-10.094</v>
      </c>
      <c r="Q242" s="43" t="n">
        <f aca="false">('Medidas-dBm-Diagrama de radiaçã'!Q61)-MAX('Medidas-dBm-Diagrama de radiaçã'!$Q$5:$Q$365)</f>
        <v>-1.05</v>
      </c>
    </row>
    <row r="243" customFormat="false" ht="12.8" hidden="false" customHeight="false" outlineLevel="0" collapsed="false">
      <c r="B243" s="41" t="n">
        <f aca="false">B242+1</f>
        <v>58</v>
      </c>
      <c r="C243" s="43" t="n">
        <f aca="false">('Medidas-dBm-Diagrama de radiaçã'!C62)-MAX('Medidas-dBm-Diagrama de radiaçã'!$C$5:$C$365)</f>
        <v>-0.899999999999999</v>
      </c>
      <c r="D243" s="43" t="n">
        <f aca="false">('Medidas-dBm-Diagrama de radiaçã'!F62)-MAX('Medidas-dBm-Diagrama de radiaçã'!$F$5:$F$365)</f>
        <v>-0.399999999999999</v>
      </c>
      <c r="E243" s="0" t="n">
        <v>-0.700000000000003</v>
      </c>
      <c r="H243" s="41" t="n">
        <f aca="false">H242+1</f>
        <v>58</v>
      </c>
      <c r="I243" s="43" t="n">
        <f aca="false">('Medidas-dBm-Diagrama de radiaçã'!I62)-MAX('Medidas-dBm-Diagrama de radiaçã'!$I$5:$I$365)</f>
        <v>-2.268</v>
      </c>
      <c r="J243" s="43" t="n">
        <f aca="false">('Medidas-dBm-Diagrama de radiaçã'!J62)-MAX('Medidas-dBm-Diagrama de radiaçã'!$J$5:$J$365)</f>
        <v>-3.676</v>
      </c>
      <c r="N243" s="41" t="n">
        <f aca="false">N242+1</f>
        <v>58</v>
      </c>
      <c r="O243" s="43" t="n">
        <f aca="false">('Medidas-dBm-Diagrama de radiaçã'!O62)-MAX('Medidas-dBm-Diagrama de radiaçã'!$O$5:$O$365)</f>
        <v>-4.642</v>
      </c>
      <c r="P243" s="43" t="n">
        <f aca="false">('Medidas-dBm-Diagrama de radiaçã'!P62)-MAX('Medidas-dBm-Diagrama de radiaçã'!$P$5:$P$365)</f>
        <v>-9.758</v>
      </c>
      <c r="Q243" s="43" t="n">
        <f aca="false">('Medidas-dBm-Diagrama de radiaçã'!Q62)-MAX('Medidas-dBm-Diagrama de radiaçã'!$Q$5:$Q$365)</f>
        <v>-0.979999999999997</v>
      </c>
    </row>
    <row r="244" customFormat="false" ht="12.8" hidden="false" customHeight="false" outlineLevel="0" collapsed="false">
      <c r="B244" s="41" t="n">
        <f aca="false">B243+1</f>
        <v>59</v>
      </c>
      <c r="C244" s="43" t="n">
        <f aca="false">('Medidas-dBm-Diagrama de radiaçã'!C63)-MAX('Medidas-dBm-Diagrama de radiaçã'!$C$5:$C$365)</f>
        <v>-1</v>
      </c>
      <c r="D244" s="43" t="n">
        <f aca="false">('Medidas-dBm-Diagrama de radiaçã'!F63)-MAX('Medidas-dBm-Diagrama de radiaçã'!$F$5:$F$365)</f>
        <v>-0.299999999999997</v>
      </c>
      <c r="E244" s="0" t="n">
        <v>-0.600000000000001</v>
      </c>
      <c r="H244" s="41" t="n">
        <f aca="false">H243+1</f>
        <v>59</v>
      </c>
      <c r="I244" s="43" t="n">
        <f aca="false">('Medidas-dBm-Diagrama de radiaçã'!I63)-MAX('Medidas-dBm-Diagrama de radiaçã'!$I$5:$I$365)</f>
        <v>-2.252</v>
      </c>
      <c r="J244" s="43" t="n">
        <f aca="false">('Medidas-dBm-Diagrama de radiaçã'!J63)-MAX('Medidas-dBm-Diagrama de radiaçã'!$J$5:$J$365)</f>
        <v>-3.754</v>
      </c>
      <c r="N244" s="41" t="n">
        <f aca="false">N243+1</f>
        <v>59</v>
      </c>
      <c r="O244" s="43" t="n">
        <f aca="false">('Medidas-dBm-Diagrama de radiaçã'!O63)-MAX('Medidas-dBm-Diagrama de radiaçã'!$O$5:$O$365)</f>
        <v>-4.578</v>
      </c>
      <c r="P244" s="43" t="n">
        <f aca="false">('Medidas-dBm-Diagrama de radiaçã'!P63)-MAX('Medidas-dBm-Diagrama de radiaçã'!$P$5:$P$365)</f>
        <v>-9.422</v>
      </c>
      <c r="Q244" s="43" t="n">
        <f aca="false">('Medidas-dBm-Diagrama de radiaçã'!Q63)-MAX('Medidas-dBm-Diagrama de radiaçã'!$Q$5:$Q$365)</f>
        <v>-0.909999999999997</v>
      </c>
    </row>
    <row r="245" customFormat="false" ht="12.8" hidden="false" customHeight="false" outlineLevel="0" collapsed="false">
      <c r="B245" s="41" t="n">
        <f aca="false">B244+1</f>
        <v>60</v>
      </c>
      <c r="C245" s="43" t="n">
        <f aca="false">('Medidas-dBm-Diagrama de radiaçã'!C64)-MAX('Medidas-dBm-Diagrama de radiaçã'!$C$5:$C$365)</f>
        <v>-1.09999999999999</v>
      </c>
      <c r="D245" s="43" t="n">
        <f aca="false">('Medidas-dBm-Diagrama de radiaçã'!F64)-MAX('Medidas-dBm-Diagrama de radiaçã'!$F$5:$F$365)</f>
        <v>-0.299999999999997</v>
      </c>
      <c r="E245" s="0" t="n">
        <v>-0.5</v>
      </c>
      <c r="H245" s="41" t="n">
        <f aca="false">H244+1</f>
        <v>60</v>
      </c>
      <c r="I245" s="43" t="n">
        <f aca="false">('Medidas-dBm-Diagrama de radiaçã'!I64)-MAX('Medidas-dBm-Diagrama de radiaçã'!$I$5:$I$365)</f>
        <v>-2.236</v>
      </c>
      <c r="J245" s="43" t="n">
        <f aca="false">('Medidas-dBm-Diagrama de radiaçã'!J64)-MAX('Medidas-dBm-Diagrama de radiaçã'!$J$5:$J$365)</f>
        <v>-3.832</v>
      </c>
      <c r="N245" s="41" t="n">
        <f aca="false">N244+1</f>
        <v>60</v>
      </c>
      <c r="O245" s="43" t="n">
        <f aca="false">('Medidas-dBm-Diagrama de radiaçã'!O64)-MAX('Medidas-dBm-Diagrama de radiaçã'!$O$5:$O$365)</f>
        <v>-4.514</v>
      </c>
      <c r="P245" s="43" t="n">
        <f aca="false">('Medidas-dBm-Diagrama de radiaçã'!P64)-MAX('Medidas-dBm-Diagrama de radiaçã'!$P$5:$P$365)</f>
        <v>-9.08600000000001</v>
      </c>
      <c r="Q245" s="43" t="n">
        <f aca="false">('Medidas-dBm-Diagrama de radiaçã'!Q64)-MAX('Medidas-dBm-Diagrama de radiaçã'!$Q$5:$Q$365)</f>
        <v>-0.839999999999996</v>
      </c>
    </row>
    <row r="246" customFormat="false" ht="12.8" hidden="false" customHeight="false" outlineLevel="0" collapsed="false">
      <c r="B246" s="41" t="n">
        <f aca="false">B245+1</f>
        <v>61</v>
      </c>
      <c r="C246" s="43" t="n">
        <f aca="false">('Medidas-dBm-Diagrama de radiaçã'!C65)-MAX('Medidas-dBm-Diagrama de radiaçã'!$C$5:$C$365)</f>
        <v>-1.2</v>
      </c>
      <c r="D246" s="43" t="n">
        <f aca="false">('Medidas-dBm-Diagrama de radiaçã'!F65)-MAX('Medidas-dBm-Diagrama de radiaçã'!$F$5:$F$365)</f>
        <v>-0.200000000000003</v>
      </c>
      <c r="E246" s="0" t="n">
        <v>-0.399999999999999</v>
      </c>
      <c r="H246" s="41" t="n">
        <f aca="false">H245+1</f>
        <v>61</v>
      </c>
      <c r="I246" s="43" t="n">
        <f aca="false">('Medidas-dBm-Diagrama de radiaçã'!I65)-MAX('Medidas-dBm-Diagrama de radiaçã'!$I$5:$I$365)</f>
        <v>-2.22000000000001</v>
      </c>
      <c r="J246" s="43" t="n">
        <f aca="false">('Medidas-dBm-Diagrama de radiaçã'!J65)-MAX('Medidas-dBm-Diagrama de radiaçã'!$J$5:$J$365)</f>
        <v>-3.91</v>
      </c>
      <c r="N246" s="41" t="n">
        <f aca="false">N245+1</f>
        <v>61</v>
      </c>
      <c r="O246" s="43" t="n">
        <f aca="false">('Medidas-dBm-Diagrama de radiaçã'!O65)-MAX('Medidas-dBm-Diagrama de radiaçã'!$O$5:$O$365)</f>
        <v>-4.45</v>
      </c>
      <c r="P246" s="43" t="n">
        <f aca="false">('Medidas-dBm-Diagrama de radiaçã'!P65)-MAX('Medidas-dBm-Diagrama de radiaçã'!$P$5:$P$365)</f>
        <v>-8.75</v>
      </c>
      <c r="Q246" s="43" t="n">
        <f aca="false">('Medidas-dBm-Diagrama de radiaçã'!Q65)-MAX('Medidas-dBm-Diagrama de radiaçã'!$Q$5:$Q$365)</f>
        <v>-0.770000000000003</v>
      </c>
    </row>
    <row r="247" customFormat="false" ht="12.8" hidden="false" customHeight="false" outlineLevel="0" collapsed="false">
      <c r="B247" s="41" t="n">
        <f aca="false">B246+1</f>
        <v>62</v>
      </c>
      <c r="C247" s="43" t="n">
        <f aca="false">('Medidas-dBm-Diagrama de radiaçã'!C66)-MAX('Medidas-dBm-Diagrama de radiaçã'!$C$5:$C$365)</f>
        <v>-1.3</v>
      </c>
      <c r="D247" s="43" t="n">
        <f aca="false">('Medidas-dBm-Diagrama de radiaçã'!F66)-MAX('Medidas-dBm-Diagrama de radiaçã'!$F$5:$F$365)</f>
        <v>-0.200000000000003</v>
      </c>
      <c r="E247" s="0" t="n">
        <v>-0.299999999999997</v>
      </c>
      <c r="H247" s="41" t="n">
        <f aca="false">H246+1</f>
        <v>62</v>
      </c>
      <c r="I247" s="43" t="n">
        <f aca="false">('Medidas-dBm-Diagrama de radiaçã'!I66)-MAX('Medidas-dBm-Diagrama de radiaçã'!$I$5:$I$365)</f>
        <v>-2.23200000000001</v>
      </c>
      <c r="J247" s="43" t="n">
        <f aca="false">('Medidas-dBm-Diagrama de radiaçã'!J66)-MAX('Medidas-dBm-Diagrama de radiaçã'!$J$5:$J$365)</f>
        <v>-3.986</v>
      </c>
      <c r="N247" s="41" t="n">
        <f aca="false">N246+1</f>
        <v>62</v>
      </c>
      <c r="O247" s="43" t="n">
        <f aca="false">('Medidas-dBm-Diagrama de radiaçã'!O66)-MAX('Medidas-dBm-Diagrama de radiaçã'!$O$5:$O$365)</f>
        <v>-4.336</v>
      </c>
      <c r="P247" s="43" t="n">
        <f aca="false">('Medidas-dBm-Diagrama de radiaçã'!P66)-MAX('Medidas-dBm-Diagrama de radiaçã'!$P$5:$P$365)</f>
        <v>-8.32400000000001</v>
      </c>
      <c r="Q247" s="43" t="n">
        <f aca="false">('Medidas-dBm-Diagrama de radiaçã'!Q66)-MAX('Medidas-dBm-Diagrama de radiaçã'!$Q$5:$Q$365)</f>
        <v>-0.759999999999998</v>
      </c>
    </row>
    <row r="248" customFormat="false" ht="12.8" hidden="false" customHeight="false" outlineLevel="0" collapsed="false">
      <c r="B248" s="41" t="n">
        <f aca="false">B247+1</f>
        <v>63</v>
      </c>
      <c r="C248" s="43" t="n">
        <f aca="false">('Medidas-dBm-Diagrama de radiaçã'!C67)-MAX('Medidas-dBm-Diagrama de radiaçã'!$C$5:$C$365)</f>
        <v>-1.59999999999999</v>
      </c>
      <c r="D248" s="43" t="n">
        <f aca="false">('Medidas-dBm-Diagrama de radiaçã'!F67)-MAX('Medidas-dBm-Diagrama de radiaçã'!$F$5:$F$365)</f>
        <v>-0.200000000000003</v>
      </c>
      <c r="E248" s="0" t="n">
        <v>-0.399999999999999</v>
      </c>
      <c r="H248" s="41" t="n">
        <f aca="false">H247+1</f>
        <v>63</v>
      </c>
      <c r="I248" s="43" t="n">
        <f aca="false">('Medidas-dBm-Diagrama de radiaçã'!I67)-MAX('Medidas-dBm-Diagrama de radiaçã'!$I$5:$I$365)</f>
        <v>-2.244</v>
      </c>
      <c r="J248" s="43" t="n">
        <f aca="false">('Medidas-dBm-Diagrama de radiaçã'!J67)-MAX('Medidas-dBm-Diagrama de radiaçã'!$J$5:$J$365)</f>
        <v>-4.062</v>
      </c>
      <c r="N248" s="41" t="n">
        <f aca="false">N247+1</f>
        <v>63</v>
      </c>
      <c r="O248" s="43" t="n">
        <f aca="false">('Medidas-dBm-Diagrama de radiaçã'!O67)-MAX('Medidas-dBm-Diagrama de radiaçã'!$O$5:$O$365)</f>
        <v>-4.222</v>
      </c>
      <c r="P248" s="43" t="n">
        <f aca="false">('Medidas-dBm-Diagrama de radiaçã'!P67)-MAX('Medidas-dBm-Diagrama de radiaçã'!$P$5:$P$365)</f>
        <v>-7.898</v>
      </c>
      <c r="Q248" s="43" t="n">
        <f aca="false">('Medidas-dBm-Diagrama de radiaçã'!Q67)-MAX('Medidas-dBm-Diagrama de radiaçã'!$Q$5:$Q$365)</f>
        <v>-0.75</v>
      </c>
    </row>
    <row r="249" customFormat="false" ht="12.8" hidden="false" customHeight="false" outlineLevel="0" collapsed="false">
      <c r="B249" s="41" t="n">
        <f aca="false">B248+1</f>
        <v>64</v>
      </c>
      <c r="C249" s="43" t="n">
        <f aca="false">('Medidas-dBm-Diagrama de radiaçã'!C68)-MAX('Medidas-dBm-Diagrama de radiaçã'!$C$5:$C$365)</f>
        <v>-1.7</v>
      </c>
      <c r="D249" s="43" t="n">
        <f aca="false">('Medidas-dBm-Diagrama de radiaçã'!F68)-MAX('Medidas-dBm-Diagrama de radiaçã'!$F$5:$F$365)</f>
        <v>-0.200000000000003</v>
      </c>
      <c r="E249" s="0" t="n">
        <v>-0.299999999999997</v>
      </c>
      <c r="H249" s="41" t="n">
        <f aca="false">H248+1</f>
        <v>64</v>
      </c>
      <c r="I249" s="43" t="n">
        <f aca="false">('Medidas-dBm-Diagrama de radiaçã'!I68)-MAX('Medidas-dBm-Diagrama de radiaçã'!$I$5:$I$365)</f>
        <v>-2.256</v>
      </c>
      <c r="J249" s="43" t="n">
        <f aca="false">('Medidas-dBm-Diagrama de radiaçã'!J68)-MAX('Medidas-dBm-Diagrama de radiaçã'!$J$5:$J$365)</f>
        <v>-4.138</v>
      </c>
      <c r="N249" s="41" t="n">
        <f aca="false">N248+1</f>
        <v>64</v>
      </c>
      <c r="O249" s="43" t="n">
        <f aca="false">('Medidas-dBm-Diagrama de radiaçã'!O68)-MAX('Medidas-dBm-Diagrama de radiaçã'!$O$5:$O$365)</f>
        <v>-4.108</v>
      </c>
      <c r="P249" s="43" t="n">
        <f aca="false">('Medidas-dBm-Diagrama de radiaçã'!P68)-MAX('Medidas-dBm-Diagrama de radiaçã'!$P$5:$P$365)</f>
        <v>-7.472</v>
      </c>
      <c r="Q249" s="43" t="n">
        <f aca="false">('Medidas-dBm-Diagrama de radiaçã'!Q68)-MAX('Medidas-dBm-Diagrama de radiaçã'!$Q$5:$Q$365)</f>
        <v>-0.740000000000002</v>
      </c>
    </row>
    <row r="250" customFormat="false" ht="12.8" hidden="false" customHeight="false" outlineLevel="0" collapsed="false">
      <c r="B250" s="41" t="n">
        <f aca="false">B249+1</f>
        <v>65</v>
      </c>
      <c r="C250" s="43" t="n">
        <f aca="false">('Medidas-dBm-Diagrama de radiaçã'!C69)-MAX('Medidas-dBm-Diagrama de radiaçã'!$C$5:$C$365)</f>
        <v>-1.9</v>
      </c>
      <c r="D250" s="43" t="n">
        <f aca="false">('Medidas-dBm-Diagrama de radiaçã'!F69)-MAX('Medidas-dBm-Diagrama de radiaçã'!$F$5:$F$365)</f>
        <v>-0.200000000000003</v>
      </c>
      <c r="E250" s="0" t="n">
        <v>-0.299999999999997</v>
      </c>
      <c r="H250" s="41" t="n">
        <f aca="false">H249+1</f>
        <v>65</v>
      </c>
      <c r="I250" s="43" t="n">
        <f aca="false">('Medidas-dBm-Diagrama de radiaçã'!I69)-MAX('Medidas-dBm-Diagrama de radiaçã'!$I$5:$I$365)</f>
        <v>-2.268</v>
      </c>
      <c r="J250" s="43" t="n">
        <f aca="false">('Medidas-dBm-Diagrama de radiaçã'!J69)-MAX('Medidas-dBm-Diagrama de radiaçã'!$J$5:$J$365)</f>
        <v>-4.214</v>
      </c>
      <c r="N250" s="41" t="n">
        <f aca="false">N249+1</f>
        <v>65</v>
      </c>
      <c r="O250" s="43" t="n">
        <f aca="false">('Medidas-dBm-Diagrama de radiaçã'!O69)-MAX('Medidas-dBm-Diagrama de radiaçã'!$O$5:$O$365)</f>
        <v>-3.994</v>
      </c>
      <c r="P250" s="43" t="n">
        <f aca="false">('Medidas-dBm-Diagrama de radiaçã'!P69)-MAX('Medidas-dBm-Diagrama de radiaçã'!$P$5:$P$365)</f>
        <v>-7.046</v>
      </c>
      <c r="Q250" s="43" t="n">
        <f aca="false">('Medidas-dBm-Diagrama de radiaçã'!Q69)-MAX('Medidas-dBm-Diagrama de radiaçã'!$Q$5:$Q$365)</f>
        <v>-0.729999999999997</v>
      </c>
    </row>
    <row r="251" customFormat="false" ht="12.8" hidden="false" customHeight="false" outlineLevel="0" collapsed="false">
      <c r="B251" s="41" t="n">
        <f aca="false">B250+1</f>
        <v>66</v>
      </c>
      <c r="C251" s="43" t="n">
        <f aca="false">('Medidas-dBm-Diagrama de radiaçã'!C70)-MAX('Medidas-dBm-Diagrama de radiaçã'!$C$5:$C$365)</f>
        <v>-2</v>
      </c>
      <c r="D251" s="43" t="n">
        <f aca="false">('Medidas-dBm-Diagrama de radiaçã'!F70)-MAX('Medidas-dBm-Diagrama de radiaçã'!$F$5:$F$365)</f>
        <v>-0.200000000000003</v>
      </c>
      <c r="E251" s="0" t="n">
        <v>-0.200000000000003</v>
      </c>
      <c r="H251" s="41" t="n">
        <f aca="false">H250+1</f>
        <v>66</v>
      </c>
      <c r="I251" s="43" t="n">
        <f aca="false">('Medidas-dBm-Diagrama de radiaçã'!I70)-MAX('Medidas-dBm-Diagrama de radiaçã'!$I$5:$I$365)</f>
        <v>-2.28</v>
      </c>
      <c r="J251" s="43" t="n">
        <f aca="false">('Medidas-dBm-Diagrama de radiaçã'!J70)-MAX('Medidas-dBm-Diagrama de radiaçã'!$J$5:$J$365)</f>
        <v>-4.29</v>
      </c>
      <c r="N251" s="41" t="n">
        <f aca="false">N250+1</f>
        <v>66</v>
      </c>
      <c r="O251" s="43" t="n">
        <f aca="false">('Medidas-dBm-Diagrama de radiaçã'!O70)-MAX('Medidas-dBm-Diagrama de radiaçã'!$O$5:$O$365)</f>
        <v>-3.88</v>
      </c>
      <c r="P251" s="43" t="n">
        <f aca="false">('Medidas-dBm-Diagrama de radiaçã'!P70)-MAX('Medidas-dBm-Diagrama de radiaçã'!$P$5:$P$365)</f>
        <v>-6.62</v>
      </c>
      <c r="Q251" s="43" t="n">
        <f aca="false">('Medidas-dBm-Diagrama de radiaçã'!Q70)-MAX('Medidas-dBm-Diagrama de radiaçã'!$Q$5:$Q$365)</f>
        <v>-0.719999999999999</v>
      </c>
    </row>
    <row r="252" customFormat="false" ht="12.8" hidden="false" customHeight="false" outlineLevel="0" collapsed="false">
      <c r="B252" s="41" t="n">
        <f aca="false">B251+1</f>
        <v>67</v>
      </c>
      <c r="C252" s="43" t="n">
        <f aca="false">('Medidas-dBm-Diagrama de radiaçã'!C71)-MAX('Medidas-dBm-Diagrama de radiaçã'!$C$5:$C$365)</f>
        <v>-2.2</v>
      </c>
      <c r="D252" s="43" t="n">
        <f aca="false">('Medidas-dBm-Diagrama de radiaçã'!F71)-MAX('Medidas-dBm-Diagrama de radiaçã'!$F$5:$F$365)</f>
        <v>-0.299999999999997</v>
      </c>
      <c r="E252" s="0" t="n">
        <v>-0.200000000000003</v>
      </c>
      <c r="H252" s="41" t="n">
        <f aca="false">H251+1</f>
        <v>67</v>
      </c>
      <c r="I252" s="43" t="n">
        <f aca="false">('Medidas-dBm-Diagrama de radiaçã'!I71)-MAX('Medidas-dBm-Diagrama de radiaçã'!$I$5:$I$365)</f>
        <v>-2.38</v>
      </c>
      <c r="J252" s="43" t="n">
        <f aca="false">('Medidas-dBm-Diagrama de radiaçã'!J71)-MAX('Medidas-dBm-Diagrama de radiaçã'!$J$5:$J$365)</f>
        <v>-4.378</v>
      </c>
      <c r="N252" s="41" t="n">
        <f aca="false">N251+1</f>
        <v>67</v>
      </c>
      <c r="O252" s="43" t="n">
        <f aca="false">('Medidas-dBm-Diagrama de radiaçã'!O71)-MAX('Medidas-dBm-Diagrama de radiaçã'!$O$5:$O$365)</f>
        <v>-3.704</v>
      </c>
      <c r="P252" s="43" t="n">
        <f aca="false">('Medidas-dBm-Diagrama de radiaçã'!P71)-MAX('Medidas-dBm-Diagrama de radiaçã'!$P$5:$P$365)</f>
        <v>-6.212</v>
      </c>
      <c r="Q252" s="43" t="n">
        <f aca="false">('Medidas-dBm-Diagrama de radiaçã'!Q71)-MAX('Medidas-dBm-Diagrama de radiaçã'!$Q$5:$Q$365)</f>
        <v>-0.659999999999997</v>
      </c>
    </row>
    <row r="253" customFormat="false" ht="12.8" hidden="false" customHeight="false" outlineLevel="0" collapsed="false">
      <c r="B253" s="41" t="n">
        <f aca="false">B252+1</f>
        <v>68</v>
      </c>
      <c r="C253" s="43" t="n">
        <f aca="false">('Medidas-dBm-Diagrama de radiaçã'!C72)-MAX('Medidas-dBm-Diagrama de radiaçã'!$C$5:$C$365)</f>
        <v>-2.3</v>
      </c>
      <c r="D253" s="43" t="n">
        <f aca="false">('Medidas-dBm-Diagrama de radiaçã'!F72)-MAX('Medidas-dBm-Diagrama de radiaçã'!$F$5:$F$365)</f>
        <v>-0.299999999999997</v>
      </c>
      <c r="E253" s="0" t="n">
        <v>-0.200000000000003</v>
      </c>
      <c r="H253" s="41" t="n">
        <f aca="false">H252+1</f>
        <v>68</v>
      </c>
      <c r="I253" s="43" t="n">
        <f aca="false">('Medidas-dBm-Diagrama de radiaçã'!I72)-MAX('Medidas-dBm-Diagrama de radiaçã'!$I$5:$I$365)</f>
        <v>-2.48</v>
      </c>
      <c r="J253" s="43" t="n">
        <f aca="false">('Medidas-dBm-Diagrama de radiaçã'!J72)-MAX('Medidas-dBm-Diagrama de radiaçã'!$J$5:$J$365)</f>
        <v>-4.466</v>
      </c>
      <c r="N253" s="41" t="n">
        <f aca="false">N252+1</f>
        <v>68</v>
      </c>
      <c r="O253" s="43" t="n">
        <f aca="false">('Medidas-dBm-Diagrama de radiaçã'!O72)-MAX('Medidas-dBm-Diagrama de radiaçã'!$O$5:$O$365)</f>
        <v>-3.528</v>
      </c>
      <c r="P253" s="43" t="n">
        <f aca="false">('Medidas-dBm-Diagrama de radiaçã'!P72)-MAX('Medidas-dBm-Diagrama de radiaçã'!$P$5:$P$365)</f>
        <v>-5.804</v>
      </c>
      <c r="Q253" s="43" t="n">
        <f aca="false">('Medidas-dBm-Diagrama de radiaçã'!Q72)-MAX('Medidas-dBm-Diagrama de radiaçã'!$Q$5:$Q$365)</f>
        <v>-0.600000000000001</v>
      </c>
    </row>
    <row r="254" customFormat="false" ht="12.8" hidden="false" customHeight="false" outlineLevel="0" collapsed="false">
      <c r="B254" s="41" t="n">
        <f aca="false">B253+1</f>
        <v>69</v>
      </c>
      <c r="C254" s="43" t="n">
        <f aca="false">('Medidas-dBm-Diagrama de radiaçã'!C73)-MAX('Medidas-dBm-Diagrama de radiaçã'!$C$5:$C$365)</f>
        <v>-2.5</v>
      </c>
      <c r="D254" s="43" t="n">
        <f aca="false">('Medidas-dBm-Diagrama de radiaçã'!F73)-MAX('Medidas-dBm-Diagrama de radiaçã'!$F$5:$F$365)</f>
        <v>-0.299999999999997</v>
      </c>
      <c r="E254" s="0" t="n">
        <v>-0.200000000000003</v>
      </c>
      <c r="H254" s="41" t="n">
        <f aca="false">H253+1</f>
        <v>69</v>
      </c>
      <c r="I254" s="43" t="n">
        <f aca="false">('Medidas-dBm-Diagrama de radiaçã'!I73)-MAX('Medidas-dBm-Diagrama de radiaçã'!$I$5:$I$365)</f>
        <v>-2.58000000000001</v>
      </c>
      <c r="J254" s="43" t="n">
        <f aca="false">('Medidas-dBm-Diagrama de radiaçã'!J73)-MAX('Medidas-dBm-Diagrama de radiaçã'!$J$5:$J$365)</f>
        <v>-4.554</v>
      </c>
      <c r="N254" s="41" t="n">
        <f aca="false">N253+1</f>
        <v>69</v>
      </c>
      <c r="O254" s="43" t="n">
        <f aca="false">('Medidas-dBm-Diagrama de radiaçã'!O73)-MAX('Medidas-dBm-Diagrama de radiaçã'!$O$5:$O$365)</f>
        <v>-3.352</v>
      </c>
      <c r="P254" s="43" t="n">
        <f aca="false">('Medidas-dBm-Diagrama de radiaçã'!P73)-MAX('Medidas-dBm-Diagrama de radiaçã'!$P$5:$P$365)</f>
        <v>-5.396</v>
      </c>
      <c r="Q254" s="43" t="n">
        <f aca="false">('Medidas-dBm-Diagrama de radiaçã'!Q73)-MAX('Medidas-dBm-Diagrama de radiaçã'!$Q$5:$Q$365)</f>
        <v>-0.539999999999999</v>
      </c>
    </row>
    <row r="255" customFormat="false" ht="12.8" hidden="false" customHeight="false" outlineLevel="0" collapsed="false">
      <c r="B255" s="41" t="n">
        <f aca="false">B254+1</f>
        <v>70</v>
      </c>
      <c r="C255" s="43" t="n">
        <f aca="false">('Medidas-dBm-Diagrama de radiaçã'!C74)-MAX('Medidas-dBm-Diagrama de radiaçã'!$C$5:$C$365)</f>
        <v>-2.8</v>
      </c>
      <c r="D255" s="43" t="n">
        <f aca="false">('Medidas-dBm-Diagrama de radiaçã'!F74)-MAX('Medidas-dBm-Diagrama de radiaçã'!$F$5:$F$365)</f>
        <v>-0.299999999999997</v>
      </c>
      <c r="E255" s="0" t="n">
        <v>-0.200000000000003</v>
      </c>
      <c r="H255" s="41" t="n">
        <f aca="false">H254+1</f>
        <v>70</v>
      </c>
      <c r="I255" s="43" t="n">
        <f aca="false">('Medidas-dBm-Diagrama de radiaçã'!I74)-MAX('Medidas-dBm-Diagrama de radiaçã'!$I$5:$I$365)</f>
        <v>-2.68</v>
      </c>
      <c r="J255" s="43" t="n">
        <f aca="false">('Medidas-dBm-Diagrama de radiaçã'!J74)-MAX('Medidas-dBm-Diagrama de radiaçã'!$J$5:$J$365)</f>
        <v>-4.642</v>
      </c>
      <c r="N255" s="41" t="n">
        <f aca="false">N254+1</f>
        <v>70</v>
      </c>
      <c r="O255" s="43" t="n">
        <f aca="false">('Medidas-dBm-Diagrama de radiaçã'!O74)-MAX('Medidas-dBm-Diagrama de radiaçã'!$O$5:$O$365)</f>
        <v>-3.176</v>
      </c>
      <c r="P255" s="43" t="n">
        <f aca="false">('Medidas-dBm-Diagrama de radiaçã'!P74)-MAX('Medidas-dBm-Diagrama de radiaçã'!$P$5:$P$365)</f>
        <v>-4.988</v>
      </c>
      <c r="Q255" s="43" t="n">
        <f aca="false">('Medidas-dBm-Diagrama de radiaçã'!Q74)-MAX('Medidas-dBm-Diagrama de radiaçã'!$Q$5:$Q$365)</f>
        <v>-0.479999999999997</v>
      </c>
    </row>
    <row r="256" customFormat="false" ht="12.8" hidden="false" customHeight="false" outlineLevel="0" collapsed="false">
      <c r="B256" s="41" t="n">
        <f aca="false">B255+1</f>
        <v>71</v>
      </c>
      <c r="C256" s="43" t="n">
        <f aca="false">('Medidas-dBm-Diagrama de radiaçã'!C75)-MAX('Medidas-dBm-Diagrama de radiaçã'!$C$5:$C$365)</f>
        <v>-3</v>
      </c>
      <c r="D256" s="43" t="n">
        <f aca="false">('Medidas-dBm-Diagrama de radiaçã'!F75)-MAX('Medidas-dBm-Diagrama de radiaçã'!$F$5:$F$365)</f>
        <v>-0.399999999999999</v>
      </c>
      <c r="E256" s="0" t="n">
        <v>-0.200000000000003</v>
      </c>
      <c r="H256" s="41" t="n">
        <f aca="false">H255+1</f>
        <v>71</v>
      </c>
      <c r="I256" s="43" t="n">
        <f aca="false">('Medidas-dBm-Diagrama de radiaçã'!I75)-MAX('Medidas-dBm-Diagrama de radiaçã'!$I$5:$I$365)</f>
        <v>-2.78</v>
      </c>
      <c r="J256" s="43" t="n">
        <f aca="false">('Medidas-dBm-Diagrama de radiaçã'!J75)-MAX('Medidas-dBm-Diagrama de radiaçã'!$J$5:$J$365)</f>
        <v>-4.73</v>
      </c>
      <c r="N256" s="41" t="n">
        <f aca="false">N255+1</f>
        <v>71</v>
      </c>
      <c r="O256" s="43" t="n">
        <f aca="false">('Medidas-dBm-Diagrama de radiaçã'!O75)-MAX('Medidas-dBm-Diagrama de radiaçã'!$O$5:$O$365)</f>
        <v>-3</v>
      </c>
      <c r="P256" s="43" t="n">
        <f aca="false">('Medidas-dBm-Diagrama de radiaçã'!P75)-MAX('Medidas-dBm-Diagrama de radiaçã'!$P$5:$P$365)</f>
        <v>-4.58000000000001</v>
      </c>
      <c r="Q256" s="43" t="n">
        <f aca="false">('Medidas-dBm-Diagrama de radiaçã'!Q75)-MAX('Medidas-dBm-Diagrama de radiaçã'!$Q$5:$Q$365)</f>
        <v>-0.420000000000002</v>
      </c>
    </row>
    <row r="257" customFormat="false" ht="12.8" hidden="false" customHeight="false" outlineLevel="0" collapsed="false">
      <c r="B257" s="41" t="n">
        <f aca="false">B256+1</f>
        <v>72</v>
      </c>
      <c r="C257" s="43" t="n">
        <f aca="false">('Medidas-dBm-Diagrama de radiaçã'!C76)-MAX('Medidas-dBm-Diagrama de radiaçã'!$C$5:$C$365)</f>
        <v>-3.2</v>
      </c>
      <c r="D257" s="43" t="n">
        <f aca="false">('Medidas-dBm-Diagrama de radiaçã'!F76)-MAX('Medidas-dBm-Diagrama de radiaçã'!$F$5:$F$365)</f>
        <v>-0.399999999999999</v>
      </c>
      <c r="E257" s="0" t="n">
        <v>-0.299999999999997</v>
      </c>
      <c r="H257" s="41" t="n">
        <f aca="false">H256+1</f>
        <v>72</v>
      </c>
      <c r="I257" s="43" t="n">
        <f aca="false">('Medidas-dBm-Diagrama de radiaçã'!I76)-MAX('Medidas-dBm-Diagrama de radiaçã'!$I$5:$I$365)</f>
        <v>-2.856</v>
      </c>
      <c r="J257" s="43" t="n">
        <f aca="false">('Medidas-dBm-Diagrama de radiaçã'!J76)-MAX('Medidas-dBm-Diagrama de radiaçã'!$J$5:$J$365)</f>
        <v>-4.944</v>
      </c>
      <c r="N257" s="41" t="n">
        <f aca="false">N256+1</f>
        <v>72</v>
      </c>
      <c r="O257" s="43" t="n">
        <f aca="false">('Medidas-dBm-Diagrama de radiaçã'!O76)-MAX('Medidas-dBm-Diagrama de radiaçã'!$O$5:$O$365)</f>
        <v>-2.816</v>
      </c>
      <c r="P257" s="43" t="n">
        <f aca="false">('Medidas-dBm-Diagrama de radiaçã'!P76)-MAX('Medidas-dBm-Diagrama de radiaçã'!$P$5:$P$365)</f>
        <v>-4.25400000000001</v>
      </c>
      <c r="Q257" s="43" t="n">
        <f aca="false">('Medidas-dBm-Diagrama de radiaçã'!Q76)-MAX('Medidas-dBm-Diagrama de radiaçã'!$Q$5:$Q$365)</f>
        <v>-0.415999999999997</v>
      </c>
    </row>
    <row r="258" customFormat="false" ht="12.8" hidden="false" customHeight="false" outlineLevel="0" collapsed="false">
      <c r="B258" s="41" t="n">
        <f aca="false">B257+1</f>
        <v>73</v>
      </c>
      <c r="C258" s="43" t="n">
        <f aca="false">('Medidas-dBm-Diagrama de radiaçã'!C77)-MAX('Medidas-dBm-Diagrama de radiaçã'!$C$5:$C$365)</f>
        <v>-3.5</v>
      </c>
      <c r="D258" s="43" t="n">
        <f aca="false">('Medidas-dBm-Diagrama de radiaçã'!F77)-MAX('Medidas-dBm-Diagrama de radiaçã'!$F$5:$F$365)</f>
        <v>-0.5</v>
      </c>
      <c r="E258" s="0" t="n">
        <v>-0.299999999999997</v>
      </c>
      <c r="H258" s="41" t="n">
        <f aca="false">H257+1</f>
        <v>73</v>
      </c>
      <c r="I258" s="43" t="n">
        <f aca="false">('Medidas-dBm-Diagrama de radiaçã'!I77)-MAX('Medidas-dBm-Diagrama de radiaçã'!$I$5:$I$365)</f>
        <v>-2.932</v>
      </c>
      <c r="J258" s="43" t="n">
        <f aca="false">('Medidas-dBm-Diagrama de radiaçã'!J77)-MAX('Medidas-dBm-Diagrama de radiaçã'!$J$5:$J$365)</f>
        <v>-5.158</v>
      </c>
      <c r="N258" s="41" t="n">
        <f aca="false">N257+1</f>
        <v>73</v>
      </c>
      <c r="O258" s="43" t="n">
        <f aca="false">('Medidas-dBm-Diagrama de radiaçã'!O77)-MAX('Medidas-dBm-Diagrama de radiaçã'!$O$5:$O$365)</f>
        <v>-2.632</v>
      </c>
      <c r="P258" s="43" t="n">
        <f aca="false">('Medidas-dBm-Diagrama de radiaçã'!P77)-MAX('Medidas-dBm-Diagrama de radiaçã'!$P$5:$P$365)</f>
        <v>-3.928</v>
      </c>
      <c r="Q258" s="43" t="n">
        <f aca="false">('Medidas-dBm-Diagrama de radiaçã'!Q77)-MAX('Medidas-dBm-Diagrama de radiaçã'!$Q$5:$Q$365)</f>
        <v>-0.411999999999999</v>
      </c>
    </row>
    <row r="259" customFormat="false" ht="12.8" hidden="false" customHeight="false" outlineLevel="0" collapsed="false">
      <c r="B259" s="41" t="n">
        <f aca="false">B258+1</f>
        <v>74</v>
      </c>
      <c r="C259" s="43" t="n">
        <f aca="false">('Medidas-dBm-Diagrama de radiaçã'!C78)-MAX('Medidas-dBm-Diagrama de radiaçã'!$C$5:$C$365)</f>
        <v>-3.59999999999999</v>
      </c>
      <c r="D259" s="43" t="n">
        <f aca="false">('Medidas-dBm-Diagrama de radiaçã'!F78)-MAX('Medidas-dBm-Diagrama de radiaçã'!$F$5:$F$365)</f>
        <v>-0.5</v>
      </c>
      <c r="E259" s="0" t="n">
        <v>-0.299999999999997</v>
      </c>
      <c r="H259" s="41" t="n">
        <f aca="false">H258+1</f>
        <v>74</v>
      </c>
      <c r="I259" s="43" t="n">
        <f aca="false">('Medidas-dBm-Diagrama de radiaçã'!I78)-MAX('Medidas-dBm-Diagrama de radiaçã'!$I$5:$I$365)</f>
        <v>-3.008</v>
      </c>
      <c r="J259" s="43" t="n">
        <f aca="false">('Medidas-dBm-Diagrama de radiaçã'!J78)-MAX('Medidas-dBm-Diagrama de radiaçã'!$J$5:$J$365)</f>
        <v>-5.372</v>
      </c>
      <c r="N259" s="41" t="n">
        <f aca="false">N258+1</f>
        <v>74</v>
      </c>
      <c r="O259" s="43" t="n">
        <f aca="false">('Medidas-dBm-Diagrama de radiaçã'!O78)-MAX('Medidas-dBm-Diagrama de radiaçã'!$O$5:$O$365)</f>
        <v>-2.448</v>
      </c>
      <c r="P259" s="43" t="n">
        <f aca="false">('Medidas-dBm-Diagrama de radiaçã'!P78)-MAX('Medidas-dBm-Diagrama de radiaçã'!$P$5:$P$365)</f>
        <v>-3.602</v>
      </c>
      <c r="Q259" s="43" t="n">
        <f aca="false">('Medidas-dBm-Diagrama de radiaçã'!Q78)-MAX('Medidas-dBm-Diagrama de radiaçã'!$Q$5:$Q$365)</f>
        <v>-0.408000000000001</v>
      </c>
    </row>
    <row r="260" customFormat="false" ht="12.8" hidden="false" customHeight="false" outlineLevel="0" collapsed="false">
      <c r="B260" s="41" t="n">
        <f aca="false">B259+1</f>
        <v>75</v>
      </c>
      <c r="C260" s="43" t="n">
        <f aca="false">('Medidas-dBm-Diagrama de radiaçã'!C79)-MAX('Medidas-dBm-Diagrama de radiaçã'!$C$5:$C$365)</f>
        <v>-3.7</v>
      </c>
      <c r="D260" s="43" t="n">
        <f aca="false">('Medidas-dBm-Diagrama de radiaçã'!F79)-MAX('Medidas-dBm-Diagrama de radiaçã'!$F$5:$F$365)</f>
        <v>-0.600000000000001</v>
      </c>
      <c r="E260" s="0" t="n">
        <v>-0.299999999999997</v>
      </c>
      <c r="H260" s="41" t="n">
        <f aca="false">H259+1</f>
        <v>75</v>
      </c>
      <c r="I260" s="43" t="n">
        <f aca="false">('Medidas-dBm-Diagrama de radiaçã'!I79)-MAX('Medidas-dBm-Diagrama de radiaçã'!$I$5:$I$365)</f>
        <v>-3.084</v>
      </c>
      <c r="J260" s="43" t="n">
        <f aca="false">('Medidas-dBm-Diagrama de radiaçã'!J79)-MAX('Medidas-dBm-Diagrama de radiaçã'!$J$5:$J$365)</f>
        <v>-5.586</v>
      </c>
      <c r="N260" s="41" t="n">
        <f aca="false">N259+1</f>
        <v>75</v>
      </c>
      <c r="O260" s="43" t="n">
        <f aca="false">('Medidas-dBm-Diagrama de radiaçã'!O79)-MAX('Medidas-dBm-Diagrama de radiaçã'!$O$5:$O$365)</f>
        <v>-2.264</v>
      </c>
      <c r="P260" s="43" t="n">
        <f aca="false">('Medidas-dBm-Diagrama de radiaçã'!P79)-MAX('Medidas-dBm-Diagrama de radiaçã'!$P$5:$P$365)</f>
        <v>-3.276</v>
      </c>
      <c r="Q260" s="43" t="n">
        <f aca="false">('Medidas-dBm-Diagrama de radiaçã'!Q79)-MAX('Medidas-dBm-Diagrama de radiaçã'!$Q$5:$Q$365)</f>
        <v>-0.403999999999996</v>
      </c>
    </row>
    <row r="261" customFormat="false" ht="12.8" hidden="false" customHeight="false" outlineLevel="0" collapsed="false">
      <c r="B261" s="41" t="n">
        <f aca="false">B260+1</f>
        <v>76</v>
      </c>
      <c r="C261" s="43" t="n">
        <f aca="false">('Medidas-dBm-Diagrama de radiaçã'!C80)-MAX('Medidas-dBm-Diagrama de radiaçã'!$C$5:$C$365)</f>
        <v>-3.8</v>
      </c>
      <c r="D261" s="43" t="n">
        <f aca="false">('Medidas-dBm-Diagrama de radiaçã'!F80)-MAX('Medidas-dBm-Diagrama de radiaçã'!$F$5:$F$365)</f>
        <v>-0.700000000000003</v>
      </c>
      <c r="E261" s="0" t="n">
        <v>-0.399999999999999</v>
      </c>
      <c r="H261" s="41" t="n">
        <f aca="false">H260+1</f>
        <v>76</v>
      </c>
      <c r="I261" s="43" t="n">
        <f aca="false">('Medidas-dBm-Diagrama de radiaçã'!I80)-MAX('Medidas-dBm-Diagrama de radiaçã'!$I$5:$I$365)</f>
        <v>-3.16</v>
      </c>
      <c r="J261" s="43" t="n">
        <f aca="false">('Medidas-dBm-Diagrama de radiaçã'!J80)-MAX('Medidas-dBm-Diagrama de radiaçã'!$J$5:$J$365)</f>
        <v>-5.8</v>
      </c>
      <c r="N261" s="41" t="n">
        <f aca="false">N260+1</f>
        <v>76</v>
      </c>
      <c r="O261" s="43" t="n">
        <f aca="false">('Medidas-dBm-Diagrama de radiaçã'!O80)-MAX('Medidas-dBm-Diagrama de radiaçã'!$O$5:$O$365)</f>
        <v>-2.08</v>
      </c>
      <c r="P261" s="43" t="n">
        <f aca="false">('Medidas-dBm-Diagrama de radiaçã'!P80)-MAX('Medidas-dBm-Diagrama de radiaçã'!$P$5:$P$365)</f>
        <v>-2.95</v>
      </c>
      <c r="Q261" s="43" t="n">
        <f aca="false">('Medidas-dBm-Diagrama de radiaçã'!Q80)-MAX('Medidas-dBm-Diagrama de radiaçã'!$Q$5:$Q$365)</f>
        <v>-0.399999999999999</v>
      </c>
    </row>
    <row r="262" customFormat="false" ht="12.8" hidden="false" customHeight="false" outlineLevel="0" collapsed="false">
      <c r="B262" s="41" t="n">
        <f aca="false">B261+1</f>
        <v>77</v>
      </c>
      <c r="C262" s="43" t="n">
        <f aca="false">('Medidas-dBm-Diagrama de radiaçã'!C81)-MAX('Medidas-dBm-Diagrama de radiaçã'!$C$5:$C$365)</f>
        <v>-3.8</v>
      </c>
      <c r="D262" s="43" t="n">
        <f aca="false">('Medidas-dBm-Diagrama de radiaçã'!F81)-MAX('Medidas-dBm-Diagrama de radiaçã'!$F$5:$F$365)</f>
        <v>-0.799999999999997</v>
      </c>
      <c r="E262" s="0" t="n">
        <v>-0.399999999999999</v>
      </c>
      <c r="H262" s="41" t="n">
        <f aca="false">H261+1</f>
        <v>77</v>
      </c>
      <c r="I262" s="43" t="n">
        <f aca="false">('Medidas-dBm-Diagrama de radiaçã'!I81)-MAX('Medidas-dBm-Diagrama de radiaçã'!$I$5:$I$365)</f>
        <v>-3.09200000000001</v>
      </c>
      <c r="J262" s="43" t="n">
        <f aca="false">('Medidas-dBm-Diagrama de radiaçã'!J81)-MAX('Medidas-dBm-Diagrama de radiaçã'!$J$5:$J$365)</f>
        <v>-6.07</v>
      </c>
      <c r="N262" s="41" t="n">
        <f aca="false">N261+1</f>
        <v>77</v>
      </c>
      <c r="O262" s="43" t="n">
        <f aca="false">('Medidas-dBm-Diagrama de radiaçã'!O81)-MAX('Medidas-dBm-Diagrama de radiaçã'!$O$5:$O$365)</f>
        <v>-1.886</v>
      </c>
      <c r="P262" s="43" t="n">
        <f aca="false">('Medidas-dBm-Diagrama de radiaçã'!P81)-MAX('Medidas-dBm-Diagrama de radiaçã'!$P$5:$P$365)</f>
        <v>-2.694</v>
      </c>
      <c r="Q262" s="43" t="n">
        <f aca="false">('Medidas-dBm-Diagrama de radiaçã'!Q81)-MAX('Medidas-dBm-Diagrama de radiaçã'!$Q$5:$Q$365)</f>
        <v>-0.445999999999998</v>
      </c>
    </row>
    <row r="263" customFormat="false" ht="12.8" hidden="false" customHeight="false" outlineLevel="0" collapsed="false">
      <c r="B263" s="41" t="n">
        <f aca="false">B262+1</f>
        <v>78</v>
      </c>
      <c r="C263" s="43" t="n">
        <f aca="false">('Medidas-dBm-Diagrama de radiaçã'!C82)-MAX('Medidas-dBm-Diagrama de radiaçã'!$C$5:$C$365)</f>
        <v>-3.8</v>
      </c>
      <c r="D263" s="43" t="n">
        <f aca="false">('Medidas-dBm-Diagrama de radiaçã'!F82)-MAX('Medidas-dBm-Diagrama de radiaçã'!$F$5:$F$365)</f>
        <v>-0.899999999999999</v>
      </c>
      <c r="E263" s="0" t="n">
        <v>-0.5</v>
      </c>
      <c r="H263" s="41" t="n">
        <f aca="false">H262+1</f>
        <v>78</v>
      </c>
      <c r="I263" s="43" t="n">
        <f aca="false">('Medidas-dBm-Diagrama de radiaçã'!I82)-MAX('Medidas-dBm-Diagrama de radiaçã'!$I$5:$I$365)</f>
        <v>-3.024</v>
      </c>
      <c r="J263" s="43" t="n">
        <f aca="false">('Medidas-dBm-Diagrama de radiaçã'!J82)-MAX('Medidas-dBm-Diagrama de radiaçã'!$J$5:$J$365)</f>
        <v>-6.34</v>
      </c>
      <c r="N263" s="41" t="n">
        <f aca="false">N262+1</f>
        <v>78</v>
      </c>
      <c r="O263" s="43" t="n">
        <f aca="false">('Medidas-dBm-Diagrama de radiaçã'!O82)-MAX('Medidas-dBm-Diagrama de radiaçã'!$O$5:$O$365)</f>
        <v>-1.692</v>
      </c>
      <c r="P263" s="43" t="n">
        <f aca="false">('Medidas-dBm-Diagrama de radiaçã'!P82)-MAX('Medidas-dBm-Diagrama de radiaçã'!$P$5:$P$365)</f>
        <v>-2.438</v>
      </c>
      <c r="Q263" s="43" t="n">
        <f aca="false">('Medidas-dBm-Diagrama de radiaçã'!Q82)-MAX('Medidas-dBm-Diagrama de radiaçã'!$Q$5:$Q$365)</f>
        <v>-0.491999999999997</v>
      </c>
    </row>
    <row r="264" customFormat="false" ht="12.8" hidden="false" customHeight="false" outlineLevel="0" collapsed="false">
      <c r="B264" s="41" t="n">
        <f aca="false">B263+1</f>
        <v>79</v>
      </c>
      <c r="C264" s="43" t="n">
        <f aca="false">('Medidas-dBm-Diagrama de radiaçã'!C83)-MAX('Medidas-dBm-Diagrama de radiaçã'!$C$5:$C$365)</f>
        <v>-3.9</v>
      </c>
      <c r="D264" s="43" t="n">
        <f aca="false">('Medidas-dBm-Diagrama de radiaçã'!F83)-MAX('Medidas-dBm-Diagrama de radiaçã'!$F$5:$F$365)</f>
        <v>-1</v>
      </c>
      <c r="E264" s="0" t="n">
        <v>-0.5</v>
      </c>
      <c r="H264" s="41" t="n">
        <f aca="false">H263+1</f>
        <v>79</v>
      </c>
      <c r="I264" s="43" t="n">
        <f aca="false">('Medidas-dBm-Diagrama de radiaçã'!I83)-MAX('Medidas-dBm-Diagrama de radiaçã'!$I$5:$I$365)</f>
        <v>-2.956</v>
      </c>
      <c r="J264" s="43" t="n">
        <f aca="false">('Medidas-dBm-Diagrama de radiaçã'!J83)-MAX('Medidas-dBm-Diagrama de radiaçã'!$J$5:$J$365)</f>
        <v>-6.61</v>
      </c>
      <c r="N264" s="41" t="n">
        <f aca="false">N263+1</f>
        <v>79</v>
      </c>
      <c r="O264" s="43" t="n">
        <f aca="false">('Medidas-dBm-Diagrama de radiaçã'!O83)-MAX('Medidas-dBm-Diagrama de radiaçã'!$O$5:$O$365)</f>
        <v>-1.498</v>
      </c>
      <c r="P264" s="43" t="n">
        <f aca="false">('Medidas-dBm-Diagrama de radiaçã'!P83)-MAX('Medidas-dBm-Diagrama de radiaçã'!$P$5:$P$365)</f>
        <v>-2.182</v>
      </c>
      <c r="Q264" s="43" t="n">
        <f aca="false">('Medidas-dBm-Diagrama de radiaçã'!Q83)-MAX('Medidas-dBm-Diagrama de radiaçã'!$Q$5:$Q$365)</f>
        <v>-0.537999999999997</v>
      </c>
    </row>
    <row r="265" customFormat="false" ht="12.8" hidden="false" customHeight="false" outlineLevel="0" collapsed="false">
      <c r="B265" s="41" t="n">
        <f aca="false">B264+1</f>
        <v>80</v>
      </c>
      <c r="C265" s="43" t="n">
        <f aca="false">('Medidas-dBm-Diagrama de radiaçã'!C84)-MAX('Medidas-dBm-Diagrama de radiaçã'!$C$5:$C$365)</f>
        <v>-3.9</v>
      </c>
      <c r="D265" s="43" t="n">
        <f aca="false">('Medidas-dBm-Diagrama de radiaçã'!F84)-MAX('Medidas-dBm-Diagrama de radiaçã'!$F$5:$F$365)</f>
        <v>-1.3</v>
      </c>
      <c r="E265" s="0" t="n">
        <v>-0.600000000000001</v>
      </c>
      <c r="H265" s="41" t="n">
        <f aca="false">H264+1</f>
        <v>80</v>
      </c>
      <c r="I265" s="43" t="n">
        <f aca="false">('Medidas-dBm-Diagrama de radiaçã'!I84)-MAX('Medidas-dBm-Diagrama de radiaçã'!$I$5:$I$365)</f>
        <v>-2.88800000000001</v>
      </c>
      <c r="J265" s="43" t="n">
        <f aca="false">('Medidas-dBm-Diagrama de radiaçã'!J84)-MAX('Medidas-dBm-Diagrama de radiaçã'!$J$5:$J$365)</f>
        <v>-6.88</v>
      </c>
      <c r="N265" s="41" t="n">
        <f aca="false">N264+1</f>
        <v>80</v>
      </c>
      <c r="O265" s="43" t="n">
        <f aca="false">('Medidas-dBm-Diagrama de radiaçã'!O84)-MAX('Medidas-dBm-Diagrama de radiaçã'!$O$5:$O$365)</f>
        <v>-1.304</v>
      </c>
      <c r="P265" s="43" t="n">
        <f aca="false">('Medidas-dBm-Diagrama de radiaçã'!P84)-MAX('Medidas-dBm-Diagrama de radiaçã'!$P$5:$P$365)</f>
        <v>-1.926</v>
      </c>
      <c r="Q265" s="43" t="n">
        <f aca="false">('Medidas-dBm-Diagrama de radiaçã'!Q84)-MAX('Medidas-dBm-Diagrama de radiaçã'!$Q$5:$Q$365)</f>
        <v>-0.584000000000003</v>
      </c>
    </row>
    <row r="266" customFormat="false" ht="12.8" hidden="false" customHeight="false" outlineLevel="0" collapsed="false">
      <c r="B266" s="41" t="n">
        <f aca="false">B265+1</f>
        <v>81</v>
      </c>
      <c r="C266" s="43" t="n">
        <f aca="false">('Medidas-dBm-Diagrama de radiaçã'!C85)-MAX('Medidas-dBm-Diagrama de radiaçã'!$C$5:$C$365)</f>
        <v>-3.9</v>
      </c>
      <c r="D266" s="43" t="n">
        <f aca="false">('Medidas-dBm-Diagrama de radiaçã'!F85)-MAX('Medidas-dBm-Diagrama de radiaçã'!$F$5:$F$365)</f>
        <v>-1.4</v>
      </c>
      <c r="E266" s="0" t="n">
        <v>-0.700000000000003</v>
      </c>
      <c r="H266" s="41" t="n">
        <f aca="false">H265+1</f>
        <v>81</v>
      </c>
      <c r="I266" s="43" t="n">
        <f aca="false">('Medidas-dBm-Diagrama de radiaçã'!I85)-MAX('Medidas-dBm-Diagrama de radiaçã'!$I$5:$I$365)</f>
        <v>-2.82</v>
      </c>
      <c r="J266" s="43" t="n">
        <f aca="false">('Medidas-dBm-Diagrama de radiaçã'!J85)-MAX('Medidas-dBm-Diagrama de radiaçã'!$J$5:$J$365)</f>
        <v>-7.15</v>
      </c>
      <c r="N266" s="41" t="n">
        <f aca="false">N265+1</f>
        <v>81</v>
      </c>
      <c r="O266" s="43" t="n">
        <f aca="false">('Medidas-dBm-Diagrama de radiaçã'!O85)-MAX('Medidas-dBm-Diagrama de radiaçã'!$O$5:$O$365)</f>
        <v>-1.11</v>
      </c>
      <c r="P266" s="43" t="n">
        <f aca="false">('Medidas-dBm-Diagrama de radiaçã'!P85)-MAX('Medidas-dBm-Diagrama de radiaçã'!$P$5:$P$365)</f>
        <v>-1.67</v>
      </c>
      <c r="Q266" s="43" t="n">
        <f aca="false">('Medidas-dBm-Diagrama de radiaçã'!Q85)-MAX('Medidas-dBm-Diagrama de radiaçã'!$Q$5:$Q$365)</f>
        <v>-0.630000000000003</v>
      </c>
    </row>
    <row r="267" customFormat="false" ht="12.8" hidden="false" customHeight="false" outlineLevel="0" collapsed="false">
      <c r="B267" s="41" t="n">
        <f aca="false">B266+1</f>
        <v>82</v>
      </c>
      <c r="C267" s="43" t="n">
        <f aca="false">('Medidas-dBm-Diagrama de radiaçã'!C86)-MAX('Medidas-dBm-Diagrama de radiaçã'!$C$5:$C$365)</f>
        <v>-3.9</v>
      </c>
      <c r="D267" s="43" t="n">
        <f aca="false">('Medidas-dBm-Diagrama de radiaçã'!F86)-MAX('Medidas-dBm-Diagrama de radiaçã'!$F$5:$F$365)</f>
        <v>-1.6</v>
      </c>
      <c r="E267" s="0" t="n">
        <v>-0.799999999999997</v>
      </c>
      <c r="H267" s="41" t="n">
        <f aca="false">H266+1</f>
        <v>82</v>
      </c>
      <c r="I267" s="43" t="n">
        <f aca="false">('Medidas-dBm-Diagrama de radiaçã'!I86)-MAX('Medidas-dBm-Diagrama de radiaçã'!$I$5:$I$365)</f>
        <v>-2.642</v>
      </c>
      <c r="J267" s="43" t="n">
        <f aca="false">('Medidas-dBm-Diagrama de radiaçã'!J86)-MAX('Medidas-dBm-Diagrama de radiaçã'!$J$5:$J$365)</f>
        <v>-7.474</v>
      </c>
      <c r="N267" s="41" t="n">
        <f aca="false">N266+1</f>
        <v>82</v>
      </c>
      <c r="O267" s="43" t="n">
        <f aca="false">('Medidas-dBm-Diagrama de radiaçã'!O86)-MAX('Medidas-dBm-Diagrama de radiaçã'!$O$5:$O$365)</f>
        <v>-0.984000000000002</v>
      </c>
      <c r="P267" s="43" t="n">
        <f aca="false">('Medidas-dBm-Diagrama de radiaçã'!P86)-MAX('Medidas-dBm-Diagrama de radiaçã'!$P$5:$P$365)</f>
        <v>-1.498</v>
      </c>
      <c r="Q267" s="43" t="n">
        <f aca="false">('Medidas-dBm-Diagrama de radiaçã'!Q86)-MAX('Medidas-dBm-Diagrama de radiaçã'!$Q$5:$Q$365)</f>
        <v>-0.671999999999997</v>
      </c>
    </row>
    <row r="268" customFormat="false" ht="12.8" hidden="false" customHeight="false" outlineLevel="0" collapsed="false">
      <c r="B268" s="41" t="n">
        <f aca="false">B267+1</f>
        <v>83</v>
      </c>
      <c r="C268" s="43" t="n">
        <f aca="false">('Medidas-dBm-Diagrama de radiaçã'!C87)-MAX('Medidas-dBm-Diagrama de radiaçã'!$C$5:$C$365)</f>
        <v>-3.8</v>
      </c>
      <c r="D268" s="43" t="n">
        <f aca="false">('Medidas-dBm-Diagrama de radiaçã'!F87)-MAX('Medidas-dBm-Diagrama de radiaçã'!$F$5:$F$365)</f>
        <v>-1.7</v>
      </c>
      <c r="E268" s="0" t="n">
        <v>-0.899999999999999</v>
      </c>
      <c r="H268" s="41" t="n">
        <f aca="false">H267+1</f>
        <v>83</v>
      </c>
      <c r="I268" s="43" t="n">
        <f aca="false">('Medidas-dBm-Diagrama de radiaçã'!I87)-MAX('Medidas-dBm-Diagrama de radiaçã'!$I$5:$I$365)</f>
        <v>-2.46400000000001</v>
      </c>
      <c r="J268" s="43" t="n">
        <f aca="false">('Medidas-dBm-Diagrama de radiaçã'!J87)-MAX('Medidas-dBm-Diagrama de radiaçã'!$J$5:$J$365)</f>
        <v>-7.798</v>
      </c>
      <c r="N268" s="41" t="n">
        <f aca="false">N267+1</f>
        <v>83</v>
      </c>
      <c r="O268" s="43" t="n">
        <f aca="false">('Medidas-dBm-Diagrama de radiaçã'!O87)-MAX('Medidas-dBm-Diagrama de radiaçã'!$O$5:$O$365)</f>
        <v>-0.857999999999997</v>
      </c>
      <c r="P268" s="43" t="n">
        <f aca="false">('Medidas-dBm-Diagrama de radiaçã'!P87)-MAX('Medidas-dBm-Diagrama de radiaçã'!$P$5:$P$365)</f>
        <v>-1.326</v>
      </c>
      <c r="Q268" s="43" t="n">
        <f aca="false">('Medidas-dBm-Diagrama de radiaçã'!Q87)-MAX('Medidas-dBm-Diagrama de radiaçã'!$Q$5:$Q$365)</f>
        <v>-0.713999999999999</v>
      </c>
    </row>
    <row r="269" customFormat="false" ht="12.8" hidden="false" customHeight="false" outlineLevel="0" collapsed="false">
      <c r="B269" s="41" t="n">
        <f aca="false">B268+1</f>
        <v>84</v>
      </c>
      <c r="C269" s="43" t="n">
        <f aca="false">('Medidas-dBm-Diagrama de radiaçã'!C88)-MAX('Medidas-dBm-Diagrama de radiaçã'!$C$5:$C$365)</f>
        <v>-3.8</v>
      </c>
      <c r="D269" s="43" t="n">
        <f aca="false">('Medidas-dBm-Diagrama de radiaçã'!F88)-MAX('Medidas-dBm-Diagrama de radiaçã'!$F$5:$F$365)</f>
        <v>-1.9</v>
      </c>
      <c r="E269" s="0" t="n">
        <v>-1</v>
      </c>
      <c r="H269" s="41" t="n">
        <f aca="false">H268+1</f>
        <v>84</v>
      </c>
      <c r="I269" s="43" t="n">
        <f aca="false">('Medidas-dBm-Diagrama de radiaçã'!I88)-MAX('Medidas-dBm-Diagrama de radiaçã'!$I$5:$I$365)</f>
        <v>-2.286</v>
      </c>
      <c r="J269" s="43" t="n">
        <f aca="false">('Medidas-dBm-Diagrama de radiaçã'!J88)-MAX('Medidas-dBm-Diagrama de radiaçã'!$J$5:$J$365)</f>
        <v>-8.122</v>
      </c>
      <c r="N269" s="41" t="n">
        <f aca="false">N268+1</f>
        <v>84</v>
      </c>
      <c r="O269" s="43" t="n">
        <f aca="false">('Medidas-dBm-Diagrama de radiaçã'!O88)-MAX('Medidas-dBm-Diagrama de radiaçã'!$O$5:$O$365)</f>
        <v>-0.731999999999999</v>
      </c>
      <c r="P269" s="43" t="n">
        <f aca="false">('Medidas-dBm-Diagrama de radiaçã'!P88)-MAX('Medidas-dBm-Diagrama de radiaçã'!$P$5:$P$365)</f>
        <v>-1.154</v>
      </c>
      <c r="Q269" s="43" t="n">
        <f aca="false">('Medidas-dBm-Diagrama de radiaçã'!Q88)-MAX('Medidas-dBm-Diagrama de radiaçã'!$Q$5:$Q$365)</f>
        <v>-0.756</v>
      </c>
    </row>
    <row r="270" customFormat="false" ht="12.8" hidden="false" customHeight="false" outlineLevel="0" collapsed="false">
      <c r="B270" s="41" t="n">
        <f aca="false">B269+1</f>
        <v>85</v>
      </c>
      <c r="C270" s="43" t="n">
        <f aca="false">('Medidas-dBm-Diagrama de radiaçã'!C89)-MAX('Medidas-dBm-Diagrama de radiaçã'!$C$5:$C$365)</f>
        <v>-3.59999999999999</v>
      </c>
      <c r="D270" s="43" t="n">
        <f aca="false">('Medidas-dBm-Diagrama de radiaçã'!F89)-MAX('Medidas-dBm-Diagrama de radiaçã'!$F$5:$F$365)</f>
        <v>-2</v>
      </c>
      <c r="E270" s="0" t="n">
        <v>-1.3</v>
      </c>
      <c r="H270" s="41" t="n">
        <f aca="false">H269+1</f>
        <v>85</v>
      </c>
      <c r="I270" s="43" t="n">
        <f aca="false">('Medidas-dBm-Diagrama de radiaçã'!I89)-MAX('Medidas-dBm-Diagrama de radiaçã'!$I$5:$I$365)</f>
        <v>-2.108</v>
      </c>
      <c r="J270" s="43" t="n">
        <f aca="false">('Medidas-dBm-Diagrama de radiaçã'!J89)-MAX('Medidas-dBm-Diagrama de radiaçã'!$J$5:$J$365)</f>
        <v>-8.446</v>
      </c>
      <c r="N270" s="41" t="n">
        <f aca="false">N269+1</f>
        <v>85</v>
      </c>
      <c r="O270" s="43" t="n">
        <f aca="false">('Medidas-dBm-Diagrama de radiaçã'!O89)-MAX('Medidas-dBm-Diagrama de radiaçã'!$O$5:$O$365)</f>
        <v>-0.606000000000002</v>
      </c>
      <c r="P270" s="43" t="n">
        <f aca="false">('Medidas-dBm-Diagrama de radiaçã'!P89)-MAX('Medidas-dBm-Diagrama de radiaçã'!$P$5:$P$365)</f>
        <v>-0.981999999999999</v>
      </c>
      <c r="Q270" s="43" t="n">
        <f aca="false">('Medidas-dBm-Diagrama de radiaçã'!Q89)-MAX('Medidas-dBm-Diagrama de radiaçã'!$Q$5:$Q$365)</f>
        <v>-0.798000000000002</v>
      </c>
    </row>
    <row r="271" customFormat="false" ht="12.8" hidden="false" customHeight="false" outlineLevel="0" collapsed="false">
      <c r="B271" s="41" t="n">
        <f aca="false">B270+1</f>
        <v>86</v>
      </c>
      <c r="C271" s="43" t="n">
        <f aca="false">('Medidas-dBm-Diagrama de radiaçã'!C90)-MAX('Medidas-dBm-Diagrama de radiaçã'!$C$5:$C$365)</f>
        <v>-3.5</v>
      </c>
      <c r="D271" s="43" t="n">
        <f aca="false">('Medidas-dBm-Diagrama de radiaçã'!F90)-MAX('Medidas-dBm-Diagrama de radiaçã'!$F$5:$F$365)</f>
        <v>-2.3</v>
      </c>
      <c r="E271" s="0" t="n">
        <v>-1.4</v>
      </c>
      <c r="H271" s="41" t="n">
        <f aca="false">H270+1</f>
        <v>86</v>
      </c>
      <c r="I271" s="43" t="n">
        <f aca="false">('Medidas-dBm-Diagrama de radiaçã'!I90)-MAX('Medidas-dBm-Diagrama de radiaçã'!$I$5:$I$365)</f>
        <v>-1.93</v>
      </c>
      <c r="J271" s="43" t="n">
        <f aca="false">('Medidas-dBm-Diagrama de radiaçã'!J90)-MAX('Medidas-dBm-Diagrama de radiaçã'!$J$5:$J$365)</f>
        <v>-8.77</v>
      </c>
      <c r="N271" s="41" t="n">
        <f aca="false">N270+1</f>
        <v>86</v>
      </c>
      <c r="O271" s="43" t="n">
        <f aca="false">('Medidas-dBm-Diagrama de radiaçã'!O90)-MAX('Medidas-dBm-Diagrama de radiaçã'!$O$5:$O$365)</f>
        <v>-0.479999999999997</v>
      </c>
      <c r="P271" s="43" t="n">
        <f aca="false">('Medidas-dBm-Diagrama de radiaçã'!P90)-MAX('Medidas-dBm-Diagrama de radiaçã'!$P$5:$P$365)</f>
        <v>-0.810000000000002</v>
      </c>
      <c r="Q271" s="43" t="n">
        <f aca="false">('Medidas-dBm-Diagrama de radiaçã'!Q90)-MAX('Medidas-dBm-Diagrama de radiaçã'!$Q$5:$Q$365)</f>
        <v>-0.839999999999996</v>
      </c>
    </row>
    <row r="272" customFormat="false" ht="12.8" hidden="false" customHeight="false" outlineLevel="0" collapsed="false">
      <c r="B272" s="41" t="n">
        <f aca="false">B271+1</f>
        <v>87</v>
      </c>
      <c r="C272" s="43" t="n">
        <f aca="false">('Medidas-dBm-Diagrama de radiaçã'!C91)-MAX('Medidas-dBm-Diagrama de radiaçã'!$C$5:$C$365)</f>
        <v>-3.2</v>
      </c>
      <c r="D272" s="43" t="n">
        <f aca="false">('Medidas-dBm-Diagrama de radiaçã'!F91)-MAX('Medidas-dBm-Diagrama de radiaçã'!$F$5:$F$365)</f>
        <v>-2.5</v>
      </c>
      <c r="E272" s="0" t="n">
        <v>-1.6</v>
      </c>
      <c r="H272" s="41" t="n">
        <f aca="false">H271+1</f>
        <v>87</v>
      </c>
      <c r="I272" s="43" t="n">
        <f aca="false">('Medidas-dBm-Diagrama de radiaçã'!I91)-MAX('Medidas-dBm-Diagrama de radiaçã'!$I$5:$I$365)</f>
        <v>-1.792</v>
      </c>
      <c r="J272" s="43" t="n">
        <f aca="false">('Medidas-dBm-Diagrama de radiaçã'!J91)-MAX('Medidas-dBm-Diagrama de radiaçã'!$J$5:$J$365)</f>
        <v>-9.182</v>
      </c>
      <c r="N272" s="41" t="n">
        <f aca="false">N271+1</f>
        <v>87</v>
      </c>
      <c r="O272" s="43" t="n">
        <f aca="false">('Medidas-dBm-Diagrama de radiaçã'!O91)-MAX('Medidas-dBm-Diagrama de radiaçã'!$O$5:$O$365)</f>
        <v>-0.409999999999997</v>
      </c>
      <c r="P272" s="43" t="n">
        <f aca="false">('Medidas-dBm-Diagrama de radiaçã'!P91)-MAX('Medidas-dBm-Diagrama de radiaçã'!$P$5:$P$365)</f>
        <v>-0.722000000000001</v>
      </c>
      <c r="Q272" s="43" t="n">
        <f aca="false">('Medidas-dBm-Diagrama de radiaçã'!Q91)-MAX('Medidas-dBm-Diagrama de radiaçã'!$Q$5:$Q$365)</f>
        <v>-0.924</v>
      </c>
    </row>
    <row r="273" customFormat="false" ht="12.8" hidden="false" customHeight="false" outlineLevel="0" collapsed="false">
      <c r="B273" s="41" t="n">
        <f aca="false">B272+1</f>
        <v>88</v>
      </c>
      <c r="C273" s="43" t="n">
        <f aca="false">('Medidas-dBm-Diagrama de radiaçã'!C92)-MAX('Medidas-dBm-Diagrama de radiaçã'!$C$5:$C$365)</f>
        <v>-3</v>
      </c>
      <c r="D273" s="43" t="n">
        <f aca="false">('Medidas-dBm-Diagrama de radiaçã'!F92)-MAX('Medidas-dBm-Diagrama de radiaçã'!$F$5:$F$365)</f>
        <v>-2.8</v>
      </c>
      <c r="E273" s="0" t="n">
        <v>-1.7</v>
      </c>
      <c r="H273" s="41" t="n">
        <f aca="false">H272+1</f>
        <v>88</v>
      </c>
      <c r="I273" s="43" t="n">
        <f aca="false">('Medidas-dBm-Diagrama de radiaçã'!I92)-MAX('Medidas-dBm-Diagrama de radiaçã'!$I$5:$I$365)</f>
        <v>-1.654</v>
      </c>
      <c r="J273" s="43" t="n">
        <f aca="false">('Medidas-dBm-Diagrama de radiaçã'!J92)-MAX('Medidas-dBm-Diagrama de radiaçã'!$J$5:$J$365)</f>
        <v>-9.594</v>
      </c>
      <c r="N273" s="41" t="n">
        <f aca="false">N272+1</f>
        <v>88</v>
      </c>
      <c r="O273" s="43" t="n">
        <f aca="false">('Medidas-dBm-Diagrama de radiaçã'!O92)-MAX('Medidas-dBm-Diagrama de radiaçã'!$O$5:$O$365)</f>
        <v>-0.339999999999996</v>
      </c>
      <c r="P273" s="43" t="n">
        <f aca="false">('Medidas-dBm-Diagrama de radiaçã'!P92)-MAX('Medidas-dBm-Diagrama de radiaçã'!$P$5:$P$365)</f>
        <v>-0.634</v>
      </c>
      <c r="Q273" s="43" t="n">
        <f aca="false">('Medidas-dBm-Diagrama de radiaçã'!Q92)-MAX('Medidas-dBm-Diagrama de radiaçã'!$Q$5:$Q$365)</f>
        <v>-1.008</v>
      </c>
    </row>
    <row r="274" customFormat="false" ht="12.8" hidden="false" customHeight="false" outlineLevel="0" collapsed="false">
      <c r="B274" s="41" t="n">
        <f aca="false">B273+1</f>
        <v>89</v>
      </c>
      <c r="C274" s="43" t="n">
        <f aca="false">('Medidas-dBm-Diagrama de radiaçã'!C93)-MAX('Medidas-dBm-Diagrama de radiaçã'!$C$5:$C$365)</f>
        <v>-2.8</v>
      </c>
      <c r="D274" s="43" t="n">
        <f aca="false">('Medidas-dBm-Diagrama de radiaçã'!F93)-MAX('Medidas-dBm-Diagrama de radiaçã'!$F$5:$F$365)</f>
        <v>-3</v>
      </c>
      <c r="E274" s="0" t="n">
        <v>-1.9</v>
      </c>
      <c r="H274" s="41" t="n">
        <f aca="false">H273+1</f>
        <v>89</v>
      </c>
      <c r="I274" s="43" t="n">
        <f aca="false">('Medidas-dBm-Diagrama de radiaçã'!I93)-MAX('Medidas-dBm-Diagrama de radiaçã'!$I$5:$I$365)</f>
        <v>-1.51600000000001</v>
      </c>
      <c r="J274" s="43" t="n">
        <f aca="false">('Medidas-dBm-Diagrama de radiaçã'!J93)-MAX('Medidas-dBm-Diagrama de radiaçã'!$J$5:$J$365)</f>
        <v>-10.006</v>
      </c>
      <c r="N274" s="41" t="n">
        <f aca="false">N273+1</f>
        <v>89</v>
      </c>
      <c r="O274" s="43" t="n">
        <f aca="false">('Medidas-dBm-Diagrama de radiaçã'!O93)-MAX('Medidas-dBm-Diagrama de radiaçã'!$O$5:$O$365)</f>
        <v>-0.269999999999996</v>
      </c>
      <c r="P274" s="43" t="n">
        <f aca="false">('Medidas-dBm-Diagrama de radiaçã'!P93)-MAX('Medidas-dBm-Diagrama de radiaçã'!$P$5:$P$365)</f>
        <v>-0.545999999999999</v>
      </c>
      <c r="Q274" s="43" t="n">
        <f aca="false">('Medidas-dBm-Diagrama de radiaçã'!Q93)-MAX('Medidas-dBm-Diagrama de radiaçã'!$Q$5:$Q$365)</f>
        <v>-1.092</v>
      </c>
    </row>
    <row r="275" customFormat="false" ht="12.8" hidden="false" customHeight="false" outlineLevel="0" collapsed="false">
      <c r="B275" s="41" t="n">
        <f aca="false">B274+1</f>
        <v>90</v>
      </c>
      <c r="C275" s="43" t="n">
        <f aca="false">('Medidas-dBm-Diagrama de radiaçã'!C94)-MAX('Medidas-dBm-Diagrama de radiaçã'!$C$5:$C$365)</f>
        <v>-2.59999999999999</v>
      </c>
      <c r="D275" s="43" t="n">
        <f aca="false">('Medidas-dBm-Diagrama de radiaçã'!F94)-MAX('Medidas-dBm-Diagrama de radiaçã'!$F$5:$F$365)</f>
        <v>-3.2</v>
      </c>
      <c r="E275" s="0" t="n">
        <v>-2</v>
      </c>
      <c r="H275" s="41" t="n">
        <f aca="false">H274+1</f>
        <v>90</v>
      </c>
      <c r="I275" s="43" t="n">
        <f aca="false">('Medidas-dBm-Diagrama de radiaçã'!I94)-MAX('Medidas-dBm-Diagrama de radiaçã'!$I$5:$I$365)</f>
        <v>-1.378</v>
      </c>
      <c r="J275" s="43" t="n">
        <f aca="false">('Medidas-dBm-Diagrama de radiaçã'!J94)-MAX('Medidas-dBm-Diagrama de radiaçã'!$J$5:$J$365)</f>
        <v>-10.418</v>
      </c>
      <c r="N275" s="41" t="n">
        <f aca="false">N274+1</f>
        <v>90</v>
      </c>
      <c r="O275" s="43" t="n">
        <f aca="false">('Medidas-dBm-Diagrama de radiaçã'!O94)-MAX('Medidas-dBm-Diagrama de radiaçã'!$O$5:$O$365)</f>
        <v>-0.199999999999996</v>
      </c>
      <c r="P275" s="43" t="n">
        <f aca="false">('Medidas-dBm-Diagrama de radiaçã'!P94)-MAX('Medidas-dBm-Diagrama de radiaçã'!$P$5:$P$365)</f>
        <v>-0.458000000000006</v>
      </c>
      <c r="Q275" s="43" t="n">
        <f aca="false">('Medidas-dBm-Diagrama de radiaçã'!Q94)-MAX('Medidas-dBm-Diagrama de radiaçã'!$Q$5:$Q$365)</f>
        <v>-1.176</v>
      </c>
    </row>
    <row r="276" customFormat="false" ht="12.8" hidden="false" customHeight="false" outlineLevel="0" collapsed="false">
      <c r="B276" s="41" t="n">
        <f aca="false">B275+1</f>
        <v>91</v>
      </c>
      <c r="C276" s="43" t="n">
        <f aca="false">('Medidas-dBm-Diagrama de radiaçã'!C95)-MAX('Medidas-dBm-Diagrama de radiaçã'!$C$5:$C$365)</f>
        <v>-2.4</v>
      </c>
      <c r="D276" s="43" t="n">
        <f aca="false">('Medidas-dBm-Diagrama de radiaçã'!F95)-MAX('Medidas-dBm-Diagrama de radiaçã'!$F$5:$F$365)</f>
        <v>-3.6</v>
      </c>
      <c r="E276" s="0" t="n">
        <v>-2.3</v>
      </c>
      <c r="H276" s="41" t="n">
        <f aca="false">H275+1</f>
        <v>91</v>
      </c>
      <c r="I276" s="43" t="n">
        <f aca="false">('Medidas-dBm-Diagrama de radiaçã'!I95)-MAX('Medidas-dBm-Diagrama de radiaçã'!$I$5:$I$365)</f>
        <v>-1.24</v>
      </c>
      <c r="J276" s="43" t="n">
        <f aca="false">('Medidas-dBm-Diagrama de radiaçã'!J95)-MAX('Medidas-dBm-Diagrama de radiaçã'!$J$5:$J$365)</f>
        <v>-10.83</v>
      </c>
      <c r="N276" s="41" t="n">
        <f aca="false">N275+1</f>
        <v>91</v>
      </c>
      <c r="O276" s="43" t="n">
        <f aca="false">('Medidas-dBm-Diagrama de radiaçã'!O95)-MAX('Medidas-dBm-Diagrama de radiaçã'!$O$5:$O$365)</f>
        <v>-0.130000000000003</v>
      </c>
      <c r="P276" s="43" t="n">
        <f aca="false">('Medidas-dBm-Diagrama de radiaçã'!P95)-MAX('Medidas-dBm-Diagrama de radiaçã'!$P$5:$P$365)</f>
        <v>-0.370000000000005</v>
      </c>
      <c r="Q276" s="43" t="n">
        <f aca="false">('Medidas-dBm-Diagrama de radiaçã'!Q95)-MAX('Medidas-dBm-Diagrama de radiaçã'!$Q$5:$Q$365)</f>
        <v>-1.26</v>
      </c>
    </row>
    <row r="277" customFormat="false" ht="12.8" hidden="false" customHeight="false" outlineLevel="0" collapsed="false">
      <c r="B277" s="41" t="n">
        <f aca="false">B276+1</f>
        <v>92</v>
      </c>
      <c r="C277" s="43" t="n">
        <f aca="false">('Medidas-dBm-Diagrama de radiaçã'!C96)-MAX('Medidas-dBm-Diagrama de radiaçã'!$C$5:$C$365)</f>
        <v>-2.3</v>
      </c>
      <c r="D277" s="43" t="n">
        <f aca="false">('Medidas-dBm-Diagrama de radiaçã'!F96)-MAX('Medidas-dBm-Diagrama de radiaçã'!$F$5:$F$365)</f>
        <v>-3.9</v>
      </c>
      <c r="E277" s="0" t="n">
        <v>-2.5</v>
      </c>
      <c r="H277" s="41" t="n">
        <f aca="false">H276+1</f>
        <v>92</v>
      </c>
      <c r="I277" s="43" t="n">
        <f aca="false">('Medidas-dBm-Diagrama de radiaçã'!I96)-MAX('Medidas-dBm-Diagrama de radiaçã'!$I$5:$I$365)</f>
        <v>-1.26000000000001</v>
      </c>
      <c r="J277" s="43" t="n">
        <f aca="false">('Medidas-dBm-Diagrama de radiaçã'!J96)-MAX('Medidas-dBm-Diagrama de radiaçã'!$J$5:$J$365)</f>
        <v>-11.01</v>
      </c>
      <c r="N277" s="41" t="n">
        <f aca="false">N276+1</f>
        <v>92</v>
      </c>
      <c r="O277" s="43" t="n">
        <f aca="false">('Medidas-dBm-Diagrama de radiaçã'!O96)-MAX('Medidas-dBm-Diagrama de radiaçã'!$O$5:$O$365)</f>
        <v>-0.103999999999999</v>
      </c>
      <c r="P277" s="43" t="n">
        <f aca="false">('Medidas-dBm-Diagrama de radiaçã'!P96)-MAX('Medidas-dBm-Diagrama de radiaçã'!$P$5:$P$365)</f>
        <v>-0.386000000000003</v>
      </c>
      <c r="Q277" s="43" t="n">
        <f aca="false">('Medidas-dBm-Diagrama de radiaçã'!Q96)-MAX('Medidas-dBm-Diagrama de radiaçã'!$Q$5:$Q$365)</f>
        <v>-1.306</v>
      </c>
    </row>
    <row r="278" customFormat="false" ht="12.8" hidden="false" customHeight="false" outlineLevel="0" collapsed="false">
      <c r="B278" s="41" t="n">
        <f aca="false">B277+1</f>
        <v>93</v>
      </c>
      <c r="C278" s="43" t="n">
        <f aca="false">('Medidas-dBm-Diagrama de radiaçã'!C97)-MAX('Medidas-dBm-Diagrama de radiaçã'!$C$5:$C$365)</f>
        <v>-2.09999999999999</v>
      </c>
      <c r="D278" s="43" t="n">
        <f aca="false">('Medidas-dBm-Diagrama de radiaçã'!F97)-MAX('Medidas-dBm-Diagrama de radiaçã'!$F$5:$F$365)</f>
        <v>-4.2</v>
      </c>
      <c r="E278" s="0" t="n">
        <v>-2.8</v>
      </c>
      <c r="H278" s="41" t="n">
        <f aca="false">H277+1</f>
        <v>93</v>
      </c>
      <c r="I278" s="43" t="n">
        <f aca="false">('Medidas-dBm-Diagrama de radiaçã'!I97)-MAX('Medidas-dBm-Diagrama de radiaçã'!$I$5:$I$365)</f>
        <v>-1.28</v>
      </c>
      <c r="J278" s="43" t="n">
        <f aca="false">('Medidas-dBm-Diagrama de radiaçã'!J97)-MAX('Medidas-dBm-Diagrama de radiaçã'!$J$5:$J$365)</f>
        <v>-11.19</v>
      </c>
      <c r="N278" s="41" t="n">
        <f aca="false">N277+1</f>
        <v>93</v>
      </c>
      <c r="O278" s="43" t="n">
        <f aca="false">('Medidas-dBm-Diagrama de radiaçã'!O97)-MAX('Medidas-dBm-Diagrama de radiaçã'!$O$5:$O$365)</f>
        <v>-0.0779999999999959</v>
      </c>
      <c r="P278" s="43" t="n">
        <f aca="false">('Medidas-dBm-Diagrama de radiaçã'!P97)-MAX('Medidas-dBm-Diagrama de radiaçã'!$P$5:$P$365)</f>
        <v>-0.402000000000001</v>
      </c>
      <c r="Q278" s="43" t="n">
        <f aca="false">('Medidas-dBm-Diagrama de radiaçã'!Q97)-MAX('Medidas-dBm-Diagrama de radiaçã'!$Q$5:$Q$365)</f>
        <v>-1.352</v>
      </c>
    </row>
    <row r="279" customFormat="false" ht="12.8" hidden="false" customHeight="false" outlineLevel="0" collapsed="false">
      <c r="B279" s="41" t="n">
        <f aca="false">B278+1</f>
        <v>94</v>
      </c>
      <c r="C279" s="43" t="n">
        <f aca="false">('Medidas-dBm-Diagrama de radiaçã'!C98)-MAX('Medidas-dBm-Diagrama de radiaçã'!$C$5:$C$365)</f>
        <v>-1.8</v>
      </c>
      <c r="D279" s="43" t="n">
        <f aca="false">('Medidas-dBm-Diagrama de radiaçã'!F98)-MAX('Medidas-dBm-Diagrama de radiaçã'!$F$5:$F$365)</f>
        <v>-4.7</v>
      </c>
      <c r="E279" s="0" t="n">
        <v>-3</v>
      </c>
      <c r="H279" s="41" t="n">
        <f aca="false">H278+1</f>
        <v>94</v>
      </c>
      <c r="I279" s="43" t="n">
        <f aca="false">('Medidas-dBm-Diagrama de radiaçã'!I98)-MAX('Medidas-dBm-Diagrama de radiaçã'!$I$5:$I$365)</f>
        <v>-1.3</v>
      </c>
      <c r="J279" s="43" t="n">
        <f aca="false">('Medidas-dBm-Diagrama de radiaçã'!J98)-MAX('Medidas-dBm-Diagrama de radiaçã'!$J$5:$J$365)</f>
        <v>-11.37</v>
      </c>
      <c r="N279" s="41" t="n">
        <f aca="false">N278+1</f>
        <v>94</v>
      </c>
      <c r="O279" s="43" t="n">
        <f aca="false">('Medidas-dBm-Diagrama de radiaçã'!O98)-MAX('Medidas-dBm-Diagrama de radiaçã'!$O$5:$O$365)</f>
        <v>-0.0519999999999996</v>
      </c>
      <c r="P279" s="43" t="n">
        <f aca="false">('Medidas-dBm-Diagrama de radiaçã'!P98)-MAX('Medidas-dBm-Diagrama de radiaçã'!$P$5:$P$365)</f>
        <v>-0.417999999999999</v>
      </c>
      <c r="Q279" s="43" t="n">
        <f aca="false">('Medidas-dBm-Diagrama de radiaçã'!Q98)-MAX('Medidas-dBm-Diagrama de radiaçã'!$Q$5:$Q$365)</f>
        <v>-1.398</v>
      </c>
    </row>
    <row r="280" customFormat="false" ht="12.8" hidden="false" customHeight="false" outlineLevel="0" collapsed="false">
      <c r="B280" s="41" t="n">
        <f aca="false">B279+1</f>
        <v>95</v>
      </c>
      <c r="C280" s="43" t="n">
        <f aca="false">('Medidas-dBm-Diagrama de radiaçã'!C99)-MAX('Medidas-dBm-Diagrama de radiaçã'!$C$5:$C$365)</f>
        <v>-1.59999999999999</v>
      </c>
      <c r="D280" s="43" t="n">
        <f aca="false">('Medidas-dBm-Diagrama de radiaçã'!F99)-MAX('Medidas-dBm-Diagrama de radiaçã'!$F$5:$F$365)</f>
        <v>-4.9</v>
      </c>
      <c r="E280" s="0" t="n">
        <v>-3.2</v>
      </c>
      <c r="H280" s="41" t="n">
        <f aca="false">H279+1</f>
        <v>95</v>
      </c>
      <c r="I280" s="43" t="n">
        <f aca="false">('Medidas-dBm-Diagrama de radiaçã'!I99)-MAX('Medidas-dBm-Diagrama de radiaçã'!$I$5:$I$365)</f>
        <v>-1.32</v>
      </c>
      <c r="J280" s="43" t="n">
        <f aca="false">('Medidas-dBm-Diagrama de radiaçã'!J99)-MAX('Medidas-dBm-Diagrama de radiaçã'!$J$5:$J$365)</f>
        <v>-11.55</v>
      </c>
      <c r="N280" s="41" t="n">
        <f aca="false">N279+1</f>
        <v>95</v>
      </c>
      <c r="O280" s="43" t="n">
        <f aca="false">('Medidas-dBm-Diagrama de radiaçã'!O99)-MAX('Medidas-dBm-Diagrama de radiaçã'!$O$5:$O$365)</f>
        <v>-0.0259999999999962</v>
      </c>
      <c r="P280" s="43" t="n">
        <f aca="false">('Medidas-dBm-Diagrama de radiaçã'!P99)-MAX('Medidas-dBm-Diagrama de radiaçã'!$P$5:$P$365)</f>
        <v>-0.434000000000005</v>
      </c>
      <c r="Q280" s="43" t="n">
        <f aca="false">('Medidas-dBm-Diagrama de radiaçã'!Q99)-MAX('Medidas-dBm-Diagrama de radiaçã'!$Q$5:$Q$365)</f>
        <v>-1.444</v>
      </c>
    </row>
    <row r="281" customFormat="false" ht="12.8" hidden="false" customHeight="false" outlineLevel="0" collapsed="false">
      <c r="B281" s="41" t="n">
        <f aca="false">B280+1</f>
        <v>96</v>
      </c>
      <c r="C281" s="43" t="n">
        <f aca="false">('Medidas-dBm-Diagrama de radiaçã'!C100)-MAX('Medidas-dBm-Diagrama de radiaçã'!$C$5:$C$365)</f>
        <v>-1.5</v>
      </c>
      <c r="D281" s="43" t="n">
        <f aca="false">('Medidas-dBm-Diagrama de radiaçã'!F100)-MAX('Medidas-dBm-Diagrama de radiaçã'!$F$5:$F$365)</f>
        <v>-5.1</v>
      </c>
      <c r="E281" s="0" t="n">
        <v>-3.6</v>
      </c>
      <c r="H281" s="41" t="n">
        <f aca="false">H280+1</f>
        <v>96</v>
      </c>
      <c r="I281" s="43" t="n">
        <f aca="false">('Medidas-dBm-Diagrama de radiaçã'!I100)-MAX('Medidas-dBm-Diagrama de radiaçã'!$I$5:$I$365)</f>
        <v>-1.34</v>
      </c>
      <c r="J281" s="43" t="n">
        <f aca="false">('Medidas-dBm-Diagrama de radiaçã'!J100)-MAX('Medidas-dBm-Diagrama de radiaçã'!$J$5:$J$365)</f>
        <v>-11.73</v>
      </c>
      <c r="N281" s="41" t="n">
        <f aca="false">N280+1</f>
        <v>96</v>
      </c>
      <c r="O281" s="43" t="n">
        <f aca="false">('Medidas-dBm-Diagrama de radiaçã'!O100)-MAX('Medidas-dBm-Diagrama de radiaçã'!$O$5:$O$365)</f>
        <v>0</v>
      </c>
      <c r="P281" s="43" t="n">
        <f aca="false">('Medidas-dBm-Diagrama de radiaçã'!P100)-MAX('Medidas-dBm-Diagrama de radiaçã'!$P$5:$P$365)</f>
        <v>-0.450000000000003</v>
      </c>
      <c r="Q281" s="43" t="n">
        <f aca="false">('Medidas-dBm-Diagrama de radiaçã'!Q100)-MAX('Medidas-dBm-Diagrama de radiaçã'!$Q$5:$Q$365)</f>
        <v>-1.49</v>
      </c>
    </row>
    <row r="282" customFormat="false" ht="12.8" hidden="false" customHeight="false" outlineLevel="0" collapsed="false">
      <c r="B282" s="41" t="n">
        <f aca="false">B281+1</f>
        <v>97</v>
      </c>
      <c r="C282" s="43" t="n">
        <f aca="false">('Medidas-dBm-Diagrama de radiaçã'!C101)-MAX('Medidas-dBm-Diagrama de radiaçã'!$C$5:$C$365)</f>
        <v>-1.2</v>
      </c>
      <c r="D282" s="43" t="n">
        <f aca="false">('Medidas-dBm-Diagrama de radiaçã'!F101)-MAX('Medidas-dBm-Diagrama de radiaçã'!$F$5:$F$365)</f>
        <v>-5.2</v>
      </c>
      <c r="E282" s="0" t="n">
        <v>-3.9</v>
      </c>
      <c r="H282" s="41" t="n">
        <f aca="false">H281+1</f>
        <v>97</v>
      </c>
      <c r="I282" s="43" t="n">
        <f aca="false">('Medidas-dBm-Diagrama de radiaçã'!I101)-MAX('Medidas-dBm-Diagrama de radiaçã'!$I$5:$I$365)</f>
        <v>-1.44600000000001</v>
      </c>
      <c r="J282" s="43" t="n">
        <f aca="false">('Medidas-dBm-Diagrama de radiaçã'!J101)-MAX('Medidas-dBm-Diagrama de radiaçã'!$J$5:$J$365)</f>
        <v>-12.164</v>
      </c>
      <c r="N282" s="41" t="n">
        <f aca="false">N281+1</f>
        <v>97</v>
      </c>
      <c r="O282" s="43" t="n">
        <f aca="false">('Medidas-dBm-Diagrama de radiaçã'!O101)-MAX('Medidas-dBm-Diagrama de radiaçã'!$O$5:$O$365)</f>
        <v>-0.00200000000000244</v>
      </c>
      <c r="P282" s="43" t="n">
        <f aca="false">('Medidas-dBm-Diagrama de radiaçã'!P101)-MAX('Medidas-dBm-Diagrama de radiaçã'!$P$5:$P$365)</f>
        <v>-0.556000000000005</v>
      </c>
      <c r="Q282" s="43" t="n">
        <f aca="false">('Medidas-dBm-Diagrama de radiaçã'!Q101)-MAX('Medidas-dBm-Diagrama de radiaçã'!$Q$5:$Q$365)</f>
        <v>-1.514</v>
      </c>
    </row>
    <row r="283" customFormat="false" ht="12.8" hidden="false" customHeight="false" outlineLevel="0" collapsed="false">
      <c r="B283" s="41" t="n">
        <f aca="false">B282+1</f>
        <v>98</v>
      </c>
      <c r="C283" s="43" t="n">
        <f aca="false">('Medidas-dBm-Diagrama de radiaçã'!C102)-MAX('Medidas-dBm-Diagrama de radiaçã'!$C$5:$C$365)</f>
        <v>-1.09999999999999</v>
      </c>
      <c r="D283" s="43" t="n">
        <f aca="false">('Medidas-dBm-Diagrama de radiaçã'!F102)-MAX('Medidas-dBm-Diagrama de radiaçã'!$F$5:$F$365)</f>
        <v>-5.3</v>
      </c>
      <c r="E283" s="0" t="n">
        <v>-4.2</v>
      </c>
      <c r="H283" s="41" t="n">
        <f aca="false">H282+1</f>
        <v>98</v>
      </c>
      <c r="I283" s="43" t="n">
        <f aca="false">('Medidas-dBm-Diagrama de radiaçã'!I102)-MAX('Medidas-dBm-Diagrama de radiaçã'!$I$5:$I$365)</f>
        <v>-1.552</v>
      </c>
      <c r="J283" s="43" t="n">
        <f aca="false">('Medidas-dBm-Diagrama de radiaçã'!J102)-MAX('Medidas-dBm-Diagrama de radiaçã'!$J$5:$J$365)</f>
        <v>-12.598</v>
      </c>
      <c r="N283" s="41" t="n">
        <f aca="false">N282+1</f>
        <v>98</v>
      </c>
      <c r="O283" s="43" t="n">
        <f aca="false">('Medidas-dBm-Diagrama de radiaçã'!O102)-MAX('Medidas-dBm-Diagrama de radiaçã'!$O$5:$O$365)</f>
        <v>-0.00399999999999778</v>
      </c>
      <c r="P283" s="43" t="n">
        <f aca="false">('Medidas-dBm-Diagrama de radiaçã'!P102)-MAX('Medidas-dBm-Diagrama de radiaçã'!$P$5:$P$365)</f>
        <v>-0.661999999999999</v>
      </c>
      <c r="Q283" s="43" t="n">
        <f aca="false">('Medidas-dBm-Diagrama de radiaçã'!Q102)-MAX('Medidas-dBm-Diagrama de radiaçã'!$Q$5:$Q$365)</f>
        <v>-1.538</v>
      </c>
    </row>
    <row r="284" customFormat="false" ht="12.8" hidden="false" customHeight="false" outlineLevel="0" collapsed="false">
      <c r="B284" s="41" t="n">
        <f aca="false">B283+1</f>
        <v>99</v>
      </c>
      <c r="C284" s="43" t="n">
        <f aca="false">('Medidas-dBm-Diagrama de radiaçã'!C103)-MAX('Medidas-dBm-Diagrama de radiaçã'!$C$5:$C$365)</f>
        <v>-0.899999999999999</v>
      </c>
      <c r="D284" s="43" t="n">
        <f aca="false">('Medidas-dBm-Diagrama de radiaçã'!F103)-MAX('Medidas-dBm-Diagrama de radiaçã'!$F$5:$F$365)</f>
        <v>-5.3</v>
      </c>
      <c r="E284" s="0" t="n">
        <v>-4.7</v>
      </c>
      <c r="H284" s="41" t="n">
        <f aca="false">H283+1</f>
        <v>99</v>
      </c>
      <c r="I284" s="43" t="n">
        <f aca="false">('Medidas-dBm-Diagrama de radiaçã'!I103)-MAX('Medidas-dBm-Diagrama de radiaçã'!$I$5:$I$365)</f>
        <v>-1.658</v>
      </c>
      <c r="J284" s="43" t="n">
        <f aca="false">('Medidas-dBm-Diagrama de radiaçã'!J103)-MAX('Medidas-dBm-Diagrama de radiaçã'!$J$5:$J$365)</f>
        <v>-13.032</v>
      </c>
      <c r="N284" s="41" t="n">
        <f aca="false">N283+1</f>
        <v>99</v>
      </c>
      <c r="O284" s="43" t="n">
        <f aca="false">('Medidas-dBm-Diagrama de radiaçã'!O103)-MAX('Medidas-dBm-Diagrama de radiaçã'!$O$5:$O$365)</f>
        <v>-0.00600000000000023</v>
      </c>
      <c r="P284" s="43" t="n">
        <f aca="false">('Medidas-dBm-Diagrama de radiaçã'!P103)-MAX('Medidas-dBm-Diagrama de radiaçã'!$P$5:$P$365)</f>
        <v>-0.768000000000001</v>
      </c>
      <c r="Q284" s="43" t="n">
        <f aca="false">('Medidas-dBm-Diagrama de radiaçã'!Q103)-MAX('Medidas-dBm-Diagrama de radiaçã'!$Q$5:$Q$365)</f>
        <v>-1.562</v>
      </c>
    </row>
    <row r="285" customFormat="false" ht="12.8" hidden="false" customHeight="false" outlineLevel="0" collapsed="false">
      <c r="B285" s="41" t="n">
        <f aca="false">B284+1</f>
        <v>100</v>
      </c>
      <c r="C285" s="43" t="n">
        <f aca="false">('Medidas-dBm-Diagrama de radiaçã'!C104)-MAX('Medidas-dBm-Diagrama de radiaçã'!$C$5:$C$365)</f>
        <v>-0.799999999999997</v>
      </c>
      <c r="D285" s="43" t="n">
        <f aca="false">('Medidas-dBm-Diagrama de radiaçã'!F104)-MAX('Medidas-dBm-Diagrama de radiaçã'!$F$5:$F$365)</f>
        <v>-5.3</v>
      </c>
      <c r="E285" s="0" t="n">
        <v>-4.9</v>
      </c>
      <c r="H285" s="41" t="n">
        <f aca="false">H284+1</f>
        <v>100</v>
      </c>
      <c r="I285" s="43" t="n">
        <f aca="false">('Medidas-dBm-Diagrama de radiaçã'!I104)-MAX('Medidas-dBm-Diagrama de radiaçã'!$I$5:$I$365)</f>
        <v>-1.764</v>
      </c>
      <c r="J285" s="43" t="n">
        <f aca="false">('Medidas-dBm-Diagrama de radiaçã'!J104)-MAX('Medidas-dBm-Diagrama de radiaçã'!$J$5:$J$365)</f>
        <v>-13.466</v>
      </c>
      <c r="N285" s="41" t="n">
        <f aca="false">N284+1</f>
        <v>100</v>
      </c>
      <c r="O285" s="43" t="n">
        <f aca="false">('Medidas-dBm-Diagrama de radiaçã'!O104)-MAX('Medidas-dBm-Diagrama de radiaçã'!$O$5:$O$365)</f>
        <v>-0.00800000000000267</v>
      </c>
      <c r="P285" s="43" t="n">
        <f aca="false">('Medidas-dBm-Diagrama de radiaçã'!P104)-MAX('Medidas-dBm-Diagrama de radiaçã'!$P$5:$P$365)</f>
        <v>-0.874000000000002</v>
      </c>
      <c r="Q285" s="43" t="n">
        <f aca="false">('Medidas-dBm-Diagrama de radiaçã'!Q104)-MAX('Medidas-dBm-Diagrama de radiaçã'!$Q$5:$Q$365)</f>
        <v>-1.586</v>
      </c>
    </row>
    <row r="286" customFormat="false" ht="12.8" hidden="false" customHeight="false" outlineLevel="0" collapsed="false">
      <c r="B286" s="41" t="n">
        <f aca="false">B285+1</f>
        <v>101</v>
      </c>
      <c r="C286" s="43" t="n">
        <f aca="false">('Medidas-dBm-Diagrama de radiaçã'!C105)-MAX('Medidas-dBm-Diagrama de radiaçã'!$C$5:$C$365)</f>
        <v>-0.599999999999994</v>
      </c>
      <c r="D286" s="43" t="n">
        <f aca="false">('Medidas-dBm-Diagrama de radiaçã'!F105)-MAX('Medidas-dBm-Diagrama de radiaçã'!$F$5:$F$365)</f>
        <v>-5.3</v>
      </c>
      <c r="E286" s="0" t="n">
        <v>-5.1</v>
      </c>
      <c r="H286" s="41" t="n">
        <f aca="false">H285+1</f>
        <v>101</v>
      </c>
      <c r="I286" s="43" t="n">
        <f aca="false">('Medidas-dBm-Diagrama de radiaçã'!I105)-MAX('Medidas-dBm-Diagrama de radiaçã'!$I$5:$I$365)</f>
        <v>-1.87</v>
      </c>
      <c r="J286" s="43" t="n">
        <f aca="false">('Medidas-dBm-Diagrama de radiaçã'!J105)-MAX('Medidas-dBm-Diagrama de radiaçã'!$J$5:$J$365)</f>
        <v>-13.9</v>
      </c>
      <c r="N286" s="41" t="n">
        <f aca="false">N285+1</f>
        <v>101</v>
      </c>
      <c r="O286" s="43" t="n">
        <f aca="false">('Medidas-dBm-Diagrama de radiaçã'!O105)-MAX('Medidas-dBm-Diagrama de radiaçã'!$O$5:$O$365)</f>
        <v>-0.00999999999999801</v>
      </c>
      <c r="P286" s="43" t="n">
        <f aca="false">('Medidas-dBm-Diagrama de radiaçã'!P105)-MAX('Medidas-dBm-Diagrama de radiaçã'!$P$5:$P$365)</f>
        <v>-0.980000000000004</v>
      </c>
      <c r="Q286" s="43" t="n">
        <f aca="false">('Medidas-dBm-Diagrama de radiaçã'!Q105)-MAX('Medidas-dBm-Diagrama de radiaçã'!$Q$5:$Q$365)</f>
        <v>-1.61</v>
      </c>
    </row>
    <row r="287" customFormat="false" ht="12.8" hidden="false" customHeight="false" outlineLevel="0" collapsed="false">
      <c r="B287" s="41" t="n">
        <f aca="false">B286+1</f>
        <v>102</v>
      </c>
      <c r="C287" s="43" t="n">
        <f aca="false">('Medidas-dBm-Diagrama de radiaçã'!C106)-MAX('Medidas-dBm-Diagrama de radiaçã'!$C$5:$C$365)</f>
        <v>-0.5</v>
      </c>
      <c r="D287" s="43" t="n">
        <f aca="false">('Medidas-dBm-Diagrama de radiaçã'!F106)-MAX('Medidas-dBm-Diagrama de radiaçã'!$F$5:$F$365)</f>
        <v>-5.3</v>
      </c>
      <c r="E287" s="0" t="n">
        <v>-5.2</v>
      </c>
      <c r="H287" s="41" t="n">
        <f aca="false">H286+1</f>
        <v>102</v>
      </c>
      <c r="I287" s="43" t="n">
        <f aca="false">('Medidas-dBm-Diagrama de radiaçã'!I106)-MAX('Medidas-dBm-Diagrama de radiaçã'!$I$5:$I$365)</f>
        <v>-2.18</v>
      </c>
      <c r="J287" s="43" t="n">
        <f aca="false">('Medidas-dBm-Diagrama de radiaçã'!J106)-MAX('Medidas-dBm-Diagrama de radiaçã'!$J$5:$J$365)</f>
        <v>-14.068</v>
      </c>
      <c r="N287" s="41" t="n">
        <f aca="false">N286+1</f>
        <v>102</v>
      </c>
      <c r="O287" s="43" t="n">
        <f aca="false">('Medidas-dBm-Diagrama de radiaçã'!O106)-MAX('Medidas-dBm-Diagrama de radiaçã'!$O$5:$O$365)</f>
        <v>-0.019999999999996</v>
      </c>
      <c r="P287" s="43" t="n">
        <f aca="false">('Medidas-dBm-Diagrama de radiaçã'!P106)-MAX('Medidas-dBm-Diagrama de radiaçã'!$P$5:$P$365)</f>
        <v>-1.294</v>
      </c>
      <c r="Q287" s="43" t="n">
        <f aca="false">('Medidas-dBm-Diagrama de radiaçã'!Q106)-MAX('Medidas-dBm-Diagrama de radiaçã'!$Q$5:$Q$365)</f>
        <v>-1.664</v>
      </c>
    </row>
    <row r="288" customFormat="false" ht="12.8" hidden="false" customHeight="false" outlineLevel="0" collapsed="false">
      <c r="B288" s="41" t="n">
        <f aca="false">B287+1</f>
        <v>103</v>
      </c>
      <c r="C288" s="43" t="n">
        <f aca="false">('Medidas-dBm-Diagrama de radiaçã'!C107)-MAX('Medidas-dBm-Diagrama de radiaçã'!$C$5:$C$365)</f>
        <v>-0.399999999999999</v>
      </c>
      <c r="D288" s="43" t="n">
        <f aca="false">('Medidas-dBm-Diagrama de radiaçã'!F107)-MAX('Medidas-dBm-Diagrama de radiaçã'!$F$5:$F$365)</f>
        <v>-5.3</v>
      </c>
      <c r="E288" s="0" t="n">
        <v>-5.3</v>
      </c>
      <c r="H288" s="41" t="n">
        <f aca="false">H287+1</f>
        <v>103</v>
      </c>
      <c r="I288" s="43" t="n">
        <f aca="false">('Medidas-dBm-Diagrama de radiaçã'!I107)-MAX('Medidas-dBm-Diagrama de radiaçã'!$I$5:$I$365)</f>
        <v>-2.49</v>
      </c>
      <c r="J288" s="43" t="n">
        <f aca="false">('Medidas-dBm-Diagrama de radiaçã'!J107)-MAX('Medidas-dBm-Diagrama de radiaçã'!$J$5:$J$365)</f>
        <v>-14.236</v>
      </c>
      <c r="N288" s="41" t="n">
        <f aca="false">N287+1</f>
        <v>103</v>
      </c>
      <c r="O288" s="43" t="n">
        <f aca="false">('Medidas-dBm-Diagrama de radiaçã'!O107)-MAX('Medidas-dBm-Diagrama de radiaçã'!$O$5:$O$365)</f>
        <v>-0.0300000000000011</v>
      </c>
      <c r="P288" s="43" t="n">
        <f aca="false">('Medidas-dBm-Diagrama de radiaçã'!P107)-MAX('Medidas-dBm-Diagrama de radiaçã'!$P$5:$P$365)</f>
        <v>-1.608</v>
      </c>
      <c r="Q288" s="43" t="n">
        <f aca="false">('Medidas-dBm-Diagrama de radiaçã'!Q107)-MAX('Medidas-dBm-Diagrama de radiaçã'!$Q$5:$Q$365)</f>
        <v>-1.718</v>
      </c>
    </row>
    <row r="289" customFormat="false" ht="12.8" hidden="false" customHeight="false" outlineLevel="0" collapsed="false">
      <c r="B289" s="41" t="n">
        <f aca="false">B288+1</f>
        <v>104</v>
      </c>
      <c r="C289" s="43" t="n">
        <f aca="false">('Medidas-dBm-Diagrama de radiaçã'!C108)-MAX('Medidas-dBm-Diagrama de radiaçã'!$C$5:$C$365)</f>
        <v>-0.299999999999997</v>
      </c>
      <c r="D289" s="43" t="n">
        <f aca="false">('Medidas-dBm-Diagrama de radiaçã'!F108)-MAX('Medidas-dBm-Diagrama de radiaçã'!$F$5:$F$365)</f>
        <v>-5.3</v>
      </c>
      <c r="E289" s="0" t="n">
        <v>-5.3</v>
      </c>
      <c r="H289" s="41" t="n">
        <f aca="false">H288+1</f>
        <v>104</v>
      </c>
      <c r="I289" s="43" t="n">
        <f aca="false">('Medidas-dBm-Diagrama de radiaçã'!I108)-MAX('Medidas-dBm-Diagrama de radiaçã'!$I$5:$I$365)</f>
        <v>-2.8</v>
      </c>
      <c r="J289" s="43" t="n">
        <f aca="false">('Medidas-dBm-Diagrama de radiaçã'!J108)-MAX('Medidas-dBm-Diagrama de radiaçã'!$J$5:$J$365)</f>
        <v>-14.404</v>
      </c>
      <c r="N289" s="41" t="n">
        <f aca="false">N288+1</f>
        <v>104</v>
      </c>
      <c r="O289" s="43" t="n">
        <f aca="false">('Medidas-dBm-Diagrama de radiaçã'!O108)-MAX('Medidas-dBm-Diagrama de radiaçã'!$O$5:$O$365)</f>
        <v>-0.0399999999999991</v>
      </c>
      <c r="P289" s="43" t="n">
        <f aca="false">('Medidas-dBm-Diagrama de radiaçã'!P108)-MAX('Medidas-dBm-Diagrama de radiaçã'!$P$5:$P$365)</f>
        <v>-1.922</v>
      </c>
      <c r="Q289" s="43" t="n">
        <f aca="false">('Medidas-dBm-Diagrama de radiaçã'!Q108)-MAX('Medidas-dBm-Diagrama de radiaçã'!$Q$5:$Q$365)</f>
        <v>-1.772</v>
      </c>
    </row>
    <row r="290" customFormat="false" ht="12.8" hidden="false" customHeight="false" outlineLevel="0" collapsed="false">
      <c r="B290" s="41" t="n">
        <f aca="false">B289+1</f>
        <v>105</v>
      </c>
      <c r="C290" s="43" t="n">
        <f aca="false">('Medidas-dBm-Diagrama de radiaçã'!C109)-MAX('Medidas-dBm-Diagrama de radiaçã'!$C$5:$C$365)</f>
        <v>-0.299999999999997</v>
      </c>
      <c r="D290" s="43" t="n">
        <f aca="false">('Medidas-dBm-Diagrama de radiaçã'!F109)-MAX('Medidas-dBm-Diagrama de radiaçã'!$F$5:$F$365)</f>
        <v>-5.3</v>
      </c>
      <c r="E290" s="0" t="n">
        <v>-5.3</v>
      </c>
      <c r="H290" s="41" t="n">
        <f aca="false">H289+1</f>
        <v>105</v>
      </c>
      <c r="I290" s="43" t="n">
        <f aca="false">('Medidas-dBm-Diagrama de radiaçã'!I109)-MAX('Medidas-dBm-Diagrama de radiaçã'!$I$5:$I$365)</f>
        <v>-3.11000000000001</v>
      </c>
      <c r="J290" s="43" t="n">
        <f aca="false">('Medidas-dBm-Diagrama de radiaçã'!J109)-MAX('Medidas-dBm-Diagrama de radiaçã'!$J$5:$J$365)</f>
        <v>-14.572</v>
      </c>
      <c r="N290" s="41" t="n">
        <f aca="false">N289+1</f>
        <v>105</v>
      </c>
      <c r="O290" s="43" t="n">
        <f aca="false">('Medidas-dBm-Diagrama de radiaçã'!O109)-MAX('Medidas-dBm-Diagrama de radiaçã'!$O$5:$O$365)</f>
        <v>-0.0499999999999972</v>
      </c>
      <c r="P290" s="43" t="n">
        <f aca="false">('Medidas-dBm-Diagrama de radiaçã'!P109)-MAX('Medidas-dBm-Diagrama de radiaçã'!$P$5:$P$365)</f>
        <v>-2.236</v>
      </c>
      <c r="Q290" s="43" t="n">
        <f aca="false">('Medidas-dBm-Diagrama de radiaçã'!Q109)-MAX('Medidas-dBm-Diagrama de radiaçã'!$Q$5:$Q$365)</f>
        <v>-1.826</v>
      </c>
    </row>
    <row r="291" customFormat="false" ht="12.8" hidden="false" customHeight="false" outlineLevel="0" collapsed="false">
      <c r="B291" s="41" t="n">
        <f aca="false">B290+1</f>
        <v>106</v>
      </c>
      <c r="C291" s="43" t="n">
        <f aca="false">('Medidas-dBm-Diagrama de radiaçã'!C110)-MAX('Medidas-dBm-Diagrama de radiaçã'!$C$5:$C$365)</f>
        <v>-0.299999999999997</v>
      </c>
      <c r="D291" s="43" t="n">
        <f aca="false">('Medidas-dBm-Diagrama de radiaçã'!F110)-MAX('Medidas-dBm-Diagrama de radiaçã'!$F$5:$F$365)</f>
        <v>-5.4</v>
      </c>
      <c r="E291" s="0" t="n">
        <v>-5.3</v>
      </c>
      <c r="H291" s="41" t="n">
        <f aca="false">H290+1</f>
        <v>106</v>
      </c>
      <c r="I291" s="43" t="n">
        <f aca="false">('Medidas-dBm-Diagrama de radiaçã'!I110)-MAX('Medidas-dBm-Diagrama de radiaçã'!$I$5:$I$365)</f>
        <v>-3.42</v>
      </c>
      <c r="J291" s="43" t="n">
        <f aca="false">('Medidas-dBm-Diagrama de radiaçã'!J110)-MAX('Medidas-dBm-Diagrama de radiaçã'!$J$5:$J$365)</f>
        <v>-14.74</v>
      </c>
      <c r="N291" s="41" t="n">
        <f aca="false">N290+1</f>
        <v>106</v>
      </c>
      <c r="O291" s="43" t="n">
        <f aca="false">('Medidas-dBm-Diagrama de radiaçã'!O110)-MAX('Medidas-dBm-Diagrama de radiaçã'!$O$5:$O$365)</f>
        <v>-0.0600000000000023</v>
      </c>
      <c r="P291" s="43" t="n">
        <f aca="false">('Medidas-dBm-Diagrama de radiaçã'!P110)-MAX('Medidas-dBm-Diagrama de radiaçã'!$P$5:$P$365)</f>
        <v>-2.55</v>
      </c>
      <c r="Q291" s="43" t="n">
        <f aca="false">('Medidas-dBm-Diagrama de radiaçã'!Q110)-MAX('Medidas-dBm-Diagrama de radiaçã'!$Q$5:$Q$365)</f>
        <v>-1.88</v>
      </c>
    </row>
    <row r="292" customFormat="false" ht="12.8" hidden="false" customHeight="false" outlineLevel="0" collapsed="false">
      <c r="B292" s="41" t="n">
        <f aca="false">B291+1</f>
        <v>107</v>
      </c>
      <c r="C292" s="43" t="n">
        <f aca="false">('Medidas-dBm-Diagrama de radiaçã'!C111)-MAX('Medidas-dBm-Diagrama de radiaçã'!$C$5:$C$365)</f>
        <v>-0.199999999999996</v>
      </c>
      <c r="D292" s="43" t="n">
        <f aca="false">('Medidas-dBm-Diagrama de radiaçã'!F111)-MAX('Medidas-dBm-Diagrama de radiaçã'!$F$5:$F$365)</f>
        <v>-5.5</v>
      </c>
      <c r="E292" s="0" t="n">
        <v>-5.3</v>
      </c>
      <c r="H292" s="41" t="n">
        <f aca="false">H291+1</f>
        <v>107</v>
      </c>
      <c r="I292" s="43" t="n">
        <f aca="false">('Medidas-dBm-Diagrama de radiaçã'!I111)-MAX('Medidas-dBm-Diagrama de radiaçã'!$I$5:$I$365)</f>
        <v>-3.874</v>
      </c>
      <c r="J292" s="43" t="n">
        <f aca="false">('Medidas-dBm-Diagrama de radiaçã'!J111)-MAX('Medidas-dBm-Diagrama de radiaçã'!$J$5:$J$365)</f>
        <v>-14.618</v>
      </c>
      <c r="N292" s="41" t="n">
        <f aca="false">N291+1</f>
        <v>107</v>
      </c>
      <c r="O292" s="43" t="n">
        <f aca="false">('Medidas-dBm-Diagrama de radiaçã'!O111)-MAX('Medidas-dBm-Diagrama de radiaçã'!$O$5:$O$365)</f>
        <v>-0.131999999999998</v>
      </c>
      <c r="P292" s="43" t="n">
        <f aca="false">('Medidas-dBm-Diagrama de radiaçã'!P111)-MAX('Medidas-dBm-Diagrama de radiaçã'!$P$5:$P$365)</f>
        <v>-2.552</v>
      </c>
      <c r="Q292" s="43" t="n">
        <f aca="false">('Medidas-dBm-Diagrama de radiaçã'!Q111)-MAX('Medidas-dBm-Diagrama de radiaçã'!$Q$5:$Q$365)</f>
        <v>-1.974</v>
      </c>
    </row>
    <row r="293" customFormat="false" ht="12.8" hidden="false" customHeight="false" outlineLevel="0" collapsed="false">
      <c r="B293" s="41" t="n">
        <f aca="false">B292+1</f>
        <v>108</v>
      </c>
      <c r="C293" s="43" t="n">
        <f aca="false">('Medidas-dBm-Diagrama de radiaçã'!C112)-MAX('Medidas-dBm-Diagrama de radiaçã'!$C$5:$C$365)</f>
        <v>-0.199999999999996</v>
      </c>
      <c r="D293" s="43" t="n">
        <f aca="false">('Medidas-dBm-Diagrama de radiaçã'!F112)-MAX('Medidas-dBm-Diagrama de radiaçã'!$F$5:$F$365)</f>
        <v>-5.6</v>
      </c>
      <c r="E293" s="0" t="n">
        <v>-5.3</v>
      </c>
      <c r="H293" s="41" t="n">
        <f aca="false">H292+1</f>
        <v>108</v>
      </c>
      <c r="I293" s="43" t="n">
        <f aca="false">('Medidas-dBm-Diagrama de radiaçã'!I112)-MAX('Medidas-dBm-Diagrama de radiaçã'!$I$5:$I$365)</f>
        <v>-4.328</v>
      </c>
      <c r="J293" s="43" t="n">
        <f aca="false">('Medidas-dBm-Diagrama de radiaçã'!J112)-MAX('Medidas-dBm-Diagrama de radiaçã'!$J$5:$J$365)</f>
        <v>-14.496</v>
      </c>
      <c r="N293" s="41" t="n">
        <f aca="false">N292+1</f>
        <v>108</v>
      </c>
      <c r="O293" s="43" t="n">
        <f aca="false">('Medidas-dBm-Diagrama de radiaçã'!O112)-MAX('Medidas-dBm-Diagrama de radiaçã'!$O$5:$O$365)</f>
        <v>-0.204000000000001</v>
      </c>
      <c r="P293" s="43" t="n">
        <f aca="false">('Medidas-dBm-Diagrama de radiaçã'!P112)-MAX('Medidas-dBm-Diagrama de radiaçã'!$P$5:$P$365)</f>
        <v>-2.554</v>
      </c>
      <c r="Q293" s="43" t="n">
        <f aca="false">('Medidas-dBm-Diagrama de radiaçã'!Q112)-MAX('Medidas-dBm-Diagrama de radiaçã'!$Q$5:$Q$365)</f>
        <v>-2.068</v>
      </c>
    </row>
    <row r="294" customFormat="false" ht="12.8" hidden="false" customHeight="false" outlineLevel="0" collapsed="false">
      <c r="B294" s="41" t="n">
        <f aca="false">B293+1</f>
        <v>109</v>
      </c>
      <c r="C294" s="43" t="n">
        <f aca="false">('Medidas-dBm-Diagrama de radiaçã'!C113)-MAX('Medidas-dBm-Diagrama de radiaçã'!$C$5:$C$365)</f>
        <v>-0.199999999999996</v>
      </c>
      <c r="D294" s="43" t="n">
        <f aca="false">('Medidas-dBm-Diagrama de radiaçã'!F113)-MAX('Medidas-dBm-Diagrama de radiaçã'!$F$5:$F$365)</f>
        <v>-5.7</v>
      </c>
      <c r="E294" s="0" t="n">
        <v>-5.3</v>
      </c>
      <c r="H294" s="41" t="n">
        <f aca="false">H293+1</f>
        <v>109</v>
      </c>
      <c r="I294" s="43" t="n">
        <f aca="false">('Medidas-dBm-Diagrama de radiaçã'!I113)-MAX('Medidas-dBm-Diagrama de radiaçã'!$I$5:$I$365)</f>
        <v>-4.782</v>
      </c>
      <c r="J294" s="43" t="n">
        <f aca="false">('Medidas-dBm-Diagrama de radiaçã'!J113)-MAX('Medidas-dBm-Diagrama de radiaçã'!$J$5:$J$365)</f>
        <v>-14.374</v>
      </c>
      <c r="N294" s="41" t="n">
        <f aca="false">N293+1</f>
        <v>109</v>
      </c>
      <c r="O294" s="43" t="n">
        <f aca="false">('Medidas-dBm-Diagrama de radiaçã'!O113)-MAX('Medidas-dBm-Diagrama de radiaçã'!$O$5:$O$365)</f>
        <v>-0.275999999999996</v>
      </c>
      <c r="P294" s="43" t="n">
        <f aca="false">('Medidas-dBm-Diagrama de radiaçã'!P113)-MAX('Medidas-dBm-Diagrama de radiaçã'!$P$5:$P$365)</f>
        <v>-2.556</v>
      </c>
      <c r="Q294" s="43" t="n">
        <f aca="false">('Medidas-dBm-Diagrama de radiaçã'!Q113)-MAX('Medidas-dBm-Diagrama de radiaçã'!$Q$5:$Q$365)</f>
        <v>-2.162</v>
      </c>
    </row>
    <row r="295" customFormat="false" ht="12.8" hidden="false" customHeight="false" outlineLevel="0" collapsed="false">
      <c r="B295" s="41" t="n">
        <f aca="false">B294+1</f>
        <v>110</v>
      </c>
      <c r="C295" s="43" t="n">
        <f aca="false">('Medidas-dBm-Diagrama de radiaçã'!C114)-MAX('Medidas-dBm-Diagrama de radiaçã'!$C$5:$C$365)</f>
        <v>-0.199999999999996</v>
      </c>
      <c r="D295" s="43" t="n">
        <f aca="false">('Medidas-dBm-Diagrama de radiaçã'!F114)-MAX('Medidas-dBm-Diagrama de radiaçã'!$F$5:$F$365)</f>
        <v>-5.8</v>
      </c>
      <c r="E295" s="0" t="n">
        <v>-5.3</v>
      </c>
      <c r="H295" s="41" t="n">
        <f aca="false">H294+1</f>
        <v>110</v>
      </c>
      <c r="I295" s="43" t="n">
        <f aca="false">('Medidas-dBm-Diagrama de radiaçã'!I114)-MAX('Medidas-dBm-Diagrama de radiaçã'!$I$5:$I$365)</f>
        <v>-5.236</v>
      </c>
      <c r="J295" s="43" t="n">
        <f aca="false">('Medidas-dBm-Diagrama de radiaçã'!J114)-MAX('Medidas-dBm-Diagrama de radiaçã'!$J$5:$J$365)</f>
        <v>-14.252</v>
      </c>
      <c r="N295" s="41" t="n">
        <f aca="false">N294+1</f>
        <v>110</v>
      </c>
      <c r="O295" s="43" t="n">
        <f aca="false">('Medidas-dBm-Diagrama de radiaçã'!O114)-MAX('Medidas-dBm-Diagrama de radiaçã'!$O$5:$O$365)</f>
        <v>-0.347999999999999</v>
      </c>
      <c r="P295" s="43" t="n">
        <f aca="false">('Medidas-dBm-Diagrama de radiaçã'!P114)-MAX('Medidas-dBm-Diagrama de radiaçã'!$P$5:$P$365)</f>
        <v>-2.558</v>
      </c>
      <c r="Q295" s="43" t="n">
        <f aca="false">('Medidas-dBm-Diagrama de radiaçã'!Q114)-MAX('Medidas-dBm-Diagrama de radiaçã'!$Q$5:$Q$365)</f>
        <v>-2.256</v>
      </c>
    </row>
    <row r="296" customFormat="false" ht="12.8" hidden="false" customHeight="false" outlineLevel="0" collapsed="false">
      <c r="B296" s="41" t="n">
        <f aca="false">B295+1</f>
        <v>111</v>
      </c>
      <c r="C296" s="43" t="n">
        <f aca="false">('Medidas-dBm-Diagrama de radiaçã'!C115)-MAX('Medidas-dBm-Diagrama de radiaçã'!$C$5:$C$365)</f>
        <v>-0.299999999999997</v>
      </c>
      <c r="D296" s="43" t="n">
        <f aca="false">('Medidas-dBm-Diagrama de radiaçã'!F115)-MAX('Medidas-dBm-Diagrama de radiaçã'!$F$5:$F$365)</f>
        <v>-5.8</v>
      </c>
      <c r="E296" s="0" t="n">
        <v>-5.4</v>
      </c>
      <c r="H296" s="41" t="n">
        <f aca="false">H295+1</f>
        <v>111</v>
      </c>
      <c r="I296" s="43" t="n">
        <f aca="false">('Medidas-dBm-Diagrama de radiaçã'!I115)-MAX('Medidas-dBm-Diagrama de radiaçã'!$I$5:$I$365)</f>
        <v>-5.69000000000001</v>
      </c>
      <c r="J296" s="43" t="n">
        <f aca="false">('Medidas-dBm-Diagrama de radiaçã'!J115)-MAX('Medidas-dBm-Diagrama de radiaçã'!$J$5:$J$365)</f>
        <v>-14.13</v>
      </c>
      <c r="N296" s="41" t="n">
        <f aca="false">N295+1</f>
        <v>111</v>
      </c>
      <c r="O296" s="43" t="n">
        <f aca="false">('Medidas-dBm-Diagrama de radiaçã'!O115)-MAX('Medidas-dBm-Diagrama de radiaçã'!$O$5:$O$365)</f>
        <v>-0.420000000000002</v>
      </c>
      <c r="P296" s="43" t="n">
        <f aca="false">('Medidas-dBm-Diagrama de radiaçã'!P115)-MAX('Medidas-dBm-Diagrama de radiaçã'!$P$5:$P$365)</f>
        <v>-2.56</v>
      </c>
      <c r="Q296" s="43" t="n">
        <f aca="false">('Medidas-dBm-Diagrama de radiaçã'!Q115)-MAX('Medidas-dBm-Diagrama de radiaçã'!$Q$5:$Q$365)</f>
        <v>-2.35</v>
      </c>
    </row>
    <row r="297" customFormat="false" ht="12.8" hidden="false" customHeight="false" outlineLevel="0" collapsed="false">
      <c r="B297" s="41" t="n">
        <f aca="false">B296+1</f>
        <v>112</v>
      </c>
      <c r="C297" s="43" t="n">
        <f aca="false">('Medidas-dBm-Diagrama de radiaçã'!C116)-MAX('Medidas-dBm-Diagrama de radiaçã'!$C$5:$C$365)</f>
        <v>-0.299999999999997</v>
      </c>
      <c r="D297" s="43" t="n">
        <f aca="false">('Medidas-dBm-Diagrama de radiaçã'!F116)-MAX('Medidas-dBm-Diagrama de radiaçã'!$F$5:$F$365)</f>
        <v>-5.9</v>
      </c>
      <c r="E297" s="0" t="n">
        <v>-5.5</v>
      </c>
      <c r="H297" s="41" t="n">
        <f aca="false">H296+1</f>
        <v>112</v>
      </c>
      <c r="I297" s="43" t="n">
        <f aca="false">('Medidas-dBm-Diagrama de radiaçã'!I116)-MAX('Medidas-dBm-Diagrama de radiaçã'!$I$5:$I$365)</f>
        <v>-6.20200000000001</v>
      </c>
      <c r="J297" s="43" t="n">
        <f aca="false">('Medidas-dBm-Diagrama de radiaçã'!J116)-MAX('Medidas-dBm-Diagrama de radiaçã'!$J$5:$J$365)</f>
        <v>-13.934</v>
      </c>
      <c r="N297" s="41" t="n">
        <f aca="false">N296+1</f>
        <v>112</v>
      </c>
      <c r="O297" s="43" t="n">
        <f aca="false">('Medidas-dBm-Diagrama de radiaçã'!O116)-MAX('Medidas-dBm-Diagrama de radiaçã'!$O$5:$O$365)</f>
        <v>-0.525999999999996</v>
      </c>
      <c r="P297" s="43" t="n">
        <f aca="false">('Medidas-dBm-Diagrama de radiaçã'!P116)-MAX('Medidas-dBm-Diagrama de radiaçã'!$P$5:$P$365)</f>
        <v>-3.554</v>
      </c>
      <c r="Q297" s="43" t="n">
        <f aca="false">('Medidas-dBm-Diagrama de radiaçã'!Q116)-MAX('Medidas-dBm-Diagrama de radiaçã'!$Q$5:$Q$365)</f>
        <v>-2.438</v>
      </c>
    </row>
    <row r="298" customFormat="false" ht="12.8" hidden="false" customHeight="false" outlineLevel="0" collapsed="false">
      <c r="B298" s="41" t="n">
        <f aca="false">B297+1</f>
        <v>113</v>
      </c>
      <c r="C298" s="43" t="n">
        <f aca="false">('Medidas-dBm-Diagrama de radiaçã'!C117)-MAX('Medidas-dBm-Diagrama de radiaçã'!$C$5:$C$365)</f>
        <v>-0.399999999999999</v>
      </c>
      <c r="D298" s="43" t="n">
        <f aca="false">('Medidas-dBm-Diagrama de radiaçã'!F117)-MAX('Medidas-dBm-Diagrama de radiaçã'!$F$5:$F$365)</f>
        <v>-6.1</v>
      </c>
      <c r="E298" s="0" t="n">
        <v>-5.6</v>
      </c>
      <c r="H298" s="41" t="n">
        <f aca="false">H297+1</f>
        <v>113</v>
      </c>
      <c r="I298" s="43" t="n">
        <f aca="false">('Medidas-dBm-Diagrama de radiaçã'!I117)-MAX('Medidas-dBm-Diagrama de radiaçã'!$I$5:$I$365)</f>
        <v>-6.71400000000001</v>
      </c>
      <c r="J298" s="43" t="n">
        <f aca="false">('Medidas-dBm-Diagrama de radiaçã'!J117)-MAX('Medidas-dBm-Diagrama de radiaçã'!$J$5:$J$365)</f>
        <v>-13.738</v>
      </c>
      <c r="N298" s="41" t="n">
        <f aca="false">N297+1</f>
        <v>113</v>
      </c>
      <c r="O298" s="43" t="n">
        <f aca="false">('Medidas-dBm-Diagrama de radiaçã'!O117)-MAX('Medidas-dBm-Diagrama de radiaçã'!$O$5:$O$365)</f>
        <v>-0.631999999999998</v>
      </c>
      <c r="P298" s="43" t="n">
        <f aca="false">('Medidas-dBm-Diagrama de radiaçã'!P117)-MAX('Medidas-dBm-Diagrama de radiaçã'!$P$5:$P$365)</f>
        <v>-4.548</v>
      </c>
      <c r="Q298" s="43" t="n">
        <f aca="false">('Medidas-dBm-Diagrama de radiaçã'!Q117)-MAX('Medidas-dBm-Diagrama de radiaçã'!$Q$5:$Q$365)</f>
        <v>-2.526</v>
      </c>
    </row>
    <row r="299" customFormat="false" ht="12.8" hidden="false" customHeight="false" outlineLevel="0" collapsed="false">
      <c r="B299" s="41" t="n">
        <f aca="false">B298+1</f>
        <v>114</v>
      </c>
      <c r="C299" s="43" t="n">
        <f aca="false">('Medidas-dBm-Diagrama de radiaçã'!C118)-MAX('Medidas-dBm-Diagrama de radiaçã'!$C$5:$C$365)</f>
        <v>-0.5</v>
      </c>
      <c r="D299" s="43" t="n">
        <f aca="false">('Medidas-dBm-Diagrama de radiaçã'!F118)-MAX('Medidas-dBm-Diagrama de radiaçã'!$F$5:$F$365)</f>
        <v>-6.3</v>
      </c>
      <c r="E299" s="0" t="n">
        <v>-5.7</v>
      </c>
      <c r="H299" s="41" t="n">
        <f aca="false">H298+1</f>
        <v>114</v>
      </c>
      <c r="I299" s="43" t="n">
        <f aca="false">('Medidas-dBm-Diagrama de radiaçã'!I118)-MAX('Medidas-dBm-Diagrama de radiaçã'!$I$5:$I$365)</f>
        <v>-7.22600000000001</v>
      </c>
      <c r="J299" s="43" t="n">
        <f aca="false">('Medidas-dBm-Diagrama de radiaçã'!J118)-MAX('Medidas-dBm-Diagrama de radiaçã'!$J$5:$J$365)</f>
        <v>-13.542</v>
      </c>
      <c r="N299" s="41" t="n">
        <f aca="false">N298+1</f>
        <v>114</v>
      </c>
      <c r="O299" s="43" t="n">
        <f aca="false">('Medidas-dBm-Diagrama de radiaçã'!O118)-MAX('Medidas-dBm-Diagrama de radiaçã'!$O$5:$O$365)</f>
        <v>-0.738</v>
      </c>
      <c r="P299" s="43" t="n">
        <f aca="false">('Medidas-dBm-Diagrama de radiaçã'!P118)-MAX('Medidas-dBm-Diagrama de radiaçã'!$P$5:$P$365)</f>
        <v>-5.542</v>
      </c>
      <c r="Q299" s="43" t="n">
        <f aca="false">('Medidas-dBm-Diagrama de radiaçã'!Q118)-MAX('Medidas-dBm-Diagrama de radiaçã'!$Q$5:$Q$365)</f>
        <v>-2.614</v>
      </c>
    </row>
    <row r="300" customFormat="false" ht="12.8" hidden="false" customHeight="false" outlineLevel="0" collapsed="false">
      <c r="B300" s="41" t="n">
        <f aca="false">B299+1</f>
        <v>115</v>
      </c>
      <c r="C300" s="43" t="n">
        <f aca="false">('Medidas-dBm-Diagrama de radiaçã'!C119)-MAX('Medidas-dBm-Diagrama de radiaçã'!$C$5:$C$365)</f>
        <v>-0.599999999999994</v>
      </c>
      <c r="D300" s="43" t="n">
        <f aca="false">('Medidas-dBm-Diagrama de radiaçã'!F119)-MAX('Medidas-dBm-Diagrama de radiaçã'!$F$5:$F$365)</f>
        <v>-6.5</v>
      </c>
      <c r="E300" s="0" t="n">
        <v>-5.8</v>
      </c>
      <c r="H300" s="41" t="n">
        <f aca="false">H299+1</f>
        <v>115</v>
      </c>
      <c r="I300" s="43" t="n">
        <f aca="false">('Medidas-dBm-Diagrama de radiaçã'!I119)-MAX('Medidas-dBm-Diagrama de radiaçã'!$I$5:$I$365)</f>
        <v>-7.73800000000001</v>
      </c>
      <c r="J300" s="43" t="n">
        <f aca="false">('Medidas-dBm-Diagrama de radiaçã'!J119)-MAX('Medidas-dBm-Diagrama de radiaçã'!$J$5:$J$365)</f>
        <v>-13.346</v>
      </c>
      <c r="N300" s="41" t="n">
        <f aca="false">N299+1</f>
        <v>115</v>
      </c>
      <c r="O300" s="43" t="n">
        <f aca="false">('Medidas-dBm-Diagrama de radiaçã'!O119)-MAX('Medidas-dBm-Diagrama de radiaçã'!$O$5:$O$365)</f>
        <v>-0.844000000000001</v>
      </c>
      <c r="P300" s="43" t="n">
        <f aca="false">('Medidas-dBm-Diagrama de radiaçã'!P119)-MAX('Medidas-dBm-Diagrama de radiaçã'!$P$5:$P$365)</f>
        <v>-6.536</v>
      </c>
      <c r="Q300" s="43" t="n">
        <f aca="false">('Medidas-dBm-Diagrama de radiaçã'!Q119)-MAX('Medidas-dBm-Diagrama de radiaçã'!$Q$5:$Q$365)</f>
        <v>-2.702</v>
      </c>
    </row>
    <row r="301" customFormat="false" ht="12.8" hidden="false" customHeight="false" outlineLevel="0" collapsed="false">
      <c r="B301" s="41" t="n">
        <f aca="false">B300+1</f>
        <v>116</v>
      </c>
      <c r="C301" s="43" t="n">
        <f aca="false">('Medidas-dBm-Diagrama de radiaçã'!C120)-MAX('Medidas-dBm-Diagrama de radiaçã'!$C$5:$C$365)</f>
        <v>-0.699999999999996</v>
      </c>
      <c r="D301" s="43" t="n">
        <f aca="false">('Medidas-dBm-Diagrama de radiaçã'!F120)-MAX('Medidas-dBm-Diagrama de radiaçã'!$F$5:$F$365)</f>
        <v>-6.7</v>
      </c>
      <c r="E301" s="0" t="n">
        <v>-5.8</v>
      </c>
      <c r="H301" s="41" t="n">
        <f aca="false">H300+1</f>
        <v>116</v>
      </c>
      <c r="I301" s="43" t="n">
        <f aca="false">('Medidas-dBm-Diagrama de radiaçã'!I120)-MAX('Medidas-dBm-Diagrama de radiaçã'!$I$5:$I$365)</f>
        <v>-8.25</v>
      </c>
      <c r="J301" s="43" t="n">
        <f aca="false">('Medidas-dBm-Diagrama de radiaçã'!J120)-MAX('Medidas-dBm-Diagrama de radiaçã'!$J$5:$J$365)</f>
        <v>-13.15</v>
      </c>
      <c r="N301" s="41" t="n">
        <f aca="false">N300+1</f>
        <v>116</v>
      </c>
      <c r="O301" s="43" t="n">
        <f aca="false">('Medidas-dBm-Diagrama de radiaçã'!O120)-MAX('Medidas-dBm-Diagrama de radiaçã'!$O$5:$O$365)</f>
        <v>-0.949999999999996</v>
      </c>
      <c r="P301" s="43" t="n">
        <f aca="false">('Medidas-dBm-Diagrama de radiaçã'!P120)-MAX('Medidas-dBm-Diagrama de radiaçã'!$P$5:$P$365)</f>
        <v>-7.53</v>
      </c>
      <c r="Q301" s="43" t="n">
        <f aca="false">('Medidas-dBm-Diagrama de radiaçã'!Q120)-MAX('Medidas-dBm-Diagrama de radiaçã'!$Q$5:$Q$365)</f>
        <v>-2.79</v>
      </c>
    </row>
    <row r="302" customFormat="false" ht="12.8" hidden="false" customHeight="false" outlineLevel="0" collapsed="false">
      <c r="B302" s="41" t="n">
        <f aca="false">B301+1</f>
        <v>117</v>
      </c>
      <c r="C302" s="43" t="n">
        <f aca="false">('Medidas-dBm-Diagrama de radiaçã'!C121)-MAX('Medidas-dBm-Diagrama de radiaçã'!$C$5:$C$365)</f>
        <v>-0.799999999999997</v>
      </c>
      <c r="D302" s="43" t="n">
        <f aca="false">('Medidas-dBm-Diagrama de radiaçã'!F121)-MAX('Medidas-dBm-Diagrama de radiaçã'!$F$5:$F$365)</f>
        <v>-6.9</v>
      </c>
      <c r="E302" s="0" t="n">
        <v>-5.9</v>
      </c>
      <c r="H302" s="41" t="n">
        <f aca="false">H301+1</f>
        <v>117</v>
      </c>
      <c r="I302" s="43" t="n">
        <f aca="false">('Medidas-dBm-Diagrama de radiaçã'!I121)-MAX('Medidas-dBm-Diagrama de radiaçã'!$I$5:$I$365)</f>
        <v>-8.792</v>
      </c>
      <c r="J302" s="43" t="n">
        <f aca="false">('Medidas-dBm-Diagrama de radiaçã'!J121)-MAX('Medidas-dBm-Diagrama de radiaçã'!$J$5:$J$365)</f>
        <v>-13.516</v>
      </c>
      <c r="N302" s="41" t="n">
        <f aca="false">N301+1</f>
        <v>117</v>
      </c>
      <c r="O302" s="43" t="n">
        <f aca="false">('Medidas-dBm-Diagrama de radiaçã'!O121)-MAX('Medidas-dBm-Diagrama de radiaçã'!$O$5:$O$365)</f>
        <v>-1.1</v>
      </c>
      <c r="P302" s="43" t="n">
        <f aca="false">('Medidas-dBm-Diagrama de radiaçã'!P121)-MAX('Medidas-dBm-Diagrama de radiaçã'!$P$5:$P$365)</f>
        <v>-8.012</v>
      </c>
      <c r="Q302" s="43" t="n">
        <f aca="false">('Medidas-dBm-Diagrama de radiaçã'!Q121)-MAX('Medidas-dBm-Diagrama de radiaçã'!$Q$5:$Q$365)</f>
        <v>-2.798</v>
      </c>
    </row>
    <row r="303" customFormat="false" ht="12.8" hidden="false" customHeight="false" outlineLevel="0" collapsed="false">
      <c r="B303" s="41" t="n">
        <f aca="false">B302+1</f>
        <v>118</v>
      </c>
      <c r="C303" s="43" t="n">
        <f aca="false">('Medidas-dBm-Diagrama de radiaçã'!C122)-MAX('Medidas-dBm-Diagrama de radiaçã'!$C$5:$C$365)</f>
        <v>-0.899999999999999</v>
      </c>
      <c r="D303" s="43" t="n">
        <f aca="false">('Medidas-dBm-Diagrama de radiaçã'!F122)-MAX('Medidas-dBm-Diagrama de radiaçã'!$F$5:$F$365)</f>
        <v>-7.1</v>
      </c>
      <c r="E303" s="0" t="n">
        <v>-6.1</v>
      </c>
      <c r="H303" s="41" t="n">
        <f aca="false">H302+1</f>
        <v>118</v>
      </c>
      <c r="I303" s="43" t="n">
        <f aca="false">('Medidas-dBm-Diagrama de radiaçã'!I122)-MAX('Medidas-dBm-Diagrama de radiaçã'!$I$5:$I$365)</f>
        <v>-9.334</v>
      </c>
      <c r="J303" s="43" t="n">
        <f aca="false">('Medidas-dBm-Diagrama de radiaçã'!J122)-MAX('Medidas-dBm-Diagrama de radiaçã'!$J$5:$J$365)</f>
        <v>-13.882</v>
      </c>
      <c r="N303" s="41" t="n">
        <f aca="false">N302+1</f>
        <v>118</v>
      </c>
      <c r="O303" s="43" t="n">
        <f aca="false">('Medidas-dBm-Diagrama de radiaçã'!O122)-MAX('Medidas-dBm-Diagrama de radiaçã'!$O$5:$O$365)</f>
        <v>-1.25</v>
      </c>
      <c r="P303" s="43" t="n">
        <f aca="false">('Medidas-dBm-Diagrama de radiaçã'!P122)-MAX('Medidas-dBm-Diagrama de radiaçã'!$P$5:$P$365)</f>
        <v>-8.494</v>
      </c>
      <c r="Q303" s="43" t="n">
        <f aca="false">('Medidas-dBm-Diagrama de radiaçã'!Q122)-MAX('Medidas-dBm-Diagrama de radiaçã'!$Q$5:$Q$365)</f>
        <v>-2.806</v>
      </c>
    </row>
    <row r="304" customFormat="false" ht="12.8" hidden="false" customHeight="false" outlineLevel="0" collapsed="false">
      <c r="B304" s="41" t="n">
        <f aca="false">B303+1</f>
        <v>119</v>
      </c>
      <c r="C304" s="43" t="n">
        <f aca="false">('Medidas-dBm-Diagrama de radiaçã'!C123)-MAX('Medidas-dBm-Diagrama de radiaçã'!$C$5:$C$365)</f>
        <v>-1</v>
      </c>
      <c r="D304" s="43" t="n">
        <f aca="false">('Medidas-dBm-Diagrama de radiaçã'!F123)-MAX('Medidas-dBm-Diagrama de radiaçã'!$F$5:$F$365)</f>
        <v>-7.3</v>
      </c>
      <c r="E304" s="0" t="n">
        <v>-6.3</v>
      </c>
      <c r="H304" s="41" t="n">
        <f aca="false">H303+1</f>
        <v>119</v>
      </c>
      <c r="I304" s="43" t="n">
        <f aca="false">('Medidas-dBm-Diagrama de radiaçã'!I123)-MAX('Medidas-dBm-Diagrama de radiaçã'!$I$5:$I$365)</f>
        <v>-9.87600000000001</v>
      </c>
      <c r="J304" s="43" t="n">
        <f aca="false">('Medidas-dBm-Diagrama de radiaçã'!J123)-MAX('Medidas-dBm-Diagrama de radiaçã'!$J$5:$J$365)</f>
        <v>-14.248</v>
      </c>
      <c r="N304" s="41" t="n">
        <f aca="false">N303+1</f>
        <v>119</v>
      </c>
      <c r="O304" s="43" t="n">
        <f aca="false">('Medidas-dBm-Diagrama de radiaçã'!O123)-MAX('Medidas-dBm-Diagrama de radiaçã'!$O$5:$O$365)</f>
        <v>-1.4</v>
      </c>
      <c r="P304" s="43" t="n">
        <f aca="false">('Medidas-dBm-Diagrama de radiaçã'!P123)-MAX('Medidas-dBm-Diagrama de radiaçã'!$P$5:$P$365)</f>
        <v>-8.976</v>
      </c>
      <c r="Q304" s="43" t="n">
        <f aca="false">('Medidas-dBm-Diagrama de radiaçã'!Q123)-MAX('Medidas-dBm-Diagrama de radiaçã'!$Q$5:$Q$365)</f>
        <v>-2.814</v>
      </c>
    </row>
    <row r="305" customFormat="false" ht="12.8" hidden="false" customHeight="false" outlineLevel="0" collapsed="false">
      <c r="B305" s="41" t="n">
        <f aca="false">B304+1</f>
        <v>120</v>
      </c>
      <c r="C305" s="43" t="n">
        <f aca="false">('Medidas-dBm-Diagrama de radiaçã'!C124)-MAX('Medidas-dBm-Diagrama de radiaçã'!$C$5:$C$365)</f>
        <v>-1.2</v>
      </c>
      <c r="D305" s="43" t="n">
        <f aca="false">('Medidas-dBm-Diagrama de radiaçã'!F124)-MAX('Medidas-dBm-Diagrama de radiaçã'!$F$5:$F$365)</f>
        <v>-7.6</v>
      </c>
      <c r="E305" s="0" t="n">
        <v>-6.5</v>
      </c>
      <c r="H305" s="41" t="n">
        <f aca="false">H304+1</f>
        <v>120</v>
      </c>
      <c r="I305" s="43" t="n">
        <f aca="false">('Medidas-dBm-Diagrama de radiaçã'!I124)-MAX('Medidas-dBm-Diagrama de radiaçã'!$I$5:$I$365)</f>
        <v>-10.418</v>
      </c>
      <c r="J305" s="43" t="n">
        <f aca="false">('Medidas-dBm-Diagrama de radiaçã'!J124)-MAX('Medidas-dBm-Diagrama de radiaçã'!$J$5:$J$365)</f>
        <v>-14.614</v>
      </c>
      <c r="N305" s="41" t="n">
        <f aca="false">N304+1</f>
        <v>120</v>
      </c>
      <c r="O305" s="43" t="n">
        <f aca="false">('Medidas-dBm-Diagrama de radiaçã'!O124)-MAX('Medidas-dBm-Diagrama de radiaçã'!$O$5:$O$365)</f>
        <v>-1.55</v>
      </c>
      <c r="P305" s="43" t="n">
        <f aca="false">('Medidas-dBm-Diagrama de radiaçã'!P124)-MAX('Medidas-dBm-Diagrama de radiaçã'!$P$5:$P$365)</f>
        <v>-9.45800000000001</v>
      </c>
      <c r="Q305" s="43" t="n">
        <f aca="false">('Medidas-dBm-Diagrama de radiaçã'!Q124)-MAX('Medidas-dBm-Diagrama de radiaçã'!$Q$5:$Q$365)</f>
        <v>-2.822</v>
      </c>
    </row>
    <row r="306" customFormat="false" ht="12.8" hidden="false" customHeight="false" outlineLevel="0" collapsed="false">
      <c r="B306" s="41" t="n">
        <f aca="false">B305+1</f>
        <v>121</v>
      </c>
      <c r="C306" s="43" t="n">
        <f aca="false">('Medidas-dBm-Diagrama de radiaçã'!C125)-MAX('Medidas-dBm-Diagrama de radiaçã'!$C$5:$C$365)</f>
        <v>-1.3</v>
      </c>
      <c r="D306" s="43" t="n">
        <f aca="false">('Medidas-dBm-Diagrama de radiaçã'!F125)-MAX('Medidas-dBm-Diagrama de radiaçã'!$F$5:$F$365)</f>
        <v>-7.8</v>
      </c>
      <c r="E306" s="0" t="n">
        <v>-6.7</v>
      </c>
      <c r="H306" s="41" t="n">
        <f aca="false">H305+1</f>
        <v>121</v>
      </c>
      <c r="I306" s="43" t="n">
        <f aca="false">('Medidas-dBm-Diagrama de radiaçã'!I125)-MAX('Medidas-dBm-Diagrama de radiaçã'!$I$5:$I$365)</f>
        <v>-10.96</v>
      </c>
      <c r="J306" s="43" t="n">
        <f aca="false">('Medidas-dBm-Diagrama de radiaçã'!J125)-MAX('Medidas-dBm-Diagrama de radiaçã'!$J$5:$J$365)</f>
        <v>-14.98</v>
      </c>
      <c r="N306" s="41" t="n">
        <f aca="false">N305+1</f>
        <v>121</v>
      </c>
      <c r="O306" s="43" t="n">
        <f aca="false">('Medidas-dBm-Diagrama de radiaçã'!O125)-MAX('Medidas-dBm-Diagrama de radiaçã'!$O$5:$O$365)</f>
        <v>-1.7</v>
      </c>
      <c r="P306" s="43" t="n">
        <f aca="false">('Medidas-dBm-Diagrama de radiaçã'!P125)-MAX('Medidas-dBm-Diagrama de radiaçã'!$P$5:$P$365)</f>
        <v>-9.94000000000001</v>
      </c>
      <c r="Q306" s="43" t="n">
        <f aca="false">('Medidas-dBm-Diagrama de radiaçã'!Q125)-MAX('Medidas-dBm-Diagrama de radiaçã'!$Q$5:$Q$365)</f>
        <v>-2.83</v>
      </c>
    </row>
    <row r="307" customFormat="false" ht="12.8" hidden="false" customHeight="false" outlineLevel="0" collapsed="false">
      <c r="B307" s="41" t="n">
        <f aca="false">B306+1</f>
        <v>122</v>
      </c>
      <c r="C307" s="43" t="n">
        <f aca="false">('Medidas-dBm-Diagrama de radiaçã'!C126)-MAX('Medidas-dBm-Diagrama de radiaçã'!$C$5:$C$365)</f>
        <v>-1.5</v>
      </c>
      <c r="D307" s="43" t="n">
        <f aca="false">('Medidas-dBm-Diagrama de radiaçã'!F126)-MAX('Medidas-dBm-Diagrama de radiaçã'!$F$5:$F$365)</f>
        <v>-8.1</v>
      </c>
      <c r="E307" s="0" t="n">
        <v>-6.9</v>
      </c>
      <c r="H307" s="41" t="n">
        <f aca="false">H306+1</f>
        <v>122</v>
      </c>
      <c r="I307" s="43" t="n">
        <f aca="false">('Medidas-dBm-Diagrama de radiaçã'!I126)-MAX('Medidas-dBm-Diagrama de radiaçã'!$I$5:$I$365)</f>
        <v>-11.416</v>
      </c>
      <c r="J307" s="43" t="n">
        <f aca="false">('Medidas-dBm-Diagrama de radiaçã'!J126)-MAX('Medidas-dBm-Diagrama de radiaçã'!$J$5:$J$365)</f>
        <v>-15.196</v>
      </c>
      <c r="N307" s="41" t="n">
        <f aca="false">N306+1</f>
        <v>122</v>
      </c>
      <c r="O307" s="43" t="n">
        <f aca="false">('Medidas-dBm-Diagrama de radiaçã'!O126)-MAX('Medidas-dBm-Diagrama de radiaçã'!$O$5:$O$365)</f>
        <v>-1.912</v>
      </c>
      <c r="P307" s="43" t="n">
        <f aca="false">('Medidas-dBm-Diagrama de radiaçã'!P126)-MAX('Medidas-dBm-Diagrama de radiaçã'!$P$5:$P$365)</f>
        <v>-9.94600000000001</v>
      </c>
      <c r="Q307" s="43" t="n">
        <f aca="false">('Medidas-dBm-Diagrama de radiaçã'!Q126)-MAX('Medidas-dBm-Diagrama de radiaçã'!$Q$5:$Q$365)</f>
        <v>-2.75</v>
      </c>
    </row>
    <row r="308" customFormat="false" ht="12.8" hidden="false" customHeight="false" outlineLevel="0" collapsed="false">
      <c r="B308" s="41" t="n">
        <f aca="false">B307+1</f>
        <v>123</v>
      </c>
      <c r="C308" s="43" t="n">
        <f aca="false">('Medidas-dBm-Diagrama de radiaçã'!C127)-MAX('Medidas-dBm-Diagrama de radiaçã'!$C$5:$C$365)</f>
        <v>-1.59999999999999</v>
      </c>
      <c r="D308" s="43" t="n">
        <f aca="false">('Medidas-dBm-Diagrama de radiaçã'!F127)-MAX('Medidas-dBm-Diagrama de radiaçã'!$F$5:$F$365)</f>
        <v>-8.4</v>
      </c>
      <c r="E308" s="0" t="n">
        <v>-7.1</v>
      </c>
      <c r="H308" s="41" t="n">
        <f aca="false">H307+1</f>
        <v>123</v>
      </c>
      <c r="I308" s="43" t="n">
        <f aca="false">('Medidas-dBm-Diagrama de radiaçã'!I127)-MAX('Medidas-dBm-Diagrama de radiaçã'!$I$5:$I$365)</f>
        <v>-11.872</v>
      </c>
      <c r="J308" s="43" t="n">
        <f aca="false">('Medidas-dBm-Diagrama de radiaçã'!J127)-MAX('Medidas-dBm-Diagrama de radiaçã'!$J$5:$J$365)</f>
        <v>-15.412</v>
      </c>
      <c r="N308" s="41" t="n">
        <f aca="false">N307+1</f>
        <v>123</v>
      </c>
      <c r="O308" s="43" t="n">
        <f aca="false">('Medidas-dBm-Diagrama de radiaçã'!O127)-MAX('Medidas-dBm-Diagrama de radiaçã'!$O$5:$O$365)</f>
        <v>-2.124</v>
      </c>
      <c r="P308" s="43" t="n">
        <f aca="false">('Medidas-dBm-Diagrama de radiaçã'!P127)-MAX('Medidas-dBm-Diagrama de radiaçã'!$P$5:$P$365)</f>
        <v>-9.95200000000001</v>
      </c>
      <c r="Q308" s="43" t="n">
        <f aca="false">('Medidas-dBm-Diagrama de radiaçã'!Q127)-MAX('Medidas-dBm-Diagrama de radiaçã'!$Q$5:$Q$365)</f>
        <v>-2.67</v>
      </c>
    </row>
    <row r="309" customFormat="false" ht="12.8" hidden="false" customHeight="false" outlineLevel="0" collapsed="false">
      <c r="B309" s="41" t="n">
        <f aca="false">B308+1</f>
        <v>124</v>
      </c>
      <c r="C309" s="43" t="n">
        <f aca="false">('Medidas-dBm-Diagrama de radiaçã'!C128)-MAX('Medidas-dBm-Diagrama de radiaçã'!$C$5:$C$365)</f>
        <v>-1.8</v>
      </c>
      <c r="D309" s="43" t="n">
        <f aca="false">('Medidas-dBm-Diagrama de radiaçã'!F128)-MAX('Medidas-dBm-Diagrama de radiaçã'!$F$5:$F$365)</f>
        <v>-8.7</v>
      </c>
      <c r="E309" s="0" t="n">
        <v>-7.3</v>
      </c>
      <c r="H309" s="41" t="n">
        <f aca="false">H308+1</f>
        <v>124</v>
      </c>
      <c r="I309" s="43" t="n">
        <f aca="false">('Medidas-dBm-Diagrama de radiaçã'!I128)-MAX('Medidas-dBm-Diagrama de radiaçã'!$I$5:$I$365)</f>
        <v>-12.328</v>
      </c>
      <c r="J309" s="43" t="n">
        <f aca="false">('Medidas-dBm-Diagrama de radiaçã'!J128)-MAX('Medidas-dBm-Diagrama de radiaçã'!$J$5:$J$365)</f>
        <v>-15.628</v>
      </c>
      <c r="N309" s="41" t="n">
        <f aca="false">N308+1</f>
        <v>124</v>
      </c>
      <c r="O309" s="43" t="n">
        <f aca="false">('Medidas-dBm-Diagrama de radiaçã'!O128)-MAX('Medidas-dBm-Diagrama de radiaçã'!$O$5:$O$365)</f>
        <v>-2.336</v>
      </c>
      <c r="P309" s="43" t="n">
        <f aca="false">('Medidas-dBm-Diagrama de radiaçã'!P128)-MAX('Medidas-dBm-Diagrama de radiaçã'!$P$5:$P$365)</f>
        <v>-9.95800000000001</v>
      </c>
      <c r="Q309" s="43" t="n">
        <f aca="false">('Medidas-dBm-Diagrama de radiaçã'!Q128)-MAX('Medidas-dBm-Diagrama de radiaçã'!$Q$5:$Q$365)</f>
        <v>-2.59</v>
      </c>
    </row>
    <row r="310" customFormat="false" ht="12.8" hidden="false" customHeight="false" outlineLevel="0" collapsed="false">
      <c r="B310" s="41" t="n">
        <f aca="false">B309+1</f>
        <v>125</v>
      </c>
      <c r="C310" s="43" t="n">
        <f aca="false">('Medidas-dBm-Diagrama de radiaçã'!C129)-MAX('Medidas-dBm-Diagrama de radiaçã'!$C$5:$C$365)</f>
        <v>-2</v>
      </c>
      <c r="D310" s="43" t="n">
        <f aca="false">('Medidas-dBm-Diagrama de radiaçã'!F129)-MAX('Medidas-dBm-Diagrama de radiaçã'!$F$5:$F$365)</f>
        <v>-8.9</v>
      </c>
      <c r="E310" s="0" t="n">
        <v>-7.6</v>
      </c>
      <c r="H310" s="41" t="n">
        <f aca="false">H309+1</f>
        <v>125</v>
      </c>
      <c r="I310" s="43" t="n">
        <f aca="false">('Medidas-dBm-Diagrama de radiaçã'!I129)-MAX('Medidas-dBm-Diagrama de radiaçã'!$I$5:$I$365)</f>
        <v>-12.784</v>
      </c>
      <c r="J310" s="43" t="n">
        <f aca="false">('Medidas-dBm-Diagrama de radiaçã'!J129)-MAX('Medidas-dBm-Diagrama de radiaçã'!$J$5:$J$365)</f>
        <v>-15.844</v>
      </c>
      <c r="N310" s="41" t="n">
        <f aca="false">N309+1</f>
        <v>125</v>
      </c>
      <c r="O310" s="43" t="n">
        <f aca="false">('Medidas-dBm-Diagrama de radiaçã'!O129)-MAX('Medidas-dBm-Diagrama de radiaçã'!$O$5:$O$365)</f>
        <v>-2.548</v>
      </c>
      <c r="P310" s="43" t="n">
        <f aca="false">('Medidas-dBm-Diagrama de radiaçã'!P129)-MAX('Medidas-dBm-Diagrama de radiaçã'!$P$5:$P$365)</f>
        <v>-9.96400000000001</v>
      </c>
      <c r="Q310" s="43" t="n">
        <f aca="false">('Medidas-dBm-Diagrama de radiaçã'!Q129)-MAX('Medidas-dBm-Diagrama de radiaçã'!$Q$5:$Q$365)</f>
        <v>-2.51</v>
      </c>
    </row>
    <row r="311" customFormat="false" ht="12.8" hidden="false" customHeight="false" outlineLevel="0" collapsed="false">
      <c r="B311" s="41" t="n">
        <f aca="false">B310+1</f>
        <v>126</v>
      </c>
      <c r="C311" s="43" t="n">
        <f aca="false">('Medidas-dBm-Diagrama de radiaçã'!C130)-MAX('Medidas-dBm-Diagrama de radiaçã'!$C$5:$C$365)</f>
        <v>-2.2</v>
      </c>
      <c r="D311" s="43" t="n">
        <f aca="false">('Medidas-dBm-Diagrama de radiaçã'!F130)-MAX('Medidas-dBm-Diagrama de radiaçã'!$F$5:$F$365)</f>
        <v>-9.4</v>
      </c>
      <c r="E311" s="0" t="n">
        <v>-7.8</v>
      </c>
      <c r="H311" s="41" t="n">
        <f aca="false">H310+1</f>
        <v>126</v>
      </c>
      <c r="I311" s="43" t="n">
        <f aca="false">('Medidas-dBm-Diagrama de radiaçã'!I130)-MAX('Medidas-dBm-Diagrama de radiaçã'!$I$5:$I$365)</f>
        <v>-13.24</v>
      </c>
      <c r="J311" s="43" t="n">
        <f aca="false">('Medidas-dBm-Diagrama de radiaçã'!J130)-MAX('Medidas-dBm-Diagrama de radiaçã'!$J$5:$J$365)</f>
        <v>-16.06</v>
      </c>
      <c r="N311" s="41" t="n">
        <f aca="false">N310+1</f>
        <v>126</v>
      </c>
      <c r="O311" s="43" t="n">
        <f aca="false">('Medidas-dBm-Diagrama de radiaçã'!O130)-MAX('Medidas-dBm-Diagrama de radiaçã'!$O$5:$O$365)</f>
        <v>-2.76</v>
      </c>
      <c r="P311" s="43" t="n">
        <f aca="false">('Medidas-dBm-Diagrama de radiaçã'!P130)-MAX('Medidas-dBm-Diagrama de radiaçã'!$P$5:$P$365)</f>
        <v>-9.97000000000001</v>
      </c>
      <c r="Q311" s="43" t="n">
        <f aca="false">('Medidas-dBm-Diagrama de radiaçã'!Q130)-MAX('Medidas-dBm-Diagrama de radiaçã'!$Q$5:$Q$365)</f>
        <v>-2.43</v>
      </c>
    </row>
    <row r="312" customFormat="false" ht="12.8" hidden="false" customHeight="false" outlineLevel="0" collapsed="false">
      <c r="B312" s="41" t="n">
        <f aca="false">B311+1</f>
        <v>127</v>
      </c>
      <c r="C312" s="43" t="n">
        <f aca="false">('Medidas-dBm-Diagrama de radiaçã'!C131)-MAX('Medidas-dBm-Diagrama de radiaçã'!$C$5:$C$365)</f>
        <v>-2.4</v>
      </c>
      <c r="D312" s="43" t="n">
        <f aca="false">('Medidas-dBm-Diagrama de radiaçã'!F131)-MAX('Medidas-dBm-Diagrama de radiaçã'!$F$5:$F$365)</f>
        <v>-9.6</v>
      </c>
      <c r="E312" s="0" t="n">
        <v>-8.1</v>
      </c>
      <c r="H312" s="41" t="n">
        <f aca="false">H311+1</f>
        <v>127</v>
      </c>
      <c r="I312" s="43" t="n">
        <f aca="false">('Medidas-dBm-Diagrama de radiaçã'!I131)-MAX('Medidas-dBm-Diagrama de radiaçã'!$I$5:$I$365)</f>
        <v>-13.262</v>
      </c>
      <c r="J312" s="43" t="n">
        <f aca="false">('Medidas-dBm-Diagrama de radiaçã'!J131)-MAX('Medidas-dBm-Diagrama de radiaçã'!$J$5:$J$365)</f>
        <v>-15.732</v>
      </c>
      <c r="N312" s="41" t="n">
        <f aca="false">N311+1</f>
        <v>127</v>
      </c>
      <c r="O312" s="43" t="n">
        <f aca="false">('Medidas-dBm-Diagrama de radiaçã'!O131)-MAX('Medidas-dBm-Diagrama de radiaçã'!$O$5:$O$365)</f>
        <v>-3.03</v>
      </c>
      <c r="P312" s="43" t="n">
        <f aca="false">('Medidas-dBm-Diagrama de radiaçã'!P131)-MAX('Medidas-dBm-Diagrama de radiaçã'!$P$5:$P$365)</f>
        <v>-9.59200000000001</v>
      </c>
      <c r="Q312" s="43" t="n">
        <f aca="false">('Medidas-dBm-Diagrama de radiaçã'!Q131)-MAX('Medidas-dBm-Diagrama de radiaçã'!$Q$5:$Q$365)</f>
        <v>-2.222</v>
      </c>
    </row>
    <row r="313" customFormat="false" ht="12.8" hidden="false" customHeight="false" outlineLevel="0" collapsed="false">
      <c r="B313" s="41" t="n">
        <f aca="false">B312+1</f>
        <v>128</v>
      </c>
      <c r="C313" s="43" t="n">
        <f aca="false">('Medidas-dBm-Diagrama de radiaçã'!C132)-MAX('Medidas-dBm-Diagrama de radiaçã'!$C$5:$C$365)</f>
        <v>-2.7</v>
      </c>
      <c r="D313" s="43" t="n">
        <f aca="false">('Medidas-dBm-Diagrama de radiaçã'!F132)-MAX('Medidas-dBm-Diagrama de radiaçã'!$F$5:$F$365)</f>
        <v>-9.9</v>
      </c>
      <c r="E313" s="0" t="n">
        <v>-8.4</v>
      </c>
      <c r="H313" s="41" t="n">
        <f aca="false">H312+1</f>
        <v>128</v>
      </c>
      <c r="I313" s="43" t="n">
        <f aca="false">('Medidas-dBm-Diagrama de radiaçã'!I132)-MAX('Medidas-dBm-Diagrama de radiaçã'!$I$5:$I$365)</f>
        <v>-13.284</v>
      </c>
      <c r="J313" s="43" t="n">
        <f aca="false">('Medidas-dBm-Diagrama de radiaçã'!J132)-MAX('Medidas-dBm-Diagrama de radiaçã'!$J$5:$J$365)</f>
        <v>-15.404</v>
      </c>
      <c r="N313" s="41" t="n">
        <f aca="false">N312+1</f>
        <v>128</v>
      </c>
      <c r="O313" s="43" t="n">
        <f aca="false">('Medidas-dBm-Diagrama de radiaçã'!O132)-MAX('Medidas-dBm-Diagrama de radiaçã'!$O$5:$O$365)</f>
        <v>-3.3</v>
      </c>
      <c r="P313" s="43" t="n">
        <f aca="false">('Medidas-dBm-Diagrama de radiaçã'!P132)-MAX('Medidas-dBm-Diagrama de radiaçã'!$P$5:$P$365)</f>
        <v>-9.21400000000001</v>
      </c>
      <c r="Q313" s="43" t="n">
        <f aca="false">('Medidas-dBm-Diagrama de radiaçã'!Q132)-MAX('Medidas-dBm-Diagrama de radiaçã'!$Q$5:$Q$365)</f>
        <v>-2.014</v>
      </c>
    </row>
    <row r="314" customFormat="false" ht="12.8" hidden="false" customHeight="false" outlineLevel="0" collapsed="false">
      <c r="B314" s="41" t="n">
        <f aca="false">B313+1</f>
        <v>129</v>
      </c>
      <c r="C314" s="43" t="n">
        <f aca="false">('Medidas-dBm-Diagrama de radiaçã'!C133)-MAX('Medidas-dBm-Diagrama de radiaçã'!$C$5:$C$365)</f>
        <v>-2.9</v>
      </c>
      <c r="D314" s="43" t="n">
        <f aca="false">('Medidas-dBm-Diagrama de radiaçã'!F133)-MAX('Medidas-dBm-Diagrama de radiaçã'!$F$5:$F$365)</f>
        <v>-10</v>
      </c>
      <c r="E314" s="0" t="n">
        <v>-8.7</v>
      </c>
      <c r="H314" s="41" t="n">
        <f aca="false">H313+1</f>
        <v>129</v>
      </c>
      <c r="I314" s="43" t="n">
        <f aca="false">('Medidas-dBm-Diagrama de radiaçã'!I133)-MAX('Medidas-dBm-Diagrama de radiaçã'!$I$5:$I$365)</f>
        <v>-13.306</v>
      </c>
      <c r="J314" s="43" t="n">
        <f aca="false">('Medidas-dBm-Diagrama de radiaçã'!J133)-MAX('Medidas-dBm-Diagrama de radiaçã'!$J$5:$J$365)</f>
        <v>-15.076</v>
      </c>
      <c r="N314" s="41" t="n">
        <f aca="false">N313+1</f>
        <v>129</v>
      </c>
      <c r="O314" s="43" t="n">
        <f aca="false">('Medidas-dBm-Diagrama de radiaçã'!O133)-MAX('Medidas-dBm-Diagrama de radiaçã'!$O$5:$O$365)</f>
        <v>-3.57</v>
      </c>
      <c r="P314" s="43" t="n">
        <f aca="false">('Medidas-dBm-Diagrama de radiaçã'!P133)-MAX('Medidas-dBm-Diagrama de radiaçã'!$P$5:$P$365)</f>
        <v>-8.83600000000001</v>
      </c>
      <c r="Q314" s="43" t="n">
        <f aca="false">('Medidas-dBm-Diagrama de radiaçã'!Q133)-MAX('Medidas-dBm-Diagrama de radiaçã'!$Q$5:$Q$365)</f>
        <v>-1.806</v>
      </c>
    </row>
    <row r="315" customFormat="false" ht="12.8" hidden="false" customHeight="false" outlineLevel="0" collapsed="false">
      <c r="B315" s="41" t="n">
        <f aca="false">B314+1</f>
        <v>130</v>
      </c>
      <c r="C315" s="43" t="n">
        <f aca="false">('Medidas-dBm-Diagrama de radiaçã'!C134)-MAX('Medidas-dBm-Diagrama de radiaçã'!$C$5:$C$365)</f>
        <v>-3.09999999999999</v>
      </c>
      <c r="D315" s="43" t="n">
        <f aca="false">('Medidas-dBm-Diagrama de radiaçã'!F134)-MAX('Medidas-dBm-Diagrama de radiaçã'!$F$5:$F$365)</f>
        <v>-10.3</v>
      </c>
      <c r="E315" s="0" t="n">
        <v>-8.9</v>
      </c>
      <c r="H315" s="41" t="n">
        <f aca="false">H314+1</f>
        <v>130</v>
      </c>
      <c r="I315" s="43" t="n">
        <f aca="false">('Medidas-dBm-Diagrama de radiaçã'!I134)-MAX('Medidas-dBm-Diagrama de radiaçã'!$I$5:$I$365)</f>
        <v>-13.328</v>
      </c>
      <c r="J315" s="43" t="n">
        <f aca="false">('Medidas-dBm-Diagrama de radiaçã'!J134)-MAX('Medidas-dBm-Diagrama de radiaçã'!$J$5:$J$365)</f>
        <v>-14.748</v>
      </c>
      <c r="N315" s="41" t="n">
        <f aca="false">N314+1</f>
        <v>130</v>
      </c>
      <c r="O315" s="43" t="n">
        <f aca="false">('Medidas-dBm-Diagrama de radiaçã'!O134)-MAX('Medidas-dBm-Diagrama de radiaçã'!$O$5:$O$365)</f>
        <v>-3.84</v>
      </c>
      <c r="P315" s="43" t="n">
        <f aca="false">('Medidas-dBm-Diagrama de radiaçã'!P134)-MAX('Medidas-dBm-Diagrama de radiaçã'!$P$5:$P$365)</f>
        <v>-8.45800000000001</v>
      </c>
      <c r="Q315" s="43" t="n">
        <f aca="false">('Medidas-dBm-Diagrama de radiaçã'!Q134)-MAX('Medidas-dBm-Diagrama de radiaçã'!$Q$5:$Q$365)</f>
        <v>-1.598</v>
      </c>
    </row>
    <row r="316" customFormat="false" ht="12.8" hidden="false" customHeight="false" outlineLevel="0" collapsed="false">
      <c r="B316" s="41" t="n">
        <f aca="false">B315+1</f>
        <v>131</v>
      </c>
      <c r="C316" s="43" t="n">
        <f aca="false">('Medidas-dBm-Diagrama de radiaçã'!C135)-MAX('Medidas-dBm-Diagrama de radiaçã'!$C$5:$C$365)</f>
        <v>-3.3</v>
      </c>
      <c r="D316" s="43" t="n">
        <f aca="false">('Medidas-dBm-Diagrama de radiaçã'!F135)-MAX('Medidas-dBm-Diagrama de radiaçã'!$F$5:$F$365)</f>
        <v>-10.4</v>
      </c>
      <c r="E316" s="0" t="n">
        <v>-9.4</v>
      </c>
      <c r="H316" s="41" t="n">
        <f aca="false">H315+1</f>
        <v>131</v>
      </c>
      <c r="I316" s="43" t="n">
        <f aca="false">('Medidas-dBm-Diagrama de radiaçã'!I135)-MAX('Medidas-dBm-Diagrama de radiaçã'!$I$5:$I$365)</f>
        <v>-13.35</v>
      </c>
      <c r="J316" s="43" t="n">
        <f aca="false">('Medidas-dBm-Diagrama de radiaçã'!J135)-MAX('Medidas-dBm-Diagrama de radiaçã'!$J$5:$J$365)</f>
        <v>-14.42</v>
      </c>
      <c r="N316" s="41" t="n">
        <f aca="false">N315+1</f>
        <v>131</v>
      </c>
      <c r="O316" s="43" t="n">
        <f aca="false">('Medidas-dBm-Diagrama de radiaçã'!O135)-MAX('Medidas-dBm-Diagrama de radiaçã'!$O$5:$O$365)</f>
        <v>-4.11</v>
      </c>
      <c r="P316" s="43" t="n">
        <f aca="false">('Medidas-dBm-Diagrama de radiaçã'!P135)-MAX('Medidas-dBm-Diagrama de radiaçã'!$P$5:$P$365)</f>
        <v>-8.08000000000001</v>
      </c>
      <c r="Q316" s="43" t="n">
        <f aca="false">('Medidas-dBm-Diagrama de radiaçã'!Q135)-MAX('Medidas-dBm-Diagrama de radiaçã'!$Q$5:$Q$365)</f>
        <v>-1.39</v>
      </c>
    </row>
    <row r="317" customFormat="false" ht="12.8" hidden="false" customHeight="false" outlineLevel="0" collapsed="false">
      <c r="B317" s="41" t="n">
        <f aca="false">B316+1</f>
        <v>132</v>
      </c>
      <c r="C317" s="43" t="n">
        <f aca="false">('Medidas-dBm-Diagrama de radiaçã'!C136)-MAX('Medidas-dBm-Diagrama de radiaçã'!$C$5:$C$365)</f>
        <v>-3.5</v>
      </c>
      <c r="D317" s="43" t="n">
        <f aca="false">('Medidas-dBm-Diagrama de radiaçã'!F136)-MAX('Medidas-dBm-Diagrama de radiaçã'!$F$5:$F$365)</f>
        <v>-10.5</v>
      </c>
      <c r="E317" s="0" t="n">
        <v>-9.6</v>
      </c>
      <c r="H317" s="41" t="n">
        <f aca="false">H316+1</f>
        <v>132</v>
      </c>
      <c r="I317" s="43" t="n">
        <f aca="false">('Medidas-dBm-Diagrama de radiaçã'!I136)-MAX('Medidas-dBm-Diagrama de radiaçã'!$I$5:$I$365)</f>
        <v>-12.636</v>
      </c>
      <c r="J317" s="43" t="n">
        <f aca="false">('Medidas-dBm-Diagrama de radiaçã'!J136)-MAX('Medidas-dBm-Diagrama de radiaçã'!$J$5:$J$365)</f>
        <v>-14.43</v>
      </c>
      <c r="N317" s="41" t="n">
        <f aca="false">N316+1</f>
        <v>132</v>
      </c>
      <c r="O317" s="43" t="n">
        <f aca="false">('Medidas-dBm-Diagrama de radiaçã'!O136)-MAX('Medidas-dBm-Diagrama de radiaçã'!$O$5:$O$365)</f>
        <v>-4.47</v>
      </c>
      <c r="P317" s="43" t="n">
        <f aca="false">('Medidas-dBm-Diagrama de radiaçã'!P136)-MAX('Medidas-dBm-Diagrama de radiaçã'!$P$5:$P$365)</f>
        <v>-7.81</v>
      </c>
      <c r="Q317" s="43" t="n">
        <f aca="false">('Medidas-dBm-Diagrama de radiaçã'!Q136)-MAX('Medidas-dBm-Diagrama de radiaçã'!$Q$5:$Q$365)</f>
        <v>-1.274</v>
      </c>
    </row>
    <row r="318" customFormat="false" ht="12.8" hidden="false" customHeight="false" outlineLevel="0" collapsed="false">
      <c r="B318" s="41" t="n">
        <f aca="false">B317+1</f>
        <v>133</v>
      </c>
      <c r="C318" s="43" t="n">
        <f aca="false">('Medidas-dBm-Diagrama de radiaçã'!C137)-MAX('Medidas-dBm-Diagrama de radiaçã'!$C$5:$C$365)</f>
        <v>-3.59999999999999</v>
      </c>
      <c r="D318" s="43" t="n">
        <f aca="false">('Medidas-dBm-Diagrama de radiaçã'!F137)-MAX('Medidas-dBm-Diagrama de radiaçã'!$F$5:$F$365)</f>
        <v>-10.5</v>
      </c>
      <c r="E318" s="0" t="n">
        <v>-9.9</v>
      </c>
      <c r="H318" s="41" t="n">
        <f aca="false">H317+1</f>
        <v>133</v>
      </c>
      <c r="I318" s="43" t="n">
        <f aca="false">('Medidas-dBm-Diagrama de radiaçã'!I137)-MAX('Medidas-dBm-Diagrama de radiaçã'!$I$5:$I$365)</f>
        <v>-11.922</v>
      </c>
      <c r="J318" s="43" t="n">
        <f aca="false">('Medidas-dBm-Diagrama de radiaçã'!J137)-MAX('Medidas-dBm-Diagrama de radiaçã'!$J$5:$J$365)</f>
        <v>-14.44</v>
      </c>
      <c r="N318" s="41" t="n">
        <f aca="false">N317+1</f>
        <v>133</v>
      </c>
      <c r="O318" s="43" t="n">
        <f aca="false">('Medidas-dBm-Diagrama de radiaçã'!O137)-MAX('Medidas-dBm-Diagrama de radiaçã'!$O$5:$O$365)</f>
        <v>-4.83</v>
      </c>
      <c r="P318" s="43" t="n">
        <f aca="false">('Medidas-dBm-Diagrama de radiaçã'!P137)-MAX('Medidas-dBm-Diagrama de radiaçã'!$P$5:$P$365)</f>
        <v>-7.54</v>
      </c>
      <c r="Q318" s="43" t="n">
        <f aca="false">('Medidas-dBm-Diagrama de radiaçã'!Q137)-MAX('Medidas-dBm-Diagrama de radiaçã'!$Q$5:$Q$365)</f>
        <v>-1.158</v>
      </c>
    </row>
    <row r="319" customFormat="false" ht="12.8" hidden="false" customHeight="false" outlineLevel="0" collapsed="false">
      <c r="B319" s="41" t="n">
        <f aca="false">B318+1</f>
        <v>134</v>
      </c>
      <c r="C319" s="43" t="n">
        <f aca="false">('Medidas-dBm-Diagrama de radiaçã'!C138)-MAX('Medidas-dBm-Diagrama de radiaçã'!$C$5:$C$365)</f>
        <v>-3.7</v>
      </c>
      <c r="D319" s="43" t="n">
        <f aca="false">('Medidas-dBm-Diagrama de radiaçã'!F138)-MAX('Medidas-dBm-Diagrama de radiaçã'!$F$5:$F$365)</f>
        <v>-10.4</v>
      </c>
      <c r="E319" s="0" t="n">
        <v>-10</v>
      </c>
      <c r="H319" s="41" t="n">
        <f aca="false">H318+1</f>
        <v>134</v>
      </c>
      <c r="I319" s="43" t="n">
        <f aca="false">('Medidas-dBm-Diagrama de radiaçã'!I138)-MAX('Medidas-dBm-Diagrama de radiaçã'!$I$5:$I$365)</f>
        <v>-11.208</v>
      </c>
      <c r="J319" s="43" t="n">
        <f aca="false">('Medidas-dBm-Diagrama de radiaçã'!J138)-MAX('Medidas-dBm-Diagrama de radiaçã'!$J$5:$J$365)</f>
        <v>-14.45</v>
      </c>
      <c r="N319" s="41" t="n">
        <f aca="false">N318+1</f>
        <v>134</v>
      </c>
      <c r="O319" s="43" t="n">
        <f aca="false">('Medidas-dBm-Diagrama de radiaçã'!O138)-MAX('Medidas-dBm-Diagrama de radiaçã'!$O$5:$O$365)</f>
        <v>-5.19</v>
      </c>
      <c r="P319" s="43" t="n">
        <f aca="false">('Medidas-dBm-Diagrama de radiaçã'!P138)-MAX('Medidas-dBm-Diagrama de radiaçã'!$P$5:$P$365)</f>
        <v>-7.27</v>
      </c>
      <c r="Q319" s="43" t="n">
        <f aca="false">('Medidas-dBm-Diagrama de radiaçã'!Q138)-MAX('Medidas-dBm-Diagrama de radiaçã'!$Q$5:$Q$365)</f>
        <v>-1.042</v>
      </c>
    </row>
    <row r="320" customFormat="false" ht="12.8" hidden="false" customHeight="false" outlineLevel="0" collapsed="false">
      <c r="B320" s="41" t="n">
        <f aca="false">B319+1</f>
        <v>135</v>
      </c>
      <c r="C320" s="43" t="n">
        <f aca="false">('Medidas-dBm-Diagrama de radiaçã'!C139)-MAX('Medidas-dBm-Diagrama de radiaçã'!$C$5:$C$365)</f>
        <v>-3.8</v>
      </c>
      <c r="D320" s="43" t="n">
        <f aca="false">('Medidas-dBm-Diagrama de radiaçã'!F139)-MAX('Medidas-dBm-Diagrama de radiaçã'!$F$5:$F$365)</f>
        <v>-10.2</v>
      </c>
      <c r="E320" s="0" t="n">
        <v>-10.3</v>
      </c>
      <c r="H320" s="41" t="n">
        <f aca="false">H319+1</f>
        <v>135</v>
      </c>
      <c r="I320" s="43" t="n">
        <f aca="false">('Medidas-dBm-Diagrama de radiaçã'!I139)-MAX('Medidas-dBm-Diagrama de radiaçã'!$I$5:$I$365)</f>
        <v>-10.494</v>
      </c>
      <c r="J320" s="43" t="n">
        <f aca="false">('Medidas-dBm-Diagrama de radiaçã'!J139)-MAX('Medidas-dBm-Diagrama de radiaçã'!$J$5:$J$365)</f>
        <v>-14.46</v>
      </c>
      <c r="N320" s="41" t="n">
        <f aca="false">N319+1</f>
        <v>135</v>
      </c>
      <c r="O320" s="43" t="n">
        <f aca="false">('Medidas-dBm-Diagrama de radiaçã'!O139)-MAX('Medidas-dBm-Diagrama de radiaçã'!$O$5:$O$365)</f>
        <v>-5.55</v>
      </c>
      <c r="P320" s="43" t="n">
        <f aca="false">('Medidas-dBm-Diagrama de radiaçã'!P139)-MAX('Medidas-dBm-Diagrama de radiaçã'!$P$5:$P$365)</f>
        <v>-7</v>
      </c>
      <c r="Q320" s="43" t="n">
        <f aca="false">('Medidas-dBm-Diagrama de radiaçã'!Q139)-MAX('Medidas-dBm-Diagrama de radiaçã'!$Q$5:$Q$365)</f>
        <v>-0.926000000000002</v>
      </c>
    </row>
    <row r="321" customFormat="false" ht="12.8" hidden="false" customHeight="false" outlineLevel="0" collapsed="false">
      <c r="B321" s="41" t="n">
        <f aca="false">B320+1</f>
        <v>136</v>
      </c>
      <c r="C321" s="43" t="n">
        <f aca="false">('Medidas-dBm-Diagrama de radiaçã'!C140)-MAX('Medidas-dBm-Diagrama de radiaçã'!$C$5:$C$365)</f>
        <v>-3.9</v>
      </c>
      <c r="D321" s="43" t="n">
        <f aca="false">('Medidas-dBm-Diagrama de radiaçã'!F140)-MAX('Medidas-dBm-Diagrama de radiaçã'!$F$5:$F$365)</f>
        <v>-10</v>
      </c>
      <c r="E321" s="0" t="n">
        <v>-10.4</v>
      </c>
      <c r="H321" s="41" t="n">
        <f aca="false">H320+1</f>
        <v>136</v>
      </c>
      <c r="I321" s="43" t="n">
        <f aca="false">('Medidas-dBm-Diagrama de radiaçã'!I140)-MAX('Medidas-dBm-Diagrama de radiaçã'!$I$5:$I$365)</f>
        <v>-9.78</v>
      </c>
      <c r="J321" s="43" t="n">
        <f aca="false">('Medidas-dBm-Diagrama de radiaçã'!J140)-MAX('Medidas-dBm-Diagrama de radiaçã'!$J$5:$J$365)</f>
        <v>-14.47</v>
      </c>
      <c r="N321" s="41" t="n">
        <f aca="false">N320+1</f>
        <v>136</v>
      </c>
      <c r="O321" s="43" t="n">
        <f aca="false">('Medidas-dBm-Diagrama de radiaçã'!O140)-MAX('Medidas-dBm-Diagrama de radiaçã'!$O$5:$O$365)</f>
        <v>-5.91</v>
      </c>
      <c r="P321" s="43" t="n">
        <f aca="false">('Medidas-dBm-Diagrama de radiaçã'!P140)-MAX('Medidas-dBm-Diagrama de radiaçã'!$P$5:$P$365)</f>
        <v>-6.73</v>
      </c>
      <c r="Q321" s="43" t="n">
        <f aca="false">('Medidas-dBm-Diagrama de radiaçã'!Q140)-MAX('Medidas-dBm-Diagrama de radiaçã'!$Q$5:$Q$365)</f>
        <v>-0.810000000000002</v>
      </c>
    </row>
    <row r="322" customFormat="false" ht="12.8" hidden="false" customHeight="false" outlineLevel="0" collapsed="false">
      <c r="B322" s="41" t="n">
        <f aca="false">B321+1</f>
        <v>137</v>
      </c>
      <c r="C322" s="43" t="n">
        <f aca="false">('Medidas-dBm-Diagrama de radiaçã'!C141)-MAX('Medidas-dBm-Diagrama de radiaçã'!$C$5:$C$365)</f>
        <v>-3.9</v>
      </c>
      <c r="D322" s="43" t="n">
        <f aca="false">('Medidas-dBm-Diagrama de radiaçã'!F141)-MAX('Medidas-dBm-Diagrama de radiaçã'!$F$5:$F$365)</f>
        <v>-9.8</v>
      </c>
      <c r="E322" s="0" t="n">
        <v>-10.5</v>
      </c>
      <c r="H322" s="41" t="n">
        <f aca="false">H321+1</f>
        <v>137</v>
      </c>
      <c r="I322" s="43" t="n">
        <f aca="false">('Medidas-dBm-Diagrama de radiaçã'!I141)-MAX('Medidas-dBm-Diagrama de radiaçã'!$I$5:$I$365)</f>
        <v>-9.20200000000001</v>
      </c>
      <c r="J322" s="43" t="n">
        <f aca="false">('Medidas-dBm-Diagrama de radiaçã'!J141)-MAX('Medidas-dBm-Diagrama de radiaçã'!$J$5:$J$365)</f>
        <v>-14.386</v>
      </c>
      <c r="N322" s="41" t="n">
        <f aca="false">N321+1</f>
        <v>137</v>
      </c>
      <c r="O322" s="43" t="n">
        <f aca="false">('Medidas-dBm-Diagrama de radiaçã'!O141)-MAX('Medidas-dBm-Diagrama de radiaçã'!$O$5:$O$365)</f>
        <v>-6.386</v>
      </c>
      <c r="P322" s="43" t="n">
        <f aca="false">('Medidas-dBm-Diagrama de radiaçã'!P141)-MAX('Medidas-dBm-Diagrama de radiaçã'!$P$5:$P$365)</f>
        <v>-6.66</v>
      </c>
      <c r="Q322" s="43" t="n">
        <f aca="false">('Medidas-dBm-Diagrama de radiaçã'!Q141)-MAX('Medidas-dBm-Diagrama de radiaçã'!$Q$5:$Q$365)</f>
        <v>-0.707999999999998</v>
      </c>
    </row>
    <row r="323" customFormat="false" ht="12.8" hidden="false" customHeight="false" outlineLevel="0" collapsed="false">
      <c r="B323" s="41" t="n">
        <f aca="false">B322+1</f>
        <v>138</v>
      </c>
      <c r="C323" s="43" t="n">
        <f aca="false">('Medidas-dBm-Diagrama de radiaçã'!C142)-MAX('Medidas-dBm-Diagrama de radiaçã'!$C$5:$C$365)</f>
        <v>-3.9</v>
      </c>
      <c r="D323" s="43" t="n">
        <f aca="false">('Medidas-dBm-Diagrama de radiaçã'!F142)-MAX('Medidas-dBm-Diagrama de radiaçã'!$F$5:$F$365)</f>
        <v>-9.6</v>
      </c>
      <c r="E323" s="0" t="n">
        <v>-10.5</v>
      </c>
      <c r="H323" s="41" t="n">
        <f aca="false">H322+1</f>
        <v>138</v>
      </c>
      <c r="I323" s="43" t="n">
        <f aca="false">('Medidas-dBm-Diagrama de radiaçã'!I142)-MAX('Medidas-dBm-Diagrama de radiaçã'!$I$5:$I$365)</f>
        <v>-8.624</v>
      </c>
      <c r="J323" s="43" t="n">
        <f aca="false">('Medidas-dBm-Diagrama de radiaçã'!J142)-MAX('Medidas-dBm-Diagrama de radiaçã'!$J$5:$J$365)</f>
        <v>-14.302</v>
      </c>
      <c r="N323" s="41" t="n">
        <f aca="false">N322+1</f>
        <v>138</v>
      </c>
      <c r="O323" s="43" t="n">
        <f aca="false">('Medidas-dBm-Diagrama de radiaçã'!O142)-MAX('Medidas-dBm-Diagrama de radiaçã'!$O$5:$O$365)</f>
        <v>-6.862</v>
      </c>
      <c r="P323" s="43" t="n">
        <f aca="false">('Medidas-dBm-Diagrama de radiaçã'!P142)-MAX('Medidas-dBm-Diagrama de radiaçã'!$P$5:$P$365)</f>
        <v>-6.59</v>
      </c>
      <c r="Q323" s="43" t="n">
        <f aca="false">('Medidas-dBm-Diagrama de radiaçã'!Q142)-MAX('Medidas-dBm-Diagrama de radiaçã'!$Q$5:$Q$365)</f>
        <v>-0.606000000000002</v>
      </c>
    </row>
    <row r="324" customFormat="false" ht="12.8" hidden="false" customHeight="false" outlineLevel="0" collapsed="false">
      <c r="B324" s="41" t="n">
        <f aca="false">B323+1</f>
        <v>139</v>
      </c>
      <c r="C324" s="43" t="n">
        <f aca="false">('Medidas-dBm-Diagrama de radiaçã'!C143)-MAX('Medidas-dBm-Diagrama de radiaçã'!$C$5:$C$365)</f>
        <v>-3.9</v>
      </c>
      <c r="D324" s="43" t="n">
        <f aca="false">('Medidas-dBm-Diagrama de radiaçã'!F143)-MAX('Medidas-dBm-Diagrama de radiaçã'!$F$5:$F$365)</f>
        <v>-9.5</v>
      </c>
      <c r="E324" s="0" t="n">
        <v>-10.4</v>
      </c>
      <c r="H324" s="41" t="n">
        <f aca="false">H323+1</f>
        <v>139</v>
      </c>
      <c r="I324" s="43" t="n">
        <f aca="false">('Medidas-dBm-Diagrama de radiaçã'!I143)-MAX('Medidas-dBm-Diagrama de radiaçã'!$I$5:$I$365)</f>
        <v>-8.04600000000001</v>
      </c>
      <c r="J324" s="43" t="n">
        <f aca="false">('Medidas-dBm-Diagrama de radiaçã'!J143)-MAX('Medidas-dBm-Diagrama de radiaçã'!$J$5:$J$365)</f>
        <v>-14.218</v>
      </c>
      <c r="N324" s="41" t="n">
        <f aca="false">N323+1</f>
        <v>139</v>
      </c>
      <c r="O324" s="43" t="n">
        <f aca="false">('Medidas-dBm-Diagrama de radiaçã'!O143)-MAX('Medidas-dBm-Diagrama de radiaçã'!$O$5:$O$365)</f>
        <v>-7.338</v>
      </c>
      <c r="P324" s="43" t="n">
        <f aca="false">('Medidas-dBm-Diagrama de radiaçã'!P143)-MAX('Medidas-dBm-Diagrama de radiaçã'!$P$5:$P$365)</f>
        <v>-6.52</v>
      </c>
      <c r="Q324" s="43" t="n">
        <f aca="false">('Medidas-dBm-Diagrama de radiaçã'!Q143)-MAX('Medidas-dBm-Diagrama de radiaçã'!$Q$5:$Q$365)</f>
        <v>-0.503999999999998</v>
      </c>
    </row>
    <row r="325" customFormat="false" ht="12.8" hidden="false" customHeight="false" outlineLevel="0" collapsed="false">
      <c r="B325" s="41" t="n">
        <f aca="false">B324+1</f>
        <v>140</v>
      </c>
      <c r="C325" s="43" t="n">
        <f aca="false">('Medidas-dBm-Diagrama de radiaçã'!C144)-MAX('Medidas-dBm-Diagrama de radiaçã'!$C$5:$C$365)</f>
        <v>-3.8</v>
      </c>
      <c r="D325" s="43" t="n">
        <f aca="false">('Medidas-dBm-Diagrama de radiaçã'!F144)-MAX('Medidas-dBm-Diagrama de radiaçã'!$F$5:$F$365)</f>
        <v>-9.4</v>
      </c>
      <c r="E325" s="0" t="n">
        <v>-10.2</v>
      </c>
      <c r="H325" s="41" t="n">
        <f aca="false">H324+1</f>
        <v>140</v>
      </c>
      <c r="I325" s="43" t="n">
        <f aca="false">('Medidas-dBm-Diagrama de radiaçã'!I144)-MAX('Medidas-dBm-Diagrama de radiaçã'!$I$5:$I$365)</f>
        <v>-7.468</v>
      </c>
      <c r="J325" s="43" t="n">
        <f aca="false">('Medidas-dBm-Diagrama de radiaçã'!J144)-MAX('Medidas-dBm-Diagrama de radiaçã'!$J$5:$J$365)</f>
        <v>-14.134</v>
      </c>
      <c r="N325" s="41" t="n">
        <f aca="false">N324+1</f>
        <v>140</v>
      </c>
      <c r="O325" s="43" t="n">
        <f aca="false">('Medidas-dBm-Diagrama de radiaçã'!O144)-MAX('Medidas-dBm-Diagrama de radiaçã'!$O$5:$O$365)</f>
        <v>-7.814</v>
      </c>
      <c r="P325" s="43" t="n">
        <f aca="false">('Medidas-dBm-Diagrama de radiaçã'!P144)-MAX('Medidas-dBm-Diagrama de radiaçã'!$P$5:$P$365)</f>
        <v>-6.45</v>
      </c>
      <c r="Q325" s="43" t="n">
        <f aca="false">('Medidas-dBm-Diagrama de radiaçã'!Q144)-MAX('Medidas-dBm-Diagrama de radiaçã'!$Q$5:$Q$365)</f>
        <v>-0.402000000000001</v>
      </c>
    </row>
    <row r="326" customFormat="false" ht="12.8" hidden="false" customHeight="false" outlineLevel="0" collapsed="false">
      <c r="B326" s="41" t="n">
        <f aca="false">B325+1</f>
        <v>141</v>
      </c>
      <c r="C326" s="43" t="n">
        <f aca="false">('Medidas-dBm-Diagrama de radiaçã'!C145)-MAX('Medidas-dBm-Diagrama de radiaçã'!$C$5:$C$365)</f>
        <v>-3.8</v>
      </c>
      <c r="D326" s="43" t="n">
        <f aca="false">('Medidas-dBm-Diagrama de radiaçã'!F145)-MAX('Medidas-dBm-Diagrama de radiaçã'!$F$5:$F$365)</f>
        <v>-9.2</v>
      </c>
      <c r="E326" s="0" t="n">
        <v>-10</v>
      </c>
      <c r="H326" s="41" t="n">
        <f aca="false">H325+1</f>
        <v>141</v>
      </c>
      <c r="I326" s="43" t="n">
        <f aca="false">('Medidas-dBm-Diagrama de radiaçã'!I145)-MAX('Medidas-dBm-Diagrama de radiaçã'!$I$5:$I$365)</f>
        <v>-6.89</v>
      </c>
      <c r="J326" s="43" t="n">
        <f aca="false">('Medidas-dBm-Diagrama de radiaçã'!J145)-MAX('Medidas-dBm-Diagrama de radiaçã'!$J$5:$J$365)</f>
        <v>-14.05</v>
      </c>
      <c r="N326" s="41" t="n">
        <f aca="false">N325+1</f>
        <v>141</v>
      </c>
      <c r="O326" s="43" t="n">
        <f aca="false">('Medidas-dBm-Diagrama de radiaçã'!O145)-MAX('Medidas-dBm-Diagrama de radiaçã'!$O$5:$O$365)</f>
        <v>-8.29</v>
      </c>
      <c r="P326" s="43" t="n">
        <f aca="false">('Medidas-dBm-Diagrama de radiaçã'!P145)-MAX('Medidas-dBm-Diagrama de radiaçã'!$P$5:$P$365)</f>
        <v>-6.38</v>
      </c>
      <c r="Q326" s="43" t="n">
        <f aca="false">('Medidas-dBm-Diagrama de radiaçã'!Q145)-MAX('Medidas-dBm-Diagrama de radiaçã'!$Q$5:$Q$365)</f>
        <v>-0.299999999999997</v>
      </c>
    </row>
    <row r="327" customFormat="false" ht="12.8" hidden="false" customHeight="false" outlineLevel="0" collapsed="false">
      <c r="B327" s="41" t="n">
        <f aca="false">B326+1</f>
        <v>142</v>
      </c>
      <c r="C327" s="43" t="n">
        <f aca="false">('Medidas-dBm-Diagrama de radiaçã'!C146)-MAX('Medidas-dBm-Diagrama de radiaçã'!$C$5:$C$365)</f>
        <v>-3.7</v>
      </c>
      <c r="D327" s="43" t="n">
        <f aca="false">('Medidas-dBm-Diagrama de radiaçã'!F146)-MAX('Medidas-dBm-Diagrama de radiaçã'!$F$5:$F$365)</f>
        <v>-9.1</v>
      </c>
      <c r="E327" s="0" t="n">
        <v>-9.8</v>
      </c>
      <c r="H327" s="41" t="n">
        <f aca="false">H326+1</f>
        <v>142</v>
      </c>
      <c r="I327" s="43" t="n">
        <f aca="false">('Medidas-dBm-Diagrama de radiaçã'!I146)-MAX('Medidas-dBm-Diagrama de radiaçã'!$I$5:$I$365)</f>
        <v>-6.43</v>
      </c>
      <c r="J327" s="43" t="n">
        <f aca="false">('Medidas-dBm-Diagrama de radiaçã'!J146)-MAX('Medidas-dBm-Diagrama de radiaçã'!$J$5:$J$365)</f>
        <v>-13.854</v>
      </c>
      <c r="N327" s="41" t="n">
        <f aca="false">N326+1</f>
        <v>142</v>
      </c>
      <c r="O327" s="43" t="n">
        <f aca="false">('Medidas-dBm-Diagrama de radiaçã'!O146)-MAX('Medidas-dBm-Diagrama de radiaçã'!$O$5:$O$365)</f>
        <v>-8.84</v>
      </c>
      <c r="P327" s="43" t="n">
        <f aca="false">('Medidas-dBm-Diagrama de radiaçã'!P146)-MAX('Medidas-dBm-Diagrama de radiaçã'!$P$5:$P$365)</f>
        <v>-6.368</v>
      </c>
      <c r="Q327" s="43" t="n">
        <f aca="false">('Medidas-dBm-Diagrama de radiaçã'!Q146)-MAX('Medidas-dBm-Diagrama de radiaçã'!$Q$5:$Q$365)</f>
        <v>-0.240000000000002</v>
      </c>
    </row>
    <row r="328" customFormat="false" ht="12.8" hidden="false" customHeight="false" outlineLevel="0" collapsed="false">
      <c r="B328" s="41" t="n">
        <f aca="false">B327+1</f>
        <v>143</v>
      </c>
      <c r="C328" s="43" t="n">
        <f aca="false">('Medidas-dBm-Diagrama de radiaçã'!C147)-MAX('Medidas-dBm-Diagrama de radiaçã'!$C$5:$C$365)</f>
        <v>-3.59999999999999</v>
      </c>
      <c r="D328" s="43" t="n">
        <f aca="false">('Medidas-dBm-Diagrama de radiaçã'!F147)-MAX('Medidas-dBm-Diagrama de radiaçã'!$F$5:$F$365)</f>
        <v>-9.1</v>
      </c>
      <c r="E328" s="0" t="n">
        <v>-9.6</v>
      </c>
      <c r="H328" s="41" t="n">
        <f aca="false">H327+1</f>
        <v>143</v>
      </c>
      <c r="I328" s="43" t="n">
        <f aca="false">('Medidas-dBm-Diagrama de radiaçã'!I147)-MAX('Medidas-dBm-Diagrama de radiaçã'!$I$5:$I$365)</f>
        <v>-5.97000000000001</v>
      </c>
      <c r="J328" s="43" t="n">
        <f aca="false">('Medidas-dBm-Diagrama de radiaçã'!J147)-MAX('Medidas-dBm-Diagrama de radiaçã'!$J$5:$J$365)</f>
        <v>-13.658</v>
      </c>
      <c r="N328" s="41" t="n">
        <f aca="false">N327+1</f>
        <v>143</v>
      </c>
      <c r="O328" s="43" t="n">
        <f aca="false">('Medidas-dBm-Diagrama de radiaçã'!O147)-MAX('Medidas-dBm-Diagrama de radiaçã'!$O$5:$O$365)</f>
        <v>-9.39</v>
      </c>
      <c r="P328" s="43" t="n">
        <f aca="false">('Medidas-dBm-Diagrama de radiaçã'!P147)-MAX('Medidas-dBm-Diagrama de radiaçã'!$P$5:$P$365)</f>
        <v>-6.356</v>
      </c>
      <c r="Q328" s="43" t="n">
        <f aca="false">('Medidas-dBm-Diagrama de radiaçã'!Q147)-MAX('Medidas-dBm-Diagrama de radiaçã'!$Q$5:$Q$365)</f>
        <v>-0.18</v>
      </c>
    </row>
    <row r="329" customFormat="false" ht="12.8" hidden="false" customHeight="false" outlineLevel="0" collapsed="false">
      <c r="B329" s="41" t="n">
        <f aca="false">B328+1</f>
        <v>144</v>
      </c>
      <c r="C329" s="43" t="n">
        <f aca="false">('Medidas-dBm-Diagrama de radiaçã'!C148)-MAX('Medidas-dBm-Diagrama de radiaçã'!$C$5:$C$365)</f>
        <v>-3.5</v>
      </c>
      <c r="D329" s="43" t="n">
        <f aca="false">('Medidas-dBm-Diagrama de radiaçã'!F148)-MAX('Medidas-dBm-Diagrama de radiaçã'!$F$5:$F$365)</f>
        <v>-9</v>
      </c>
      <c r="E329" s="0" t="n">
        <v>-9.5</v>
      </c>
      <c r="H329" s="41" t="n">
        <f aca="false">H328+1</f>
        <v>144</v>
      </c>
      <c r="I329" s="43" t="n">
        <f aca="false">('Medidas-dBm-Diagrama de radiaçã'!I148)-MAX('Medidas-dBm-Diagrama de radiaçã'!$I$5:$I$365)</f>
        <v>-5.51000000000001</v>
      </c>
      <c r="J329" s="43" t="n">
        <f aca="false">('Medidas-dBm-Diagrama de radiaçã'!J148)-MAX('Medidas-dBm-Diagrama de radiaçã'!$J$5:$J$365)</f>
        <v>-13.462</v>
      </c>
      <c r="N329" s="41" t="n">
        <f aca="false">N328+1</f>
        <v>144</v>
      </c>
      <c r="O329" s="43" t="n">
        <f aca="false">('Medidas-dBm-Diagrama de radiaçã'!O148)-MAX('Medidas-dBm-Diagrama de radiaçã'!$O$5:$O$365)</f>
        <v>-9.94</v>
      </c>
      <c r="P329" s="43" t="n">
        <f aca="false">('Medidas-dBm-Diagrama de radiaçã'!P148)-MAX('Medidas-dBm-Diagrama de radiaçã'!$P$5:$P$365)</f>
        <v>-6.344</v>
      </c>
      <c r="Q329" s="43" t="n">
        <f aca="false">('Medidas-dBm-Diagrama de radiaçã'!Q148)-MAX('Medidas-dBm-Diagrama de radiaçã'!$Q$5:$Q$365)</f>
        <v>-0.119999999999997</v>
      </c>
    </row>
    <row r="330" customFormat="false" ht="12.8" hidden="false" customHeight="false" outlineLevel="0" collapsed="false">
      <c r="B330" s="41" t="n">
        <f aca="false">B329+1</f>
        <v>145</v>
      </c>
      <c r="C330" s="43" t="n">
        <f aca="false">('Medidas-dBm-Diagrama de radiaçã'!C149)-MAX('Medidas-dBm-Diagrama de radiaçã'!$C$5:$C$365)</f>
        <v>-3.3</v>
      </c>
      <c r="D330" s="43" t="n">
        <f aca="false">('Medidas-dBm-Diagrama de radiaçã'!F149)-MAX('Medidas-dBm-Diagrama de radiaçã'!$F$5:$F$365)</f>
        <v>-8.9</v>
      </c>
      <c r="E330" s="0" t="n">
        <v>-9.4</v>
      </c>
      <c r="H330" s="41" t="n">
        <f aca="false">H329+1</f>
        <v>145</v>
      </c>
      <c r="I330" s="43" t="n">
        <f aca="false">('Medidas-dBm-Diagrama de radiaçã'!I149)-MAX('Medidas-dBm-Diagrama de radiaçã'!$I$5:$I$365)</f>
        <v>-5.05</v>
      </c>
      <c r="J330" s="43" t="n">
        <f aca="false">('Medidas-dBm-Diagrama de radiaçã'!J149)-MAX('Medidas-dBm-Diagrama de radiaçã'!$J$5:$J$365)</f>
        <v>-13.266</v>
      </c>
      <c r="N330" s="41" t="n">
        <f aca="false">N329+1</f>
        <v>145</v>
      </c>
      <c r="O330" s="43" t="n">
        <f aca="false">('Medidas-dBm-Diagrama de radiaçã'!O149)-MAX('Medidas-dBm-Diagrama de radiaçã'!$O$5:$O$365)</f>
        <v>-10.49</v>
      </c>
      <c r="P330" s="43" t="n">
        <f aca="false">('Medidas-dBm-Diagrama de radiaçã'!P149)-MAX('Medidas-dBm-Diagrama de radiaçã'!$P$5:$P$365)</f>
        <v>-6.332</v>
      </c>
      <c r="Q330" s="43" t="n">
        <f aca="false">('Medidas-dBm-Diagrama de radiaçã'!Q149)-MAX('Medidas-dBm-Diagrama de radiaçã'!$Q$5:$Q$365)</f>
        <v>-0.0600000000000023</v>
      </c>
    </row>
    <row r="331" customFormat="false" ht="12.8" hidden="false" customHeight="false" outlineLevel="0" collapsed="false">
      <c r="B331" s="41" t="n">
        <f aca="false">B330+1</f>
        <v>146</v>
      </c>
      <c r="C331" s="43" t="n">
        <f aca="false">('Medidas-dBm-Diagrama de radiaçã'!C150)-MAX('Medidas-dBm-Diagrama de radiaçã'!$C$5:$C$365)</f>
        <v>-3.2</v>
      </c>
      <c r="D331" s="43" t="n">
        <f aca="false">('Medidas-dBm-Diagrama de radiaçã'!F150)-MAX('Medidas-dBm-Diagrama de radiaçã'!$F$5:$F$365)</f>
        <v>-8.7</v>
      </c>
      <c r="E331" s="0" t="n">
        <v>-9.2</v>
      </c>
      <c r="H331" s="41" t="n">
        <f aca="false">H330+1</f>
        <v>146</v>
      </c>
      <c r="I331" s="43" t="n">
        <f aca="false">('Medidas-dBm-Diagrama de radiaçã'!I150)-MAX('Medidas-dBm-Diagrama de radiaçã'!$I$5:$I$365)</f>
        <v>-4.59</v>
      </c>
      <c r="J331" s="43" t="n">
        <f aca="false">('Medidas-dBm-Diagrama de radiaçã'!J150)-MAX('Medidas-dBm-Diagrama de radiaçã'!$J$5:$J$365)</f>
        <v>-13.07</v>
      </c>
      <c r="N331" s="41" t="n">
        <f aca="false">N330+1</f>
        <v>146</v>
      </c>
      <c r="O331" s="43" t="n">
        <f aca="false">('Medidas-dBm-Diagrama de radiaçã'!O150)-MAX('Medidas-dBm-Diagrama de radiaçã'!$O$5:$O$365)</f>
        <v>-11.04</v>
      </c>
      <c r="P331" s="43" t="n">
        <f aca="false">('Medidas-dBm-Diagrama de radiaçã'!P150)-MAX('Medidas-dBm-Diagrama de radiaçã'!$P$5:$P$365)</f>
        <v>-6.32</v>
      </c>
      <c r="Q331" s="43" t="n">
        <f aca="false">('Medidas-dBm-Diagrama de radiaçã'!Q150)-MAX('Medidas-dBm-Diagrama de radiaçã'!$Q$5:$Q$365)</f>
        <v>0</v>
      </c>
    </row>
    <row r="332" customFormat="false" ht="12.8" hidden="false" customHeight="false" outlineLevel="0" collapsed="false">
      <c r="B332" s="41" t="n">
        <f aca="false">B331+1</f>
        <v>147</v>
      </c>
      <c r="C332" s="43" t="n">
        <f aca="false">('Medidas-dBm-Diagrama de radiaçã'!C151)-MAX('Medidas-dBm-Diagrama de radiaçã'!$C$5:$C$365)</f>
        <v>-3.09999999999999</v>
      </c>
      <c r="D332" s="43" t="n">
        <f aca="false">('Medidas-dBm-Diagrama de radiaçã'!F151)-MAX('Medidas-dBm-Diagrama de radiaçã'!$F$5:$F$365)</f>
        <v>-8.7</v>
      </c>
      <c r="E332" s="0" t="n">
        <v>-9.1</v>
      </c>
      <c r="H332" s="41" t="n">
        <f aca="false">H331+1</f>
        <v>147</v>
      </c>
      <c r="I332" s="43" t="n">
        <f aca="false">('Medidas-dBm-Diagrama de radiaçã'!I151)-MAX('Medidas-dBm-Diagrama de radiaçã'!$I$5:$I$365)</f>
        <v>-4.23800000000001</v>
      </c>
      <c r="J332" s="43" t="n">
        <f aca="false">('Medidas-dBm-Diagrama de radiaçã'!J151)-MAX('Medidas-dBm-Diagrama de radiaçã'!$J$5:$J$365)</f>
        <v>-12.68</v>
      </c>
      <c r="N332" s="41" t="n">
        <f aca="false">N331+1</f>
        <v>147</v>
      </c>
      <c r="O332" s="43" t="n">
        <f aca="false">('Medidas-dBm-Diagrama de radiaçã'!O151)-MAX('Medidas-dBm-Diagrama de radiaçã'!$O$5:$O$365)</f>
        <v>-11.446</v>
      </c>
      <c r="P332" s="43" t="n">
        <f aca="false">('Medidas-dBm-Diagrama de radiaçã'!P151)-MAX('Medidas-dBm-Diagrama de radiaçã'!$P$5:$P$365)</f>
        <v>-6.438</v>
      </c>
      <c r="Q332" s="43" t="n">
        <f aca="false">('Medidas-dBm-Diagrama de radiaçã'!Q151)-MAX('Medidas-dBm-Diagrama de radiaçã'!$Q$5:$Q$365)</f>
        <v>-0.0640000000000001</v>
      </c>
    </row>
    <row r="333" customFormat="false" ht="12.8" hidden="false" customHeight="false" outlineLevel="0" collapsed="false">
      <c r="B333" s="41" t="n">
        <f aca="false">B332+1</f>
        <v>148</v>
      </c>
      <c r="C333" s="43" t="n">
        <f aca="false">('Medidas-dBm-Diagrama de radiaçã'!C152)-MAX('Medidas-dBm-Diagrama de radiaçã'!$C$5:$C$365)</f>
        <v>-3</v>
      </c>
      <c r="D333" s="43" t="n">
        <f aca="false">('Medidas-dBm-Diagrama de radiaçã'!F152)-MAX('Medidas-dBm-Diagrama de radiaçã'!$F$5:$F$365)</f>
        <v>-8.6</v>
      </c>
      <c r="E333" s="0" t="n">
        <v>-9.1</v>
      </c>
      <c r="H333" s="41" t="n">
        <f aca="false">H332+1</f>
        <v>148</v>
      </c>
      <c r="I333" s="43" t="n">
        <f aca="false">('Medidas-dBm-Diagrama de radiaçã'!I152)-MAX('Medidas-dBm-Diagrama de radiaçã'!$I$5:$I$365)</f>
        <v>-3.886</v>
      </c>
      <c r="J333" s="43" t="n">
        <f aca="false">('Medidas-dBm-Diagrama de radiaçã'!J152)-MAX('Medidas-dBm-Diagrama de radiaçã'!$J$5:$J$365)</f>
        <v>-12.29</v>
      </c>
      <c r="N333" s="41" t="n">
        <f aca="false">N332+1</f>
        <v>148</v>
      </c>
      <c r="O333" s="43" t="n">
        <f aca="false">('Medidas-dBm-Diagrama de radiaçã'!O152)-MAX('Medidas-dBm-Diagrama de radiaçã'!$O$5:$O$365)</f>
        <v>-11.852</v>
      </c>
      <c r="P333" s="43" t="n">
        <f aca="false">('Medidas-dBm-Diagrama de radiaçã'!P152)-MAX('Medidas-dBm-Diagrama de radiaçã'!$P$5:$P$365)</f>
        <v>-6.556</v>
      </c>
      <c r="Q333" s="43" t="n">
        <f aca="false">('Medidas-dBm-Diagrama de radiaçã'!Q152)-MAX('Medidas-dBm-Diagrama de radiaçã'!$Q$5:$Q$365)</f>
        <v>-0.128</v>
      </c>
    </row>
    <row r="334" customFormat="false" ht="12.8" hidden="false" customHeight="false" outlineLevel="0" collapsed="false">
      <c r="B334" s="41" t="n">
        <f aca="false">B333+1</f>
        <v>149</v>
      </c>
      <c r="C334" s="43" t="n">
        <f aca="false">('Medidas-dBm-Diagrama de radiaçã'!C153)-MAX('Medidas-dBm-Diagrama de radiaçã'!$C$5:$C$365)</f>
        <v>-2.9</v>
      </c>
      <c r="D334" s="43" t="n">
        <f aca="false">('Medidas-dBm-Diagrama de radiaçã'!F153)-MAX('Medidas-dBm-Diagrama de radiaçã'!$F$5:$F$365)</f>
        <v>-8.6</v>
      </c>
      <c r="E334" s="0" t="n">
        <v>-9</v>
      </c>
      <c r="H334" s="41" t="n">
        <f aca="false">H333+1</f>
        <v>149</v>
      </c>
      <c r="I334" s="43" t="n">
        <f aca="false">('Medidas-dBm-Diagrama de radiaçã'!I153)-MAX('Medidas-dBm-Diagrama de radiaçã'!$I$5:$I$365)</f>
        <v>-3.53400000000001</v>
      </c>
      <c r="J334" s="43" t="n">
        <f aca="false">('Medidas-dBm-Diagrama de radiaçã'!J153)-MAX('Medidas-dBm-Diagrama de radiaçã'!$J$5:$J$365)</f>
        <v>-11.9</v>
      </c>
      <c r="N334" s="41" t="n">
        <f aca="false">N333+1</f>
        <v>149</v>
      </c>
      <c r="O334" s="43" t="n">
        <f aca="false">('Medidas-dBm-Diagrama de radiaçã'!O153)-MAX('Medidas-dBm-Diagrama de radiaçã'!$O$5:$O$365)</f>
        <v>-12.258</v>
      </c>
      <c r="P334" s="43" t="n">
        <f aca="false">('Medidas-dBm-Diagrama de radiaçã'!P153)-MAX('Medidas-dBm-Diagrama de radiaçã'!$P$5:$P$365)</f>
        <v>-6.674</v>
      </c>
      <c r="Q334" s="43" t="n">
        <f aca="false">('Medidas-dBm-Diagrama de radiaçã'!Q153)-MAX('Medidas-dBm-Diagrama de radiaçã'!$Q$5:$Q$365)</f>
        <v>-0.192</v>
      </c>
    </row>
    <row r="335" customFormat="false" ht="12.8" hidden="false" customHeight="false" outlineLevel="0" collapsed="false">
      <c r="B335" s="41" t="n">
        <f aca="false">B334+1</f>
        <v>150</v>
      </c>
      <c r="C335" s="43" t="n">
        <f aca="false">('Medidas-dBm-Diagrama de radiaçã'!C154)-MAX('Medidas-dBm-Diagrama de radiaçã'!$C$5:$C$365)</f>
        <v>-2.8</v>
      </c>
      <c r="D335" s="43" t="n">
        <f aca="false">('Medidas-dBm-Diagrama de radiaçã'!F154)-MAX('Medidas-dBm-Diagrama de radiaçã'!$F$5:$F$365)</f>
        <v>-8.6</v>
      </c>
      <c r="E335" s="0" t="n">
        <v>-8.9</v>
      </c>
      <c r="H335" s="41" t="n">
        <f aca="false">H334+1</f>
        <v>150</v>
      </c>
      <c r="I335" s="43" t="n">
        <f aca="false">('Medidas-dBm-Diagrama de radiaçã'!I154)-MAX('Medidas-dBm-Diagrama de radiaçã'!$I$5:$I$365)</f>
        <v>-3.182</v>
      </c>
      <c r="J335" s="43" t="n">
        <f aca="false">('Medidas-dBm-Diagrama de radiaçã'!J154)-MAX('Medidas-dBm-Diagrama de radiaçã'!$J$5:$J$365)</f>
        <v>-11.51</v>
      </c>
      <c r="N335" s="41" t="n">
        <f aca="false">N334+1</f>
        <v>150</v>
      </c>
      <c r="O335" s="43" t="n">
        <f aca="false">('Medidas-dBm-Diagrama de radiaçã'!O154)-MAX('Medidas-dBm-Diagrama de radiaçã'!$O$5:$O$365)</f>
        <v>-12.664</v>
      </c>
      <c r="P335" s="43" t="n">
        <f aca="false">('Medidas-dBm-Diagrama de radiaçã'!P154)-MAX('Medidas-dBm-Diagrama de radiaçã'!$P$5:$P$365)</f>
        <v>-6.792</v>
      </c>
      <c r="Q335" s="43" t="n">
        <f aca="false">('Medidas-dBm-Diagrama de radiaçã'!Q154)-MAX('Medidas-dBm-Diagrama de radiaçã'!$Q$5:$Q$365)</f>
        <v>-0.256</v>
      </c>
    </row>
    <row r="336" customFormat="false" ht="12.8" hidden="false" customHeight="false" outlineLevel="0" collapsed="false">
      <c r="B336" s="41" t="n">
        <f aca="false">B335+1</f>
        <v>151</v>
      </c>
      <c r="C336" s="43" t="n">
        <f aca="false">('Medidas-dBm-Diagrama de radiaçã'!C155)-MAX('Medidas-dBm-Diagrama de radiaçã'!$C$5:$C$365)</f>
        <v>-2.8</v>
      </c>
      <c r="D336" s="43" t="n">
        <f aca="false">('Medidas-dBm-Diagrama de radiaçã'!F155)-MAX('Medidas-dBm-Diagrama de radiaçã'!$F$5:$F$365)</f>
        <v>-8.7</v>
      </c>
      <c r="E336" s="0" t="n">
        <v>-8.7</v>
      </c>
      <c r="H336" s="41" t="n">
        <f aca="false">H335+1</f>
        <v>151</v>
      </c>
      <c r="I336" s="43" t="n">
        <f aca="false">('Medidas-dBm-Diagrama de radiaçã'!I155)-MAX('Medidas-dBm-Diagrama de radiaçã'!$I$5:$I$365)</f>
        <v>-2.83000000000001</v>
      </c>
      <c r="J336" s="43" t="n">
        <f aca="false">('Medidas-dBm-Diagrama de radiaçã'!J155)-MAX('Medidas-dBm-Diagrama de radiaçã'!$J$5:$J$365)</f>
        <v>-11.12</v>
      </c>
      <c r="N336" s="41" t="n">
        <f aca="false">N335+1</f>
        <v>151</v>
      </c>
      <c r="O336" s="43" t="n">
        <f aca="false">('Medidas-dBm-Diagrama de radiaçã'!O155)-MAX('Medidas-dBm-Diagrama de radiaçã'!$O$5:$O$365)</f>
        <v>-13.07</v>
      </c>
      <c r="P336" s="43" t="n">
        <f aca="false">('Medidas-dBm-Diagrama de radiaçã'!P155)-MAX('Medidas-dBm-Diagrama de radiaçã'!$P$5:$P$365)</f>
        <v>-6.91</v>
      </c>
      <c r="Q336" s="43" t="n">
        <f aca="false">('Medidas-dBm-Diagrama de radiaçã'!Q155)-MAX('Medidas-dBm-Diagrama de radiaçã'!$Q$5:$Q$365)</f>
        <v>-0.32</v>
      </c>
    </row>
    <row r="337" customFormat="false" ht="12.8" hidden="false" customHeight="false" outlineLevel="0" collapsed="false">
      <c r="B337" s="41" t="n">
        <f aca="false">B336+1</f>
        <v>152</v>
      </c>
      <c r="C337" s="43" t="n">
        <f aca="false">('Medidas-dBm-Diagrama de radiaçã'!C156)-MAX('Medidas-dBm-Diagrama de radiaçã'!$C$5:$C$365)</f>
        <v>-2.7</v>
      </c>
      <c r="D337" s="43" t="n">
        <f aca="false">('Medidas-dBm-Diagrama de radiaçã'!F156)-MAX('Medidas-dBm-Diagrama de radiaçã'!$F$5:$F$365)</f>
        <v>-9</v>
      </c>
      <c r="E337" s="0" t="n">
        <v>-8.7</v>
      </c>
      <c r="H337" s="41" t="n">
        <f aca="false">H336+1</f>
        <v>152</v>
      </c>
      <c r="I337" s="43" t="n">
        <f aca="false">('Medidas-dBm-Diagrama de radiaçã'!I156)-MAX('Medidas-dBm-Diagrama de radiaçã'!$I$5:$I$365)</f>
        <v>-2.61000000000001</v>
      </c>
      <c r="J337" s="43" t="n">
        <f aca="false">('Medidas-dBm-Diagrama de radiaçã'!J156)-MAX('Medidas-dBm-Diagrama de radiaçã'!$J$5:$J$365)</f>
        <v>-10.708</v>
      </c>
      <c r="N337" s="41" t="n">
        <f aca="false">N336+1</f>
        <v>152</v>
      </c>
      <c r="O337" s="43" t="n">
        <f aca="false">('Medidas-dBm-Diagrama de radiaçã'!O156)-MAX('Medidas-dBm-Diagrama de radiaçã'!$O$5:$O$365)</f>
        <v>-12.928</v>
      </c>
      <c r="P337" s="43" t="n">
        <f aca="false">('Medidas-dBm-Diagrama de radiaçã'!P156)-MAX('Medidas-dBm-Diagrama de radiaçã'!$P$5:$P$365)</f>
        <v>-7.122</v>
      </c>
      <c r="Q337" s="43" t="n">
        <f aca="false">('Medidas-dBm-Diagrama de radiaçã'!Q156)-MAX('Medidas-dBm-Diagrama de radiaçã'!$Q$5:$Q$365)</f>
        <v>-0.485999999999997</v>
      </c>
    </row>
    <row r="338" customFormat="false" ht="12.8" hidden="false" customHeight="false" outlineLevel="0" collapsed="false">
      <c r="B338" s="41" t="n">
        <f aca="false">B337+1</f>
        <v>153</v>
      </c>
      <c r="C338" s="43" t="n">
        <f aca="false">('Medidas-dBm-Diagrama de radiaçã'!C157)-MAX('Medidas-dBm-Diagrama de radiaçã'!$C$5:$C$365)</f>
        <v>-2.59999999999999</v>
      </c>
      <c r="D338" s="43" t="n">
        <f aca="false">('Medidas-dBm-Diagrama de radiaçã'!F157)-MAX('Medidas-dBm-Diagrama de radiaçã'!$F$5:$F$365)</f>
        <v>-9.3</v>
      </c>
      <c r="E338" s="0" t="n">
        <v>-8.6</v>
      </c>
      <c r="H338" s="41" t="n">
        <f aca="false">H337+1</f>
        <v>153</v>
      </c>
      <c r="I338" s="43" t="n">
        <f aca="false">('Medidas-dBm-Diagrama de radiaçã'!I157)-MAX('Medidas-dBm-Diagrama de radiaçã'!$I$5:$I$365)</f>
        <v>-2.39</v>
      </c>
      <c r="J338" s="43" t="n">
        <f aca="false">('Medidas-dBm-Diagrama de radiaçã'!J157)-MAX('Medidas-dBm-Diagrama de radiaçã'!$J$5:$J$365)</f>
        <v>-10.296</v>
      </c>
      <c r="N338" s="41" t="n">
        <f aca="false">N337+1</f>
        <v>153</v>
      </c>
      <c r="O338" s="43" t="n">
        <f aca="false">('Medidas-dBm-Diagrama de radiaçã'!O157)-MAX('Medidas-dBm-Diagrama de radiaçã'!$O$5:$O$365)</f>
        <v>-12.786</v>
      </c>
      <c r="P338" s="43" t="n">
        <f aca="false">('Medidas-dBm-Diagrama de radiaçã'!P157)-MAX('Medidas-dBm-Diagrama de radiaçã'!$P$5:$P$365)</f>
        <v>-7.334</v>
      </c>
      <c r="Q338" s="43" t="n">
        <f aca="false">('Medidas-dBm-Diagrama de radiaçã'!Q157)-MAX('Medidas-dBm-Diagrama de radiaçã'!$Q$5:$Q$365)</f>
        <v>-0.652000000000001</v>
      </c>
    </row>
    <row r="339" customFormat="false" ht="12.8" hidden="false" customHeight="false" outlineLevel="0" collapsed="false">
      <c r="B339" s="41" t="n">
        <f aca="false">B338+1</f>
        <v>154</v>
      </c>
      <c r="C339" s="43" t="n">
        <f aca="false">('Medidas-dBm-Diagrama de radiaçã'!C158)-MAX('Medidas-dBm-Diagrama de radiaçã'!$C$5:$C$365)</f>
        <v>-2.5</v>
      </c>
      <c r="D339" s="43" t="n">
        <f aca="false">('Medidas-dBm-Diagrama de radiaçã'!F158)-MAX('Medidas-dBm-Diagrama de radiaçã'!$F$5:$F$365)</f>
        <v>-9.5</v>
      </c>
      <c r="E339" s="0" t="n">
        <v>-8.6</v>
      </c>
      <c r="H339" s="41" t="n">
        <f aca="false">H338+1</f>
        <v>154</v>
      </c>
      <c r="I339" s="43" t="n">
        <f aca="false">('Medidas-dBm-Diagrama de radiaçã'!I158)-MAX('Medidas-dBm-Diagrama de radiaçã'!$I$5:$I$365)</f>
        <v>-2.17</v>
      </c>
      <c r="J339" s="43" t="n">
        <f aca="false">('Medidas-dBm-Diagrama de radiaçã'!J158)-MAX('Medidas-dBm-Diagrama de radiaçã'!$J$5:$J$365)</f>
        <v>-9.884</v>
      </c>
      <c r="N339" s="41" t="n">
        <f aca="false">N338+1</f>
        <v>154</v>
      </c>
      <c r="O339" s="43" t="n">
        <f aca="false">('Medidas-dBm-Diagrama de radiaçã'!O158)-MAX('Medidas-dBm-Diagrama de radiaçã'!$O$5:$O$365)</f>
        <v>-12.644</v>
      </c>
      <c r="P339" s="43" t="n">
        <f aca="false">('Medidas-dBm-Diagrama de radiaçã'!P158)-MAX('Medidas-dBm-Diagrama de radiaçã'!$P$5:$P$365)</f>
        <v>-7.546</v>
      </c>
      <c r="Q339" s="43" t="n">
        <f aca="false">('Medidas-dBm-Diagrama de radiaçã'!Q158)-MAX('Medidas-dBm-Diagrama de radiaçã'!$Q$5:$Q$365)</f>
        <v>-0.817999999999998</v>
      </c>
    </row>
    <row r="340" customFormat="false" ht="12.8" hidden="false" customHeight="false" outlineLevel="0" collapsed="false">
      <c r="B340" s="41" t="n">
        <f aca="false">B339+1</f>
        <v>155</v>
      </c>
      <c r="C340" s="43" t="n">
        <f aca="false">('Medidas-dBm-Diagrama de radiaçã'!C159)-MAX('Medidas-dBm-Diagrama de radiaçã'!$C$5:$C$365)</f>
        <v>-2.3</v>
      </c>
      <c r="D340" s="43" t="n">
        <f aca="false">('Medidas-dBm-Diagrama de radiaçã'!F159)-MAX('Medidas-dBm-Diagrama de radiaçã'!$F$5:$F$365)</f>
        <v>-9.8</v>
      </c>
      <c r="E340" s="0" t="n">
        <v>-8.6</v>
      </c>
      <c r="H340" s="41" t="n">
        <f aca="false">H339+1</f>
        <v>155</v>
      </c>
      <c r="I340" s="43" t="n">
        <f aca="false">('Medidas-dBm-Diagrama de radiaçã'!I159)-MAX('Medidas-dBm-Diagrama de radiaçã'!$I$5:$I$365)</f>
        <v>-1.95</v>
      </c>
      <c r="J340" s="43" t="n">
        <f aca="false">('Medidas-dBm-Diagrama de radiaçã'!J159)-MAX('Medidas-dBm-Diagrama de radiaçã'!$J$5:$J$365)</f>
        <v>-9.472</v>
      </c>
      <c r="N340" s="41" t="n">
        <f aca="false">N339+1</f>
        <v>155</v>
      </c>
      <c r="O340" s="43" t="n">
        <f aca="false">('Medidas-dBm-Diagrama de radiaçã'!O159)-MAX('Medidas-dBm-Diagrama de radiaçã'!$O$5:$O$365)</f>
        <v>-12.502</v>
      </c>
      <c r="P340" s="43" t="n">
        <f aca="false">('Medidas-dBm-Diagrama de radiaçã'!P159)-MAX('Medidas-dBm-Diagrama de radiaçã'!$P$5:$P$365)</f>
        <v>-7.758</v>
      </c>
      <c r="Q340" s="43" t="n">
        <f aca="false">('Medidas-dBm-Diagrama de radiaçã'!Q159)-MAX('Medidas-dBm-Diagrama de radiaçã'!$Q$5:$Q$365)</f>
        <v>-0.984000000000002</v>
      </c>
    </row>
    <row r="341" customFormat="false" ht="12.8" hidden="false" customHeight="false" outlineLevel="0" collapsed="false">
      <c r="B341" s="41" t="n">
        <f aca="false">B340+1</f>
        <v>156</v>
      </c>
      <c r="C341" s="43" t="n">
        <f aca="false">('Medidas-dBm-Diagrama de radiaçã'!C160)-MAX('Medidas-dBm-Diagrama de radiaçã'!$C$5:$C$365)</f>
        <v>-2.2</v>
      </c>
      <c r="D341" s="43" t="n">
        <f aca="false">('Medidas-dBm-Diagrama de radiaçã'!F160)-MAX('Medidas-dBm-Diagrama de radiaçã'!$F$5:$F$365)</f>
        <v>-10</v>
      </c>
      <c r="E341" s="0" t="n">
        <v>-8.7</v>
      </c>
      <c r="H341" s="41" t="n">
        <f aca="false">H340+1</f>
        <v>156</v>
      </c>
      <c r="I341" s="43" t="n">
        <f aca="false">('Medidas-dBm-Diagrama de radiaçã'!I160)-MAX('Medidas-dBm-Diagrama de radiaçã'!$I$5:$I$365)</f>
        <v>-1.73</v>
      </c>
      <c r="J341" s="43" t="n">
        <f aca="false">('Medidas-dBm-Diagrama de radiaçã'!J160)-MAX('Medidas-dBm-Diagrama de radiaçã'!$J$5:$J$365)</f>
        <v>-9.06</v>
      </c>
      <c r="N341" s="41" t="n">
        <f aca="false">N340+1</f>
        <v>156</v>
      </c>
      <c r="O341" s="43" t="n">
        <f aca="false">('Medidas-dBm-Diagrama de radiaçã'!O160)-MAX('Medidas-dBm-Diagrama de radiaçã'!$O$5:$O$365)</f>
        <v>-12.36</v>
      </c>
      <c r="P341" s="43" t="n">
        <f aca="false">('Medidas-dBm-Diagrama de radiaçã'!P160)-MAX('Medidas-dBm-Diagrama de radiaçã'!$P$5:$P$365)</f>
        <v>-7.97000000000001</v>
      </c>
      <c r="Q341" s="43" t="n">
        <f aca="false">('Medidas-dBm-Diagrama de radiaçã'!Q160)-MAX('Medidas-dBm-Diagrama de radiaçã'!$Q$5:$Q$365)</f>
        <v>-1.15</v>
      </c>
    </row>
    <row r="342" customFormat="false" ht="12.8" hidden="false" customHeight="false" outlineLevel="0" collapsed="false">
      <c r="B342" s="41" t="n">
        <f aca="false">B341+1</f>
        <v>157</v>
      </c>
      <c r="C342" s="43" t="n">
        <f aca="false">('Medidas-dBm-Diagrama de radiaçã'!C161)-MAX('Medidas-dBm-Diagrama de radiaçã'!$C$5:$C$365)</f>
        <v>-2.09999999999999</v>
      </c>
      <c r="D342" s="43" t="n">
        <f aca="false">('Medidas-dBm-Diagrama de radiaçã'!F161)-MAX('Medidas-dBm-Diagrama de radiaçã'!$F$5:$F$365)</f>
        <v>-10.5</v>
      </c>
      <c r="E342" s="0" t="n">
        <v>-9</v>
      </c>
      <c r="H342" s="41" t="n">
        <f aca="false">H341+1</f>
        <v>157</v>
      </c>
      <c r="I342" s="43" t="n">
        <f aca="false">('Medidas-dBm-Diagrama de radiaçã'!I161)-MAX('Medidas-dBm-Diagrama de radiaçã'!$I$5:$I$365)</f>
        <v>-1.59200000000001</v>
      </c>
      <c r="J342" s="43" t="n">
        <f aca="false">('Medidas-dBm-Diagrama de radiaçã'!J161)-MAX('Medidas-dBm-Diagrama de radiaçã'!$J$5:$J$365)</f>
        <v>-8.734</v>
      </c>
      <c r="N342" s="41" t="n">
        <f aca="false">N341+1</f>
        <v>157</v>
      </c>
      <c r="O342" s="43" t="n">
        <f aca="false">('Medidas-dBm-Diagrama de radiaçã'!O161)-MAX('Medidas-dBm-Diagrama de radiaçã'!$O$5:$O$365)</f>
        <v>-12.032</v>
      </c>
      <c r="P342" s="43" t="n">
        <f aca="false">('Medidas-dBm-Diagrama de radiaçã'!P161)-MAX('Medidas-dBm-Diagrama de radiaçã'!$P$5:$P$365)</f>
        <v>-8.258</v>
      </c>
      <c r="Q342" s="43" t="n">
        <f aca="false">('Medidas-dBm-Diagrama de radiaçã'!Q161)-MAX('Medidas-dBm-Diagrama de radiaçã'!$Q$5:$Q$365)</f>
        <v>-1.404</v>
      </c>
    </row>
    <row r="343" customFormat="false" ht="12.8" hidden="false" customHeight="false" outlineLevel="0" collapsed="false">
      <c r="B343" s="41" t="n">
        <f aca="false">B342+1</f>
        <v>158</v>
      </c>
      <c r="C343" s="43" t="n">
        <f aca="false">('Medidas-dBm-Diagrama de radiaçã'!C162)-MAX('Medidas-dBm-Diagrama de radiaçã'!$C$5:$C$365)</f>
        <v>-2</v>
      </c>
      <c r="D343" s="43" t="n">
        <f aca="false">('Medidas-dBm-Diagrama de radiaçã'!F162)-MAX('Medidas-dBm-Diagrama de radiaçã'!$F$5:$F$365)</f>
        <v>-10.9</v>
      </c>
      <c r="E343" s="0" t="n">
        <v>-9.3</v>
      </c>
      <c r="H343" s="41" t="n">
        <f aca="false">H342+1</f>
        <v>158</v>
      </c>
      <c r="I343" s="43" t="n">
        <f aca="false">('Medidas-dBm-Diagrama de radiaçã'!I162)-MAX('Medidas-dBm-Diagrama de radiaçã'!$I$5:$I$365)</f>
        <v>-1.454</v>
      </c>
      <c r="J343" s="43" t="n">
        <f aca="false">('Medidas-dBm-Diagrama de radiaçã'!J162)-MAX('Medidas-dBm-Diagrama de radiaçã'!$J$5:$J$365)</f>
        <v>-8.408</v>
      </c>
      <c r="N343" s="41" t="n">
        <f aca="false">N342+1</f>
        <v>158</v>
      </c>
      <c r="O343" s="43" t="n">
        <f aca="false">('Medidas-dBm-Diagrama de radiaçã'!O162)-MAX('Medidas-dBm-Diagrama de radiaçã'!$O$5:$O$365)</f>
        <v>-11.704</v>
      </c>
      <c r="P343" s="43" t="n">
        <f aca="false">('Medidas-dBm-Diagrama de radiaçã'!P162)-MAX('Medidas-dBm-Diagrama de radiaçã'!$P$5:$P$365)</f>
        <v>-8.546</v>
      </c>
      <c r="Q343" s="43" t="n">
        <f aca="false">('Medidas-dBm-Diagrama de radiaçã'!Q162)-MAX('Medidas-dBm-Diagrama de radiaçã'!$Q$5:$Q$365)</f>
        <v>-1.658</v>
      </c>
    </row>
    <row r="344" customFormat="false" ht="12.8" hidden="false" customHeight="false" outlineLevel="0" collapsed="false">
      <c r="B344" s="41" t="n">
        <f aca="false">B343+1</f>
        <v>159</v>
      </c>
      <c r="C344" s="43" t="n">
        <f aca="false">('Medidas-dBm-Diagrama de radiaçã'!C163)-MAX('Medidas-dBm-Diagrama de radiaçã'!$C$5:$C$365)</f>
        <v>-1.9</v>
      </c>
      <c r="D344" s="43" t="n">
        <f aca="false">('Medidas-dBm-Diagrama de radiaçã'!F163)-MAX('Medidas-dBm-Diagrama de radiaçã'!$F$5:$F$365)</f>
        <v>-11.8</v>
      </c>
      <c r="E344" s="0" t="n">
        <v>-9.5</v>
      </c>
      <c r="H344" s="41" t="n">
        <f aca="false">H343+1</f>
        <v>159</v>
      </c>
      <c r="I344" s="43" t="n">
        <f aca="false">('Medidas-dBm-Diagrama de radiaçã'!I163)-MAX('Medidas-dBm-Diagrama de radiaçã'!$I$5:$I$365)</f>
        <v>-1.316</v>
      </c>
      <c r="J344" s="43" t="n">
        <f aca="false">('Medidas-dBm-Diagrama de radiaçã'!J163)-MAX('Medidas-dBm-Diagrama de radiaçã'!$J$5:$J$365)</f>
        <v>-8.082</v>
      </c>
      <c r="N344" s="41" t="n">
        <f aca="false">N343+1</f>
        <v>159</v>
      </c>
      <c r="O344" s="43" t="n">
        <f aca="false">('Medidas-dBm-Diagrama de radiaçã'!O163)-MAX('Medidas-dBm-Diagrama de radiaçã'!$O$5:$O$365)</f>
        <v>-11.376</v>
      </c>
      <c r="P344" s="43" t="n">
        <f aca="false">('Medidas-dBm-Diagrama de radiaçã'!P163)-MAX('Medidas-dBm-Diagrama de radiaçã'!$P$5:$P$365)</f>
        <v>-8.834</v>
      </c>
      <c r="Q344" s="43" t="n">
        <f aca="false">('Medidas-dBm-Diagrama de radiaçã'!Q163)-MAX('Medidas-dBm-Diagrama de radiaçã'!$Q$5:$Q$365)</f>
        <v>-1.912</v>
      </c>
    </row>
    <row r="345" customFormat="false" ht="12.8" hidden="false" customHeight="false" outlineLevel="0" collapsed="false">
      <c r="B345" s="41" t="n">
        <f aca="false">B344+1</f>
        <v>160</v>
      </c>
      <c r="C345" s="43" t="n">
        <f aca="false">('Medidas-dBm-Diagrama de radiaçã'!C164)-MAX('Medidas-dBm-Diagrama de radiaçã'!$C$5:$C$365)</f>
        <v>-1.8</v>
      </c>
      <c r="D345" s="43" t="n">
        <f aca="false">('Medidas-dBm-Diagrama de radiaçã'!F164)-MAX('Medidas-dBm-Diagrama de radiaçã'!$F$5:$F$365)</f>
        <v>-12.1</v>
      </c>
      <c r="E345" s="0" t="n">
        <v>-9.8</v>
      </c>
      <c r="H345" s="41" t="n">
        <f aca="false">H344+1</f>
        <v>160</v>
      </c>
      <c r="I345" s="43" t="n">
        <f aca="false">('Medidas-dBm-Diagrama de radiaçã'!I164)-MAX('Medidas-dBm-Diagrama de radiaçã'!$I$5:$I$365)</f>
        <v>-1.178</v>
      </c>
      <c r="J345" s="43" t="n">
        <f aca="false">('Medidas-dBm-Diagrama de radiaçã'!J164)-MAX('Medidas-dBm-Diagrama de radiaçã'!$J$5:$J$365)</f>
        <v>-7.756</v>
      </c>
      <c r="N345" s="41" t="n">
        <f aca="false">N344+1</f>
        <v>160</v>
      </c>
      <c r="O345" s="43" t="n">
        <f aca="false">('Medidas-dBm-Diagrama de radiaçã'!O164)-MAX('Medidas-dBm-Diagrama de radiaçã'!$O$5:$O$365)</f>
        <v>-11.048</v>
      </c>
      <c r="P345" s="43" t="n">
        <f aca="false">('Medidas-dBm-Diagrama de radiaçã'!P164)-MAX('Medidas-dBm-Diagrama de radiaçã'!$P$5:$P$365)</f>
        <v>-9.122</v>
      </c>
      <c r="Q345" s="43" t="n">
        <f aca="false">('Medidas-dBm-Diagrama de radiaçã'!Q164)-MAX('Medidas-dBm-Diagrama de radiaçã'!$Q$5:$Q$365)</f>
        <v>-2.166</v>
      </c>
    </row>
    <row r="346" customFormat="false" ht="12.8" hidden="false" customHeight="false" outlineLevel="0" collapsed="false">
      <c r="B346" s="41" t="n">
        <f aca="false">B345+1</f>
        <v>161</v>
      </c>
      <c r="C346" s="43" t="n">
        <f aca="false">('Medidas-dBm-Diagrama de radiaçã'!C165)-MAX('Medidas-dBm-Diagrama de radiaçã'!$C$5:$C$365)</f>
        <v>-1.8</v>
      </c>
      <c r="D346" s="43" t="n">
        <f aca="false">('Medidas-dBm-Diagrama de radiaçã'!F165)-MAX('Medidas-dBm-Diagrama de radiaçã'!$F$5:$F$365)</f>
        <v>-13</v>
      </c>
      <c r="E346" s="0" t="n">
        <v>-10</v>
      </c>
      <c r="H346" s="41" t="n">
        <f aca="false">H345+1</f>
        <v>161</v>
      </c>
      <c r="I346" s="43" t="n">
        <f aca="false">('Medidas-dBm-Diagrama de radiaçã'!I165)-MAX('Medidas-dBm-Diagrama de radiaçã'!$I$5:$I$365)</f>
        <v>-1.04000000000001</v>
      </c>
      <c r="J346" s="43" t="n">
        <f aca="false">('Medidas-dBm-Diagrama de radiaçã'!J165)-MAX('Medidas-dBm-Diagrama de radiaçã'!$J$5:$J$365)</f>
        <v>-7.43</v>
      </c>
      <c r="N346" s="41" t="n">
        <f aca="false">N345+1</f>
        <v>161</v>
      </c>
      <c r="O346" s="43" t="n">
        <f aca="false">('Medidas-dBm-Diagrama de radiaçã'!O165)-MAX('Medidas-dBm-Diagrama de radiaçã'!$O$5:$O$365)</f>
        <v>-10.72</v>
      </c>
      <c r="P346" s="43" t="n">
        <f aca="false">('Medidas-dBm-Diagrama de radiaçã'!P165)-MAX('Medidas-dBm-Diagrama de radiaçã'!$P$5:$P$365)</f>
        <v>-9.41</v>
      </c>
      <c r="Q346" s="43" t="n">
        <f aca="false">('Medidas-dBm-Diagrama de radiaçã'!Q165)-MAX('Medidas-dBm-Diagrama de radiaçã'!$Q$5:$Q$365)</f>
        <v>-2.42</v>
      </c>
    </row>
    <row r="347" customFormat="false" ht="12.8" hidden="false" customHeight="false" outlineLevel="0" collapsed="false">
      <c r="B347" s="41" t="n">
        <f aca="false">B346+1</f>
        <v>162</v>
      </c>
      <c r="C347" s="43" t="n">
        <f aca="false">('Medidas-dBm-Diagrama de radiaçã'!C166)-MAX('Medidas-dBm-Diagrama de radiaçã'!$C$5:$C$365)</f>
        <v>-1.59999999999999</v>
      </c>
      <c r="D347" s="43" t="n">
        <f aca="false">('Medidas-dBm-Diagrama de radiaçã'!F166)-MAX('Medidas-dBm-Diagrama de radiaçã'!$F$5:$F$365)</f>
        <v>-13.8</v>
      </c>
      <c r="E347" s="0" t="n">
        <v>-10.5</v>
      </c>
      <c r="H347" s="41" t="n">
        <f aca="false">H346+1</f>
        <v>162</v>
      </c>
      <c r="I347" s="43" t="n">
        <f aca="false">('Medidas-dBm-Diagrama de radiaçã'!I166)-MAX('Medidas-dBm-Diagrama de radiaçã'!$I$5:$I$365)</f>
        <v>-0.938000000000002</v>
      </c>
      <c r="J347" s="43" t="n">
        <f aca="false">('Medidas-dBm-Diagrama de radiaçã'!J166)-MAX('Medidas-dBm-Diagrama de radiaçã'!$J$5:$J$365)</f>
        <v>-7.174</v>
      </c>
      <c r="N347" s="41" t="n">
        <f aca="false">N346+1</f>
        <v>162</v>
      </c>
      <c r="O347" s="43" t="n">
        <f aca="false">('Medidas-dBm-Diagrama de radiaçã'!O166)-MAX('Medidas-dBm-Diagrama de radiaçã'!$O$5:$O$365)</f>
        <v>-10.24</v>
      </c>
      <c r="P347" s="43" t="n">
        <f aca="false">('Medidas-dBm-Diagrama de radiaçã'!P166)-MAX('Medidas-dBm-Diagrama de radiaçã'!$P$5:$P$365)</f>
        <v>-9.93</v>
      </c>
      <c r="Q347" s="43" t="n">
        <f aca="false">('Medidas-dBm-Diagrama de radiaçã'!Q166)-MAX('Medidas-dBm-Diagrama de radiaçã'!$Q$5:$Q$365)</f>
        <v>-2.776</v>
      </c>
    </row>
    <row r="348" customFormat="false" ht="12.8" hidden="false" customHeight="false" outlineLevel="0" collapsed="false">
      <c r="B348" s="41" t="n">
        <f aca="false">B347+1</f>
        <v>163</v>
      </c>
      <c r="C348" s="43" t="n">
        <f aca="false">('Medidas-dBm-Diagrama de radiaçã'!C167)-MAX('Medidas-dBm-Diagrama de radiaçã'!$C$5:$C$365)</f>
        <v>-1.59999999999999</v>
      </c>
      <c r="D348" s="43" t="n">
        <f aca="false">('Medidas-dBm-Diagrama de radiaçã'!F167)-MAX('Medidas-dBm-Diagrama de radiaçã'!$F$5:$F$365)</f>
        <v>-14.6</v>
      </c>
      <c r="E348" s="0" t="n">
        <v>-10.9</v>
      </c>
      <c r="H348" s="41" t="n">
        <f aca="false">H347+1</f>
        <v>163</v>
      </c>
      <c r="I348" s="43" t="n">
        <f aca="false">('Medidas-dBm-Diagrama de radiaçã'!I167)-MAX('Medidas-dBm-Diagrama de radiaçã'!$I$5:$I$365)</f>
        <v>-0.836000000000006</v>
      </c>
      <c r="J348" s="43" t="n">
        <f aca="false">('Medidas-dBm-Diagrama de radiaçã'!J167)-MAX('Medidas-dBm-Diagrama de radiaçã'!$J$5:$J$365)</f>
        <v>-6.918</v>
      </c>
      <c r="N348" s="41" t="n">
        <f aca="false">N347+1</f>
        <v>163</v>
      </c>
      <c r="O348" s="43" t="n">
        <f aca="false">('Medidas-dBm-Diagrama de radiaçã'!O167)-MAX('Medidas-dBm-Diagrama de radiaçã'!$O$5:$O$365)</f>
        <v>-9.76</v>
      </c>
      <c r="P348" s="43" t="n">
        <f aca="false">('Medidas-dBm-Diagrama de radiaçã'!P167)-MAX('Medidas-dBm-Diagrama de radiaçã'!$P$5:$P$365)</f>
        <v>-10.45</v>
      </c>
      <c r="Q348" s="43" t="n">
        <f aca="false">('Medidas-dBm-Diagrama de radiaçã'!Q167)-MAX('Medidas-dBm-Diagrama de radiaçã'!$Q$5:$Q$365)</f>
        <v>-3.132</v>
      </c>
    </row>
    <row r="349" customFormat="false" ht="12.8" hidden="false" customHeight="false" outlineLevel="0" collapsed="false">
      <c r="B349" s="41" t="n">
        <f aca="false">B348+1</f>
        <v>164</v>
      </c>
      <c r="C349" s="43" t="n">
        <f aca="false">('Medidas-dBm-Diagrama de radiaçã'!C168)-MAX('Medidas-dBm-Diagrama de radiaçã'!$C$5:$C$365)</f>
        <v>-1.4</v>
      </c>
      <c r="D349" s="43" t="n">
        <f aca="false">('Medidas-dBm-Diagrama de radiaçã'!F168)-MAX('Medidas-dBm-Diagrama de radiaçã'!$F$5:$F$365)</f>
        <v>-15.5</v>
      </c>
      <c r="E349" s="0" t="n">
        <v>-11.8</v>
      </c>
      <c r="H349" s="41" t="n">
        <f aca="false">H348+1</f>
        <v>164</v>
      </c>
      <c r="I349" s="43" t="n">
        <f aca="false">('Medidas-dBm-Diagrama de radiaçã'!I168)-MAX('Medidas-dBm-Diagrama de radiaçã'!$I$5:$I$365)</f>
        <v>-0.734000000000002</v>
      </c>
      <c r="J349" s="43" t="n">
        <f aca="false">('Medidas-dBm-Diagrama de radiaçã'!J168)-MAX('Medidas-dBm-Diagrama de radiaçã'!$J$5:$J$365)</f>
        <v>-6.662</v>
      </c>
      <c r="N349" s="41" t="n">
        <f aca="false">N348+1</f>
        <v>164</v>
      </c>
      <c r="O349" s="43" t="n">
        <f aca="false">('Medidas-dBm-Diagrama de radiaçã'!O168)-MAX('Medidas-dBm-Diagrama de radiaçã'!$O$5:$O$365)</f>
        <v>-9.28</v>
      </c>
      <c r="P349" s="43" t="n">
        <f aca="false">('Medidas-dBm-Diagrama de radiaçã'!P168)-MAX('Medidas-dBm-Diagrama de radiaçã'!$P$5:$P$365)</f>
        <v>-10.97</v>
      </c>
      <c r="Q349" s="43" t="n">
        <f aca="false">('Medidas-dBm-Diagrama de radiaçã'!Q168)-MAX('Medidas-dBm-Diagrama de radiaçã'!$Q$5:$Q$365)</f>
        <v>-3.488</v>
      </c>
    </row>
    <row r="350" customFormat="false" ht="12.8" hidden="false" customHeight="false" outlineLevel="0" collapsed="false">
      <c r="B350" s="41" t="n">
        <f aca="false">B349+1</f>
        <v>165</v>
      </c>
      <c r="C350" s="43" t="n">
        <f aca="false">('Medidas-dBm-Diagrama de radiaçã'!C169)-MAX('Medidas-dBm-Diagrama de radiaçã'!$C$5:$C$365)</f>
        <v>-1.3</v>
      </c>
      <c r="D350" s="43" t="n">
        <f aca="false">('Medidas-dBm-Diagrama de radiaçã'!F169)-MAX('Medidas-dBm-Diagrama de radiaçã'!$F$5:$F$365)</f>
        <v>-16.5</v>
      </c>
      <c r="E350" s="0" t="n">
        <v>-12.1</v>
      </c>
      <c r="H350" s="41" t="n">
        <f aca="false">H349+1</f>
        <v>165</v>
      </c>
      <c r="I350" s="43" t="n">
        <f aca="false">('Medidas-dBm-Diagrama de radiaçã'!I169)-MAX('Medidas-dBm-Diagrama de radiaçã'!$I$5:$I$365)</f>
        <v>-0.632000000000005</v>
      </c>
      <c r="J350" s="43" t="n">
        <f aca="false">('Medidas-dBm-Diagrama de radiaçã'!J169)-MAX('Medidas-dBm-Diagrama de radiaçã'!$J$5:$J$365)</f>
        <v>-6.406</v>
      </c>
      <c r="N350" s="41" t="n">
        <f aca="false">N349+1</f>
        <v>165</v>
      </c>
      <c r="O350" s="43" t="n">
        <f aca="false">('Medidas-dBm-Diagrama de radiaçã'!O169)-MAX('Medidas-dBm-Diagrama de radiaçã'!$O$5:$O$365)</f>
        <v>-8.8</v>
      </c>
      <c r="P350" s="43" t="n">
        <f aca="false">('Medidas-dBm-Diagrama de radiaçã'!P169)-MAX('Medidas-dBm-Diagrama de radiaçã'!$P$5:$P$365)</f>
        <v>-11.49</v>
      </c>
      <c r="Q350" s="43" t="n">
        <f aca="false">('Medidas-dBm-Diagrama de radiaçã'!Q169)-MAX('Medidas-dBm-Diagrama de radiaçã'!$Q$5:$Q$365)</f>
        <v>-3.844</v>
      </c>
    </row>
    <row r="351" customFormat="false" ht="12.8" hidden="false" customHeight="false" outlineLevel="0" collapsed="false">
      <c r="B351" s="41" t="n">
        <f aca="false">B350+1</f>
        <v>166</v>
      </c>
      <c r="C351" s="43" t="n">
        <f aca="false">('Medidas-dBm-Diagrama de radiaçã'!C170)-MAX('Medidas-dBm-Diagrama de radiaçã'!$C$5:$C$365)</f>
        <v>-1.2</v>
      </c>
      <c r="D351" s="43" t="n">
        <f aca="false">('Medidas-dBm-Diagrama de radiaçã'!F170)-MAX('Medidas-dBm-Diagrama de radiaçã'!$F$5:$F$365)</f>
        <v>-17.6</v>
      </c>
      <c r="E351" s="0" t="n">
        <v>-13</v>
      </c>
      <c r="H351" s="41" t="n">
        <f aca="false">H350+1</f>
        <v>166</v>
      </c>
      <c r="I351" s="43" t="n">
        <f aca="false">('Medidas-dBm-Diagrama de radiaçã'!I170)-MAX('Medidas-dBm-Diagrama de radiaçã'!$I$5:$I$365)</f>
        <v>-0.530000000000001</v>
      </c>
      <c r="J351" s="43" t="n">
        <f aca="false">('Medidas-dBm-Diagrama de radiaçã'!J170)-MAX('Medidas-dBm-Diagrama de radiaçã'!$J$5:$J$365)</f>
        <v>-6.15</v>
      </c>
      <c r="N351" s="41" t="n">
        <f aca="false">N350+1</f>
        <v>166</v>
      </c>
      <c r="O351" s="43" t="n">
        <f aca="false">('Medidas-dBm-Diagrama de radiaçã'!O170)-MAX('Medidas-dBm-Diagrama de radiaçã'!$O$5:$O$365)</f>
        <v>-8.32</v>
      </c>
      <c r="P351" s="43" t="n">
        <f aca="false">('Medidas-dBm-Diagrama de radiaçã'!P170)-MAX('Medidas-dBm-Diagrama de radiaçã'!$P$5:$P$365)</f>
        <v>-12.01</v>
      </c>
      <c r="Q351" s="43" t="n">
        <f aca="false">('Medidas-dBm-Diagrama de radiaçã'!Q170)-MAX('Medidas-dBm-Diagrama de radiaçã'!$Q$5:$Q$365)</f>
        <v>-4.2</v>
      </c>
    </row>
    <row r="352" customFormat="false" ht="12.8" hidden="false" customHeight="false" outlineLevel="0" collapsed="false">
      <c r="B352" s="41" t="n">
        <f aca="false">B351+1</f>
        <v>167</v>
      </c>
      <c r="C352" s="43" t="n">
        <f aca="false">('Medidas-dBm-Diagrama de radiaçã'!C171)-MAX('Medidas-dBm-Diagrama de radiaçã'!$C$5:$C$365)</f>
        <v>-1.09999999999999</v>
      </c>
      <c r="D352" s="43" t="n">
        <f aca="false">('Medidas-dBm-Diagrama de radiaçã'!F171)-MAX('Medidas-dBm-Diagrama de radiaçã'!$F$5:$F$365)</f>
        <v>-18.8</v>
      </c>
      <c r="E352" s="0" t="n">
        <v>-13.8</v>
      </c>
      <c r="H352" s="41" t="n">
        <f aca="false">H351+1</f>
        <v>167</v>
      </c>
      <c r="I352" s="43" t="n">
        <f aca="false">('Medidas-dBm-Diagrama de radiaçã'!I171)-MAX('Medidas-dBm-Diagrama de radiaçã'!$I$5:$I$365)</f>
        <v>-0.536000000000001</v>
      </c>
      <c r="J352" s="43" t="n">
        <f aca="false">('Medidas-dBm-Diagrama de radiaçã'!J171)-MAX('Medidas-dBm-Diagrama de radiaçã'!$J$5:$J$365)</f>
        <v>-5.988</v>
      </c>
      <c r="N352" s="41" t="n">
        <f aca="false">N351+1</f>
        <v>167</v>
      </c>
      <c r="O352" s="43" t="n">
        <f aca="false">('Medidas-dBm-Diagrama de radiaçã'!O171)-MAX('Medidas-dBm-Diagrama de radiaçã'!$O$5:$O$365)</f>
        <v>-8.032</v>
      </c>
      <c r="P352" s="43" t="n">
        <f aca="false">('Medidas-dBm-Diagrama de radiaçã'!P171)-MAX('Medidas-dBm-Diagrama de radiaçã'!$P$5:$P$365)</f>
        <v>-12.424</v>
      </c>
      <c r="Q352" s="43" t="n">
        <f aca="false">('Medidas-dBm-Diagrama de radiaçã'!Q171)-MAX('Medidas-dBm-Diagrama de radiaçã'!$Q$5:$Q$365)</f>
        <v>-4.628</v>
      </c>
    </row>
    <row r="353" customFormat="false" ht="12.8" hidden="false" customHeight="false" outlineLevel="0" collapsed="false">
      <c r="B353" s="41" t="n">
        <f aca="false">B352+1</f>
        <v>168</v>
      </c>
      <c r="C353" s="43" t="n">
        <f aca="false">('Medidas-dBm-Diagrama de radiaçã'!C172)-MAX('Medidas-dBm-Diagrama de radiaçã'!$C$5:$C$365)</f>
        <v>-1.09999999999999</v>
      </c>
      <c r="D353" s="43" t="n">
        <f aca="false">('Medidas-dBm-Diagrama de radiaçã'!F172)-MAX('Medidas-dBm-Diagrama de radiaçã'!$F$5:$F$365)</f>
        <v>-20</v>
      </c>
      <c r="E353" s="0" t="n">
        <v>-14.6</v>
      </c>
      <c r="H353" s="41" t="n">
        <f aca="false">H352+1</f>
        <v>168</v>
      </c>
      <c r="I353" s="43" t="n">
        <f aca="false">('Medidas-dBm-Diagrama de radiaçã'!I172)-MAX('Medidas-dBm-Diagrama de radiaçã'!$I$5:$I$365)</f>
        <v>-0.542000000000002</v>
      </c>
      <c r="J353" s="43" t="n">
        <f aca="false">('Medidas-dBm-Diagrama de radiaçã'!J172)-MAX('Medidas-dBm-Diagrama de radiaçã'!$J$5:$J$365)</f>
        <v>-5.826</v>
      </c>
      <c r="N353" s="41" t="n">
        <f aca="false">N352+1</f>
        <v>168</v>
      </c>
      <c r="O353" s="43" t="n">
        <f aca="false">('Medidas-dBm-Diagrama de radiaçã'!O172)-MAX('Medidas-dBm-Diagrama de radiaçã'!$O$5:$O$365)</f>
        <v>-7.744</v>
      </c>
      <c r="P353" s="43" t="n">
        <f aca="false">('Medidas-dBm-Diagrama de radiaçã'!P172)-MAX('Medidas-dBm-Diagrama de radiaçã'!$P$5:$P$365)</f>
        <v>-12.838</v>
      </c>
      <c r="Q353" s="43" t="n">
        <f aca="false">('Medidas-dBm-Diagrama de radiaçã'!Q172)-MAX('Medidas-dBm-Diagrama de radiaçã'!$Q$5:$Q$365)</f>
        <v>-5.056</v>
      </c>
    </row>
    <row r="354" customFormat="false" ht="12.8" hidden="false" customHeight="false" outlineLevel="0" collapsed="false">
      <c r="B354" s="41" t="n">
        <f aca="false">B353+1</f>
        <v>169</v>
      </c>
      <c r="C354" s="43" t="n">
        <f aca="false">('Medidas-dBm-Diagrama de radiaçã'!C173)-MAX('Medidas-dBm-Diagrama de radiaçã'!$C$5:$C$365)</f>
        <v>-1.09999999999999</v>
      </c>
      <c r="D354" s="43" t="n">
        <f aca="false">('Medidas-dBm-Diagrama de radiaçã'!F173)-MAX('Medidas-dBm-Diagrama de radiaçã'!$F$5:$F$365)</f>
        <v>-20.8</v>
      </c>
      <c r="E354" s="0" t="n">
        <v>-15.5</v>
      </c>
      <c r="H354" s="41" t="n">
        <f aca="false">H353+1</f>
        <v>169</v>
      </c>
      <c r="I354" s="43" t="n">
        <f aca="false">('Medidas-dBm-Diagrama de radiaçã'!I173)-MAX('Medidas-dBm-Diagrama de radiaçã'!$I$5:$I$365)</f>
        <v>-0.548000000000002</v>
      </c>
      <c r="J354" s="43" t="n">
        <f aca="false">('Medidas-dBm-Diagrama de radiaçã'!J173)-MAX('Medidas-dBm-Diagrama de radiaçã'!$J$5:$J$365)</f>
        <v>-5.664</v>
      </c>
      <c r="N354" s="41" t="n">
        <f aca="false">N353+1</f>
        <v>169</v>
      </c>
      <c r="O354" s="43" t="n">
        <f aca="false">('Medidas-dBm-Diagrama de radiaçã'!O173)-MAX('Medidas-dBm-Diagrama de radiaçã'!$O$5:$O$365)</f>
        <v>-7.456</v>
      </c>
      <c r="P354" s="43" t="n">
        <f aca="false">('Medidas-dBm-Diagrama de radiaçã'!P173)-MAX('Medidas-dBm-Diagrama de radiaçã'!$P$5:$P$365)</f>
        <v>-13.252</v>
      </c>
      <c r="Q354" s="43" t="n">
        <f aca="false">('Medidas-dBm-Diagrama de radiaçã'!Q173)-MAX('Medidas-dBm-Diagrama de radiaçã'!$Q$5:$Q$365)</f>
        <v>-5.484</v>
      </c>
    </row>
    <row r="355" customFormat="false" ht="12.8" hidden="false" customHeight="false" outlineLevel="0" collapsed="false">
      <c r="B355" s="41" t="n">
        <f aca="false">B354+1</f>
        <v>170</v>
      </c>
      <c r="C355" s="43" t="n">
        <f aca="false">('Medidas-dBm-Diagrama de radiaçã'!C174)-MAX('Medidas-dBm-Diagrama de radiaçã'!$C$5:$C$365)</f>
        <v>-1.09999999999999</v>
      </c>
      <c r="D355" s="43" t="n">
        <f aca="false">('Medidas-dBm-Diagrama de radiaçã'!F174)-MAX('Medidas-dBm-Diagrama de radiaçã'!$F$5:$F$365)</f>
        <v>-21.9</v>
      </c>
      <c r="E355" s="0" t="n">
        <v>-16.5</v>
      </c>
      <c r="H355" s="41" t="n">
        <f aca="false">H354+1</f>
        <v>170</v>
      </c>
      <c r="I355" s="43" t="n">
        <f aca="false">('Medidas-dBm-Diagrama de radiaçã'!I174)-MAX('Medidas-dBm-Diagrama de radiaçã'!$I$5:$I$365)</f>
        <v>-0.554000000000002</v>
      </c>
      <c r="J355" s="43" t="n">
        <f aca="false">('Medidas-dBm-Diagrama de radiaçã'!J174)-MAX('Medidas-dBm-Diagrama de radiaçã'!$J$5:$J$365)</f>
        <v>-5.502</v>
      </c>
      <c r="N355" s="41" t="n">
        <f aca="false">N354+1</f>
        <v>170</v>
      </c>
      <c r="O355" s="43" t="n">
        <f aca="false">('Medidas-dBm-Diagrama de radiaçã'!O174)-MAX('Medidas-dBm-Diagrama de radiaçã'!$O$5:$O$365)</f>
        <v>-7.168</v>
      </c>
      <c r="P355" s="43" t="n">
        <f aca="false">('Medidas-dBm-Diagrama de radiaçã'!P174)-MAX('Medidas-dBm-Diagrama de radiaçã'!$P$5:$P$365)</f>
        <v>-13.666</v>
      </c>
      <c r="Q355" s="43" t="n">
        <f aca="false">('Medidas-dBm-Diagrama de radiaçã'!Q174)-MAX('Medidas-dBm-Diagrama de radiaçã'!$Q$5:$Q$365)</f>
        <v>-5.912</v>
      </c>
    </row>
    <row r="356" customFormat="false" ht="12.8" hidden="false" customHeight="false" outlineLevel="0" collapsed="false">
      <c r="B356" s="41" t="n">
        <f aca="false">B355+1</f>
        <v>171</v>
      </c>
      <c r="C356" s="43" t="n">
        <f aca="false">('Medidas-dBm-Diagrama de radiaçã'!C175)-MAX('Medidas-dBm-Diagrama de radiaçã'!$C$5:$C$365)</f>
        <v>-1.09999999999999</v>
      </c>
      <c r="D356" s="43" t="n">
        <f aca="false">('Medidas-dBm-Diagrama de radiaçã'!F175)-MAX('Medidas-dBm-Diagrama de radiaçã'!$F$5:$F$365)</f>
        <v>-23.3</v>
      </c>
      <c r="E356" s="0" t="n">
        <v>-17.6</v>
      </c>
      <c r="H356" s="41" t="n">
        <f aca="false">H355+1</f>
        <v>171</v>
      </c>
      <c r="I356" s="43" t="n">
        <f aca="false">('Medidas-dBm-Diagrama de radiaçã'!I175)-MAX('Medidas-dBm-Diagrama de radiaçã'!$I$5:$I$365)</f>
        <v>-0.560000000000002</v>
      </c>
      <c r="J356" s="43" t="n">
        <f aca="false">('Medidas-dBm-Diagrama de radiaçã'!J175)-MAX('Medidas-dBm-Diagrama de radiaçã'!$J$5:$J$365)</f>
        <v>-5.34</v>
      </c>
      <c r="N356" s="41" t="n">
        <f aca="false">N355+1</f>
        <v>171</v>
      </c>
      <c r="O356" s="43" t="n">
        <f aca="false">('Medidas-dBm-Diagrama de radiaçã'!O175)-MAX('Medidas-dBm-Diagrama de radiaçã'!$O$5:$O$365)</f>
        <v>-6.88</v>
      </c>
      <c r="P356" s="43" t="n">
        <f aca="false">('Medidas-dBm-Diagrama de radiaçã'!P175)-MAX('Medidas-dBm-Diagrama de radiaçã'!$P$5:$P$365)</f>
        <v>-14.08</v>
      </c>
      <c r="Q356" s="43" t="n">
        <f aca="false">('Medidas-dBm-Diagrama de radiaçã'!Q175)-MAX('Medidas-dBm-Diagrama de radiaçã'!$Q$5:$Q$365)</f>
        <v>-6.34</v>
      </c>
    </row>
    <row r="357" customFormat="false" ht="12.8" hidden="false" customHeight="false" outlineLevel="0" collapsed="false">
      <c r="B357" s="41" t="n">
        <f aca="false">B356+1</f>
        <v>172</v>
      </c>
      <c r="C357" s="43" t="n">
        <f aca="false">('Medidas-dBm-Diagrama de radiaçã'!C176)-MAX('Medidas-dBm-Diagrama de radiaçã'!$C$5:$C$365)</f>
        <v>-1.09999999999999</v>
      </c>
      <c r="D357" s="43" t="n">
        <f aca="false">('Medidas-dBm-Diagrama de radiaçã'!F176)-MAX('Medidas-dBm-Diagrama de radiaçã'!$F$5:$F$365)</f>
        <v>-24.1</v>
      </c>
      <c r="E357" s="0" t="n">
        <v>-18.8</v>
      </c>
      <c r="H357" s="41" t="n">
        <f aca="false">H356+1</f>
        <v>172</v>
      </c>
      <c r="I357" s="43" t="n">
        <f aca="false">('Medidas-dBm-Diagrama de radiaçã'!I176)-MAX('Medidas-dBm-Diagrama de radiaçã'!$I$5:$I$365)</f>
        <v>-0.484000000000002</v>
      </c>
      <c r="J357" s="43" t="n">
        <f aca="false">('Medidas-dBm-Diagrama de radiaçã'!J176)-MAX('Medidas-dBm-Diagrama de radiaçã'!$J$5:$J$365)</f>
        <v>-5.296</v>
      </c>
      <c r="N357" s="41" t="n">
        <f aca="false">N356+1</f>
        <v>172</v>
      </c>
      <c r="O357" s="43" t="n">
        <f aca="false">('Medidas-dBm-Diagrama de radiaçã'!O176)-MAX('Medidas-dBm-Diagrama de radiaçã'!$O$5:$O$365)</f>
        <v>-6.69</v>
      </c>
      <c r="P357" s="43" t="n">
        <f aca="false">('Medidas-dBm-Diagrama de radiaçã'!P176)-MAX('Medidas-dBm-Diagrama de radiaçã'!$P$5:$P$365)</f>
        <v>-14.408</v>
      </c>
      <c r="Q357" s="43" t="n">
        <f aca="false">('Medidas-dBm-Diagrama de radiaçã'!Q176)-MAX('Medidas-dBm-Diagrama de radiaçã'!$Q$5:$Q$365)</f>
        <v>-6.726</v>
      </c>
    </row>
    <row r="358" customFormat="false" ht="12.8" hidden="false" customHeight="false" outlineLevel="0" collapsed="false">
      <c r="B358" s="41" t="n">
        <f aca="false">B357+1</f>
        <v>173</v>
      </c>
      <c r="C358" s="43" t="n">
        <f aca="false">('Medidas-dBm-Diagrama de radiaçã'!C177)-MAX('Medidas-dBm-Diagrama de radiaçã'!$C$5:$C$365)</f>
        <v>-1.09999999999999</v>
      </c>
      <c r="D358" s="43" t="n">
        <f aca="false">('Medidas-dBm-Diagrama de radiaçã'!F177)-MAX('Medidas-dBm-Diagrama de radiaçã'!$F$5:$F$365)</f>
        <v>-23.7</v>
      </c>
      <c r="E358" s="0" t="n">
        <v>-20</v>
      </c>
      <c r="H358" s="41" t="n">
        <f aca="false">H357+1</f>
        <v>173</v>
      </c>
      <c r="I358" s="43" t="n">
        <f aca="false">('Medidas-dBm-Diagrama de radiaçã'!I177)-MAX('Medidas-dBm-Diagrama de radiaçã'!$I$5:$I$365)</f>
        <v>-0.408000000000001</v>
      </c>
      <c r="J358" s="43" t="n">
        <f aca="false">('Medidas-dBm-Diagrama de radiaçã'!J177)-MAX('Medidas-dBm-Diagrama de radiaçã'!$J$5:$J$365)</f>
        <v>-5.252</v>
      </c>
      <c r="N358" s="41" t="n">
        <f aca="false">N357+1</f>
        <v>173</v>
      </c>
      <c r="O358" s="43" t="n">
        <f aca="false">('Medidas-dBm-Diagrama de radiaçã'!O177)-MAX('Medidas-dBm-Diagrama de radiaçã'!$O$5:$O$365)</f>
        <v>-6.5</v>
      </c>
      <c r="P358" s="43" t="n">
        <f aca="false">('Medidas-dBm-Diagrama de radiaçã'!P177)-MAX('Medidas-dBm-Diagrama de radiaçã'!$P$5:$P$365)</f>
        <v>-14.736</v>
      </c>
      <c r="Q358" s="43" t="n">
        <f aca="false">('Medidas-dBm-Diagrama de radiaçã'!Q177)-MAX('Medidas-dBm-Diagrama de radiaçã'!$Q$5:$Q$365)</f>
        <v>-7.112</v>
      </c>
    </row>
    <row r="359" customFormat="false" ht="12.8" hidden="false" customHeight="false" outlineLevel="0" collapsed="false">
      <c r="B359" s="41" t="n">
        <f aca="false">B358+1</f>
        <v>174</v>
      </c>
      <c r="C359" s="43" t="n">
        <f aca="false">('Medidas-dBm-Diagrama de radiaçã'!C178)-MAX('Medidas-dBm-Diagrama de radiaçã'!$C$5:$C$365)</f>
        <v>-1.09999999999999</v>
      </c>
      <c r="D359" s="43" t="n">
        <f aca="false">('Medidas-dBm-Diagrama de radiaçã'!F178)-MAX('Medidas-dBm-Diagrama de radiaçã'!$F$5:$F$365)</f>
        <v>-22.7</v>
      </c>
      <c r="E359" s="0" t="n">
        <v>-20.8</v>
      </c>
      <c r="H359" s="41" t="n">
        <f aca="false">H358+1</f>
        <v>174</v>
      </c>
      <c r="I359" s="43" t="n">
        <f aca="false">('Medidas-dBm-Diagrama de radiaçã'!I178)-MAX('Medidas-dBm-Diagrama de radiaçã'!$I$5:$I$365)</f>
        <v>-0.332000000000001</v>
      </c>
      <c r="J359" s="43" t="n">
        <f aca="false">('Medidas-dBm-Diagrama de radiaçã'!J178)-MAX('Medidas-dBm-Diagrama de radiaçã'!$J$5:$J$365)</f>
        <v>-5.208</v>
      </c>
      <c r="N359" s="41" t="n">
        <f aca="false">N358+1</f>
        <v>174</v>
      </c>
      <c r="O359" s="43" t="n">
        <f aca="false">('Medidas-dBm-Diagrama de radiaçã'!O178)-MAX('Medidas-dBm-Diagrama de radiaçã'!$O$5:$O$365)</f>
        <v>-6.31</v>
      </c>
      <c r="P359" s="43" t="n">
        <f aca="false">('Medidas-dBm-Diagrama de radiaçã'!P178)-MAX('Medidas-dBm-Diagrama de radiaçã'!$P$5:$P$365)</f>
        <v>-15.064</v>
      </c>
      <c r="Q359" s="43" t="n">
        <f aca="false">('Medidas-dBm-Diagrama de radiaçã'!Q178)-MAX('Medidas-dBm-Diagrama de radiaçã'!$Q$5:$Q$365)</f>
        <v>-7.498</v>
      </c>
    </row>
    <row r="360" customFormat="false" ht="12.8" hidden="false" customHeight="false" outlineLevel="0" collapsed="false">
      <c r="B360" s="41" t="n">
        <f aca="false">B359+1</f>
        <v>175</v>
      </c>
      <c r="C360" s="43" t="n">
        <f aca="false">('Medidas-dBm-Diagrama de radiaçã'!C179)-MAX('Medidas-dBm-Diagrama de radiaçã'!$C$5:$C$365)</f>
        <v>-1.09999999999999</v>
      </c>
      <c r="D360" s="43" t="n">
        <f aca="false">('Medidas-dBm-Diagrama de radiaçã'!F179)-MAX('Medidas-dBm-Diagrama de radiaçã'!$F$5:$F$365)</f>
        <v>-21.2</v>
      </c>
      <c r="E360" s="0" t="n">
        <v>-21.9</v>
      </c>
      <c r="H360" s="41" t="n">
        <f aca="false">H359+1</f>
        <v>175</v>
      </c>
      <c r="I360" s="43" t="n">
        <f aca="false">('Medidas-dBm-Diagrama de radiaçã'!I179)-MAX('Medidas-dBm-Diagrama de radiaçã'!$I$5:$I$365)</f>
        <v>-0.256</v>
      </c>
      <c r="J360" s="43" t="n">
        <f aca="false">('Medidas-dBm-Diagrama de radiaçã'!J179)-MAX('Medidas-dBm-Diagrama de radiaçã'!$J$5:$J$365)</f>
        <v>-5.164</v>
      </c>
      <c r="N360" s="41" t="n">
        <f aca="false">N359+1</f>
        <v>175</v>
      </c>
      <c r="O360" s="43" t="n">
        <f aca="false">('Medidas-dBm-Diagrama de radiaçã'!O179)-MAX('Medidas-dBm-Diagrama de radiaçã'!$O$5:$O$365)</f>
        <v>-6.12</v>
      </c>
      <c r="P360" s="43" t="n">
        <f aca="false">('Medidas-dBm-Diagrama de radiaçã'!P179)-MAX('Medidas-dBm-Diagrama de radiaçã'!$P$5:$P$365)</f>
        <v>-15.392</v>
      </c>
      <c r="Q360" s="43" t="n">
        <f aca="false">('Medidas-dBm-Diagrama de radiaçã'!Q179)-MAX('Medidas-dBm-Diagrama de radiaçã'!$Q$5:$Q$365)</f>
        <v>-7.884</v>
      </c>
    </row>
    <row r="361" customFormat="false" ht="12.8" hidden="false" customHeight="false" outlineLevel="0" collapsed="false">
      <c r="B361" s="41" t="n">
        <f aca="false">B360+1</f>
        <v>176</v>
      </c>
      <c r="C361" s="43" t="n">
        <f aca="false">('Medidas-dBm-Diagrama de radiaçã'!C180)-MAX('Medidas-dBm-Diagrama de radiaçã'!$C$5:$C$365)</f>
        <v>-1.2</v>
      </c>
      <c r="D361" s="43" t="n">
        <f aca="false">('Medidas-dBm-Diagrama de radiaçã'!F180)-MAX('Medidas-dBm-Diagrama de radiaçã'!$F$5:$F$365)</f>
        <v>-19.6</v>
      </c>
      <c r="E361" s="0" t="n">
        <v>-23.3</v>
      </c>
      <c r="H361" s="41" t="n">
        <f aca="false">H360+1</f>
        <v>176</v>
      </c>
      <c r="I361" s="43" t="n">
        <f aca="false">('Medidas-dBm-Diagrama de radiaçã'!I180)-MAX('Medidas-dBm-Diagrama de radiaçã'!$I$5:$I$365)</f>
        <v>-0.18</v>
      </c>
      <c r="J361" s="43" t="n">
        <f aca="false">('Medidas-dBm-Diagrama de radiaçã'!J180)-MAX('Medidas-dBm-Diagrama de radiaçã'!$J$5:$J$365)</f>
        <v>-5.12</v>
      </c>
      <c r="N361" s="41" t="n">
        <f aca="false">N360+1</f>
        <v>176</v>
      </c>
      <c r="O361" s="43" t="n">
        <f aca="false">('Medidas-dBm-Diagrama de radiaçã'!O180)-MAX('Medidas-dBm-Diagrama de radiaçã'!$O$5:$O$365)</f>
        <v>-5.93</v>
      </c>
      <c r="P361" s="43" t="n">
        <f aca="false">('Medidas-dBm-Diagrama de radiaçã'!P180)-MAX('Medidas-dBm-Diagrama de radiaçã'!$P$5:$P$365)</f>
        <v>-15.72</v>
      </c>
      <c r="Q361" s="43" t="n">
        <f aca="false">('Medidas-dBm-Diagrama de radiaçã'!Q180)-MAX('Medidas-dBm-Diagrama de radiaçã'!$Q$5:$Q$365)</f>
        <v>-8.27</v>
      </c>
    </row>
    <row r="362" customFormat="false" ht="12.8" hidden="false" customHeight="false" outlineLevel="0" collapsed="false">
      <c r="B362" s="41" t="n">
        <f aca="false">B361+1</f>
        <v>177</v>
      </c>
      <c r="C362" s="43" t="n">
        <f aca="false">('Medidas-dBm-Diagrama de radiaçã'!C181)-MAX('Medidas-dBm-Diagrama de radiaçã'!$C$5:$C$365)</f>
        <v>-1.2</v>
      </c>
      <c r="D362" s="43" t="n">
        <f aca="false">('Medidas-dBm-Diagrama de radiaçã'!F181)-MAX('Medidas-dBm-Diagrama de radiaçã'!$F$5:$F$365)</f>
        <v>-18.2</v>
      </c>
      <c r="E362" s="0" t="n">
        <v>-24.1</v>
      </c>
      <c r="H362" s="41" t="n">
        <f aca="false">H361+1</f>
        <v>177</v>
      </c>
      <c r="I362" s="43" t="n">
        <f aca="false">('Medidas-dBm-Diagrama de radiaçã'!I181)-MAX('Medidas-dBm-Diagrama de radiaçã'!$I$5:$I$365)</f>
        <v>-0.144000000000005</v>
      </c>
      <c r="J362" s="43" t="n">
        <f aca="false">('Medidas-dBm-Diagrama de radiaçã'!J181)-MAX('Medidas-dBm-Diagrama de radiaçã'!$J$5:$J$365)</f>
        <v>-5.05</v>
      </c>
      <c r="N362" s="41" t="n">
        <f aca="false">N361+1</f>
        <v>177</v>
      </c>
      <c r="O362" s="43" t="n">
        <f aca="false">('Medidas-dBm-Diagrama de radiaçã'!O181)-MAX('Medidas-dBm-Diagrama de radiaçã'!$O$5:$O$365)</f>
        <v>-5.742</v>
      </c>
      <c r="P362" s="43" t="n">
        <f aca="false">('Medidas-dBm-Diagrama de radiaçã'!P181)-MAX('Medidas-dBm-Diagrama de radiaçã'!$P$5:$P$365)</f>
        <v>-16.124</v>
      </c>
      <c r="Q362" s="43" t="n">
        <f aca="false">('Medidas-dBm-Diagrama de radiaçã'!Q181)-MAX('Medidas-dBm-Diagrama de radiaçã'!$Q$5:$Q$365)</f>
        <v>-8.64</v>
      </c>
    </row>
    <row r="363" customFormat="false" ht="12.8" hidden="false" customHeight="false" outlineLevel="0" collapsed="false">
      <c r="B363" s="41" t="n">
        <f aca="false">B362+1</f>
        <v>178</v>
      </c>
      <c r="C363" s="43" t="n">
        <f aca="false">('Medidas-dBm-Diagrama de radiaçã'!C182)-MAX('Medidas-dBm-Diagrama de radiaçã'!$C$5:$C$365)</f>
        <v>-1.2</v>
      </c>
      <c r="D363" s="43" t="n">
        <f aca="false">('Medidas-dBm-Diagrama de radiaçã'!F182)-MAX('Medidas-dBm-Diagrama de radiaçã'!$F$5:$F$365)</f>
        <v>-16.7</v>
      </c>
      <c r="E363" s="0" t="n">
        <v>-23.7</v>
      </c>
      <c r="H363" s="41" t="n">
        <f aca="false">H362+1</f>
        <v>178</v>
      </c>
      <c r="I363" s="43" t="n">
        <f aca="false">('Medidas-dBm-Diagrama de radiaçã'!I182)-MAX('Medidas-dBm-Diagrama de radiaçã'!$I$5:$I$365)</f>
        <v>-0.108000000000004</v>
      </c>
      <c r="J363" s="43" t="n">
        <f aca="false">('Medidas-dBm-Diagrama de radiaçã'!J182)-MAX('Medidas-dBm-Diagrama de radiaçã'!$J$5:$J$365)</f>
        <v>-4.98</v>
      </c>
      <c r="N363" s="41" t="n">
        <f aca="false">N362+1</f>
        <v>178</v>
      </c>
      <c r="O363" s="43" t="n">
        <f aca="false">('Medidas-dBm-Diagrama de radiaçã'!O182)-MAX('Medidas-dBm-Diagrama de radiaçã'!$O$5:$O$365)</f>
        <v>-5.554</v>
      </c>
      <c r="P363" s="43" t="n">
        <f aca="false">('Medidas-dBm-Diagrama de radiaçã'!P182)-MAX('Medidas-dBm-Diagrama de radiaçã'!$P$5:$P$365)</f>
        <v>-16.528</v>
      </c>
      <c r="Q363" s="43" t="n">
        <f aca="false">('Medidas-dBm-Diagrama de radiaçã'!Q182)-MAX('Medidas-dBm-Diagrama de radiaçã'!$Q$5:$Q$365)</f>
        <v>-9.01</v>
      </c>
    </row>
    <row r="364" customFormat="false" ht="12.8" hidden="false" customHeight="false" outlineLevel="0" collapsed="false">
      <c r="B364" s="41" t="n">
        <f aca="false">B363+1</f>
        <v>179</v>
      </c>
      <c r="C364" s="43" t="n">
        <f aca="false">('Medidas-dBm-Diagrama de radiaçã'!C183)-MAX('Medidas-dBm-Diagrama de radiaçã'!$C$5:$C$365)</f>
        <v>-1.2</v>
      </c>
      <c r="D364" s="43" t="n">
        <f aca="false">('Medidas-dBm-Diagrama de radiaçã'!F183)-MAX('Medidas-dBm-Diagrama de radiaçã'!$F$5:$F$365)</f>
        <v>-15.8</v>
      </c>
      <c r="E364" s="0" t="n">
        <v>-22.7</v>
      </c>
      <c r="H364" s="41" t="n">
        <f aca="false">H363+1</f>
        <v>179</v>
      </c>
      <c r="I364" s="43" t="n">
        <f aca="false">('Medidas-dBm-Diagrama de radiaçã'!I183)-MAX('Medidas-dBm-Diagrama de radiaçã'!$I$5:$I$365)</f>
        <v>-0.0720000000000027</v>
      </c>
      <c r="J364" s="43" t="n">
        <f aca="false">('Medidas-dBm-Diagrama de radiaçã'!J183)-MAX('Medidas-dBm-Diagrama de radiaçã'!$J$5:$J$365)</f>
        <v>-4.91</v>
      </c>
      <c r="N364" s="41" t="n">
        <f aca="false">N363+1</f>
        <v>179</v>
      </c>
      <c r="O364" s="43" t="n">
        <f aca="false">('Medidas-dBm-Diagrama de radiaçã'!O183)-MAX('Medidas-dBm-Diagrama de radiaçã'!$O$5:$O$365)</f>
        <v>-5.366</v>
      </c>
      <c r="P364" s="43" t="n">
        <f aca="false">('Medidas-dBm-Diagrama de radiaçã'!P183)-MAX('Medidas-dBm-Diagrama de radiaçã'!$P$5:$P$365)</f>
        <v>-16.932</v>
      </c>
      <c r="Q364" s="43" t="n">
        <f aca="false">('Medidas-dBm-Diagrama de radiaçã'!Q183)-MAX('Medidas-dBm-Diagrama de radiaçã'!$Q$5:$Q$365)</f>
        <v>-9.38</v>
      </c>
    </row>
    <row r="365" customFormat="false" ht="12.8" hidden="false" customHeight="false" outlineLevel="0" collapsed="false">
      <c r="B365" s="41" t="n">
        <f aca="false">B364+1</f>
        <v>180</v>
      </c>
      <c r="C365" s="43" t="n">
        <f aca="false">('Medidas-dBm-Diagrama de radiaçã'!C184)-MAX('Medidas-dBm-Diagrama de radiaçã'!$C$5:$C$365)</f>
        <v>-1.2</v>
      </c>
      <c r="D365" s="43" t="n">
        <f aca="false">('Medidas-dBm-Diagrama de radiaçã'!F184)-MAX('Medidas-dBm-Diagrama de radiaçã'!$F$5:$F$365)</f>
        <v>-15.8</v>
      </c>
      <c r="E365" s="0" t="n">
        <v>-21.2</v>
      </c>
      <c r="H365" s="41" t="n">
        <f aca="false">H364+1</f>
        <v>180</v>
      </c>
      <c r="I365" s="43" t="n">
        <f aca="false">('Medidas-dBm-Diagrama de radiaçã'!I184)-MAX('Medidas-dBm-Diagrama de radiaçã'!$I$5:$I$365)</f>
        <v>-0.0360000000000014</v>
      </c>
      <c r="J365" s="43" t="n">
        <f aca="false">('Medidas-dBm-Diagrama de radiaçã'!J184)-MAX('Medidas-dBm-Diagrama de radiaçã'!$J$5:$J$365)</f>
        <v>-4.84</v>
      </c>
      <c r="N365" s="41" t="n">
        <f aca="false">N364+1</f>
        <v>180</v>
      </c>
      <c r="O365" s="43" t="n">
        <f aca="false">('Medidas-dBm-Diagrama de radiaçã'!O184)-MAX('Medidas-dBm-Diagrama de radiaçã'!$O$5:$O$365)</f>
        <v>-5.178</v>
      </c>
      <c r="P365" s="43" t="n">
        <f aca="false">('Medidas-dBm-Diagrama de radiaçã'!P184)-MAX('Medidas-dBm-Diagrama de radiaçã'!$P$5:$P$365)</f>
        <v>-17.336</v>
      </c>
      <c r="Q365" s="43" t="n">
        <f aca="false">('Medidas-dBm-Diagrama de radiaçã'!Q184)-MAX('Medidas-dBm-Diagrama de radiaçã'!$Q$5:$Q$365)</f>
        <v>-9.75</v>
      </c>
    </row>
  </sheetData>
  <mergeCells count="6">
    <mergeCell ref="B2:B4"/>
    <mergeCell ref="C2:D3"/>
    <mergeCell ref="H2:H4"/>
    <mergeCell ref="I2:J3"/>
    <mergeCell ref="N2:N4"/>
    <mergeCell ref="O2:Q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6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R188" activeCellId="0" sqref="R1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3.54"/>
    <col collapsed="false" customWidth="true" hidden="false" outlineLevel="0" max="8" min="7" style="0" width="3.4"/>
    <col collapsed="false" customWidth="true" hidden="false" outlineLevel="0" max="12" min="12" style="0" width="3.15"/>
    <col collapsed="false" customWidth="true" hidden="false" outlineLevel="0" max="14" min="13" style="0" width="3.4"/>
  </cols>
  <sheetData>
    <row r="1" customFormat="false" ht="12.8" hidden="false" customHeight="false" outlineLevel="0" collapsed="false">
      <c r="D1" s="54" t="s">
        <v>71</v>
      </c>
      <c r="E1" s="54"/>
      <c r="F1" s="54"/>
    </row>
    <row r="2" customFormat="false" ht="12.8" hidden="false" customHeight="true" outlineLevel="0" collapsed="false">
      <c r="C2" s="50" t="s">
        <v>51</v>
      </c>
      <c r="D2" s="50" t="s">
        <v>72</v>
      </c>
      <c r="E2" s="50"/>
      <c r="I2" s="50" t="s">
        <v>51</v>
      </c>
      <c r="J2" s="50" t="s">
        <v>73</v>
      </c>
      <c r="K2" s="50"/>
      <c r="O2" s="50" t="s">
        <v>51</v>
      </c>
      <c r="P2" s="50" t="s">
        <v>74</v>
      </c>
      <c r="Q2" s="50"/>
      <c r="R2" s="50"/>
    </row>
    <row r="3" customFormat="false" ht="12.8" hidden="false" customHeight="false" outlineLevel="0" collapsed="false">
      <c r="C3" s="50"/>
      <c r="D3" s="50"/>
      <c r="E3" s="50"/>
      <c r="I3" s="50"/>
      <c r="J3" s="50"/>
      <c r="K3" s="50"/>
      <c r="O3" s="50"/>
      <c r="P3" s="50"/>
      <c r="Q3" s="50"/>
      <c r="R3" s="50"/>
    </row>
    <row r="4" customFormat="false" ht="19.25" hidden="false" customHeight="false" outlineLevel="0" collapsed="false">
      <c r="C4" s="50"/>
      <c r="D4" s="51" t="s">
        <v>57</v>
      </c>
      <c r="E4" s="51" t="s">
        <v>58</v>
      </c>
      <c r="F4" s="51" t="s">
        <v>70</v>
      </c>
      <c r="I4" s="50"/>
      <c r="J4" s="51" t="s">
        <v>57</v>
      </c>
      <c r="K4" s="51" t="s">
        <v>58</v>
      </c>
      <c r="O4" s="50"/>
      <c r="P4" s="51" t="s">
        <v>57</v>
      </c>
      <c r="Q4" s="51" t="s">
        <v>61</v>
      </c>
      <c r="R4" s="51" t="s">
        <v>62</v>
      </c>
      <c r="S4" s="51" t="s">
        <v>75</v>
      </c>
      <c r="T4" s="51" t="s">
        <v>76</v>
      </c>
    </row>
    <row r="5" customFormat="false" ht="12.8" hidden="false" customHeight="false" outlineLevel="0" collapsed="false">
      <c r="A5" s="55" t="n">
        <v>0</v>
      </c>
      <c r="C5" s="52" t="n">
        <v>0</v>
      </c>
      <c r="D5" s="53" t="n">
        <f aca="false">('Medidas-dBm-Diagrama de radiaçã'!C5)-MAX('Medidas-dBm-Diagrama de radiaçã'!$C$5:$C$365,'Medidas-dBm-Diagrama de radiaçã'!$F$5:$F$365)</f>
        <v>-1.09999999999999</v>
      </c>
      <c r="E5" s="53" t="n">
        <f aca="false">('Medidas-dBm-Diagrama de radiaçã'!F5)-MAX('Medidas-dBm-Diagrama de radiaçã'!$C$5:$C$365,'Medidas-dBm-Diagrama de radiaçã'!$F$5:$F$365)</f>
        <v>-28.6</v>
      </c>
      <c r="F5" s="0" t="n">
        <v>-27.1</v>
      </c>
      <c r="I5" s="52" t="n">
        <v>0</v>
      </c>
      <c r="J5" s="53" t="n">
        <f aca="false">('Medidas-dBm-Diagrama de radiaçã'!I5)-MAX('Medidas-dBm-Diagrama de radiaçã'!$I$5:$I$365)</f>
        <v>-5.5</v>
      </c>
      <c r="K5" s="53" t="n">
        <f aca="false">('Medidas-dBm-Diagrama de radiaçã'!J5)-MAX('Medidas-dBm-Diagrama de radiaçã'!$J$5:$J$365)</f>
        <v>-0.340000000000003</v>
      </c>
      <c r="O5" s="52" t="n">
        <v>0</v>
      </c>
      <c r="P5" s="53" t="n">
        <f aca="false">('Medidas-dBm-Diagrama de radiaçã'!O5)-MAX('Medidas-dBm-Diagrama de radiaçã'!$P$5:$P$365)</f>
        <v>-16.7</v>
      </c>
      <c r="Q5" s="53" t="n">
        <f aca="false">('Medidas-dBm-Diagrama de radiaçã'!P5)-MAX('Medidas-dBm-Diagrama de radiaçã'!$P$5:$P$365)</f>
        <v>-6.16</v>
      </c>
      <c r="R5" s="56" t="n">
        <f aca="false">('Medidas-dBm-Diagrama de radiaçã'!Q5)-MAX('Medidas-dBm-Diagrama de radiaçã'!$P$5:$P$365)</f>
        <v>-3.62</v>
      </c>
      <c r="S5" s="53" t="n">
        <f aca="false">('Medidas-dBm-Diagrama de radiaçã'!R5)-MAX('Medidas-dBm-Diagrama de radiaçã'!$R$5:$R$365)</f>
        <v>-6.1</v>
      </c>
      <c r="T5" s="0" t="n">
        <v>-11.62</v>
      </c>
    </row>
    <row r="6" customFormat="false" ht="12.8" hidden="false" customHeight="false" outlineLevel="0" collapsed="false">
      <c r="A6" s="41"/>
      <c r="C6" s="41" t="n">
        <f aca="false">C5+1</f>
        <v>1</v>
      </c>
      <c r="D6" s="53" t="n">
        <f aca="false">('Medidas-dBm-Diagrama de radiaçã'!C6)-MAX('Medidas-dBm-Diagrama de radiaçã'!$C$5:$C$365,'Medidas-dBm-Diagrama de radiaçã'!$F$5:$F$365)</f>
        <v>-1.09999999999999</v>
      </c>
      <c r="E6" s="53" t="n">
        <f aca="false">('Medidas-dBm-Diagrama de radiaçã'!F6)-MAX('Medidas-dBm-Diagrama de radiaçã'!$C$5:$C$365,'Medidas-dBm-Diagrama de radiaçã'!$F$5:$F$365)</f>
        <v>-26.7</v>
      </c>
      <c r="F6" s="0" t="n">
        <v>-28.7</v>
      </c>
      <c r="I6" s="41" t="n">
        <f aca="false">I5+1</f>
        <v>1</v>
      </c>
      <c r="J6" s="53" t="n">
        <f aca="false">('Medidas-dBm-Diagrama de radiaçã'!I6)-MAX('Medidas-dBm-Diagrama de radiaçã'!$I$5:$I$365)</f>
        <v>-5.536</v>
      </c>
      <c r="K6" s="53" t="n">
        <f aca="false">('Medidas-dBm-Diagrama de radiaçã'!J6)-MAX('Medidas-dBm-Diagrama de radiaçã'!$J$5:$J$365)</f>
        <v>-0.399999999999999</v>
      </c>
      <c r="O6" s="41" t="n">
        <f aca="false">O5+1</f>
        <v>1</v>
      </c>
      <c r="P6" s="53" t="n">
        <f aca="false">('Medidas-dBm-Diagrama de radiaçã'!O6)-MAX('Medidas-dBm-Diagrama de radiaçã'!$P$5:$P$365)</f>
        <v>-16.62</v>
      </c>
      <c r="Q6" s="53" t="n">
        <f aca="false">('Medidas-dBm-Diagrama de radiaçã'!P6)-MAX('Medidas-dBm-Diagrama de radiaçã'!$P$5:$P$365)</f>
        <v>-6.34800000000001</v>
      </c>
      <c r="R6" s="53" t="n">
        <f aca="false">('Medidas-dBm-Diagrama de radiaçã'!Q6)-MAX('Medidas-dBm-Diagrama de radiaçã'!$P$5:$P$365)</f>
        <v>-3.566</v>
      </c>
      <c r="S6" s="53" t="n">
        <f aca="false">('Medidas-dBm-Diagrama de radiaçã'!R6)-MAX('Medidas-dBm-Diagrama de radiaçã'!$R$5:$R$365)</f>
        <v>-5.994</v>
      </c>
      <c r="T6" s="0" t="n">
        <v>-11.248</v>
      </c>
    </row>
    <row r="7" customFormat="false" ht="12.8" hidden="false" customHeight="false" outlineLevel="0" collapsed="false">
      <c r="A7" s="41"/>
      <c r="C7" s="41" t="n">
        <f aca="false">C6+1</f>
        <v>2</v>
      </c>
      <c r="D7" s="53" t="n">
        <f aca="false">('Medidas-dBm-Diagrama de radiaçã'!C7)-MAX('Medidas-dBm-Diagrama de radiaçã'!$C$5:$C$365,'Medidas-dBm-Diagrama de radiaçã'!$F$5:$F$365)</f>
        <v>-1.09999999999999</v>
      </c>
      <c r="E7" s="53" t="n">
        <f aca="false">('Medidas-dBm-Diagrama de radiaçã'!F7)-MAX('Medidas-dBm-Diagrama de radiaçã'!$C$5:$C$365,'Medidas-dBm-Diagrama de radiaçã'!$F$5:$F$365)</f>
        <v>-24.3</v>
      </c>
      <c r="F7" s="0" t="n">
        <v>-31.6</v>
      </c>
      <c r="I7" s="41" t="n">
        <f aca="false">I6+1</f>
        <v>2</v>
      </c>
      <c r="J7" s="53" t="n">
        <f aca="false">('Medidas-dBm-Diagrama de radiaçã'!I7)-MAX('Medidas-dBm-Diagrama de radiaçã'!$I$5:$I$365)</f>
        <v>-5.572</v>
      </c>
      <c r="K7" s="53" t="n">
        <f aca="false">('Medidas-dBm-Diagrama de radiaçã'!J7)-MAX('Medidas-dBm-Diagrama de radiaçã'!$J$5:$J$365)</f>
        <v>-0.460000000000001</v>
      </c>
      <c r="O7" s="41" t="n">
        <f aca="false">O6+1</f>
        <v>2</v>
      </c>
      <c r="P7" s="53" t="n">
        <f aca="false">('Medidas-dBm-Diagrama de radiaçã'!O7)-MAX('Medidas-dBm-Diagrama de radiaçã'!$P$5:$P$365)</f>
        <v>-16.54</v>
      </c>
      <c r="Q7" s="53" t="n">
        <f aca="false">('Medidas-dBm-Diagrama de radiaçã'!P7)-MAX('Medidas-dBm-Diagrama de radiaçã'!$P$5:$P$365)</f>
        <v>-6.536</v>
      </c>
      <c r="R7" s="53" t="n">
        <f aca="false">('Medidas-dBm-Diagrama de radiaçã'!Q7)-MAX('Medidas-dBm-Diagrama de radiaçã'!$P$5:$P$365)</f>
        <v>-3.512</v>
      </c>
      <c r="S7" s="53" t="n">
        <f aca="false">('Medidas-dBm-Diagrama de radiaçã'!R7)-MAX('Medidas-dBm-Diagrama de radiaçã'!$R$5:$R$365)</f>
        <v>-5.888</v>
      </c>
      <c r="T7" s="0" t="n">
        <v>-10.876</v>
      </c>
    </row>
    <row r="8" customFormat="false" ht="12.8" hidden="false" customHeight="false" outlineLevel="0" collapsed="false">
      <c r="A8" s="41"/>
      <c r="C8" s="41" t="n">
        <f aca="false">C7+1</f>
        <v>3</v>
      </c>
      <c r="D8" s="53" t="n">
        <f aca="false">('Medidas-dBm-Diagrama de radiaçã'!C8)-MAX('Medidas-dBm-Diagrama de radiaçã'!$C$5:$C$365,'Medidas-dBm-Diagrama de radiaçã'!$F$5:$F$365)</f>
        <v>-1.09999999999999</v>
      </c>
      <c r="E8" s="53" t="n">
        <f aca="false">('Medidas-dBm-Diagrama de radiaçã'!F8)-MAX('Medidas-dBm-Diagrama de radiaçã'!$C$5:$C$365,'Medidas-dBm-Diagrama de radiaçã'!$F$5:$F$365)</f>
        <v>-23.1</v>
      </c>
      <c r="F8" s="0" t="n">
        <v>-32.2</v>
      </c>
      <c r="I8" s="41" t="n">
        <f aca="false">I7+1</f>
        <v>3</v>
      </c>
      <c r="J8" s="53" t="n">
        <f aca="false">('Medidas-dBm-Diagrama de radiaçã'!I8)-MAX('Medidas-dBm-Diagrama de radiaçã'!$I$5:$I$365)</f>
        <v>-5.608</v>
      </c>
      <c r="K8" s="53" t="n">
        <f aca="false">('Medidas-dBm-Diagrama de radiaçã'!J8)-MAX('Medidas-dBm-Diagrama de radiaçã'!$J$5:$J$365)</f>
        <v>-0.520000000000003</v>
      </c>
      <c r="O8" s="41" t="n">
        <f aca="false">O7+1</f>
        <v>3</v>
      </c>
      <c r="P8" s="53" t="n">
        <f aca="false">('Medidas-dBm-Diagrama de radiaçã'!O8)-MAX('Medidas-dBm-Diagrama de radiaçã'!$P$5:$P$365)</f>
        <v>-16.46</v>
      </c>
      <c r="Q8" s="53" t="n">
        <f aca="false">('Medidas-dBm-Diagrama de radiaçã'!P8)-MAX('Medidas-dBm-Diagrama de radiaçã'!$P$5:$P$365)</f>
        <v>-6.724</v>
      </c>
      <c r="R8" s="53" t="n">
        <f aca="false">('Medidas-dBm-Diagrama de radiaçã'!Q8)-MAX('Medidas-dBm-Diagrama de radiaçã'!$P$5:$P$365)</f>
        <v>-3.45800000000001</v>
      </c>
      <c r="S8" s="53" t="n">
        <f aca="false">('Medidas-dBm-Diagrama de radiaçã'!R8)-MAX('Medidas-dBm-Diagrama de radiaçã'!$R$5:$R$365)</f>
        <v>-5.782</v>
      </c>
      <c r="T8" s="0" t="n">
        <v>-10.504</v>
      </c>
    </row>
    <row r="9" customFormat="false" ht="12.8" hidden="false" customHeight="false" outlineLevel="0" collapsed="false">
      <c r="A9" s="41"/>
      <c r="C9" s="41" t="n">
        <f aca="false">C8+1</f>
        <v>4</v>
      </c>
      <c r="D9" s="53" t="n">
        <f aca="false">('Medidas-dBm-Diagrama de radiaçã'!C9)-MAX('Medidas-dBm-Diagrama de radiaçã'!$C$5:$C$365,'Medidas-dBm-Diagrama de radiaçã'!$F$5:$F$365)</f>
        <v>-1.2</v>
      </c>
      <c r="E9" s="53" t="n">
        <f aca="false">('Medidas-dBm-Diagrama de radiaçã'!F9)-MAX('Medidas-dBm-Diagrama de radiaçã'!$C$5:$C$365,'Medidas-dBm-Diagrama de radiaçã'!$F$5:$F$365)</f>
        <v>-21.5</v>
      </c>
      <c r="F9" s="0" t="n">
        <v>-30.7</v>
      </c>
      <c r="I9" s="41" t="n">
        <f aca="false">I8+1</f>
        <v>4</v>
      </c>
      <c r="J9" s="53" t="n">
        <f aca="false">('Medidas-dBm-Diagrama de radiaçã'!I9)-MAX('Medidas-dBm-Diagrama de radiaçã'!$I$5:$I$365)</f>
        <v>-5.64400000000001</v>
      </c>
      <c r="K9" s="53" t="n">
        <f aca="false">('Medidas-dBm-Diagrama de radiaçã'!J9)-MAX('Medidas-dBm-Diagrama de radiaçã'!$J$5:$J$365)</f>
        <v>-0.579999999999998</v>
      </c>
      <c r="O9" s="41" t="n">
        <f aca="false">O8+1</f>
        <v>4</v>
      </c>
      <c r="P9" s="53" t="n">
        <f aca="false">('Medidas-dBm-Diagrama de radiaçã'!O9)-MAX('Medidas-dBm-Diagrama de radiaçã'!$P$5:$P$365)</f>
        <v>-16.38</v>
      </c>
      <c r="Q9" s="53" t="n">
        <f aca="false">('Medidas-dBm-Diagrama de radiaçã'!P9)-MAX('Medidas-dBm-Diagrama de radiaçã'!$P$5:$P$365)</f>
        <v>-6.912</v>
      </c>
      <c r="R9" s="53" t="n">
        <f aca="false">('Medidas-dBm-Diagrama de radiaçã'!Q9)-MAX('Medidas-dBm-Diagrama de radiaçã'!$P$5:$P$365)</f>
        <v>-3.404</v>
      </c>
      <c r="S9" s="53" t="n">
        <f aca="false">('Medidas-dBm-Diagrama de radiaçã'!R9)-MAX('Medidas-dBm-Diagrama de radiaçã'!$R$5:$R$365)</f>
        <v>-5.676</v>
      </c>
      <c r="T9" s="0" t="n">
        <v>-10.132</v>
      </c>
    </row>
    <row r="10" customFormat="false" ht="12.8" hidden="false" customHeight="false" outlineLevel="0" collapsed="false">
      <c r="A10" s="41"/>
      <c r="C10" s="41" t="n">
        <f aca="false">C9+1</f>
        <v>5</v>
      </c>
      <c r="D10" s="53" t="n">
        <f aca="false">('Medidas-dBm-Diagrama de radiaçã'!C10)-MAX('Medidas-dBm-Diagrama de radiaçã'!$C$5:$C$365,'Medidas-dBm-Diagrama de radiaçã'!$F$5:$F$365)</f>
        <v>-1.2</v>
      </c>
      <c r="E10" s="53" t="n">
        <f aca="false">('Medidas-dBm-Diagrama de radiaçã'!F10)-MAX('Medidas-dBm-Diagrama de radiaçã'!$C$5:$C$365,'Medidas-dBm-Diagrama de radiaçã'!$F$5:$F$365)</f>
        <v>-20.5</v>
      </c>
      <c r="F10" s="0" t="n">
        <v>-27.8</v>
      </c>
      <c r="I10" s="41" t="n">
        <f aca="false">I9+1</f>
        <v>5</v>
      </c>
      <c r="J10" s="53" t="n">
        <f aca="false">('Medidas-dBm-Diagrama de radiaçã'!I10)-MAX('Medidas-dBm-Diagrama de radiaçã'!$I$5:$I$365)</f>
        <v>-5.68</v>
      </c>
      <c r="K10" s="53" t="n">
        <f aca="false">('Medidas-dBm-Diagrama de radiaçã'!J10)-MAX('Medidas-dBm-Diagrama de radiaçã'!$J$5:$J$365)</f>
        <v>-0.640000000000001</v>
      </c>
      <c r="O10" s="41" t="n">
        <f aca="false">O9+1</f>
        <v>5</v>
      </c>
      <c r="P10" s="53" t="n">
        <f aca="false">('Medidas-dBm-Diagrama de radiaçã'!O10)-MAX('Medidas-dBm-Diagrama de radiaçã'!$P$5:$P$365)</f>
        <v>-16.3</v>
      </c>
      <c r="Q10" s="53" t="n">
        <f aca="false">('Medidas-dBm-Diagrama de radiaçã'!P10)-MAX('Medidas-dBm-Diagrama de radiaçã'!$P$5:$P$365)</f>
        <v>-7.1</v>
      </c>
      <c r="R10" s="53" t="n">
        <f aca="false">('Medidas-dBm-Diagrama de radiaçã'!Q10)-MAX('Medidas-dBm-Diagrama de radiaçã'!$P$5:$P$365)</f>
        <v>-3.35</v>
      </c>
      <c r="S10" s="53" t="n">
        <f aca="false">('Medidas-dBm-Diagrama de radiaçã'!R10)-MAX('Medidas-dBm-Diagrama de radiaçã'!$R$5:$R$365)</f>
        <v>-5.57</v>
      </c>
      <c r="T10" s="0" t="n">
        <v>-9.76000000000001</v>
      </c>
    </row>
    <row r="11" customFormat="false" ht="12.8" hidden="false" customHeight="false" outlineLevel="0" collapsed="false">
      <c r="A11" s="41"/>
      <c r="C11" s="41" t="n">
        <f aca="false">C10+1</f>
        <v>6</v>
      </c>
      <c r="D11" s="53" t="n">
        <f aca="false">('Medidas-dBm-Diagrama de radiaçã'!C11)-MAX('Medidas-dBm-Diagrama de radiaçã'!$C$5:$C$365,'Medidas-dBm-Diagrama de radiaçã'!$F$5:$F$365)</f>
        <v>-1.2</v>
      </c>
      <c r="E11" s="53" t="n">
        <f aca="false">('Medidas-dBm-Diagrama de radiaçã'!F11)-MAX('Medidas-dBm-Diagrama de radiaçã'!$C$5:$C$365,'Medidas-dBm-Diagrama de radiaçã'!$F$5:$F$365)</f>
        <v>-19.5</v>
      </c>
      <c r="F11" s="0" t="n">
        <v>-25.9</v>
      </c>
      <c r="I11" s="41" t="n">
        <f aca="false">I10+1</f>
        <v>6</v>
      </c>
      <c r="J11" s="53" t="n">
        <f aca="false">('Medidas-dBm-Diagrama de radiaçã'!I11)-MAX('Medidas-dBm-Diagrama de radiaçã'!$I$5:$I$365)</f>
        <v>-5.76</v>
      </c>
      <c r="K11" s="53" t="n">
        <f aca="false">('Medidas-dBm-Diagrama de radiaçã'!J11)-MAX('Medidas-dBm-Diagrama de radiaçã'!$J$5:$J$365)</f>
        <v>-0.695999999999998</v>
      </c>
      <c r="O11" s="41" t="n">
        <f aca="false">O10+1</f>
        <v>6</v>
      </c>
      <c r="P11" s="53" t="n">
        <f aca="false">('Medidas-dBm-Diagrama de radiaçã'!O11)-MAX('Medidas-dBm-Diagrama de radiaçã'!$P$5:$P$365)</f>
        <v>-15.908</v>
      </c>
      <c r="Q11" s="53" t="n">
        <f aca="false">('Medidas-dBm-Diagrama de radiaçã'!P11)-MAX('Medidas-dBm-Diagrama de radiaçã'!$P$5:$P$365)</f>
        <v>-7.21400000000001</v>
      </c>
      <c r="R11" s="53" t="n">
        <f aca="false">('Medidas-dBm-Diagrama de radiaçã'!Q11)-MAX('Medidas-dBm-Diagrama de radiaçã'!$P$5:$P$365)</f>
        <v>-3.3</v>
      </c>
      <c r="S11" s="53" t="n">
        <f aca="false">('Medidas-dBm-Diagrama de radiaçã'!R11)-MAX('Medidas-dBm-Diagrama de radiaçã'!$R$5:$R$365)</f>
        <v>-5.462</v>
      </c>
      <c r="T11" s="0" t="n">
        <v>-9.59800000000001</v>
      </c>
    </row>
    <row r="12" customFormat="false" ht="12.8" hidden="false" customHeight="false" outlineLevel="0" collapsed="false">
      <c r="A12" s="41"/>
      <c r="C12" s="41" t="n">
        <f aca="false">C11+1</f>
        <v>7</v>
      </c>
      <c r="D12" s="53" t="n">
        <f aca="false">('Medidas-dBm-Diagrama de radiaçã'!C12)-MAX('Medidas-dBm-Diagrama de radiaçã'!$C$5:$C$365,'Medidas-dBm-Diagrama de radiaçã'!$F$5:$F$365)</f>
        <v>-1.09999999999999</v>
      </c>
      <c r="E12" s="53" t="n">
        <f aca="false">('Medidas-dBm-Diagrama de radiaçã'!F12)-MAX('Medidas-dBm-Diagrama de radiaçã'!$C$5:$C$365,'Medidas-dBm-Diagrama de radiaçã'!$F$5:$F$365)</f>
        <v>-18.6</v>
      </c>
      <c r="F12" s="0" t="n">
        <v>-23.5</v>
      </c>
      <c r="I12" s="41" t="n">
        <f aca="false">I11+1</f>
        <v>7</v>
      </c>
      <c r="J12" s="53" t="n">
        <f aca="false">('Medidas-dBm-Diagrama de radiaçã'!I12)-MAX('Medidas-dBm-Diagrama de radiaçã'!$I$5:$I$365)</f>
        <v>-5.84000000000001</v>
      </c>
      <c r="K12" s="53" t="n">
        <f aca="false">('Medidas-dBm-Diagrama de radiaçã'!J12)-MAX('Medidas-dBm-Diagrama de radiaçã'!$J$5:$J$365)</f>
        <v>-0.752000000000002</v>
      </c>
      <c r="O12" s="41" t="n">
        <f aca="false">O11+1</f>
        <v>7</v>
      </c>
      <c r="P12" s="53" t="n">
        <f aca="false">('Medidas-dBm-Diagrama de radiaçã'!O12)-MAX('Medidas-dBm-Diagrama de radiaçã'!$P$5:$P$365)</f>
        <v>-15.516</v>
      </c>
      <c r="Q12" s="53" t="n">
        <f aca="false">('Medidas-dBm-Diagrama de radiaçã'!P12)-MAX('Medidas-dBm-Diagrama de radiaçã'!$P$5:$P$365)</f>
        <v>-7.328</v>
      </c>
      <c r="R12" s="53" t="n">
        <f aca="false">('Medidas-dBm-Diagrama de radiaçã'!Q12)-MAX('Medidas-dBm-Diagrama de radiaçã'!$P$5:$P$365)</f>
        <v>-3.25</v>
      </c>
      <c r="S12" s="53" t="n">
        <f aca="false">('Medidas-dBm-Diagrama de radiaçã'!R12)-MAX('Medidas-dBm-Diagrama de radiaçã'!$R$5:$R$365)</f>
        <v>-5.35400000000001</v>
      </c>
      <c r="T12" s="0" t="n">
        <v>-9.43600000000001</v>
      </c>
    </row>
    <row r="13" customFormat="false" ht="12.8" hidden="false" customHeight="false" outlineLevel="0" collapsed="false">
      <c r="A13" s="41"/>
      <c r="C13" s="41" t="n">
        <f aca="false">C12+1</f>
        <v>8</v>
      </c>
      <c r="D13" s="53" t="n">
        <f aca="false">('Medidas-dBm-Diagrama de radiaçã'!C13)-MAX('Medidas-dBm-Diagrama de radiaçã'!$C$5:$C$365,'Medidas-dBm-Diagrama de radiaçã'!$F$5:$F$365)</f>
        <v>-1.09999999999999</v>
      </c>
      <c r="E13" s="53" t="n">
        <f aca="false">('Medidas-dBm-Diagrama de radiaçã'!F13)-MAX('Medidas-dBm-Diagrama de radiaçã'!$C$5:$C$365,'Medidas-dBm-Diagrama de radiaçã'!$F$5:$F$365)</f>
        <v>-17.6</v>
      </c>
      <c r="F13" s="0" t="n">
        <v>-22.3</v>
      </c>
      <c r="I13" s="41" t="n">
        <f aca="false">I12+1</f>
        <v>8</v>
      </c>
      <c r="J13" s="53" t="n">
        <f aca="false">('Medidas-dBm-Diagrama de radiaçã'!I13)-MAX('Medidas-dBm-Diagrama de radiaçã'!$I$5:$I$365)</f>
        <v>-5.92</v>
      </c>
      <c r="K13" s="53" t="n">
        <f aca="false">('Medidas-dBm-Diagrama de radiaçã'!J13)-MAX('Medidas-dBm-Diagrama de radiaçã'!$J$5:$J$365)</f>
        <v>-0.808</v>
      </c>
      <c r="O13" s="41" t="n">
        <f aca="false">O12+1</f>
        <v>8</v>
      </c>
      <c r="P13" s="53" t="n">
        <f aca="false">('Medidas-dBm-Diagrama de radiaçã'!O13)-MAX('Medidas-dBm-Diagrama de radiaçã'!$P$5:$P$365)</f>
        <v>-15.124</v>
      </c>
      <c r="Q13" s="53" t="n">
        <f aca="false">('Medidas-dBm-Diagrama de radiaçã'!P13)-MAX('Medidas-dBm-Diagrama de radiaçã'!$P$5:$P$365)</f>
        <v>-7.442</v>
      </c>
      <c r="R13" s="53" t="n">
        <f aca="false">('Medidas-dBm-Diagrama de radiaçã'!Q13)-MAX('Medidas-dBm-Diagrama de radiaçã'!$P$5:$P$365)</f>
        <v>-3.2</v>
      </c>
      <c r="S13" s="53" t="n">
        <f aca="false">('Medidas-dBm-Diagrama de radiaçã'!R13)-MAX('Medidas-dBm-Diagrama de radiaçã'!$R$5:$R$365)</f>
        <v>-5.246</v>
      </c>
      <c r="T13" s="57" t="n">
        <v>-9.27400000000001</v>
      </c>
    </row>
    <row r="14" customFormat="false" ht="12.8" hidden="false" customHeight="false" outlineLevel="0" collapsed="false">
      <c r="A14" s="41"/>
      <c r="C14" s="41" t="n">
        <f aca="false">C13+1</f>
        <v>9</v>
      </c>
      <c r="D14" s="53" t="n">
        <f aca="false">('Medidas-dBm-Diagrama de radiaçã'!C14)-MAX('Medidas-dBm-Diagrama de radiaçã'!$C$5:$C$365,'Medidas-dBm-Diagrama de radiaçã'!$F$5:$F$365)</f>
        <v>-1.09999999999999</v>
      </c>
      <c r="E14" s="53" t="n">
        <f aca="false">('Medidas-dBm-Diagrama de radiaçã'!F14)-MAX('Medidas-dBm-Diagrama de radiaçã'!$C$5:$C$365,'Medidas-dBm-Diagrama de radiaçã'!$F$5:$F$365)</f>
        <v>-16.6</v>
      </c>
      <c r="F14" s="0" t="n">
        <v>-20.7</v>
      </c>
      <c r="I14" s="41" t="n">
        <f aca="false">I13+1</f>
        <v>9</v>
      </c>
      <c r="J14" s="53" t="n">
        <f aca="false">('Medidas-dBm-Diagrama de radiaçã'!I14)-MAX('Medidas-dBm-Diagrama de radiaçã'!$I$5:$I$365)</f>
        <v>-6</v>
      </c>
      <c r="K14" s="53" t="n">
        <f aca="false">('Medidas-dBm-Diagrama de radiaçã'!J14)-MAX('Medidas-dBm-Diagrama de radiaçã'!$J$5:$J$365)</f>
        <v>-0.863999999999997</v>
      </c>
      <c r="O14" s="41" t="n">
        <f aca="false">O13+1</f>
        <v>9</v>
      </c>
      <c r="P14" s="53" t="n">
        <f aca="false">('Medidas-dBm-Diagrama de radiaçã'!O14)-MAX('Medidas-dBm-Diagrama de radiaçã'!$P$5:$P$365)</f>
        <v>-14.732</v>
      </c>
      <c r="Q14" s="53" t="n">
        <f aca="false">('Medidas-dBm-Diagrama de radiaçã'!P14)-MAX('Medidas-dBm-Diagrama de radiaçã'!$P$5:$P$365)</f>
        <v>-7.556</v>
      </c>
      <c r="R14" s="53" t="n">
        <f aca="false">('Medidas-dBm-Diagrama de radiaçã'!Q14)-MAX('Medidas-dBm-Diagrama de radiaçã'!$P$5:$P$365)</f>
        <v>-3.15000000000001</v>
      </c>
      <c r="S14" s="53" t="n">
        <f aca="false">('Medidas-dBm-Diagrama de radiaçã'!R14)-MAX('Medidas-dBm-Diagrama de radiaçã'!$R$5:$R$365)</f>
        <v>-5.138</v>
      </c>
      <c r="T14" s="0" t="n">
        <v>-9.112</v>
      </c>
    </row>
    <row r="15" customFormat="false" ht="12.8" hidden="false" customHeight="false" outlineLevel="0" collapsed="false">
      <c r="A15" s="41" t="n">
        <v>10</v>
      </c>
      <c r="C15" s="41" t="n">
        <f aca="false">C14+1</f>
        <v>10</v>
      </c>
      <c r="D15" s="53" t="n">
        <f aca="false">('Medidas-dBm-Diagrama de radiaçã'!C15)-MAX('Medidas-dBm-Diagrama de radiaçã'!$C$5:$C$365,'Medidas-dBm-Diagrama de radiaçã'!$F$5:$F$365)</f>
        <v>-1.09999999999999</v>
      </c>
      <c r="E15" s="53" t="n">
        <f aca="false">('Medidas-dBm-Diagrama de radiaçã'!F15)-MAX('Medidas-dBm-Diagrama de radiaçã'!$C$5:$C$365,'Medidas-dBm-Diagrama de radiaçã'!$F$5:$F$365)</f>
        <v>-16</v>
      </c>
      <c r="F15" s="0" t="n">
        <v>-19.7</v>
      </c>
      <c r="I15" s="41" t="n">
        <f aca="false">I14+1</f>
        <v>10</v>
      </c>
      <c r="J15" s="53" t="n">
        <f aca="false">('Medidas-dBm-Diagrama de radiaçã'!I15)-MAX('Medidas-dBm-Diagrama de radiaçã'!$I$5:$I$365)</f>
        <v>-6.08000000000001</v>
      </c>
      <c r="K15" s="53" t="n">
        <f aca="false">('Medidas-dBm-Diagrama de radiaçã'!J15)-MAX('Medidas-dBm-Diagrama de radiaçã'!$J$5:$J$365)</f>
        <v>-0.920000000000002</v>
      </c>
      <c r="O15" s="41" t="n">
        <f aca="false">O14+1</f>
        <v>10</v>
      </c>
      <c r="P15" s="53" t="n">
        <f aca="false">('Medidas-dBm-Diagrama de radiaçã'!O15)-MAX('Medidas-dBm-Diagrama de radiaçã'!$P$5:$P$365)</f>
        <v>-14.34</v>
      </c>
      <c r="Q15" s="53" t="n">
        <f aca="false">('Medidas-dBm-Diagrama de radiaçã'!P15)-MAX('Medidas-dBm-Diagrama de radiaçã'!$P$5:$P$365)</f>
        <v>-7.67</v>
      </c>
      <c r="R15" s="53" t="n">
        <f aca="false">('Medidas-dBm-Diagrama de radiaçã'!Q15)-MAX('Medidas-dBm-Diagrama de radiaçã'!$P$5:$P$365)</f>
        <v>-3.1</v>
      </c>
      <c r="S15" s="53" t="n">
        <f aca="false">('Medidas-dBm-Diagrama de radiaçã'!R15)-MAX('Medidas-dBm-Diagrama de radiaçã'!$R$5:$R$365)</f>
        <v>-5.03</v>
      </c>
      <c r="T15" s="0" t="n">
        <v>-8.95</v>
      </c>
    </row>
    <row r="16" customFormat="false" ht="12.8" hidden="false" customHeight="false" outlineLevel="0" collapsed="false">
      <c r="A16" s="41"/>
      <c r="C16" s="41" t="n">
        <f aca="false">C15+1</f>
        <v>11</v>
      </c>
      <c r="D16" s="53" t="n">
        <f aca="false">('Medidas-dBm-Diagrama de radiaçã'!C16)-MAX('Medidas-dBm-Diagrama de radiaçã'!$C$5:$C$365,'Medidas-dBm-Diagrama de radiaçã'!$F$5:$F$365)</f>
        <v>-1.09999999999999</v>
      </c>
      <c r="E16" s="53" t="n">
        <f aca="false">('Medidas-dBm-Diagrama de radiaçã'!F16)-MAX('Medidas-dBm-Diagrama de radiaçã'!$C$5:$C$365,'Medidas-dBm-Diagrama de radiaçã'!$F$5:$F$365)</f>
        <v>-15.5</v>
      </c>
      <c r="F16" s="0" t="n">
        <v>-18.7</v>
      </c>
      <c r="I16" s="41" t="n">
        <f aca="false">I15+1</f>
        <v>11</v>
      </c>
      <c r="J16" s="53" t="n">
        <f aca="false">('Medidas-dBm-Diagrama de radiaçã'!I16)-MAX('Medidas-dBm-Diagrama de radiaçã'!$I$5:$I$365)</f>
        <v>-6.194</v>
      </c>
      <c r="K16" s="53" t="n">
        <f aca="false">('Medidas-dBm-Diagrama de radiaçã'!J16)-MAX('Medidas-dBm-Diagrama de radiaçã'!$J$5:$J$365)</f>
        <v>-0.921999999999997</v>
      </c>
      <c r="O16" s="41" t="n">
        <f aca="false">O15+1</f>
        <v>11</v>
      </c>
      <c r="P16" s="53" t="n">
        <f aca="false">('Medidas-dBm-Diagrama de radiaçã'!O16)-MAX('Medidas-dBm-Diagrama de radiaçã'!$P$5:$P$365)</f>
        <v>-13.872</v>
      </c>
      <c r="Q16" s="53" t="n">
        <f aca="false">('Medidas-dBm-Diagrama de radiaçã'!P16)-MAX('Medidas-dBm-Diagrama de radiaçã'!$P$5:$P$365)</f>
        <v>-7.926</v>
      </c>
      <c r="R16" s="53" t="n">
        <f aca="false">('Medidas-dBm-Diagrama de radiaçã'!Q16)-MAX('Medidas-dBm-Diagrama de radiaçã'!$P$5:$P$365)</f>
        <v>-3.116</v>
      </c>
      <c r="S16" s="53" t="n">
        <f aca="false">('Medidas-dBm-Diagrama de radiaçã'!R16)-MAX('Medidas-dBm-Diagrama de radiaçã'!$R$5:$R$365)</f>
        <v>-4.858</v>
      </c>
      <c r="T16" s="0" t="n">
        <v>-8.694</v>
      </c>
    </row>
    <row r="17" customFormat="false" ht="12.8" hidden="false" customHeight="false" outlineLevel="0" collapsed="false">
      <c r="A17" s="41"/>
      <c r="C17" s="41" t="n">
        <f aca="false">C16+1</f>
        <v>12</v>
      </c>
      <c r="D17" s="53" t="n">
        <f aca="false">('Medidas-dBm-Diagrama de radiaçã'!C17)-MAX('Medidas-dBm-Diagrama de radiaçã'!$C$5:$C$365,'Medidas-dBm-Diagrama de radiaçã'!$F$5:$F$365)</f>
        <v>-1</v>
      </c>
      <c r="E17" s="53" t="n">
        <f aca="false">('Medidas-dBm-Diagrama de radiaçã'!F17)-MAX('Medidas-dBm-Diagrama de radiaçã'!$C$5:$C$365,'Medidas-dBm-Diagrama de radiaçã'!$F$5:$F$365)</f>
        <v>-15.1</v>
      </c>
      <c r="F17" s="0" t="n">
        <v>-17.8</v>
      </c>
      <c r="I17" s="41" t="n">
        <f aca="false">I16+1</f>
        <v>12</v>
      </c>
      <c r="J17" s="53" t="n">
        <f aca="false">('Medidas-dBm-Diagrama de radiaçã'!I17)-MAX('Medidas-dBm-Diagrama de radiaçã'!$I$5:$I$365)</f>
        <v>-6.308</v>
      </c>
      <c r="K17" s="53" t="n">
        <f aca="false">('Medidas-dBm-Diagrama de radiaçã'!J17)-MAX('Medidas-dBm-Diagrama de radiaçã'!$J$5:$J$365)</f>
        <v>-0.924</v>
      </c>
      <c r="O17" s="41" t="n">
        <f aca="false">O16+1</f>
        <v>12</v>
      </c>
      <c r="P17" s="53" t="n">
        <f aca="false">('Medidas-dBm-Diagrama de radiaçã'!O17)-MAX('Medidas-dBm-Diagrama de radiaçã'!$P$5:$P$365)</f>
        <v>-13.404</v>
      </c>
      <c r="Q17" s="53" t="n">
        <f aca="false">('Medidas-dBm-Diagrama de radiaçã'!P17)-MAX('Medidas-dBm-Diagrama de radiaçã'!$P$5:$P$365)</f>
        <v>-8.182</v>
      </c>
      <c r="R17" s="53" t="n">
        <f aca="false">('Medidas-dBm-Diagrama de radiaçã'!Q17)-MAX('Medidas-dBm-Diagrama de radiaçã'!$P$5:$P$365)</f>
        <v>-3.132</v>
      </c>
      <c r="S17" s="53" t="n">
        <f aca="false">('Medidas-dBm-Diagrama de radiaçã'!R17)-MAX('Medidas-dBm-Diagrama de radiaçã'!$R$5:$R$365)</f>
        <v>-4.686</v>
      </c>
      <c r="T17" s="0" t="n">
        <v>-8.43800000000001</v>
      </c>
    </row>
    <row r="18" customFormat="false" ht="12.8" hidden="false" customHeight="false" outlineLevel="0" collapsed="false">
      <c r="A18" s="41"/>
      <c r="C18" s="41" t="n">
        <f aca="false">C17+1</f>
        <v>13</v>
      </c>
      <c r="D18" s="53" t="n">
        <f aca="false">('Medidas-dBm-Diagrama de radiaçã'!C18)-MAX('Medidas-dBm-Diagrama de radiaçã'!$C$5:$C$365,'Medidas-dBm-Diagrama de radiaçã'!$F$5:$F$365)</f>
        <v>-1</v>
      </c>
      <c r="E18" s="53" t="n">
        <f aca="false">('Medidas-dBm-Diagrama de radiaçã'!F18)-MAX('Medidas-dBm-Diagrama de radiaçã'!$C$5:$C$365,'Medidas-dBm-Diagrama de radiaçã'!$F$5:$F$365)</f>
        <v>-14.5</v>
      </c>
      <c r="F18" s="0" t="n">
        <v>-16.8</v>
      </c>
      <c r="I18" s="41" t="n">
        <f aca="false">I17+1</f>
        <v>13</v>
      </c>
      <c r="J18" s="53" t="n">
        <f aca="false">('Medidas-dBm-Diagrama de radiaçã'!I18)-MAX('Medidas-dBm-Diagrama de radiaçã'!$I$5:$I$365)</f>
        <v>-6.422</v>
      </c>
      <c r="K18" s="53" t="n">
        <f aca="false">('Medidas-dBm-Diagrama de radiaçã'!J18)-MAX('Medidas-dBm-Diagrama de radiaçã'!$J$5:$J$365)</f>
        <v>-0.926000000000002</v>
      </c>
      <c r="O18" s="41" t="n">
        <f aca="false">O17+1</f>
        <v>13</v>
      </c>
      <c r="P18" s="53" t="n">
        <f aca="false">('Medidas-dBm-Diagrama de radiaçã'!O18)-MAX('Medidas-dBm-Diagrama de radiaçã'!$P$5:$P$365)</f>
        <v>-12.936</v>
      </c>
      <c r="Q18" s="53" t="n">
        <f aca="false">('Medidas-dBm-Diagrama de radiaçã'!P18)-MAX('Medidas-dBm-Diagrama de radiaçã'!$P$5:$P$365)</f>
        <v>-8.438</v>
      </c>
      <c r="R18" s="53" t="n">
        <f aca="false">('Medidas-dBm-Diagrama de radiaçã'!Q18)-MAX('Medidas-dBm-Diagrama de radiaçã'!$P$5:$P$365)</f>
        <v>-3.148</v>
      </c>
      <c r="S18" s="53" t="n">
        <f aca="false">('Medidas-dBm-Diagrama de radiaçã'!R18)-MAX('Medidas-dBm-Diagrama de radiaçã'!$R$5:$R$365)</f>
        <v>-4.514</v>
      </c>
      <c r="T18" s="0" t="n">
        <v>-8.182</v>
      </c>
    </row>
    <row r="19" customFormat="false" ht="12.8" hidden="false" customHeight="false" outlineLevel="0" collapsed="false">
      <c r="A19" s="41"/>
      <c r="C19" s="41" t="n">
        <f aca="false">C18+1</f>
        <v>14</v>
      </c>
      <c r="D19" s="53" t="n">
        <f aca="false">('Medidas-dBm-Diagrama de radiaçã'!C19)-MAX('Medidas-dBm-Diagrama de radiaçã'!$C$5:$C$365,'Medidas-dBm-Diagrama de radiaçã'!$F$5:$F$365)</f>
        <v>-1</v>
      </c>
      <c r="E19" s="53" t="n">
        <f aca="false">('Medidas-dBm-Diagrama de radiaçã'!F19)-MAX('Medidas-dBm-Diagrama de radiaçã'!$C$5:$C$365,'Medidas-dBm-Diagrama de radiaçã'!$F$5:$F$365)</f>
        <v>-14.2</v>
      </c>
      <c r="F19" s="0" t="n">
        <v>-15.8</v>
      </c>
      <c r="I19" s="41" t="n">
        <f aca="false">I18+1</f>
        <v>14</v>
      </c>
      <c r="J19" s="53" t="n">
        <f aca="false">('Medidas-dBm-Diagrama de radiaçã'!I19)-MAX('Medidas-dBm-Diagrama de radiaçã'!$I$5:$I$365)</f>
        <v>-6.53600000000001</v>
      </c>
      <c r="K19" s="53" t="n">
        <f aca="false">('Medidas-dBm-Diagrama de radiaçã'!J19)-MAX('Medidas-dBm-Diagrama de radiaçã'!$J$5:$J$365)</f>
        <v>-0.927999999999997</v>
      </c>
      <c r="O19" s="41" t="n">
        <f aca="false">O18+1</f>
        <v>14</v>
      </c>
      <c r="P19" s="53" t="n">
        <f aca="false">('Medidas-dBm-Diagrama de radiaçã'!O19)-MAX('Medidas-dBm-Diagrama de radiaçã'!$P$5:$P$365)</f>
        <v>-12.468</v>
      </c>
      <c r="Q19" s="53" t="n">
        <f aca="false">('Medidas-dBm-Diagrama de radiaçã'!P19)-MAX('Medidas-dBm-Diagrama de radiaçã'!$P$5:$P$365)</f>
        <v>-8.694</v>
      </c>
      <c r="R19" s="53" t="n">
        <f aca="false">('Medidas-dBm-Diagrama de radiaçã'!Q19)-MAX('Medidas-dBm-Diagrama de radiaçã'!$P$5:$P$365)</f>
        <v>-3.164</v>
      </c>
      <c r="S19" s="53" t="n">
        <f aca="false">('Medidas-dBm-Diagrama de radiaçã'!R19)-MAX('Medidas-dBm-Diagrama de radiaçã'!$R$5:$R$365)</f>
        <v>-4.34200000000001</v>
      </c>
      <c r="T19" s="0" t="n">
        <v>-7.926</v>
      </c>
    </row>
    <row r="20" customFormat="false" ht="12.8" hidden="false" customHeight="false" outlineLevel="0" collapsed="false">
      <c r="A20" s="41"/>
      <c r="C20" s="41" t="n">
        <f aca="false">C19+1</f>
        <v>15</v>
      </c>
      <c r="D20" s="53" t="n">
        <f aca="false">('Medidas-dBm-Diagrama de radiaçã'!C20)-MAX('Medidas-dBm-Diagrama de radiaçã'!$C$5:$C$365,'Medidas-dBm-Diagrama de radiaçã'!$F$5:$F$365)</f>
        <v>-0.899999999999999</v>
      </c>
      <c r="E20" s="53" t="n">
        <f aca="false">('Medidas-dBm-Diagrama de radiaçã'!F20)-MAX('Medidas-dBm-Diagrama de radiaçã'!$C$5:$C$365,'Medidas-dBm-Diagrama de radiaçã'!$F$5:$F$365)</f>
        <v>-13.7</v>
      </c>
      <c r="F20" s="0" t="n">
        <v>-15.2</v>
      </c>
      <c r="I20" s="41" t="n">
        <f aca="false">I19+1</f>
        <v>15</v>
      </c>
      <c r="J20" s="53" t="n">
        <f aca="false">('Medidas-dBm-Diagrama de radiaçã'!I20)-MAX('Medidas-dBm-Diagrama de radiaçã'!$I$5:$I$365)</f>
        <v>-6.65000000000001</v>
      </c>
      <c r="K20" s="53" t="n">
        <f aca="false">('Medidas-dBm-Diagrama de radiaçã'!J20)-MAX('Medidas-dBm-Diagrama de radiaçã'!$J$5:$J$365)</f>
        <v>-0.93</v>
      </c>
      <c r="O20" s="41" t="n">
        <f aca="false">O19+1</f>
        <v>15</v>
      </c>
      <c r="P20" s="53" t="n">
        <f aca="false">('Medidas-dBm-Diagrama de radiaçã'!O20)-MAX('Medidas-dBm-Diagrama de radiaçã'!$P$5:$P$365)</f>
        <v>-12</v>
      </c>
      <c r="Q20" s="53" t="n">
        <f aca="false">('Medidas-dBm-Diagrama de radiaçã'!P20)-MAX('Medidas-dBm-Diagrama de radiaçã'!$P$5:$P$365)</f>
        <v>-8.95</v>
      </c>
      <c r="R20" s="53" t="n">
        <f aca="false">('Medidas-dBm-Diagrama de radiaçã'!Q20)-MAX('Medidas-dBm-Diagrama de radiaçã'!$P$5:$P$365)</f>
        <v>-3.18</v>
      </c>
      <c r="S20" s="53" t="n">
        <f aca="false">('Medidas-dBm-Diagrama de radiaçã'!R20)-MAX('Medidas-dBm-Diagrama de radiaçã'!$R$5:$R$365)</f>
        <v>-4.17</v>
      </c>
      <c r="T20" s="0" t="n">
        <v>-7.67</v>
      </c>
    </row>
    <row r="21" customFormat="false" ht="12.8" hidden="false" customHeight="false" outlineLevel="0" collapsed="false">
      <c r="A21" s="41"/>
      <c r="C21" s="41" t="n">
        <f aca="false">C20+1</f>
        <v>16</v>
      </c>
      <c r="D21" s="53" t="n">
        <f aca="false">('Medidas-dBm-Diagrama de radiaçã'!C21)-MAX('Medidas-dBm-Diagrama de radiaçã'!$C$5:$C$365,'Medidas-dBm-Diagrama de radiaçã'!$F$5:$F$365)</f>
        <v>-0.899999999999999</v>
      </c>
      <c r="E21" s="53" t="n">
        <f aca="false">('Medidas-dBm-Diagrama de radiaçã'!F21)-MAX('Medidas-dBm-Diagrama de radiaçã'!$C$5:$C$365,'Medidas-dBm-Diagrama de radiaçã'!$F$5:$F$365)</f>
        <v>-13.4</v>
      </c>
      <c r="F21" s="0" t="n">
        <v>-14.7</v>
      </c>
      <c r="I21" s="41" t="n">
        <f aca="false">I20+1</f>
        <v>16</v>
      </c>
      <c r="J21" s="53" t="n">
        <f aca="false">('Medidas-dBm-Diagrama de radiaçã'!I21)-MAX('Medidas-dBm-Diagrama de radiaçã'!$I$5:$I$365)</f>
        <v>-6.77800000000001</v>
      </c>
      <c r="K21" s="53" t="n">
        <f aca="false">('Medidas-dBm-Diagrama de radiaçã'!J21)-MAX('Medidas-dBm-Diagrama de radiaçã'!$J$5:$J$365)</f>
        <v>-0.896000000000001</v>
      </c>
      <c r="O21" s="41" t="n">
        <f aca="false">O20+1</f>
        <v>16</v>
      </c>
      <c r="P21" s="53" t="n">
        <f aca="false">('Medidas-dBm-Diagrama de radiaçã'!O21)-MAX('Medidas-dBm-Diagrama de radiaçã'!$P$5:$P$365)</f>
        <v>-11.608</v>
      </c>
      <c r="Q21" s="53" t="n">
        <f aca="false">('Medidas-dBm-Diagrama de radiaçã'!P21)-MAX('Medidas-dBm-Diagrama de radiaçã'!$P$5:$P$365)</f>
        <v>-9.112</v>
      </c>
      <c r="R21" s="53" t="n">
        <f aca="false">('Medidas-dBm-Diagrama de radiaçã'!Q21)-MAX('Medidas-dBm-Diagrama de radiaçã'!$P$5:$P$365)</f>
        <v>-3.194</v>
      </c>
      <c r="S21" s="53" t="n">
        <f aca="false">('Medidas-dBm-Diagrama de radiaçã'!R21)-MAX('Medidas-dBm-Diagrama de radiaçã'!$R$5:$R$365)</f>
        <v>-4.024</v>
      </c>
      <c r="T21" s="0" t="n">
        <v>-7.556</v>
      </c>
    </row>
    <row r="22" customFormat="false" ht="12.8" hidden="false" customHeight="false" outlineLevel="0" collapsed="false">
      <c r="A22" s="41"/>
      <c r="C22" s="41" t="n">
        <f aca="false">C21+1</f>
        <v>17</v>
      </c>
      <c r="D22" s="53" t="n">
        <f aca="false">('Medidas-dBm-Diagrama de radiaçã'!C22)-MAX('Medidas-dBm-Diagrama de radiaçã'!$C$5:$C$365,'Medidas-dBm-Diagrama de radiaçã'!$F$5:$F$365)</f>
        <v>-0.799999999999997</v>
      </c>
      <c r="E22" s="53" t="n">
        <f aca="false">('Medidas-dBm-Diagrama de radiaçã'!F22)-MAX('Medidas-dBm-Diagrama de radiaçã'!$C$5:$C$365,'Medidas-dBm-Diagrama de radiaçã'!$F$5:$F$365)</f>
        <v>-13</v>
      </c>
      <c r="F22" s="0" t="n">
        <v>-14.3</v>
      </c>
      <c r="I22" s="41" t="n">
        <f aca="false">I21+1</f>
        <v>17</v>
      </c>
      <c r="J22" s="53" t="n">
        <f aca="false">('Medidas-dBm-Diagrama de radiaçã'!I22)-MAX('Medidas-dBm-Diagrama de radiaçã'!$I$5:$I$365)</f>
        <v>-6.90600000000001</v>
      </c>
      <c r="K22" s="53" t="n">
        <f aca="false">('Medidas-dBm-Diagrama de radiaçã'!J22)-MAX('Medidas-dBm-Diagrama de radiaçã'!$J$5:$J$365)</f>
        <v>-0.862000000000002</v>
      </c>
      <c r="O22" s="41" t="n">
        <f aca="false">O21+1</f>
        <v>17</v>
      </c>
      <c r="P22" s="53" t="n">
        <f aca="false">('Medidas-dBm-Diagrama de radiaçã'!O22)-MAX('Medidas-dBm-Diagrama de radiaçã'!$P$5:$P$365)</f>
        <v>-11.216</v>
      </c>
      <c r="Q22" s="53" t="n">
        <f aca="false">('Medidas-dBm-Diagrama de radiaçã'!P22)-MAX('Medidas-dBm-Diagrama de radiaçã'!$P$5:$P$365)</f>
        <v>-9.274</v>
      </c>
      <c r="R22" s="53" t="n">
        <f aca="false">('Medidas-dBm-Diagrama de radiaçã'!Q22)-MAX('Medidas-dBm-Diagrama de radiaçã'!$P$5:$P$365)</f>
        <v>-3.20800000000001</v>
      </c>
      <c r="S22" s="53" t="n">
        <f aca="false">('Medidas-dBm-Diagrama de radiaçã'!R22)-MAX('Medidas-dBm-Diagrama de radiaçã'!$R$5:$R$365)</f>
        <v>-3.87800000000001</v>
      </c>
      <c r="T22" s="0" t="n">
        <v>-7.442</v>
      </c>
    </row>
    <row r="23" customFormat="false" ht="12.8" hidden="false" customHeight="false" outlineLevel="0" collapsed="false">
      <c r="A23" s="41"/>
      <c r="C23" s="41" t="n">
        <f aca="false">C22+1</f>
        <v>18</v>
      </c>
      <c r="D23" s="53" t="n">
        <f aca="false">('Medidas-dBm-Diagrama de radiaçã'!C23)-MAX('Medidas-dBm-Diagrama de radiaçã'!$C$5:$C$365,'Medidas-dBm-Diagrama de radiaçã'!$F$5:$F$365)</f>
        <v>-0.799999999999997</v>
      </c>
      <c r="E23" s="53" t="n">
        <f aca="false">('Medidas-dBm-Diagrama de radiaçã'!F23)-MAX('Medidas-dBm-Diagrama de radiaçã'!$C$5:$C$365,'Medidas-dBm-Diagrama de radiaçã'!$F$5:$F$365)</f>
        <v>-12.6</v>
      </c>
      <c r="F23" s="0" t="n">
        <v>-13.7</v>
      </c>
      <c r="I23" s="41" t="n">
        <f aca="false">I22+1</f>
        <v>18</v>
      </c>
      <c r="J23" s="53" t="n">
        <f aca="false">('Medidas-dBm-Diagrama de radiaçã'!I23)-MAX('Medidas-dBm-Diagrama de radiaçã'!$I$5:$I$365)</f>
        <v>-7.034</v>
      </c>
      <c r="K23" s="53" t="n">
        <f aca="false">('Medidas-dBm-Diagrama de radiaçã'!J23)-MAX('Medidas-dBm-Diagrama de radiaçã'!$J$5:$J$365)</f>
        <v>-0.828000000000003</v>
      </c>
      <c r="O23" s="41" t="n">
        <f aca="false">O22+1</f>
        <v>18</v>
      </c>
      <c r="P23" s="53" t="n">
        <f aca="false">('Medidas-dBm-Diagrama de radiaçã'!O23)-MAX('Medidas-dBm-Diagrama de radiaçã'!$P$5:$P$365)</f>
        <v>-10.824</v>
      </c>
      <c r="Q23" s="53" t="n">
        <f aca="false">('Medidas-dBm-Diagrama de radiaçã'!P23)-MAX('Medidas-dBm-Diagrama de radiaçã'!$P$5:$P$365)</f>
        <v>-9.436</v>
      </c>
      <c r="R23" s="53" t="n">
        <f aca="false">('Medidas-dBm-Diagrama de radiaçã'!Q23)-MAX('Medidas-dBm-Diagrama de radiaçã'!$P$5:$P$365)</f>
        <v>-3.222</v>
      </c>
      <c r="S23" s="53" t="n">
        <f aca="false">('Medidas-dBm-Diagrama de radiaçã'!R23)-MAX('Medidas-dBm-Diagrama de radiaçã'!$R$5:$R$365)</f>
        <v>-3.732</v>
      </c>
      <c r="T23" s="0" t="n">
        <v>-7.328</v>
      </c>
    </row>
    <row r="24" customFormat="false" ht="12.8" hidden="false" customHeight="false" outlineLevel="0" collapsed="false">
      <c r="A24" s="41"/>
      <c r="C24" s="41" t="n">
        <f aca="false">C23+1</f>
        <v>19</v>
      </c>
      <c r="D24" s="53" t="n">
        <f aca="false">('Medidas-dBm-Diagrama de radiaçã'!C24)-MAX('Medidas-dBm-Diagrama de radiaçã'!$C$5:$C$365,'Medidas-dBm-Diagrama de radiaçã'!$F$5:$F$365)</f>
        <v>-0.799999999999997</v>
      </c>
      <c r="E24" s="53" t="n">
        <f aca="false">('Medidas-dBm-Diagrama de radiaçã'!F24)-MAX('Medidas-dBm-Diagrama de radiaçã'!$C$5:$C$365,'Medidas-dBm-Diagrama de radiaçã'!$F$5:$F$365)</f>
        <v>-8.7</v>
      </c>
      <c r="F24" s="0" t="n">
        <v>-13.4</v>
      </c>
      <c r="I24" s="41" t="n">
        <f aca="false">I23+1</f>
        <v>19</v>
      </c>
      <c r="J24" s="53" t="n">
        <f aca="false">('Medidas-dBm-Diagrama de radiaçã'!I24)-MAX('Medidas-dBm-Diagrama de radiaçã'!$I$5:$I$365)</f>
        <v>-7.16200000000001</v>
      </c>
      <c r="K24" s="53" t="n">
        <f aca="false">('Medidas-dBm-Diagrama de radiaçã'!J24)-MAX('Medidas-dBm-Diagrama de radiaçã'!$J$5:$J$365)</f>
        <v>-0.793999999999997</v>
      </c>
      <c r="O24" s="41" t="n">
        <f aca="false">O23+1</f>
        <v>19</v>
      </c>
      <c r="P24" s="53" t="n">
        <f aca="false">('Medidas-dBm-Diagrama de radiaçã'!O24)-MAX('Medidas-dBm-Diagrama de radiaçã'!$P$5:$P$365)</f>
        <v>-10.432</v>
      </c>
      <c r="Q24" s="53" t="n">
        <f aca="false">('Medidas-dBm-Diagrama de radiaçã'!P24)-MAX('Medidas-dBm-Diagrama de radiaçã'!$P$5:$P$365)</f>
        <v>-9.59800000000001</v>
      </c>
      <c r="R24" s="53" t="n">
        <f aca="false">('Medidas-dBm-Diagrama de radiaçã'!Q24)-MAX('Medidas-dBm-Diagrama de radiaçã'!$P$5:$P$365)</f>
        <v>-3.236</v>
      </c>
      <c r="S24" s="53" t="n">
        <f aca="false">('Medidas-dBm-Diagrama de radiaçã'!R24)-MAX('Medidas-dBm-Diagrama de radiaçã'!$R$5:$R$365)</f>
        <v>-3.58600000000001</v>
      </c>
      <c r="T24" s="0" t="n">
        <v>-7.214</v>
      </c>
    </row>
    <row r="25" customFormat="false" ht="12.8" hidden="false" customHeight="false" outlineLevel="0" collapsed="false">
      <c r="A25" s="41" t="n">
        <v>20</v>
      </c>
      <c r="C25" s="41" t="n">
        <f aca="false">C24+1</f>
        <v>20</v>
      </c>
      <c r="D25" s="53" t="n">
        <f aca="false">('Medidas-dBm-Diagrama de radiaçã'!C25)-MAX('Medidas-dBm-Diagrama de radiaçã'!$C$5:$C$365,'Medidas-dBm-Diagrama de radiaçã'!$F$5:$F$365)</f>
        <v>-0.699999999999996</v>
      </c>
      <c r="E25" s="53" t="n">
        <f aca="false">('Medidas-dBm-Diagrama de radiaçã'!F25)-MAX('Medidas-dBm-Diagrama de radiaçã'!$C$5:$C$365,'Medidas-dBm-Diagrama de radiaçã'!$F$5:$F$365)</f>
        <v>-8.4</v>
      </c>
      <c r="F25" s="0" t="n">
        <v>-12.9</v>
      </c>
      <c r="I25" s="41" t="n">
        <f aca="false">I24+1</f>
        <v>20</v>
      </c>
      <c r="J25" s="53" t="n">
        <f aca="false">('Medidas-dBm-Diagrama de radiaçã'!I25)-MAX('Medidas-dBm-Diagrama de radiaçã'!$I$5:$I$365)</f>
        <v>-7.29000000000001</v>
      </c>
      <c r="K25" s="53" t="n">
        <f aca="false">('Medidas-dBm-Diagrama de radiaçã'!J25)-MAX('Medidas-dBm-Diagrama de radiaçã'!$J$5:$J$365)</f>
        <v>-0.759999999999998</v>
      </c>
      <c r="O25" s="41" t="n">
        <f aca="false">O24+1</f>
        <v>20</v>
      </c>
      <c r="P25" s="53" t="n">
        <f aca="false">('Medidas-dBm-Diagrama de radiaçã'!O25)-MAX('Medidas-dBm-Diagrama de radiaçã'!$P$5:$P$365)</f>
        <v>-10.04</v>
      </c>
      <c r="Q25" s="53" t="n">
        <f aca="false">('Medidas-dBm-Diagrama de radiaçã'!P25)-MAX('Medidas-dBm-Diagrama de radiaçã'!$P$5:$P$365)</f>
        <v>-9.76000000000001</v>
      </c>
      <c r="R25" s="53" t="n">
        <f aca="false">('Medidas-dBm-Diagrama de radiaçã'!Q25)-MAX('Medidas-dBm-Diagrama de radiaçã'!$P$5:$P$365)</f>
        <v>-3.25</v>
      </c>
      <c r="S25" s="53" t="n">
        <f aca="false">('Medidas-dBm-Diagrama de radiaçã'!R25)-MAX('Medidas-dBm-Diagrama de radiaçã'!$R$5:$R$365)</f>
        <v>-3.44</v>
      </c>
      <c r="T25" s="0" t="n">
        <v>-7.1</v>
      </c>
    </row>
    <row r="26" customFormat="false" ht="12.8" hidden="false" customHeight="false" outlineLevel="0" collapsed="false">
      <c r="A26" s="41"/>
      <c r="C26" s="41" t="n">
        <f aca="false">C25+1</f>
        <v>21</v>
      </c>
      <c r="D26" s="53" t="n">
        <f aca="false">('Medidas-dBm-Diagrama de radiaçã'!C26)-MAX('Medidas-dBm-Diagrama de radiaçã'!$C$5:$C$365,'Medidas-dBm-Diagrama de radiaçã'!$F$5:$F$365)</f>
        <v>-0.699999999999996</v>
      </c>
      <c r="E26" s="53" t="n">
        <f aca="false">('Medidas-dBm-Diagrama de radiaçã'!F26)-MAX('Medidas-dBm-Diagrama de radiaçã'!$C$5:$C$365,'Medidas-dBm-Diagrama de radiaçã'!$F$5:$F$365)</f>
        <v>-8.2</v>
      </c>
      <c r="F26" s="0" t="n">
        <v>-12.6</v>
      </c>
      <c r="I26" s="41" t="n">
        <f aca="false">I25+1</f>
        <v>21</v>
      </c>
      <c r="J26" s="53" t="n">
        <f aca="false">('Medidas-dBm-Diagrama de radiaçã'!I26)-MAX('Medidas-dBm-Diagrama de radiaçã'!$I$5:$I$365)</f>
        <v>-7.31800000000001</v>
      </c>
      <c r="K26" s="53" t="n">
        <f aca="false">('Medidas-dBm-Diagrama de radiaçã'!J26)-MAX('Medidas-dBm-Diagrama de radiaçã'!$J$5:$J$365)</f>
        <v>-0.792000000000002</v>
      </c>
      <c r="O26" s="41" t="n">
        <f aca="false">O25+1</f>
        <v>21</v>
      </c>
      <c r="P26" s="53" t="n">
        <f aca="false">('Medidas-dBm-Diagrama de radiaçã'!O26)-MAX('Medidas-dBm-Diagrama de radiaçã'!$P$5:$P$365)</f>
        <v>-9.716</v>
      </c>
      <c r="Q26" s="53" t="n">
        <f aca="false">('Medidas-dBm-Diagrama de radiaçã'!P26)-MAX('Medidas-dBm-Diagrama de radiaçã'!$P$5:$P$365)</f>
        <v>-10.132</v>
      </c>
      <c r="R26" s="53" t="n">
        <f aca="false">('Medidas-dBm-Diagrama de radiaçã'!Q26)-MAX('Medidas-dBm-Diagrama de radiaçã'!$P$5:$P$365)</f>
        <v>-3.20200000000001</v>
      </c>
      <c r="S26" s="53" t="n">
        <f aca="false">('Medidas-dBm-Diagrama de radiaçã'!R26)-MAX('Medidas-dBm-Diagrama de radiaçã'!$R$5:$R$365)</f>
        <v>-3.33200000000001</v>
      </c>
      <c r="T26" s="0" t="n">
        <v>-6.912</v>
      </c>
    </row>
    <row r="27" customFormat="false" ht="12.8" hidden="false" customHeight="false" outlineLevel="0" collapsed="false">
      <c r="A27" s="41"/>
      <c r="C27" s="41" t="n">
        <f aca="false">C26+1</f>
        <v>22</v>
      </c>
      <c r="D27" s="53" t="n">
        <f aca="false">('Medidas-dBm-Diagrama de radiaçã'!C27)-MAX('Medidas-dBm-Diagrama de radiaçã'!$C$5:$C$365,'Medidas-dBm-Diagrama de radiaçã'!$F$5:$F$365)</f>
        <v>-0.699999999999996</v>
      </c>
      <c r="E27" s="53" t="n">
        <f aca="false">('Medidas-dBm-Diagrama de radiaçã'!F27)-MAX('Medidas-dBm-Diagrama de radiaçã'!$C$5:$C$365,'Medidas-dBm-Diagrama de radiaçã'!$F$5:$F$365)</f>
        <v>-8</v>
      </c>
      <c r="F27" s="0" t="n">
        <v>-12.2</v>
      </c>
      <c r="I27" s="41" t="n">
        <f aca="false">I26+1</f>
        <v>22</v>
      </c>
      <c r="J27" s="53" t="n">
        <f aca="false">('Medidas-dBm-Diagrama de radiaçã'!I27)-MAX('Medidas-dBm-Diagrama de radiaçã'!$I$5:$I$365)</f>
        <v>-7.346</v>
      </c>
      <c r="K27" s="53" t="n">
        <f aca="false">('Medidas-dBm-Diagrama de radiaçã'!J27)-MAX('Medidas-dBm-Diagrama de radiaçã'!$J$5:$J$365)</f>
        <v>-0.823999999999998</v>
      </c>
      <c r="O27" s="41" t="n">
        <f aca="false">O26+1</f>
        <v>22</v>
      </c>
      <c r="P27" s="53" t="n">
        <f aca="false">('Medidas-dBm-Diagrama de radiaçã'!O27)-MAX('Medidas-dBm-Diagrama de radiaçã'!$P$5:$P$365)</f>
        <v>-9.392</v>
      </c>
      <c r="Q27" s="53" t="n">
        <f aca="false">('Medidas-dBm-Diagrama de radiaçã'!P27)-MAX('Medidas-dBm-Diagrama de radiaçã'!$P$5:$P$365)</f>
        <v>-10.504</v>
      </c>
      <c r="R27" s="53" t="n">
        <f aca="false">('Medidas-dBm-Diagrama de radiaçã'!Q27)-MAX('Medidas-dBm-Diagrama de radiaçã'!$P$5:$P$365)</f>
        <v>-3.154</v>
      </c>
      <c r="S27" s="53" t="n">
        <f aca="false">('Medidas-dBm-Diagrama de radiaçã'!R27)-MAX('Medidas-dBm-Diagrama de radiaçã'!$R$5:$R$365)</f>
        <v>-3.22400000000001</v>
      </c>
      <c r="T27" s="0" t="n">
        <v>-6.724</v>
      </c>
    </row>
    <row r="28" customFormat="false" ht="12.8" hidden="false" customHeight="false" outlineLevel="0" collapsed="false">
      <c r="A28" s="41"/>
      <c r="C28" s="41" t="n">
        <f aca="false">C27+1</f>
        <v>23</v>
      </c>
      <c r="D28" s="53" t="n">
        <f aca="false">('Medidas-dBm-Diagrama de radiaçã'!C28)-MAX('Medidas-dBm-Diagrama de radiaçã'!$C$5:$C$365,'Medidas-dBm-Diagrama de radiaçã'!$F$5:$F$365)</f>
        <v>-0.599999999999994</v>
      </c>
      <c r="E28" s="53" t="n">
        <f aca="false">('Medidas-dBm-Diagrama de radiaçã'!F28)-MAX('Medidas-dBm-Diagrama de radiaçã'!$C$5:$C$365,'Medidas-dBm-Diagrama de radiaçã'!$F$5:$F$365)</f>
        <v>-7.8</v>
      </c>
      <c r="F28" s="0" t="n">
        <v>-11.8</v>
      </c>
      <c r="I28" s="41" t="n">
        <f aca="false">I27+1</f>
        <v>23</v>
      </c>
      <c r="J28" s="53" t="n">
        <f aca="false">('Medidas-dBm-Diagrama de radiaçã'!I28)-MAX('Medidas-dBm-Diagrama de radiaçã'!$I$5:$I$365)</f>
        <v>-7.374</v>
      </c>
      <c r="K28" s="53" t="n">
        <f aca="false">('Medidas-dBm-Diagrama de radiaçã'!J28)-MAX('Medidas-dBm-Diagrama de radiaçã'!$J$5:$J$365)</f>
        <v>-0.856000000000002</v>
      </c>
      <c r="O28" s="41" t="n">
        <f aca="false">O27+1</f>
        <v>23</v>
      </c>
      <c r="P28" s="53" t="n">
        <f aca="false">('Medidas-dBm-Diagrama de radiaçã'!O28)-MAX('Medidas-dBm-Diagrama de radiaçã'!$P$5:$P$365)</f>
        <v>-9.06800000000001</v>
      </c>
      <c r="Q28" s="53" t="n">
        <f aca="false">('Medidas-dBm-Diagrama de radiaçã'!P28)-MAX('Medidas-dBm-Diagrama de radiaçã'!$P$5:$P$365)</f>
        <v>-10.876</v>
      </c>
      <c r="R28" s="53" t="n">
        <f aca="false">('Medidas-dBm-Diagrama de radiaçã'!Q28)-MAX('Medidas-dBm-Diagrama de radiaçã'!$P$5:$P$365)</f>
        <v>-3.106</v>
      </c>
      <c r="S28" s="53" t="n">
        <f aca="false">('Medidas-dBm-Diagrama de radiaçã'!R28)-MAX('Medidas-dBm-Diagrama de radiaçã'!$R$5:$R$365)</f>
        <v>-3.11600000000001</v>
      </c>
      <c r="T28" s="0" t="n">
        <v>-6.536</v>
      </c>
    </row>
    <row r="29" customFormat="false" ht="12.8" hidden="false" customHeight="false" outlineLevel="0" collapsed="false">
      <c r="A29" s="41"/>
      <c r="C29" s="41" t="n">
        <f aca="false">C28+1</f>
        <v>24</v>
      </c>
      <c r="D29" s="53" t="n">
        <f aca="false">('Medidas-dBm-Diagrama de radiaçã'!C29)-MAX('Medidas-dBm-Diagrama de radiaçã'!$C$5:$C$365,'Medidas-dBm-Diagrama de radiaçã'!$F$5:$F$365)</f>
        <v>-0.599999999999994</v>
      </c>
      <c r="E29" s="53" t="n">
        <f aca="false">('Medidas-dBm-Diagrama de radiaçã'!F29)-MAX('Medidas-dBm-Diagrama de radiaçã'!$C$5:$C$365,'Medidas-dBm-Diagrama de radiaçã'!$F$5:$F$365)</f>
        <v>-7.59999999999999</v>
      </c>
      <c r="F29" s="0" t="n">
        <v>-7.9</v>
      </c>
      <c r="I29" s="41" t="n">
        <f aca="false">I28+1</f>
        <v>24</v>
      </c>
      <c r="J29" s="53" t="n">
        <f aca="false">('Medidas-dBm-Diagrama de radiaçã'!I29)-MAX('Medidas-dBm-Diagrama de radiaçã'!$I$5:$I$365)</f>
        <v>-7.40199999999999</v>
      </c>
      <c r="K29" s="53" t="n">
        <f aca="false">('Medidas-dBm-Diagrama de radiaçã'!J29)-MAX('Medidas-dBm-Diagrama de radiaçã'!$J$5:$J$365)</f>
        <v>-0.887999999999998</v>
      </c>
      <c r="O29" s="41" t="n">
        <f aca="false">O28+1</f>
        <v>24</v>
      </c>
      <c r="P29" s="53" t="n">
        <f aca="false">('Medidas-dBm-Diagrama de radiaçã'!O29)-MAX('Medidas-dBm-Diagrama de radiaçã'!$P$5:$P$365)</f>
        <v>-8.744</v>
      </c>
      <c r="Q29" s="53" t="n">
        <f aca="false">('Medidas-dBm-Diagrama de radiaçã'!P29)-MAX('Medidas-dBm-Diagrama de radiaçã'!$P$5:$P$365)</f>
        <v>-11.248</v>
      </c>
      <c r="R29" s="53" t="n">
        <f aca="false">('Medidas-dBm-Diagrama de radiaçã'!Q29)-MAX('Medidas-dBm-Diagrama de radiaçã'!$P$5:$P$365)</f>
        <v>-3.058</v>
      </c>
      <c r="S29" s="53" t="n">
        <f aca="false">('Medidas-dBm-Diagrama de radiaçã'!R29)-MAX('Medidas-dBm-Diagrama de radiaçã'!$R$5:$R$365)</f>
        <v>-3.008</v>
      </c>
      <c r="T29" s="0" t="n">
        <v>-6.34800000000001</v>
      </c>
    </row>
    <row r="30" customFormat="false" ht="12.8" hidden="false" customHeight="false" outlineLevel="0" collapsed="false">
      <c r="A30" s="41"/>
      <c r="C30" s="41" t="n">
        <f aca="false">C29+1</f>
        <v>25</v>
      </c>
      <c r="D30" s="53" t="n">
        <f aca="false">('Medidas-dBm-Diagrama de radiaçã'!C30)-MAX('Medidas-dBm-Diagrama de radiaçã'!$C$5:$C$365,'Medidas-dBm-Diagrama de radiaçã'!$F$5:$F$365)</f>
        <v>-0.599999999999994</v>
      </c>
      <c r="E30" s="53" t="n">
        <f aca="false">('Medidas-dBm-Diagrama de radiaçã'!F30)-MAX('Medidas-dBm-Diagrama de radiaçã'!$C$5:$C$365,'Medidas-dBm-Diagrama de radiaçã'!$F$5:$F$365)</f>
        <v>-7.4</v>
      </c>
      <c r="F30" s="0" t="n">
        <v>-7.6</v>
      </c>
      <c r="I30" s="41" t="n">
        <f aca="false">I29+1</f>
        <v>25</v>
      </c>
      <c r="J30" s="53" t="n">
        <f aca="false">('Medidas-dBm-Diagrama de radiaçã'!I30)-MAX('Medidas-dBm-Diagrama de radiaçã'!$I$5:$I$365)</f>
        <v>-7.43</v>
      </c>
      <c r="K30" s="53" t="n">
        <f aca="false">('Medidas-dBm-Diagrama de radiaçã'!J30)-MAX('Medidas-dBm-Diagrama de radiaçã'!$J$5:$J$365)</f>
        <v>-0.920000000000002</v>
      </c>
      <c r="O30" s="41" t="n">
        <f aca="false">O29+1</f>
        <v>25</v>
      </c>
      <c r="P30" s="53" t="n">
        <f aca="false">('Medidas-dBm-Diagrama de radiaçã'!O30)-MAX('Medidas-dBm-Diagrama de radiaçã'!$P$5:$P$365)</f>
        <v>-8.42</v>
      </c>
      <c r="Q30" s="53" t="n">
        <f aca="false">('Medidas-dBm-Diagrama de radiaçã'!P30)-MAX('Medidas-dBm-Diagrama de radiaçã'!$P$5:$P$365)</f>
        <v>-11.62</v>
      </c>
      <c r="R30" s="53" t="n">
        <f aca="false">('Medidas-dBm-Diagrama de radiaçã'!Q30)-MAX('Medidas-dBm-Diagrama de radiaçã'!$P$5:$P$365)</f>
        <v>-3.01000000000001</v>
      </c>
      <c r="S30" s="53" t="n">
        <f aca="false">('Medidas-dBm-Diagrama de radiaçã'!R30)-MAX('Medidas-dBm-Diagrama de radiaçã'!$R$5:$R$365)</f>
        <v>-2.90000000000001</v>
      </c>
      <c r="T30" s="0" t="n">
        <v>-6.16</v>
      </c>
    </row>
    <row r="31" customFormat="false" ht="12.8" hidden="false" customHeight="false" outlineLevel="0" collapsed="false">
      <c r="A31" s="41"/>
      <c r="C31" s="41" t="n">
        <f aca="false">C30+1</f>
        <v>26</v>
      </c>
      <c r="D31" s="53" t="n">
        <f aca="false">('Medidas-dBm-Diagrama de radiaçã'!C31)-MAX('Medidas-dBm-Diagrama de radiaçã'!$C$5:$C$365,'Medidas-dBm-Diagrama de radiaçã'!$F$5:$F$365)</f>
        <v>-0.5</v>
      </c>
      <c r="E31" s="53" t="n">
        <f aca="false">('Medidas-dBm-Diagrama de radiaçã'!F31)-MAX('Medidas-dBm-Diagrama de radiaçã'!$C$5:$C$365,'Medidas-dBm-Diagrama de radiaçã'!$F$5:$F$365)</f>
        <v>-7.09999999999999</v>
      </c>
      <c r="F31" s="0" t="n">
        <v>-7.4</v>
      </c>
      <c r="I31" s="41" t="n">
        <f aca="false">I30+1</f>
        <v>26</v>
      </c>
      <c r="J31" s="53" t="n">
        <f aca="false">('Medidas-dBm-Diagrama de radiaçã'!I31)-MAX('Medidas-dBm-Diagrama de radiaçã'!$I$5:$I$365)</f>
        <v>-7.332</v>
      </c>
      <c r="K31" s="53" t="n">
        <f aca="false">('Medidas-dBm-Diagrama de radiaçã'!J31)-MAX('Medidas-dBm-Diagrama de radiaçã'!$J$5:$J$365)</f>
        <v>-1.036</v>
      </c>
      <c r="O31" s="41" t="n">
        <f aca="false">O30+1</f>
        <v>26</v>
      </c>
      <c r="P31" s="53" t="n">
        <f aca="false">('Medidas-dBm-Diagrama de radiaçã'!O31)-MAX('Medidas-dBm-Diagrama de radiaçã'!$P$5:$P$365)</f>
        <v>-8.16</v>
      </c>
      <c r="Q31" s="53" t="n">
        <f aca="false">('Medidas-dBm-Diagrama de radiaçã'!P31)-MAX('Medidas-dBm-Diagrama de radiaçã'!$P$5:$P$365)</f>
        <v>-12.252</v>
      </c>
      <c r="R31" s="53" t="n">
        <f aca="false">('Medidas-dBm-Diagrama de radiaçã'!Q31)-MAX('Medidas-dBm-Diagrama de radiaçã'!$P$5:$P$365)</f>
        <v>-2.986</v>
      </c>
      <c r="S31" s="53" t="n">
        <f aca="false">('Medidas-dBm-Diagrama de radiaçã'!R31)-MAX('Medidas-dBm-Diagrama de radiaçã'!$R$5:$R$365)</f>
        <v>-2.794</v>
      </c>
      <c r="T31" s="0" t="n">
        <v>-6.1</v>
      </c>
    </row>
    <row r="32" customFormat="false" ht="12.8" hidden="false" customHeight="false" outlineLevel="0" collapsed="false">
      <c r="A32" s="41"/>
      <c r="C32" s="41" t="n">
        <f aca="false">C31+1</f>
        <v>27</v>
      </c>
      <c r="D32" s="53" t="n">
        <f aca="false">('Medidas-dBm-Diagrama de radiaçã'!C32)-MAX('Medidas-dBm-Diagrama de radiaçã'!$C$5:$C$365,'Medidas-dBm-Diagrama de radiaçã'!$F$5:$F$365)</f>
        <v>-0.399999999999999</v>
      </c>
      <c r="E32" s="53" t="n">
        <f aca="false">('Medidas-dBm-Diagrama de radiaçã'!F32)-MAX('Medidas-dBm-Diagrama de radiaçã'!$C$5:$C$365,'Medidas-dBm-Diagrama de radiaçã'!$F$5:$F$365)</f>
        <v>-6.9</v>
      </c>
      <c r="F32" s="0" t="n">
        <v>-7.2</v>
      </c>
      <c r="I32" s="41" t="n">
        <f aca="false">I31+1</f>
        <v>27</v>
      </c>
      <c r="J32" s="53" t="n">
        <f aca="false">('Medidas-dBm-Diagrama de radiaçã'!I32)-MAX('Medidas-dBm-Diagrama de radiaçã'!$I$5:$I$365)</f>
        <v>-7.234</v>
      </c>
      <c r="K32" s="53" t="n">
        <f aca="false">('Medidas-dBm-Diagrama de radiaçã'!J32)-MAX('Medidas-dBm-Diagrama de radiaçã'!$J$5:$J$365)</f>
        <v>-1.152</v>
      </c>
      <c r="O32" s="41" t="n">
        <f aca="false">O31+1</f>
        <v>27</v>
      </c>
      <c r="P32" s="53" t="n">
        <f aca="false">('Medidas-dBm-Diagrama de radiaçã'!O32)-MAX('Medidas-dBm-Diagrama de radiaçã'!$P$5:$P$365)</f>
        <v>-7.90000000000001</v>
      </c>
      <c r="Q32" s="53" t="n">
        <f aca="false">('Medidas-dBm-Diagrama de radiaçã'!P32)-MAX('Medidas-dBm-Diagrama de radiaçã'!$P$5:$P$365)</f>
        <v>-12.884</v>
      </c>
      <c r="R32" s="53" t="n">
        <f aca="false">('Medidas-dBm-Diagrama de radiaçã'!Q32)-MAX('Medidas-dBm-Diagrama de radiaçã'!$P$5:$P$365)</f>
        <v>-2.962</v>
      </c>
      <c r="S32" s="53" t="n">
        <f aca="false">('Medidas-dBm-Diagrama de radiaçã'!R32)-MAX('Medidas-dBm-Diagrama de radiaçã'!$R$5:$R$365)</f>
        <v>-2.68800000000001</v>
      </c>
      <c r="T32" s="0" t="n">
        <v>-5.994</v>
      </c>
    </row>
    <row r="33" customFormat="false" ht="12.8" hidden="false" customHeight="false" outlineLevel="0" collapsed="false">
      <c r="A33" s="41"/>
      <c r="C33" s="41" t="n">
        <f aca="false">C32+1</f>
        <v>28</v>
      </c>
      <c r="D33" s="53" t="n">
        <f aca="false">('Medidas-dBm-Diagrama de radiaçã'!C33)-MAX('Medidas-dBm-Diagrama de radiaçã'!$C$5:$C$365,'Medidas-dBm-Diagrama de radiaçã'!$F$5:$F$365)</f>
        <v>-0.299999999999997</v>
      </c>
      <c r="E33" s="53" t="n">
        <f aca="false">('Medidas-dBm-Diagrama de radiaçã'!F33)-MAX('Medidas-dBm-Diagrama de radiaçã'!$C$5:$C$365,'Medidas-dBm-Diagrama de radiaçã'!$F$5:$F$365)</f>
        <v>-6.59999999999999</v>
      </c>
      <c r="F33" s="0" t="n">
        <v>-7</v>
      </c>
      <c r="I33" s="41" t="n">
        <f aca="false">I32+1</f>
        <v>28</v>
      </c>
      <c r="J33" s="53" t="n">
        <f aca="false">('Medidas-dBm-Diagrama de radiaçã'!I33)-MAX('Medidas-dBm-Diagrama de radiaçã'!$I$5:$I$365)</f>
        <v>-7.136</v>
      </c>
      <c r="K33" s="53" t="n">
        <f aca="false">('Medidas-dBm-Diagrama de radiaçã'!J33)-MAX('Medidas-dBm-Diagrama de radiaçã'!$J$5:$J$365)</f>
        <v>-1.268</v>
      </c>
      <c r="O33" s="41" t="n">
        <f aca="false">O32+1</f>
        <v>28</v>
      </c>
      <c r="P33" s="53" t="n">
        <f aca="false">('Medidas-dBm-Diagrama de radiaçã'!O33)-MAX('Medidas-dBm-Diagrama de radiaçã'!$P$5:$P$365)</f>
        <v>-7.64</v>
      </c>
      <c r="Q33" s="53" t="n">
        <f aca="false">('Medidas-dBm-Diagrama de radiaçã'!P33)-MAX('Medidas-dBm-Diagrama de radiaçã'!$P$5:$P$365)</f>
        <v>-13.516</v>
      </c>
      <c r="R33" s="53" t="n">
        <f aca="false">('Medidas-dBm-Diagrama de radiaçã'!Q33)-MAX('Medidas-dBm-Diagrama de radiaçã'!$P$5:$P$365)</f>
        <v>-2.938</v>
      </c>
      <c r="S33" s="53" t="n">
        <f aca="false">('Medidas-dBm-Diagrama de radiaçã'!R33)-MAX('Medidas-dBm-Diagrama de radiaçã'!$R$5:$R$365)</f>
        <v>-2.582</v>
      </c>
      <c r="T33" s="0" t="n">
        <v>-5.888</v>
      </c>
    </row>
    <row r="34" customFormat="false" ht="12.8" hidden="false" customHeight="false" outlineLevel="0" collapsed="false">
      <c r="A34" s="41"/>
      <c r="C34" s="41" t="n">
        <f aca="false">C33+1</f>
        <v>29</v>
      </c>
      <c r="D34" s="53" t="n">
        <f aca="false">('Medidas-dBm-Diagrama de radiaçã'!C34)-MAX('Medidas-dBm-Diagrama de radiaçã'!$C$5:$C$365,'Medidas-dBm-Diagrama de radiaçã'!$F$5:$F$365)</f>
        <v>-0.299999999999997</v>
      </c>
      <c r="E34" s="53" t="n">
        <f aca="false">('Medidas-dBm-Diagrama de radiaçã'!F34)-MAX('Medidas-dBm-Diagrama de radiaçã'!$C$5:$C$365,'Medidas-dBm-Diagrama de radiaçã'!$F$5:$F$365)</f>
        <v>-6.2</v>
      </c>
      <c r="F34" s="0" t="n">
        <v>-6.8</v>
      </c>
      <c r="I34" s="41" t="n">
        <f aca="false">I33+1</f>
        <v>29</v>
      </c>
      <c r="J34" s="53" t="n">
        <f aca="false">('Medidas-dBm-Diagrama de radiaçã'!I34)-MAX('Medidas-dBm-Diagrama de radiaçã'!$I$5:$I$365)</f>
        <v>-7.03800000000001</v>
      </c>
      <c r="K34" s="53" t="n">
        <f aca="false">('Medidas-dBm-Diagrama de radiaçã'!J34)-MAX('Medidas-dBm-Diagrama de radiaçã'!$J$5:$J$365)</f>
        <v>-1.384</v>
      </c>
      <c r="O34" s="41" t="n">
        <f aca="false">O33+1</f>
        <v>29</v>
      </c>
      <c r="P34" s="53" t="n">
        <f aca="false">('Medidas-dBm-Diagrama de radiaçã'!O34)-MAX('Medidas-dBm-Diagrama de radiaçã'!$P$5:$P$365)</f>
        <v>-7.38</v>
      </c>
      <c r="Q34" s="53" t="n">
        <f aca="false">('Medidas-dBm-Diagrama de radiaçã'!P34)-MAX('Medidas-dBm-Diagrama de radiaçã'!$P$5:$P$365)</f>
        <v>-14.148</v>
      </c>
      <c r="R34" s="53" t="n">
        <f aca="false">('Medidas-dBm-Diagrama de radiaçã'!Q34)-MAX('Medidas-dBm-Diagrama de radiaçã'!$P$5:$P$365)</f>
        <v>-2.914</v>
      </c>
      <c r="S34" s="53" t="n">
        <f aca="false">('Medidas-dBm-Diagrama de radiaçã'!R34)-MAX('Medidas-dBm-Diagrama de radiaçã'!$R$5:$R$365)</f>
        <v>-2.47600000000001</v>
      </c>
      <c r="T34" s="0" t="n">
        <v>-5.782</v>
      </c>
    </row>
    <row r="35" customFormat="false" ht="12.8" hidden="false" customHeight="false" outlineLevel="0" collapsed="false">
      <c r="A35" s="41" t="n">
        <v>30</v>
      </c>
      <c r="C35" s="41" t="n">
        <f aca="false">C34+1</f>
        <v>30</v>
      </c>
      <c r="D35" s="53" t="n">
        <f aca="false">('Medidas-dBm-Diagrama de radiaçã'!C35)-MAX('Medidas-dBm-Diagrama de radiaçã'!$C$5:$C$365,'Medidas-dBm-Diagrama de radiaçã'!$F$5:$F$365)</f>
        <v>-0.199999999999996</v>
      </c>
      <c r="E35" s="53" t="n">
        <f aca="false">('Medidas-dBm-Diagrama de radiaçã'!F35)-MAX('Medidas-dBm-Diagrama de radiaçã'!$C$5:$C$365,'Medidas-dBm-Diagrama de radiaçã'!$F$5:$F$365)</f>
        <v>-6</v>
      </c>
      <c r="F35" s="0" t="n">
        <v>-6.6</v>
      </c>
      <c r="I35" s="41" t="n">
        <f aca="false">I34+1</f>
        <v>30</v>
      </c>
      <c r="J35" s="53" t="n">
        <f aca="false">('Medidas-dBm-Diagrama de radiaçã'!I35)-MAX('Medidas-dBm-Diagrama de radiaçã'!$I$5:$I$365)</f>
        <v>-6.94000000000001</v>
      </c>
      <c r="K35" s="53" t="n">
        <f aca="false">('Medidas-dBm-Diagrama de radiaçã'!J35)-MAX('Medidas-dBm-Diagrama de radiaçã'!$J$5:$J$365)</f>
        <v>-1.5</v>
      </c>
      <c r="O35" s="41" t="n">
        <f aca="false">O34+1</f>
        <v>30</v>
      </c>
      <c r="P35" s="53" t="n">
        <f aca="false">('Medidas-dBm-Diagrama de radiaçã'!O35)-MAX('Medidas-dBm-Diagrama de radiaçã'!$P$5:$P$365)</f>
        <v>-7.12</v>
      </c>
      <c r="Q35" s="53" t="n">
        <f aca="false">('Medidas-dBm-Diagrama de radiaçã'!P35)-MAX('Medidas-dBm-Diagrama de radiaçã'!$P$5:$P$365)</f>
        <v>-14.78</v>
      </c>
      <c r="R35" s="53" t="n">
        <f aca="false">('Medidas-dBm-Diagrama de radiaçã'!Q35)-MAX('Medidas-dBm-Diagrama de radiaçã'!$P$5:$P$365)</f>
        <v>-2.89</v>
      </c>
      <c r="S35" s="53" t="n">
        <f aca="false">('Medidas-dBm-Diagrama de radiaçã'!R35)-MAX('Medidas-dBm-Diagrama de radiaçã'!$R$5:$R$365)</f>
        <v>-2.37</v>
      </c>
      <c r="T35" s="0" t="n">
        <v>-5.676</v>
      </c>
    </row>
    <row r="36" customFormat="false" ht="12.8" hidden="false" customHeight="false" outlineLevel="0" collapsed="false">
      <c r="A36" s="41"/>
      <c r="C36" s="41" t="n">
        <f aca="false">C35+1</f>
        <v>31</v>
      </c>
      <c r="D36" s="53" t="n">
        <f aca="false">('Medidas-dBm-Diagrama de radiaçã'!C36)-MAX('Medidas-dBm-Diagrama de radiaçã'!$C$5:$C$365,'Medidas-dBm-Diagrama de radiaçã'!$F$5:$F$365)</f>
        <v>-0.199999999999996</v>
      </c>
      <c r="E36" s="53" t="n">
        <f aca="false">('Medidas-dBm-Diagrama de radiaçã'!F36)-MAX('Medidas-dBm-Diagrama de radiaçã'!$C$5:$C$365,'Medidas-dBm-Diagrama de radiaçã'!$F$5:$F$365)</f>
        <v>-5.7</v>
      </c>
      <c r="F36" s="0" t="n">
        <v>-6.3</v>
      </c>
      <c r="I36" s="41" t="n">
        <f aca="false">I35+1</f>
        <v>31</v>
      </c>
      <c r="J36" s="53" t="n">
        <f aca="false">('Medidas-dBm-Diagrama de radiaçã'!I36)-MAX('Medidas-dBm-Diagrama de radiaçã'!$I$5:$I$365)</f>
        <v>-6.79000000000001</v>
      </c>
      <c r="K36" s="53" t="n">
        <f aca="false">('Medidas-dBm-Diagrama de radiaçã'!J36)-MAX('Medidas-dBm-Diagrama de radiaçã'!$J$5:$J$365)</f>
        <v>-1.594</v>
      </c>
      <c r="O36" s="41" t="n">
        <f aca="false">O35+1</f>
        <v>31</v>
      </c>
      <c r="P36" s="53" t="n">
        <f aca="false">('Medidas-dBm-Diagrama de radiaçã'!O36)-MAX('Medidas-dBm-Diagrama de radiaçã'!$P$5:$P$365)</f>
        <v>-6.924</v>
      </c>
      <c r="Q36" s="53" t="n">
        <f aca="false">('Medidas-dBm-Diagrama de radiaçã'!P36)-MAX('Medidas-dBm-Diagrama de radiaçã'!$P$5:$P$365)</f>
        <v>-16.186</v>
      </c>
      <c r="R36" s="53" t="n">
        <f aca="false">('Medidas-dBm-Diagrama de radiaçã'!Q36)-MAX('Medidas-dBm-Diagrama de radiaçã'!$P$5:$P$365)</f>
        <v>-2.868</v>
      </c>
      <c r="S36" s="53" t="n">
        <f aca="false">('Medidas-dBm-Diagrama de radiaçã'!R36)-MAX('Medidas-dBm-Diagrama de radiaçã'!$R$5:$R$365)</f>
        <v>-2.274</v>
      </c>
      <c r="T36" s="0" t="n">
        <v>-5.57</v>
      </c>
    </row>
    <row r="37" customFormat="false" ht="12.8" hidden="false" customHeight="false" outlineLevel="0" collapsed="false">
      <c r="A37" s="41"/>
      <c r="C37" s="41" t="n">
        <f aca="false">C36+1</f>
        <v>32</v>
      </c>
      <c r="D37" s="53" t="n">
        <f aca="false">('Medidas-dBm-Diagrama de radiaçã'!C37)-MAX('Medidas-dBm-Diagrama de radiaçã'!$C$5:$C$365,'Medidas-dBm-Diagrama de radiaçã'!$F$5:$F$365)</f>
        <v>-0.0999999999999943</v>
      </c>
      <c r="E37" s="53" t="n">
        <f aca="false">('Medidas-dBm-Diagrama de radiaçã'!F37)-MAX('Medidas-dBm-Diagrama de radiaçã'!$C$5:$C$365,'Medidas-dBm-Diagrama de radiaçã'!$F$5:$F$365)</f>
        <v>-5.4</v>
      </c>
      <c r="F37" s="0" t="n">
        <v>-6.1</v>
      </c>
      <c r="I37" s="41" t="n">
        <f aca="false">I36+1</f>
        <v>32</v>
      </c>
      <c r="J37" s="53" t="n">
        <f aca="false">('Medidas-dBm-Diagrama de radiaçã'!I37)-MAX('Medidas-dBm-Diagrama de radiaçã'!$I$5:$I$365)</f>
        <v>-6.64000000000001</v>
      </c>
      <c r="K37" s="53" t="n">
        <f aca="false">('Medidas-dBm-Diagrama de radiaçã'!J37)-MAX('Medidas-dBm-Diagrama de radiaçã'!$J$5:$J$365)</f>
        <v>-1.688</v>
      </c>
      <c r="O37" s="41" t="n">
        <f aca="false">O36+1</f>
        <v>32</v>
      </c>
      <c r="P37" s="53" t="n">
        <f aca="false">('Medidas-dBm-Diagrama de radiaçã'!O37)-MAX('Medidas-dBm-Diagrama de radiaçã'!$P$5:$P$365)</f>
        <v>-6.728</v>
      </c>
      <c r="Q37" s="53" t="n">
        <f aca="false">('Medidas-dBm-Diagrama de radiaçã'!P37)-MAX('Medidas-dBm-Diagrama de radiaçã'!$P$5:$P$365)</f>
        <v>-17.592</v>
      </c>
      <c r="R37" s="53" t="n">
        <f aca="false">('Medidas-dBm-Diagrama de radiaçã'!Q37)-MAX('Medidas-dBm-Diagrama de radiaçã'!$P$5:$P$365)</f>
        <v>-2.846</v>
      </c>
      <c r="S37" s="53" t="n">
        <f aca="false">('Medidas-dBm-Diagrama de radiaçã'!R37)-MAX('Medidas-dBm-Diagrama de radiaçã'!$R$5:$R$365)</f>
        <v>-2.178</v>
      </c>
      <c r="T37" s="0" t="n">
        <v>-5.462</v>
      </c>
    </row>
    <row r="38" customFormat="false" ht="12.8" hidden="false" customHeight="false" outlineLevel="0" collapsed="false">
      <c r="A38" s="41"/>
      <c r="C38" s="41" t="n">
        <f aca="false">C37+1</f>
        <v>33</v>
      </c>
      <c r="D38" s="53" t="n">
        <f aca="false">('Medidas-dBm-Diagrama de radiaçã'!C38)-MAX('Medidas-dBm-Diagrama de radiaçã'!$C$5:$C$365,'Medidas-dBm-Diagrama de radiaçã'!$F$5:$F$365)</f>
        <v>0</v>
      </c>
      <c r="E38" s="53" t="n">
        <f aca="false">('Medidas-dBm-Diagrama de radiaçã'!F38)-MAX('Medidas-dBm-Diagrama de radiaçã'!$C$5:$C$365,'Medidas-dBm-Diagrama de radiaçã'!$F$5:$F$365)</f>
        <v>-5.09999999999999</v>
      </c>
      <c r="F38" s="0" t="n">
        <v>-5.8</v>
      </c>
      <c r="I38" s="41" t="n">
        <f aca="false">I37+1</f>
        <v>33</v>
      </c>
      <c r="J38" s="53" t="n">
        <f aca="false">('Medidas-dBm-Diagrama de radiaçã'!I38)-MAX('Medidas-dBm-Diagrama de radiaçã'!$I$5:$I$365)</f>
        <v>-6.49000000000001</v>
      </c>
      <c r="K38" s="53" t="n">
        <f aca="false">('Medidas-dBm-Diagrama de radiaçã'!J38)-MAX('Medidas-dBm-Diagrama de radiaçã'!$J$5:$J$365)</f>
        <v>-1.782</v>
      </c>
      <c r="O38" s="41" t="n">
        <f aca="false">O37+1</f>
        <v>33</v>
      </c>
      <c r="P38" s="53" t="n">
        <f aca="false">('Medidas-dBm-Diagrama de radiaçã'!O38)-MAX('Medidas-dBm-Diagrama de radiaçã'!$P$5:$P$365)</f>
        <v>-6.532</v>
      </c>
      <c r="Q38" s="53" t="n">
        <f aca="false">('Medidas-dBm-Diagrama de radiaçã'!P38)-MAX('Medidas-dBm-Diagrama de radiaçã'!$P$5:$P$365)</f>
        <v>-18.998</v>
      </c>
      <c r="R38" s="53" t="n">
        <f aca="false">('Medidas-dBm-Diagrama de radiaçã'!Q38)-MAX('Medidas-dBm-Diagrama de radiaçã'!$P$5:$P$365)</f>
        <v>-2.82400000000001</v>
      </c>
      <c r="S38" s="53" t="n">
        <f aca="false">('Medidas-dBm-Diagrama de radiaçã'!R38)-MAX('Medidas-dBm-Diagrama de radiaçã'!$R$5:$R$365)</f>
        <v>-2.082</v>
      </c>
      <c r="T38" s="0" t="n">
        <v>-5.35400000000001</v>
      </c>
    </row>
    <row r="39" customFormat="false" ht="12.8" hidden="false" customHeight="false" outlineLevel="0" collapsed="false">
      <c r="A39" s="41"/>
      <c r="C39" s="41" t="n">
        <f aca="false">C38+1</f>
        <v>34</v>
      </c>
      <c r="D39" s="53" t="n">
        <f aca="false">('Medidas-dBm-Diagrama de radiaçã'!C39)-MAX('Medidas-dBm-Diagrama de radiaçã'!$C$5:$C$365,'Medidas-dBm-Diagrama de radiaçã'!$F$5:$F$365)</f>
        <v>0</v>
      </c>
      <c r="E39" s="53" t="n">
        <f aca="false">('Medidas-dBm-Diagrama de radiaçã'!F39)-MAX('Medidas-dBm-Diagrama de radiaçã'!$C$5:$C$365,'Medidas-dBm-Diagrama de radiaçã'!$F$5:$F$365)</f>
        <v>-4.8</v>
      </c>
      <c r="F39" s="0" t="n">
        <v>-5.4</v>
      </c>
      <c r="I39" s="41" t="n">
        <f aca="false">I38+1</f>
        <v>34</v>
      </c>
      <c r="J39" s="53" t="n">
        <f aca="false">('Medidas-dBm-Diagrama de radiaçã'!I39)-MAX('Medidas-dBm-Diagrama de radiaçã'!$I$5:$I$365)</f>
        <v>-6.34000000000001</v>
      </c>
      <c r="K39" s="53" t="n">
        <f aca="false">('Medidas-dBm-Diagrama de radiaçã'!J39)-MAX('Medidas-dBm-Diagrama de radiaçã'!$J$5:$J$365)</f>
        <v>-1.876</v>
      </c>
      <c r="O39" s="41" t="n">
        <f aca="false">O38+1</f>
        <v>34</v>
      </c>
      <c r="P39" s="53" t="n">
        <f aca="false">('Medidas-dBm-Diagrama de radiaçã'!O39)-MAX('Medidas-dBm-Diagrama de radiaçã'!$P$5:$P$365)</f>
        <v>-6.33600000000001</v>
      </c>
      <c r="Q39" s="53" t="n">
        <f aca="false">('Medidas-dBm-Diagrama de radiaçã'!P39)-MAX('Medidas-dBm-Diagrama de radiaçã'!$P$5:$P$365)</f>
        <v>-20.404</v>
      </c>
      <c r="R39" s="53" t="n">
        <f aca="false">('Medidas-dBm-Diagrama de radiaçã'!Q39)-MAX('Medidas-dBm-Diagrama de radiaçã'!$P$5:$P$365)</f>
        <v>-2.802</v>
      </c>
      <c r="S39" s="53" t="n">
        <f aca="false">('Medidas-dBm-Diagrama de radiaçã'!R39)-MAX('Medidas-dBm-Diagrama de radiaçã'!$R$5:$R$365)</f>
        <v>-1.986</v>
      </c>
      <c r="T39" s="0" t="n">
        <v>-5.246</v>
      </c>
    </row>
    <row r="40" customFormat="false" ht="12.8" hidden="false" customHeight="false" outlineLevel="0" collapsed="false">
      <c r="A40" s="41"/>
      <c r="C40" s="41" t="n">
        <f aca="false">C39+1</f>
        <v>35</v>
      </c>
      <c r="D40" s="53" t="n">
        <f aca="false">('Medidas-dBm-Diagrama de radiaçã'!C40)-MAX('Medidas-dBm-Diagrama de radiaçã'!$C$5:$C$365,'Medidas-dBm-Diagrama de radiaçã'!$F$5:$F$365)</f>
        <v>0</v>
      </c>
      <c r="E40" s="53" t="n">
        <f aca="false">('Medidas-dBm-Diagrama de radiaçã'!F40)-MAX('Medidas-dBm-Diagrama de radiaçã'!$C$5:$C$365,'Medidas-dBm-Diagrama de radiaçã'!$F$5:$F$365)</f>
        <v>-4.5</v>
      </c>
      <c r="F40" s="0" t="n">
        <v>-5.2</v>
      </c>
      <c r="I40" s="41" t="n">
        <f aca="false">I39+1</f>
        <v>35</v>
      </c>
      <c r="J40" s="53" t="n">
        <f aca="false">('Medidas-dBm-Diagrama de radiaçã'!I40)-MAX('Medidas-dBm-Diagrama de radiaçã'!$I$5:$I$365)</f>
        <v>-6.19000000000001</v>
      </c>
      <c r="K40" s="53" t="n">
        <f aca="false">('Medidas-dBm-Diagrama de radiaçã'!J40)-MAX('Medidas-dBm-Diagrama de radiaçã'!$J$5:$J$365)</f>
        <v>-1.97</v>
      </c>
      <c r="O40" s="41" t="n">
        <f aca="false">O39+1</f>
        <v>35</v>
      </c>
      <c r="P40" s="53" t="n">
        <f aca="false">('Medidas-dBm-Diagrama de radiaçã'!O40)-MAX('Medidas-dBm-Diagrama de radiaçã'!$P$5:$P$365)</f>
        <v>-6.14</v>
      </c>
      <c r="Q40" s="53" t="n">
        <f aca="false">('Medidas-dBm-Diagrama de radiaçã'!P40)-MAX('Medidas-dBm-Diagrama de radiaçã'!$P$5:$P$365)</f>
        <v>-21.81</v>
      </c>
      <c r="R40" s="53" t="n">
        <f aca="false">('Medidas-dBm-Diagrama de radiaçã'!Q40)-MAX('Medidas-dBm-Diagrama de radiaçã'!$P$5:$P$365)</f>
        <v>-2.78</v>
      </c>
      <c r="S40" s="53" t="n">
        <f aca="false">('Medidas-dBm-Diagrama de radiaçã'!R40)-MAX('Medidas-dBm-Diagrama de radiaçã'!$R$5:$R$365)</f>
        <v>-1.89</v>
      </c>
      <c r="T40" s="0" t="n">
        <v>-5.138</v>
      </c>
    </row>
    <row r="41" customFormat="false" ht="12.8" hidden="false" customHeight="false" outlineLevel="0" collapsed="false">
      <c r="A41" s="41"/>
      <c r="C41" s="41" t="n">
        <f aca="false">C40+1</f>
        <v>36</v>
      </c>
      <c r="D41" s="53" t="n">
        <f aca="false">('Medidas-dBm-Diagrama de radiaçã'!C41)-MAX('Medidas-dBm-Diagrama de radiaçã'!$C$5:$C$365,'Medidas-dBm-Diagrama de radiaçã'!$F$5:$F$365)</f>
        <v>0</v>
      </c>
      <c r="E41" s="53" t="n">
        <f aca="false">('Medidas-dBm-Diagrama de radiaçã'!F41)-MAX('Medidas-dBm-Diagrama de radiaçã'!$C$5:$C$365,'Medidas-dBm-Diagrama de radiaçã'!$F$5:$F$365)</f>
        <v>-4.3</v>
      </c>
      <c r="F41" s="0" t="n">
        <v>-4.9</v>
      </c>
      <c r="I41" s="41" t="n">
        <f aca="false">I40+1</f>
        <v>36</v>
      </c>
      <c r="J41" s="53" t="n">
        <f aca="false">('Medidas-dBm-Diagrama de radiaçã'!I41)-MAX('Medidas-dBm-Diagrama de radiaçã'!$I$5:$I$365)</f>
        <v>-5.956</v>
      </c>
      <c r="K41" s="53" t="n">
        <f aca="false">('Medidas-dBm-Diagrama de radiaçã'!J41)-MAX('Medidas-dBm-Diagrama de radiaçã'!$J$5:$J$365)</f>
        <v>-2.044</v>
      </c>
      <c r="O41" s="41" t="n">
        <f aca="false">O40+1</f>
        <v>36</v>
      </c>
      <c r="P41" s="53" t="n">
        <f aca="false">('Medidas-dBm-Diagrama de radiaçã'!O41)-MAX('Medidas-dBm-Diagrama de radiaçã'!$P$5:$P$365)</f>
        <v>-6.014</v>
      </c>
      <c r="Q41" s="53" t="n">
        <f aca="false">('Medidas-dBm-Diagrama de radiaçã'!P41)-MAX('Medidas-dBm-Diagrama de radiaçã'!$P$5:$P$365)</f>
        <v>-22.758</v>
      </c>
      <c r="R41" s="53" t="n">
        <f aca="false">('Medidas-dBm-Diagrama de radiaçã'!Q41)-MAX('Medidas-dBm-Diagrama de radiaçã'!$P$5:$P$365)</f>
        <v>-2.752</v>
      </c>
      <c r="S41" s="53" t="n">
        <f aca="false">('Medidas-dBm-Diagrama de radiaçã'!R41)-MAX('Medidas-dBm-Diagrama de radiaçã'!$R$5:$R$365)</f>
        <v>-1.844</v>
      </c>
      <c r="T41" s="0" t="n">
        <v>-5.03</v>
      </c>
    </row>
    <row r="42" customFormat="false" ht="12.8" hidden="false" customHeight="false" outlineLevel="0" collapsed="false">
      <c r="A42" s="41"/>
      <c r="C42" s="41" t="n">
        <f aca="false">C41+1</f>
        <v>37</v>
      </c>
      <c r="D42" s="53" t="n">
        <f aca="false">('Medidas-dBm-Diagrama de radiaçã'!C42)-MAX('Medidas-dBm-Diagrama de radiaçã'!$C$5:$C$365,'Medidas-dBm-Diagrama de radiaçã'!$F$5:$F$365)</f>
        <v>0</v>
      </c>
      <c r="E42" s="53" t="n">
        <f aca="false">('Medidas-dBm-Diagrama de radiaçã'!F42)-MAX('Medidas-dBm-Diagrama de radiaçã'!$C$5:$C$365,'Medidas-dBm-Diagrama de radiaçã'!$F$5:$F$365)</f>
        <v>-4</v>
      </c>
      <c r="F42" s="0" t="n">
        <v>-4.6</v>
      </c>
      <c r="I42" s="41" t="n">
        <f aca="false">I41+1</f>
        <v>37</v>
      </c>
      <c r="J42" s="53" t="n">
        <f aca="false">('Medidas-dBm-Diagrama de radiaçã'!I42)-MAX('Medidas-dBm-Diagrama de radiaçã'!$I$5:$I$365)</f>
        <v>-5.722</v>
      </c>
      <c r="K42" s="53" t="n">
        <f aca="false">('Medidas-dBm-Diagrama de radiaçã'!J42)-MAX('Medidas-dBm-Diagrama de radiaçã'!$J$5:$J$365)</f>
        <v>-2.118</v>
      </c>
      <c r="O42" s="41" t="n">
        <f aca="false">O41+1</f>
        <v>37</v>
      </c>
      <c r="P42" s="53" t="n">
        <f aca="false">('Medidas-dBm-Diagrama de radiaçã'!O42)-MAX('Medidas-dBm-Diagrama de radiaçã'!$P$5:$P$365)</f>
        <v>-5.88800000000001</v>
      </c>
      <c r="Q42" s="53" t="n">
        <f aca="false">('Medidas-dBm-Diagrama de radiaçã'!P42)-MAX('Medidas-dBm-Diagrama de radiaçã'!$P$5:$P$365)</f>
        <v>-23.706</v>
      </c>
      <c r="R42" s="53" t="n">
        <f aca="false">('Medidas-dBm-Diagrama de radiaçã'!Q42)-MAX('Medidas-dBm-Diagrama de radiaçã'!$P$5:$P$365)</f>
        <v>-2.724</v>
      </c>
      <c r="S42" s="53" t="n">
        <f aca="false">('Medidas-dBm-Diagrama de radiaçã'!R42)-MAX('Medidas-dBm-Diagrama de radiaçã'!$R$5:$R$365)</f>
        <v>-1.798</v>
      </c>
      <c r="T42" s="0" t="n">
        <v>-4.858</v>
      </c>
    </row>
    <row r="43" customFormat="false" ht="12.8" hidden="false" customHeight="false" outlineLevel="0" collapsed="false">
      <c r="A43" s="41"/>
      <c r="C43" s="41" t="n">
        <f aca="false">C42+1</f>
        <v>38</v>
      </c>
      <c r="D43" s="53" t="n">
        <f aca="false">('Medidas-dBm-Diagrama de radiaçã'!C43)-MAX('Medidas-dBm-Diagrama de radiaçã'!$C$5:$C$365,'Medidas-dBm-Diagrama de radiaçã'!$F$5:$F$365)</f>
        <v>0</v>
      </c>
      <c r="E43" s="53" t="n">
        <f aca="false">('Medidas-dBm-Diagrama de radiaçã'!F43)-MAX('Medidas-dBm-Diagrama de radiaçã'!$C$5:$C$365,'Medidas-dBm-Diagrama de radiaçã'!$F$5:$F$365)</f>
        <v>-3.8</v>
      </c>
      <c r="F43" s="0" t="n">
        <v>-4.3</v>
      </c>
      <c r="I43" s="41" t="n">
        <f aca="false">I42+1</f>
        <v>38</v>
      </c>
      <c r="J43" s="53" t="n">
        <f aca="false">('Medidas-dBm-Diagrama de radiaçã'!I43)-MAX('Medidas-dBm-Diagrama de radiaçã'!$I$5:$I$365)</f>
        <v>-5.48800000000001</v>
      </c>
      <c r="K43" s="53" t="n">
        <f aca="false">('Medidas-dBm-Diagrama de radiaçã'!J43)-MAX('Medidas-dBm-Diagrama de radiaçã'!$J$5:$J$365)</f>
        <v>-2.192</v>
      </c>
      <c r="O43" s="41" t="n">
        <f aca="false">O42+1</f>
        <v>38</v>
      </c>
      <c r="P43" s="53" t="n">
        <f aca="false">('Medidas-dBm-Diagrama de radiaçã'!O43)-MAX('Medidas-dBm-Diagrama de radiaçã'!$P$5:$P$365)</f>
        <v>-5.762</v>
      </c>
      <c r="Q43" s="53" t="n">
        <f aca="false">('Medidas-dBm-Diagrama de radiaçã'!P43)-MAX('Medidas-dBm-Diagrama de radiaçã'!$P$5:$P$365)</f>
        <v>-24.654</v>
      </c>
      <c r="R43" s="53" t="n">
        <f aca="false">('Medidas-dBm-Diagrama de radiaçã'!Q43)-MAX('Medidas-dBm-Diagrama de radiaçã'!$P$5:$P$365)</f>
        <v>-2.696</v>
      </c>
      <c r="S43" s="53" t="n">
        <f aca="false">('Medidas-dBm-Diagrama de radiaçã'!R43)-MAX('Medidas-dBm-Diagrama de radiaçã'!$R$5:$R$365)</f>
        <v>-1.752</v>
      </c>
      <c r="T43" s="0" t="n">
        <v>-4.686</v>
      </c>
    </row>
    <row r="44" customFormat="false" ht="12.8" hidden="false" customHeight="false" outlineLevel="0" collapsed="false">
      <c r="A44" s="41"/>
      <c r="C44" s="41" t="n">
        <f aca="false">C43+1</f>
        <v>39</v>
      </c>
      <c r="D44" s="53" t="n">
        <f aca="false">('Medidas-dBm-Diagrama de radiaçã'!C44)-MAX('Medidas-dBm-Diagrama de radiaçã'!$C$5:$C$365,'Medidas-dBm-Diagrama de radiaçã'!$F$5:$F$365)</f>
        <v>0</v>
      </c>
      <c r="E44" s="53" t="n">
        <f aca="false">('Medidas-dBm-Diagrama de radiaçã'!F44)-MAX('Medidas-dBm-Diagrama de radiaçã'!$C$5:$C$365,'Medidas-dBm-Diagrama de radiaçã'!$F$5:$F$365)</f>
        <v>-3.59999999999999</v>
      </c>
      <c r="F44" s="0" t="n">
        <v>-4</v>
      </c>
      <c r="I44" s="41" t="n">
        <f aca="false">I43+1</f>
        <v>39</v>
      </c>
      <c r="J44" s="53" t="n">
        <f aca="false">('Medidas-dBm-Diagrama de radiaçã'!I44)-MAX('Medidas-dBm-Diagrama de radiaçã'!$I$5:$I$365)</f>
        <v>-5.25400000000001</v>
      </c>
      <c r="K44" s="53" t="n">
        <f aca="false">('Medidas-dBm-Diagrama de radiaçã'!J44)-MAX('Medidas-dBm-Diagrama de radiaçã'!$J$5:$J$365)</f>
        <v>-2.266</v>
      </c>
      <c r="O44" s="41" t="n">
        <f aca="false">O43+1</f>
        <v>39</v>
      </c>
      <c r="P44" s="53" t="n">
        <f aca="false">('Medidas-dBm-Diagrama de radiaçã'!O44)-MAX('Medidas-dBm-Diagrama de radiaçã'!$P$5:$P$365)</f>
        <v>-5.636</v>
      </c>
      <c r="Q44" s="53" t="n">
        <f aca="false">('Medidas-dBm-Diagrama de radiaçã'!P44)-MAX('Medidas-dBm-Diagrama de radiaçã'!$P$5:$P$365)</f>
        <v>-25.602</v>
      </c>
      <c r="R44" s="53" t="n">
        <f aca="false">('Medidas-dBm-Diagrama de radiaçã'!Q44)-MAX('Medidas-dBm-Diagrama de radiaçã'!$P$5:$P$365)</f>
        <v>-2.668</v>
      </c>
      <c r="S44" s="53" t="n">
        <f aca="false">('Medidas-dBm-Diagrama de radiaçã'!R44)-MAX('Medidas-dBm-Diagrama de radiaçã'!$R$5:$R$365)</f>
        <v>-1.706</v>
      </c>
      <c r="T44" s="0" t="n">
        <v>-4.514</v>
      </c>
    </row>
    <row r="45" customFormat="false" ht="12.8" hidden="false" customHeight="false" outlineLevel="0" collapsed="false">
      <c r="A45" s="41" t="n">
        <v>40</v>
      </c>
      <c r="C45" s="41" t="n">
        <f aca="false">C44+1</f>
        <v>40</v>
      </c>
      <c r="D45" s="53" t="n">
        <f aca="false">('Medidas-dBm-Diagrama de radiaçã'!C45)-MAX('Medidas-dBm-Diagrama de radiaçã'!$C$5:$C$365,'Medidas-dBm-Diagrama de radiaçã'!$F$5:$F$365)</f>
        <v>0</v>
      </c>
      <c r="E45" s="53" t="n">
        <f aca="false">('Medidas-dBm-Diagrama de radiaçã'!F45)-MAX('Medidas-dBm-Diagrama de radiaçã'!$C$5:$C$365,'Medidas-dBm-Diagrama de radiaçã'!$F$5:$F$365)</f>
        <v>-3.4</v>
      </c>
      <c r="F45" s="0" t="n">
        <v>-3.7</v>
      </c>
      <c r="I45" s="41" t="n">
        <f aca="false">I44+1</f>
        <v>40</v>
      </c>
      <c r="J45" s="53" t="n">
        <f aca="false">('Medidas-dBm-Diagrama de radiaçã'!I45)-MAX('Medidas-dBm-Diagrama de radiaçã'!$I$5:$I$365)</f>
        <v>-5.02</v>
      </c>
      <c r="K45" s="53" t="n">
        <f aca="false">('Medidas-dBm-Diagrama de radiaçã'!J45)-MAX('Medidas-dBm-Diagrama de radiaçã'!$J$5:$J$365)</f>
        <v>-2.34</v>
      </c>
      <c r="O45" s="41" t="n">
        <f aca="false">O44+1</f>
        <v>40</v>
      </c>
      <c r="P45" s="53" t="n">
        <f aca="false">('Medidas-dBm-Diagrama de radiaçã'!O45)-MAX('Medidas-dBm-Diagrama de radiaçã'!$P$5:$P$365)</f>
        <v>-5.51000000000001</v>
      </c>
      <c r="Q45" s="53" t="n">
        <f aca="false">('Medidas-dBm-Diagrama de radiaçã'!P45)-MAX('Medidas-dBm-Diagrama de radiaçã'!$P$5:$P$365)</f>
        <v>-26.55</v>
      </c>
      <c r="R45" s="53" t="n">
        <f aca="false">('Medidas-dBm-Diagrama de radiaçã'!Q45)-MAX('Medidas-dBm-Diagrama de radiaçã'!$P$5:$P$365)</f>
        <v>-2.64</v>
      </c>
      <c r="S45" s="53" t="n">
        <f aca="false">('Medidas-dBm-Diagrama de radiaçã'!R45)-MAX('Medidas-dBm-Diagrama de radiaçã'!$R$5:$R$365)</f>
        <v>-1.66</v>
      </c>
      <c r="T45" s="0" t="n">
        <v>-4.34200000000001</v>
      </c>
    </row>
    <row r="46" customFormat="false" ht="12.8" hidden="false" customHeight="false" outlineLevel="0" collapsed="false">
      <c r="A46" s="41"/>
      <c r="C46" s="41" t="n">
        <f aca="false">C45+1</f>
        <v>41</v>
      </c>
      <c r="D46" s="53" t="n">
        <f aca="false">('Medidas-dBm-Diagrama de radiaçã'!C46)-MAX('Medidas-dBm-Diagrama de radiaçã'!$C$5:$C$365,'Medidas-dBm-Diagrama de radiaçã'!$F$5:$F$365)</f>
        <v>0</v>
      </c>
      <c r="E46" s="53" t="n">
        <f aca="false">('Medidas-dBm-Diagrama de radiaçã'!F46)-MAX('Medidas-dBm-Diagrama de radiaçã'!$C$5:$C$365,'Medidas-dBm-Diagrama de radiaçã'!$F$5:$F$365)</f>
        <v>-3.2</v>
      </c>
      <c r="F46" s="0" t="n">
        <v>-3.5</v>
      </c>
      <c r="I46" s="41" t="n">
        <f aca="false">I45+1</f>
        <v>41</v>
      </c>
      <c r="J46" s="53" t="n">
        <f aca="false">('Medidas-dBm-Diagrama de radiaçã'!I46)-MAX('Medidas-dBm-Diagrama de radiaçã'!$I$5:$I$365)</f>
        <v>-4.82</v>
      </c>
      <c r="K46" s="53" t="n">
        <f aca="false">('Medidas-dBm-Diagrama de radiaçã'!J46)-MAX('Medidas-dBm-Diagrama de radiaçã'!$J$5:$J$365)</f>
        <v>-2.418</v>
      </c>
      <c r="O46" s="41" t="n">
        <f aca="false">O45+1</f>
        <v>41</v>
      </c>
      <c r="P46" s="53" t="n">
        <f aca="false">('Medidas-dBm-Diagrama de radiaçã'!O46)-MAX('Medidas-dBm-Diagrama de radiaçã'!$P$5:$P$365)</f>
        <v>-5.43</v>
      </c>
      <c r="Q46" s="53" t="n">
        <f aca="false">('Medidas-dBm-Diagrama de radiaçã'!P46)-MAX('Medidas-dBm-Diagrama de radiaçã'!$P$5:$P$365)</f>
        <v>-24.592</v>
      </c>
      <c r="R46" s="53" t="n">
        <f aca="false">('Medidas-dBm-Diagrama de radiaçã'!Q46)-MAX('Medidas-dBm-Diagrama de radiaçã'!$P$5:$P$365)</f>
        <v>-2.632</v>
      </c>
      <c r="S46" s="53" t="n">
        <f aca="false">('Medidas-dBm-Diagrama de radiaçã'!R46)-MAX('Medidas-dBm-Diagrama de radiaçã'!$R$5:$R$365)</f>
        <v>-1.632</v>
      </c>
      <c r="T46" s="0" t="n">
        <v>-4.17</v>
      </c>
    </row>
    <row r="47" customFormat="false" ht="12.8" hidden="false" customHeight="false" outlineLevel="0" collapsed="false">
      <c r="A47" s="41"/>
      <c r="C47" s="41" t="n">
        <f aca="false">C46+1</f>
        <v>42</v>
      </c>
      <c r="D47" s="53" t="n">
        <f aca="false">('Medidas-dBm-Diagrama de radiaçã'!C47)-MAX('Medidas-dBm-Diagrama de radiaçã'!$C$5:$C$365,'Medidas-dBm-Diagrama de radiaçã'!$F$5:$F$365)</f>
        <v>0</v>
      </c>
      <c r="E47" s="53" t="n">
        <f aca="false">('Medidas-dBm-Diagrama de radiaçã'!F47)-MAX('Medidas-dBm-Diagrama de radiaçã'!$C$5:$C$365,'Medidas-dBm-Diagrama de radiaçã'!$F$5:$F$365)</f>
        <v>-2.9</v>
      </c>
      <c r="F47" s="0" t="n">
        <v>-3.2</v>
      </c>
      <c r="I47" s="41" t="n">
        <f aca="false">I46+1</f>
        <v>42</v>
      </c>
      <c r="J47" s="53" t="n">
        <f aca="false">('Medidas-dBm-Diagrama de radiaçã'!I47)-MAX('Medidas-dBm-Diagrama de radiaçã'!$I$5:$I$365)</f>
        <v>-4.62</v>
      </c>
      <c r="K47" s="53" t="n">
        <f aca="false">('Medidas-dBm-Diagrama de radiaçã'!J47)-MAX('Medidas-dBm-Diagrama de radiaçã'!$J$5:$J$365)</f>
        <v>-2.496</v>
      </c>
      <c r="O47" s="41" t="n">
        <f aca="false">O46+1</f>
        <v>42</v>
      </c>
      <c r="P47" s="53" t="n">
        <f aca="false">('Medidas-dBm-Diagrama de radiaçã'!O47)-MAX('Medidas-dBm-Diagrama de radiaçã'!$P$5:$P$365)</f>
        <v>-5.35</v>
      </c>
      <c r="Q47" s="53" t="n">
        <f aca="false">('Medidas-dBm-Diagrama de radiaçã'!P47)-MAX('Medidas-dBm-Diagrama de radiaçã'!$P$5:$P$365)</f>
        <v>-22.634</v>
      </c>
      <c r="R47" s="53" t="n">
        <f aca="false">('Medidas-dBm-Diagrama de radiaçã'!Q47)-MAX('Medidas-dBm-Diagrama de radiaçã'!$P$5:$P$365)</f>
        <v>-2.624</v>
      </c>
      <c r="S47" s="53" t="n">
        <f aca="false">('Medidas-dBm-Diagrama de radiaçã'!R47)-MAX('Medidas-dBm-Diagrama de radiaçã'!$R$5:$R$365)</f>
        <v>-1.60400000000001</v>
      </c>
      <c r="T47" s="0" t="n">
        <v>-4.024</v>
      </c>
    </row>
    <row r="48" customFormat="false" ht="12.8" hidden="false" customHeight="false" outlineLevel="0" collapsed="false">
      <c r="A48" s="41"/>
      <c r="C48" s="41" t="n">
        <f aca="false">C47+1</f>
        <v>43</v>
      </c>
      <c r="D48" s="53" t="n">
        <f aca="false">('Medidas-dBm-Diagrama de radiaçã'!C48)-MAX('Medidas-dBm-Diagrama de radiaçã'!$C$5:$C$365,'Medidas-dBm-Diagrama de radiaçã'!$F$5:$F$365)</f>
        <v>0</v>
      </c>
      <c r="E48" s="53" t="n">
        <f aca="false">('Medidas-dBm-Diagrama de radiaçã'!F48)-MAX('Medidas-dBm-Diagrama de radiaçã'!$C$5:$C$365,'Medidas-dBm-Diagrama de radiaçã'!$F$5:$F$365)</f>
        <v>-2.8</v>
      </c>
      <c r="F48" s="0" t="n">
        <v>-3</v>
      </c>
      <c r="I48" s="41" t="n">
        <f aca="false">I47+1</f>
        <v>43</v>
      </c>
      <c r="J48" s="53" t="n">
        <f aca="false">('Medidas-dBm-Diagrama de radiaçã'!I48)-MAX('Medidas-dBm-Diagrama de radiaçã'!$I$5:$I$365)</f>
        <v>-4.42</v>
      </c>
      <c r="K48" s="53" t="n">
        <f aca="false">('Medidas-dBm-Diagrama de radiaçã'!J48)-MAX('Medidas-dBm-Diagrama de radiaçã'!$J$5:$J$365)</f>
        <v>-2.574</v>
      </c>
      <c r="O48" s="41" t="n">
        <f aca="false">O47+1</f>
        <v>43</v>
      </c>
      <c r="P48" s="53" t="n">
        <f aca="false">('Medidas-dBm-Diagrama de radiaçã'!O48)-MAX('Medidas-dBm-Diagrama de radiaçã'!$P$5:$P$365)</f>
        <v>-5.27</v>
      </c>
      <c r="Q48" s="53" t="n">
        <f aca="false">('Medidas-dBm-Diagrama de radiaçã'!P48)-MAX('Medidas-dBm-Diagrama de radiaçã'!$P$5:$P$365)</f>
        <v>-20.676</v>
      </c>
      <c r="R48" s="53" t="n">
        <f aca="false">('Medidas-dBm-Diagrama de radiaçã'!Q48)-MAX('Medidas-dBm-Diagrama de radiaçã'!$P$5:$P$365)</f>
        <v>-2.616</v>
      </c>
      <c r="S48" s="53" t="n">
        <f aca="false">('Medidas-dBm-Diagrama de radiaçã'!R48)-MAX('Medidas-dBm-Diagrama de radiaçã'!$R$5:$R$365)</f>
        <v>-1.57600000000001</v>
      </c>
      <c r="T48" s="0" t="n">
        <v>-3.87800000000001</v>
      </c>
    </row>
    <row r="49" customFormat="false" ht="12.8" hidden="false" customHeight="false" outlineLevel="0" collapsed="false">
      <c r="A49" s="41"/>
      <c r="C49" s="41" t="n">
        <f aca="false">C48+1</f>
        <v>44</v>
      </c>
      <c r="D49" s="53" t="n">
        <f aca="false">('Medidas-dBm-Diagrama de radiaçã'!C49)-MAX('Medidas-dBm-Diagrama de radiaçã'!$C$5:$C$365,'Medidas-dBm-Diagrama de radiaçã'!$F$5:$F$365)</f>
        <v>0</v>
      </c>
      <c r="E49" s="53" t="n">
        <f aca="false">('Medidas-dBm-Diagrama de radiaçã'!F49)-MAX('Medidas-dBm-Diagrama de radiaçã'!$C$5:$C$365,'Medidas-dBm-Diagrama de radiaçã'!$F$5:$F$365)</f>
        <v>-2.5</v>
      </c>
      <c r="F49" s="0" t="n">
        <v>-2.8</v>
      </c>
      <c r="I49" s="41" t="n">
        <f aca="false">I48+1</f>
        <v>44</v>
      </c>
      <c r="J49" s="53" t="n">
        <f aca="false">('Medidas-dBm-Diagrama de radiaçã'!I49)-MAX('Medidas-dBm-Diagrama de radiaçã'!$I$5:$I$365)</f>
        <v>-4.22000000000001</v>
      </c>
      <c r="K49" s="53" t="n">
        <f aca="false">('Medidas-dBm-Diagrama de radiaçã'!J49)-MAX('Medidas-dBm-Diagrama de radiaçã'!$J$5:$J$365)</f>
        <v>-2.652</v>
      </c>
      <c r="O49" s="41" t="n">
        <f aca="false">O48+1</f>
        <v>44</v>
      </c>
      <c r="P49" s="53" t="n">
        <f aca="false">('Medidas-dBm-Diagrama de radiaçã'!O49)-MAX('Medidas-dBm-Diagrama de radiaçã'!$P$5:$P$365)</f>
        <v>-5.19000000000001</v>
      </c>
      <c r="Q49" s="53" t="n">
        <f aca="false">('Medidas-dBm-Diagrama de radiaçã'!P49)-MAX('Medidas-dBm-Diagrama de radiaçã'!$P$5:$P$365)</f>
        <v>-18.718</v>
      </c>
      <c r="R49" s="53" t="n">
        <f aca="false">('Medidas-dBm-Diagrama de radiaçã'!Q49)-MAX('Medidas-dBm-Diagrama de radiaçã'!$P$5:$P$365)</f>
        <v>-2.608</v>
      </c>
      <c r="S49" s="53" t="n">
        <f aca="false">('Medidas-dBm-Diagrama de radiaçã'!R49)-MAX('Medidas-dBm-Diagrama de radiaçã'!$R$5:$R$365)</f>
        <v>-1.548</v>
      </c>
      <c r="T49" s="0" t="n">
        <v>-3.732</v>
      </c>
    </row>
    <row r="50" customFormat="false" ht="12.8" hidden="false" customHeight="false" outlineLevel="0" collapsed="false">
      <c r="A50" s="41"/>
      <c r="C50" s="41" t="n">
        <f aca="false">C49+1</f>
        <v>45</v>
      </c>
      <c r="D50" s="53" t="n">
        <f aca="false">('Medidas-dBm-Diagrama de radiaçã'!C50)-MAX('Medidas-dBm-Diagrama de radiaçã'!$C$5:$C$365,'Medidas-dBm-Diagrama de radiaçã'!$F$5:$F$365)</f>
        <v>-0.0999999999999943</v>
      </c>
      <c r="E50" s="53" t="n">
        <f aca="false">('Medidas-dBm-Diagrama de radiaçã'!F50)-MAX('Medidas-dBm-Diagrama de radiaçã'!$C$5:$C$365,'Medidas-dBm-Diagrama de radiaçã'!$F$5:$F$365)</f>
        <v>-2.4</v>
      </c>
      <c r="F50" s="0" t="n">
        <v>-2.6</v>
      </c>
      <c r="I50" s="41" t="n">
        <f aca="false">I49+1</f>
        <v>45</v>
      </c>
      <c r="J50" s="53" t="n">
        <f aca="false">('Medidas-dBm-Diagrama de radiaçã'!I50)-MAX('Medidas-dBm-Diagrama de radiaçã'!$I$5:$I$365)</f>
        <v>-4.02</v>
      </c>
      <c r="K50" s="53" t="n">
        <f aca="false">('Medidas-dBm-Diagrama de radiaçã'!J50)-MAX('Medidas-dBm-Diagrama de radiaçã'!$J$5:$J$365)</f>
        <v>-2.73</v>
      </c>
      <c r="O50" s="41" t="n">
        <f aca="false">O49+1</f>
        <v>45</v>
      </c>
      <c r="P50" s="53" t="n">
        <f aca="false">('Medidas-dBm-Diagrama de radiaçã'!O50)-MAX('Medidas-dBm-Diagrama de radiaçã'!$P$5:$P$365)</f>
        <v>-5.11</v>
      </c>
      <c r="Q50" s="53" t="n">
        <f aca="false">('Medidas-dBm-Diagrama de radiaçã'!P50)-MAX('Medidas-dBm-Diagrama de radiaçã'!$P$5:$P$365)</f>
        <v>-16.76</v>
      </c>
      <c r="R50" s="53" t="n">
        <f aca="false">('Medidas-dBm-Diagrama de radiaçã'!Q50)-MAX('Medidas-dBm-Diagrama de radiaçã'!$P$5:$P$365)</f>
        <v>-2.6</v>
      </c>
      <c r="S50" s="53" t="n">
        <f aca="false">('Medidas-dBm-Diagrama de radiaçã'!R50)-MAX('Medidas-dBm-Diagrama de radiaçã'!$R$5:$R$365)</f>
        <v>-1.52</v>
      </c>
      <c r="T50" s="0" t="n">
        <v>-3.58600000000001</v>
      </c>
    </row>
    <row r="51" customFormat="false" ht="12.8" hidden="false" customHeight="false" outlineLevel="0" collapsed="false">
      <c r="A51" s="41"/>
      <c r="C51" s="41" t="n">
        <f aca="false">C50+1</f>
        <v>46</v>
      </c>
      <c r="D51" s="53" t="n">
        <f aca="false">('Medidas-dBm-Diagrama de radiaçã'!C51)-MAX('Medidas-dBm-Diagrama de radiaçã'!$C$5:$C$365,'Medidas-dBm-Diagrama de radiaçã'!$F$5:$F$365)</f>
        <v>-0.0999999999999943</v>
      </c>
      <c r="E51" s="53" t="n">
        <f aca="false">('Medidas-dBm-Diagrama de radiaçã'!F51)-MAX('Medidas-dBm-Diagrama de radiaçã'!$C$5:$C$365,'Medidas-dBm-Diagrama de radiaçã'!$F$5:$F$365)</f>
        <v>-2.3</v>
      </c>
      <c r="F51" s="0" t="n">
        <v>-2.4</v>
      </c>
      <c r="I51" s="41" t="n">
        <f aca="false">I50+1</f>
        <v>46</v>
      </c>
      <c r="J51" s="53" t="n">
        <f aca="false">('Medidas-dBm-Diagrama de radiaçã'!I51)-MAX('Medidas-dBm-Diagrama de radiaçã'!$I$5:$I$365)</f>
        <v>-3.814</v>
      </c>
      <c r="K51" s="53" t="n">
        <f aca="false">('Medidas-dBm-Diagrama de radiaçã'!J51)-MAX('Medidas-dBm-Diagrama de radiaçã'!$J$5:$J$365)</f>
        <v>-2.784</v>
      </c>
      <c r="O51" s="41" t="n">
        <f aca="false">O50+1</f>
        <v>46</v>
      </c>
      <c r="P51" s="53" t="n">
        <f aca="false">('Medidas-dBm-Diagrama de radiaçã'!O51)-MAX('Medidas-dBm-Diagrama de radiaçã'!$P$5:$P$365)</f>
        <v>-5.08600000000001</v>
      </c>
      <c r="Q51" s="53" t="n">
        <f aca="false">('Medidas-dBm-Diagrama de radiaçã'!P51)-MAX('Medidas-dBm-Diagrama de radiaçã'!$P$5:$P$365)</f>
        <v>-15.964</v>
      </c>
      <c r="R51" s="53" t="n">
        <f aca="false">('Medidas-dBm-Diagrama de radiaçã'!Q51)-MAX('Medidas-dBm-Diagrama de radiaçã'!$P$5:$P$365)</f>
        <v>-2.554</v>
      </c>
      <c r="S51" s="53" t="n">
        <f aca="false">('Medidas-dBm-Diagrama de radiaçã'!R51)-MAX('Medidas-dBm-Diagrama de radiaçã'!$R$5:$R$365)</f>
        <v>-1.526</v>
      </c>
      <c r="T51" s="0" t="n">
        <v>-3.44</v>
      </c>
    </row>
    <row r="52" customFormat="false" ht="12.8" hidden="false" customHeight="false" outlineLevel="0" collapsed="false">
      <c r="A52" s="41"/>
      <c r="C52" s="41" t="n">
        <f aca="false">C51+1</f>
        <v>47</v>
      </c>
      <c r="D52" s="53" t="n">
        <f aca="false">('Medidas-dBm-Diagrama de radiaçã'!C52)-MAX('Medidas-dBm-Diagrama de radiaçã'!$C$5:$C$365,'Medidas-dBm-Diagrama de radiaçã'!$F$5:$F$365)</f>
        <v>-0.0999999999999943</v>
      </c>
      <c r="E52" s="53" t="n">
        <f aca="false">('Medidas-dBm-Diagrama de radiaçã'!F52)-MAX('Medidas-dBm-Diagrama de radiaçã'!$C$5:$C$365,'Medidas-dBm-Diagrama de radiaçã'!$F$5:$F$365)</f>
        <v>-2.09999999999999</v>
      </c>
      <c r="F52" s="0" t="n">
        <v>-2.1</v>
      </c>
      <c r="I52" s="41" t="n">
        <f aca="false">I51+1</f>
        <v>47</v>
      </c>
      <c r="J52" s="53" t="n">
        <f aca="false">('Medidas-dBm-Diagrama de radiaçã'!I52)-MAX('Medidas-dBm-Diagrama de radiaçã'!$I$5:$I$365)</f>
        <v>-3.608</v>
      </c>
      <c r="K52" s="53" t="n">
        <f aca="false">('Medidas-dBm-Diagrama de radiaçã'!J52)-MAX('Medidas-dBm-Diagrama de radiaçã'!$J$5:$J$365)</f>
        <v>-2.838</v>
      </c>
      <c r="O52" s="41" t="n">
        <f aca="false">O51+1</f>
        <v>47</v>
      </c>
      <c r="P52" s="53" t="n">
        <f aca="false">('Medidas-dBm-Diagrama de radiaçã'!O52)-MAX('Medidas-dBm-Diagrama de radiaçã'!$P$5:$P$365)</f>
        <v>-5.06200000000001</v>
      </c>
      <c r="Q52" s="53" t="n">
        <f aca="false">('Medidas-dBm-Diagrama de radiaçã'!P52)-MAX('Medidas-dBm-Diagrama de radiaçã'!$P$5:$P$365)</f>
        <v>-15.168</v>
      </c>
      <c r="R52" s="53" t="n">
        <f aca="false">('Medidas-dBm-Diagrama de radiaçã'!Q52)-MAX('Medidas-dBm-Diagrama de radiaçã'!$P$5:$P$365)</f>
        <v>-2.508</v>
      </c>
      <c r="S52" s="53" t="n">
        <f aca="false">('Medidas-dBm-Diagrama de radiaçã'!R52)-MAX('Medidas-dBm-Diagrama de radiaçã'!$R$5:$R$365)</f>
        <v>-1.532</v>
      </c>
      <c r="T52" s="0" t="n">
        <v>-3.33200000000001</v>
      </c>
    </row>
    <row r="53" customFormat="false" ht="12.8" hidden="false" customHeight="false" outlineLevel="0" collapsed="false">
      <c r="A53" s="41"/>
      <c r="C53" s="41" t="n">
        <f aca="false">C52+1</f>
        <v>48</v>
      </c>
      <c r="D53" s="53" t="n">
        <f aca="false">('Medidas-dBm-Diagrama de radiaçã'!C53)-MAX('Medidas-dBm-Diagrama de radiaçã'!$C$5:$C$365,'Medidas-dBm-Diagrama de radiaçã'!$F$5:$F$365)</f>
        <v>-0.199999999999996</v>
      </c>
      <c r="E53" s="53" t="n">
        <f aca="false">('Medidas-dBm-Diagrama de radiaçã'!F53)-MAX('Medidas-dBm-Diagrama de radiaçã'!$C$5:$C$365,'Medidas-dBm-Diagrama de radiaçã'!$F$5:$F$365)</f>
        <v>-2</v>
      </c>
      <c r="F53" s="0" t="n">
        <v>-2</v>
      </c>
      <c r="I53" s="41" t="n">
        <f aca="false">I52+1</f>
        <v>48</v>
      </c>
      <c r="J53" s="53" t="n">
        <f aca="false">('Medidas-dBm-Diagrama de radiaçã'!I53)-MAX('Medidas-dBm-Diagrama de radiaçã'!$I$5:$I$365)</f>
        <v>-3.402</v>
      </c>
      <c r="K53" s="53" t="n">
        <f aca="false">('Medidas-dBm-Diagrama de radiaçã'!J53)-MAX('Medidas-dBm-Diagrama de radiaçã'!$J$5:$J$365)</f>
        <v>-2.892</v>
      </c>
      <c r="O53" s="41" t="n">
        <f aca="false">O52+1</f>
        <v>48</v>
      </c>
      <c r="P53" s="53" t="n">
        <f aca="false">('Medidas-dBm-Diagrama de radiaçã'!O53)-MAX('Medidas-dBm-Diagrama de radiaçã'!$P$5:$P$365)</f>
        <v>-5.038</v>
      </c>
      <c r="Q53" s="53" t="n">
        <f aca="false">('Medidas-dBm-Diagrama de radiaçã'!P53)-MAX('Medidas-dBm-Diagrama de radiaçã'!$P$5:$P$365)</f>
        <v>-14.372</v>
      </c>
      <c r="R53" s="53" t="n">
        <f aca="false">('Medidas-dBm-Diagrama de radiaçã'!Q53)-MAX('Medidas-dBm-Diagrama de radiaçã'!$P$5:$P$365)</f>
        <v>-2.462</v>
      </c>
      <c r="S53" s="53" t="n">
        <f aca="false">('Medidas-dBm-Diagrama de radiaçã'!R53)-MAX('Medidas-dBm-Diagrama de radiaçã'!$R$5:$R$365)</f>
        <v>-1.538</v>
      </c>
      <c r="T53" s="0" t="n">
        <v>-3.22400000000001</v>
      </c>
    </row>
    <row r="54" customFormat="false" ht="12.8" hidden="false" customHeight="false" outlineLevel="0" collapsed="false">
      <c r="A54" s="41"/>
      <c r="C54" s="41" t="n">
        <f aca="false">C53+1</f>
        <v>49</v>
      </c>
      <c r="D54" s="53" t="n">
        <f aca="false">('Medidas-dBm-Diagrama de radiaçã'!C54)-MAX('Medidas-dBm-Diagrama de radiaçã'!$C$5:$C$365,'Medidas-dBm-Diagrama de radiaçã'!$F$5:$F$365)</f>
        <v>-0.299999999999997</v>
      </c>
      <c r="E54" s="53" t="n">
        <f aca="false">('Medidas-dBm-Diagrama de radiaçã'!F54)-MAX('Medidas-dBm-Diagrama de radiaçã'!$C$5:$C$365,'Medidas-dBm-Diagrama de radiaçã'!$F$5:$F$365)</f>
        <v>-1.9</v>
      </c>
      <c r="F54" s="0" t="n">
        <v>-1.7</v>
      </c>
      <c r="I54" s="41" t="n">
        <f aca="false">I53+1</f>
        <v>49</v>
      </c>
      <c r="J54" s="53" t="n">
        <f aca="false">('Medidas-dBm-Diagrama de radiaçã'!I54)-MAX('Medidas-dBm-Diagrama de radiaçã'!$I$5:$I$365)</f>
        <v>-3.196</v>
      </c>
      <c r="K54" s="53" t="n">
        <f aca="false">('Medidas-dBm-Diagrama de radiaçã'!J54)-MAX('Medidas-dBm-Diagrama de radiaçã'!$J$5:$J$365)</f>
        <v>-2.946</v>
      </c>
      <c r="O54" s="41" t="n">
        <f aca="false">O53+1</f>
        <v>49</v>
      </c>
      <c r="P54" s="53" t="n">
        <f aca="false">('Medidas-dBm-Diagrama de radiaçã'!O54)-MAX('Medidas-dBm-Diagrama de radiaçã'!$P$5:$P$365)</f>
        <v>-5.014</v>
      </c>
      <c r="Q54" s="53" t="n">
        <f aca="false">('Medidas-dBm-Diagrama de radiaçã'!P54)-MAX('Medidas-dBm-Diagrama de radiaçã'!$P$5:$P$365)</f>
        <v>-13.576</v>
      </c>
      <c r="R54" s="53" t="n">
        <f aca="false">('Medidas-dBm-Diagrama de radiaçã'!Q54)-MAX('Medidas-dBm-Diagrama de radiaçã'!$P$5:$P$365)</f>
        <v>-2.416</v>
      </c>
      <c r="S54" s="53" t="n">
        <f aca="false">('Medidas-dBm-Diagrama de radiaçã'!R54)-MAX('Medidas-dBm-Diagrama de radiaçã'!$R$5:$R$365)</f>
        <v>-1.544</v>
      </c>
      <c r="T54" s="0" t="n">
        <v>-3.11600000000001</v>
      </c>
    </row>
    <row r="55" customFormat="false" ht="12.8" hidden="false" customHeight="false" outlineLevel="0" collapsed="false">
      <c r="A55" s="41" t="n">
        <v>50</v>
      </c>
      <c r="C55" s="41" t="n">
        <f aca="false">C54+1</f>
        <v>50</v>
      </c>
      <c r="D55" s="53" t="n">
        <f aca="false">('Medidas-dBm-Diagrama de radiaçã'!C55)-MAX('Medidas-dBm-Diagrama de radiaçã'!$C$5:$C$365,'Medidas-dBm-Diagrama de radiaçã'!$F$5:$F$365)</f>
        <v>-0.299999999999997</v>
      </c>
      <c r="E55" s="53" t="n">
        <f aca="false">('Medidas-dBm-Diagrama de radiaçã'!F55)-MAX('Medidas-dBm-Diagrama de radiaçã'!$C$5:$C$365,'Medidas-dBm-Diagrama de radiaçã'!$F$5:$F$365)</f>
        <v>-1.8</v>
      </c>
      <c r="F55" s="0" t="n">
        <v>-1.6</v>
      </c>
      <c r="I55" s="41" t="n">
        <f aca="false">I54+1</f>
        <v>50</v>
      </c>
      <c r="J55" s="53" t="n">
        <f aca="false">('Medidas-dBm-Diagrama de radiaçã'!I55)-MAX('Medidas-dBm-Diagrama de radiaçã'!$I$5:$I$365)</f>
        <v>-2.99</v>
      </c>
      <c r="K55" s="53" t="n">
        <f aca="false">('Medidas-dBm-Diagrama de radiaçã'!J55)-MAX('Medidas-dBm-Diagrama de radiaçã'!$J$5:$J$365)</f>
        <v>-3</v>
      </c>
      <c r="O55" s="41" t="n">
        <f aca="false">O54+1</f>
        <v>50</v>
      </c>
      <c r="P55" s="53" t="n">
        <f aca="false">('Medidas-dBm-Diagrama de radiaçã'!O55)-MAX('Medidas-dBm-Diagrama de radiaçã'!$P$5:$P$365)</f>
        <v>-4.99</v>
      </c>
      <c r="Q55" s="53" t="n">
        <f aca="false">('Medidas-dBm-Diagrama de radiaçã'!P55)-MAX('Medidas-dBm-Diagrama de radiaçã'!$P$5:$P$365)</f>
        <v>-12.78</v>
      </c>
      <c r="R55" s="53" t="n">
        <f aca="false">('Medidas-dBm-Diagrama de radiaçã'!Q55)-MAX('Medidas-dBm-Diagrama de radiaçã'!$P$5:$P$365)</f>
        <v>-2.37</v>
      </c>
      <c r="S55" s="53" t="n">
        <f aca="false">('Medidas-dBm-Diagrama de radiaçã'!R55)-MAX('Medidas-dBm-Diagrama de radiaçã'!$R$5:$R$365)</f>
        <v>-1.55</v>
      </c>
      <c r="T55" s="0" t="n">
        <v>-3.008</v>
      </c>
    </row>
    <row r="56" customFormat="false" ht="12.8" hidden="false" customHeight="false" outlineLevel="0" collapsed="false">
      <c r="A56" s="41"/>
      <c r="C56" s="41" t="n">
        <f aca="false">C55+1</f>
        <v>51</v>
      </c>
      <c r="D56" s="53" t="n">
        <f aca="false">('Medidas-dBm-Diagrama de radiaçã'!C56)-MAX('Medidas-dBm-Diagrama de radiaçã'!$C$5:$C$365,'Medidas-dBm-Diagrama de radiaçã'!$F$5:$F$365)</f>
        <v>-0.399999999999999</v>
      </c>
      <c r="E56" s="53" t="n">
        <f aca="false">('Medidas-dBm-Diagrama de radiaçã'!F56)-MAX('Medidas-dBm-Diagrama de radiaçã'!$C$5:$C$365,'Medidas-dBm-Diagrama de radiaçã'!$F$5:$F$365)</f>
        <v>-1.59999999999999</v>
      </c>
      <c r="F56" s="0" t="n">
        <v>-1.5</v>
      </c>
      <c r="I56" s="41" t="n">
        <f aca="false">I55+1</f>
        <v>51</v>
      </c>
      <c r="J56" s="53" t="n">
        <f aca="false">('Medidas-dBm-Diagrama de radiaçã'!I56)-MAX('Medidas-dBm-Diagrama de radiaçã'!$I$5:$I$365)</f>
        <v>-2.852</v>
      </c>
      <c r="K56" s="53" t="n">
        <f aca="false">('Medidas-dBm-Diagrama de radiaçã'!J56)-MAX('Medidas-dBm-Diagrama de radiaçã'!$J$5:$J$365)</f>
        <v>-3.104</v>
      </c>
      <c r="O56" s="41" t="n">
        <f aca="false">O55+1</f>
        <v>51</v>
      </c>
      <c r="P56" s="53" t="n">
        <f aca="false">('Medidas-dBm-Diagrama de radiaçã'!O56)-MAX('Medidas-dBm-Diagrama de radiaçã'!$P$5:$P$365)</f>
        <v>-5.014</v>
      </c>
      <c r="Q56" s="53" t="n">
        <f aca="false">('Medidas-dBm-Diagrama de radiaçã'!P56)-MAX('Medidas-dBm-Diagrama de radiaçã'!$P$5:$P$365)</f>
        <v>-12.31</v>
      </c>
      <c r="R56" s="53" t="n">
        <f aca="false">('Medidas-dBm-Diagrama de radiaçã'!Q56)-MAX('Medidas-dBm-Diagrama de radiaçã'!$P$5:$P$365)</f>
        <v>-2.26000000000001</v>
      </c>
      <c r="S56" s="53" t="n">
        <f aca="false">('Medidas-dBm-Diagrama de radiaçã'!R56)-MAX('Medidas-dBm-Diagrama de radiaçã'!$R$5:$R$365)</f>
        <v>-1.58600000000001</v>
      </c>
      <c r="T56" s="0" t="n">
        <v>-2.90000000000001</v>
      </c>
    </row>
    <row r="57" customFormat="false" ht="12.8" hidden="false" customHeight="false" outlineLevel="0" collapsed="false">
      <c r="A57" s="41"/>
      <c r="C57" s="41" t="n">
        <f aca="false">C56+1</f>
        <v>52</v>
      </c>
      <c r="D57" s="53" t="n">
        <f aca="false">('Medidas-dBm-Diagrama de radiaçã'!C57)-MAX('Medidas-dBm-Diagrama de radiaçã'!$C$5:$C$365,'Medidas-dBm-Diagrama de radiaçã'!$F$5:$F$365)</f>
        <v>-0.5</v>
      </c>
      <c r="E57" s="53" t="n">
        <f aca="false">('Medidas-dBm-Diagrama de radiaçã'!F57)-MAX('Medidas-dBm-Diagrama de radiaçã'!$C$5:$C$365,'Medidas-dBm-Diagrama de radiaçã'!$F$5:$F$365)</f>
        <v>-1.5</v>
      </c>
      <c r="F57" s="0" t="n">
        <v>-1.3</v>
      </c>
      <c r="I57" s="41" t="n">
        <f aca="false">I56+1</f>
        <v>52</v>
      </c>
      <c r="J57" s="53" t="n">
        <f aca="false">('Medidas-dBm-Diagrama de radiaçã'!I57)-MAX('Medidas-dBm-Diagrama de radiaçã'!$I$5:$I$365)</f>
        <v>-2.71400000000001</v>
      </c>
      <c r="K57" s="53" t="n">
        <f aca="false">('Medidas-dBm-Diagrama de radiaçã'!J57)-MAX('Medidas-dBm-Diagrama de radiaçã'!$J$5:$J$365)</f>
        <v>-3.208</v>
      </c>
      <c r="O57" s="41" t="n">
        <f aca="false">O56+1</f>
        <v>52</v>
      </c>
      <c r="P57" s="53" t="n">
        <f aca="false">('Medidas-dBm-Diagrama de radiaçã'!O57)-MAX('Medidas-dBm-Diagrama de radiaçã'!$P$5:$P$365)</f>
        <v>-5.038</v>
      </c>
      <c r="Q57" s="53" t="n">
        <f aca="false">('Medidas-dBm-Diagrama de radiaçã'!P57)-MAX('Medidas-dBm-Diagrama de radiaçã'!$P$5:$P$365)</f>
        <v>-11.84</v>
      </c>
      <c r="R57" s="53" t="n">
        <f aca="false">('Medidas-dBm-Diagrama de radiaçã'!Q57)-MAX('Medidas-dBm-Diagrama de radiaçã'!$P$5:$P$365)</f>
        <v>-2.15000000000001</v>
      </c>
      <c r="S57" s="53" t="n">
        <f aca="false">('Medidas-dBm-Diagrama de radiaçã'!R57)-MAX('Medidas-dBm-Diagrama de radiaçã'!$R$5:$R$365)</f>
        <v>-1.62200000000001</v>
      </c>
      <c r="T57" s="0" t="n">
        <v>-2.794</v>
      </c>
    </row>
    <row r="58" customFormat="false" ht="12.8" hidden="false" customHeight="false" outlineLevel="0" collapsed="false">
      <c r="A58" s="41"/>
      <c r="C58" s="41" t="n">
        <f aca="false">C57+1</f>
        <v>53</v>
      </c>
      <c r="D58" s="53" t="n">
        <f aca="false">('Medidas-dBm-Diagrama de radiaçã'!C58)-MAX('Medidas-dBm-Diagrama de radiaçã'!$C$5:$C$365,'Medidas-dBm-Diagrama de radiaçã'!$F$5:$F$365)</f>
        <v>-0.5</v>
      </c>
      <c r="E58" s="53" t="n">
        <f aca="false">('Medidas-dBm-Diagrama de radiaçã'!F58)-MAX('Medidas-dBm-Diagrama de radiaçã'!$C$5:$C$365,'Medidas-dBm-Diagrama de radiaçã'!$F$5:$F$365)</f>
        <v>-1.4</v>
      </c>
      <c r="F58" s="0" t="n">
        <v>-1.2</v>
      </c>
      <c r="I58" s="41" t="n">
        <f aca="false">I57+1</f>
        <v>53</v>
      </c>
      <c r="J58" s="53" t="n">
        <f aca="false">('Medidas-dBm-Diagrama de radiaçã'!I58)-MAX('Medidas-dBm-Diagrama de radiaçã'!$I$5:$I$365)</f>
        <v>-2.576</v>
      </c>
      <c r="K58" s="53" t="n">
        <f aca="false">('Medidas-dBm-Diagrama de radiaçã'!J58)-MAX('Medidas-dBm-Diagrama de radiaçã'!$J$5:$J$365)</f>
        <v>-3.312</v>
      </c>
      <c r="O58" s="41" t="n">
        <f aca="false">O57+1</f>
        <v>53</v>
      </c>
      <c r="P58" s="53" t="n">
        <f aca="false">('Medidas-dBm-Diagrama de radiaçã'!O58)-MAX('Medidas-dBm-Diagrama de radiaçã'!$P$5:$P$365)</f>
        <v>-5.06200000000001</v>
      </c>
      <c r="Q58" s="53" t="n">
        <f aca="false">('Medidas-dBm-Diagrama de radiaçã'!P58)-MAX('Medidas-dBm-Diagrama de radiaçã'!$P$5:$P$365)</f>
        <v>-11.37</v>
      </c>
      <c r="R58" s="53" t="n">
        <f aca="false">('Medidas-dBm-Diagrama de radiaçã'!Q58)-MAX('Medidas-dBm-Diagrama de radiaçã'!$P$5:$P$365)</f>
        <v>-2.04</v>
      </c>
      <c r="S58" s="53" t="n">
        <f aca="false">('Medidas-dBm-Diagrama de radiaçã'!R58)-MAX('Medidas-dBm-Diagrama de radiaçã'!$R$5:$R$365)</f>
        <v>-1.65800000000001</v>
      </c>
      <c r="T58" s="0" t="n">
        <v>-2.68800000000001</v>
      </c>
    </row>
    <row r="59" customFormat="false" ht="12.8" hidden="false" customHeight="false" outlineLevel="0" collapsed="false">
      <c r="A59" s="41"/>
      <c r="C59" s="41" t="n">
        <f aca="false">C58+1</f>
        <v>54</v>
      </c>
      <c r="D59" s="53" t="n">
        <f aca="false">('Medidas-dBm-Diagrama de radiaçã'!C59)-MAX('Medidas-dBm-Diagrama de radiaçã'!$C$5:$C$365,'Medidas-dBm-Diagrama de radiaçã'!$F$5:$F$365)</f>
        <v>-0.599999999999994</v>
      </c>
      <c r="E59" s="53" t="n">
        <f aca="false">('Medidas-dBm-Diagrama de radiaçã'!F59)-MAX('Medidas-dBm-Diagrama de radiaçã'!$C$5:$C$365,'Medidas-dBm-Diagrama de radiaçã'!$F$5:$F$365)</f>
        <v>-1.3</v>
      </c>
      <c r="F59" s="0" t="n">
        <v>-1.1</v>
      </c>
      <c r="I59" s="41" t="n">
        <f aca="false">I58+1</f>
        <v>54</v>
      </c>
      <c r="J59" s="53" t="n">
        <f aca="false">('Medidas-dBm-Diagrama de radiaçã'!I59)-MAX('Medidas-dBm-Diagrama de radiaçã'!$I$5:$I$365)</f>
        <v>-2.438</v>
      </c>
      <c r="K59" s="53" t="n">
        <f aca="false">('Medidas-dBm-Diagrama de radiaçã'!J59)-MAX('Medidas-dBm-Diagrama de radiaçã'!$J$5:$J$365)</f>
        <v>-3.416</v>
      </c>
      <c r="O59" s="41" t="n">
        <f aca="false">O58+1</f>
        <v>54</v>
      </c>
      <c r="P59" s="53" t="n">
        <f aca="false">('Medidas-dBm-Diagrama de radiaçã'!O59)-MAX('Medidas-dBm-Diagrama de radiaçã'!$P$5:$P$365)</f>
        <v>-5.08600000000001</v>
      </c>
      <c r="Q59" s="53" t="n">
        <f aca="false">('Medidas-dBm-Diagrama de radiaçã'!P59)-MAX('Medidas-dBm-Diagrama de radiaçã'!$P$5:$P$365)</f>
        <v>-10.9</v>
      </c>
      <c r="R59" s="53" t="n">
        <f aca="false">('Medidas-dBm-Diagrama de radiaçã'!Q59)-MAX('Medidas-dBm-Diagrama de radiaçã'!$P$5:$P$365)</f>
        <v>-1.93</v>
      </c>
      <c r="S59" s="53" t="n">
        <f aca="false">('Medidas-dBm-Diagrama de radiaçã'!R59)-MAX('Medidas-dBm-Diagrama de radiaçã'!$R$5:$R$365)</f>
        <v>-1.694</v>
      </c>
      <c r="T59" s="0" t="n">
        <v>-2.582</v>
      </c>
    </row>
    <row r="60" customFormat="false" ht="12.8" hidden="false" customHeight="false" outlineLevel="0" collapsed="false">
      <c r="A60" s="41"/>
      <c r="C60" s="41" t="n">
        <f aca="false">C59+1</f>
        <v>55</v>
      </c>
      <c r="D60" s="53" t="n">
        <f aca="false">('Medidas-dBm-Diagrama de radiaçã'!C60)-MAX('Medidas-dBm-Diagrama de radiaçã'!$C$5:$C$365,'Medidas-dBm-Diagrama de radiaçã'!$F$5:$F$365)</f>
        <v>-0.699999999999996</v>
      </c>
      <c r="E60" s="53" t="n">
        <f aca="false">('Medidas-dBm-Diagrama de radiaçã'!F60)-MAX('Medidas-dBm-Diagrama de radiaçã'!$C$5:$C$365,'Medidas-dBm-Diagrama de radiaçã'!$F$5:$F$365)</f>
        <v>-1.2</v>
      </c>
      <c r="F60" s="0" t="n">
        <v>-1</v>
      </c>
      <c r="I60" s="41" t="n">
        <f aca="false">I59+1</f>
        <v>55</v>
      </c>
      <c r="J60" s="53" t="n">
        <f aca="false">('Medidas-dBm-Diagrama de radiaçã'!I60)-MAX('Medidas-dBm-Diagrama de radiaçã'!$I$5:$I$365)</f>
        <v>-2.3</v>
      </c>
      <c r="K60" s="53" t="n">
        <f aca="false">('Medidas-dBm-Diagrama de radiaçã'!J60)-MAX('Medidas-dBm-Diagrama de radiaçã'!$J$5:$J$365)</f>
        <v>-3.52</v>
      </c>
      <c r="O60" s="41" t="n">
        <f aca="false">O59+1</f>
        <v>55</v>
      </c>
      <c r="P60" s="53" t="n">
        <f aca="false">('Medidas-dBm-Diagrama de radiaçã'!O60)-MAX('Medidas-dBm-Diagrama de radiaçã'!$P$5:$P$365)</f>
        <v>-5.11</v>
      </c>
      <c r="Q60" s="53" t="n">
        <f aca="false">('Medidas-dBm-Diagrama de radiaçã'!P60)-MAX('Medidas-dBm-Diagrama de radiaçã'!$P$5:$P$365)</f>
        <v>-10.43</v>
      </c>
      <c r="R60" s="53" t="n">
        <f aca="false">('Medidas-dBm-Diagrama de radiaçã'!Q60)-MAX('Medidas-dBm-Diagrama de radiaçã'!$P$5:$P$365)</f>
        <v>-1.82</v>
      </c>
      <c r="S60" s="53" t="n">
        <f aca="false">('Medidas-dBm-Diagrama de radiaçã'!R60)-MAX('Medidas-dBm-Diagrama de radiaçã'!$R$5:$R$365)</f>
        <v>-1.73</v>
      </c>
      <c r="T60" s="0" t="n">
        <v>-2.47600000000001</v>
      </c>
    </row>
    <row r="61" customFormat="false" ht="12.8" hidden="false" customHeight="false" outlineLevel="0" collapsed="false">
      <c r="A61" s="41"/>
      <c r="C61" s="41" t="n">
        <f aca="false">C60+1</f>
        <v>56</v>
      </c>
      <c r="D61" s="53" t="n">
        <f aca="false">('Medidas-dBm-Diagrama de radiaçã'!C61)-MAX('Medidas-dBm-Diagrama de radiaçã'!$C$5:$C$365,'Medidas-dBm-Diagrama de radiaçã'!$F$5:$F$365)</f>
        <v>-0.799999999999997</v>
      </c>
      <c r="E61" s="53" t="n">
        <f aca="false">('Medidas-dBm-Diagrama de radiaçã'!F61)-MAX('Medidas-dBm-Diagrama de radiaçã'!$C$5:$C$365,'Medidas-dBm-Diagrama de radiaçã'!$F$5:$F$365)</f>
        <v>-1.09999999999999</v>
      </c>
      <c r="F61" s="0" t="n">
        <v>-0.799999999999997</v>
      </c>
      <c r="I61" s="41" t="n">
        <f aca="false">I60+1</f>
        <v>56</v>
      </c>
      <c r="J61" s="53" t="n">
        <f aca="false">('Medidas-dBm-Diagrama de radiaçã'!I61)-MAX('Medidas-dBm-Diagrama de radiaçã'!$I$5:$I$365)</f>
        <v>-2.284</v>
      </c>
      <c r="K61" s="53" t="n">
        <f aca="false">('Medidas-dBm-Diagrama de radiaçã'!J61)-MAX('Medidas-dBm-Diagrama de radiaçã'!$J$5:$J$365)</f>
        <v>-3.598</v>
      </c>
      <c r="O61" s="41" t="n">
        <f aca="false">O60+1</f>
        <v>56</v>
      </c>
      <c r="P61" s="53" t="n">
        <f aca="false">('Medidas-dBm-Diagrama de radiaçã'!O61)-MAX('Medidas-dBm-Diagrama de radiaçã'!$P$5:$P$365)</f>
        <v>-5.046</v>
      </c>
      <c r="Q61" s="53" t="n">
        <f aca="false">('Medidas-dBm-Diagrama de radiaçã'!P61)-MAX('Medidas-dBm-Diagrama de radiaçã'!$P$5:$P$365)</f>
        <v>-10.094</v>
      </c>
      <c r="R61" s="53" t="n">
        <f aca="false">('Medidas-dBm-Diagrama de radiaçã'!Q61)-MAX('Medidas-dBm-Diagrama de radiaçã'!$P$5:$P$365)</f>
        <v>-1.75</v>
      </c>
      <c r="S61" s="53" t="n">
        <f aca="false">('Medidas-dBm-Diagrama de radiaçã'!R61)-MAX('Medidas-dBm-Diagrama de radiaçã'!$R$5:$R$365)</f>
        <v>-1.73800000000001</v>
      </c>
      <c r="T61" s="0" t="n">
        <v>-2.37</v>
      </c>
    </row>
    <row r="62" customFormat="false" ht="12.8" hidden="false" customHeight="false" outlineLevel="0" collapsed="false">
      <c r="A62" s="41"/>
      <c r="C62" s="41" t="n">
        <f aca="false">C61+1</f>
        <v>57</v>
      </c>
      <c r="D62" s="53" t="n">
        <f aca="false">('Medidas-dBm-Diagrama de radiaçã'!C62)-MAX('Medidas-dBm-Diagrama de radiaçã'!$C$5:$C$365,'Medidas-dBm-Diagrama de radiaçã'!$F$5:$F$365)</f>
        <v>-0.899999999999999</v>
      </c>
      <c r="E62" s="53" t="n">
        <f aca="false">('Medidas-dBm-Diagrama de radiaçã'!F62)-MAX('Medidas-dBm-Diagrama de radiaçã'!$C$5:$C$365,'Medidas-dBm-Diagrama de radiaçã'!$F$5:$F$365)</f>
        <v>-1.2</v>
      </c>
      <c r="F62" s="0" t="n">
        <v>-0.700000000000003</v>
      </c>
      <c r="I62" s="41" t="n">
        <f aca="false">I61+1</f>
        <v>57</v>
      </c>
      <c r="J62" s="53" t="n">
        <f aca="false">('Medidas-dBm-Diagrama de radiaçã'!I62)-MAX('Medidas-dBm-Diagrama de radiaçã'!$I$5:$I$365)</f>
        <v>-2.26800000000001</v>
      </c>
      <c r="K62" s="53" t="n">
        <f aca="false">('Medidas-dBm-Diagrama de radiaçã'!J62)-MAX('Medidas-dBm-Diagrama de radiaçã'!$J$5:$J$365)</f>
        <v>-3.676</v>
      </c>
      <c r="O62" s="41" t="n">
        <f aca="false">O61+1</f>
        <v>57</v>
      </c>
      <c r="P62" s="53" t="n">
        <f aca="false">('Medidas-dBm-Diagrama de radiaçã'!O62)-MAX('Medidas-dBm-Diagrama de radiaçã'!$P$5:$P$365)</f>
        <v>-4.982</v>
      </c>
      <c r="Q62" s="53" t="n">
        <f aca="false">('Medidas-dBm-Diagrama de radiaçã'!P62)-MAX('Medidas-dBm-Diagrama de radiaçã'!$P$5:$P$365)</f>
        <v>-9.758</v>
      </c>
      <c r="R62" s="53" t="n">
        <f aca="false">('Medidas-dBm-Diagrama de radiaçã'!Q62)-MAX('Medidas-dBm-Diagrama de radiaçã'!$P$5:$P$365)</f>
        <v>-1.68</v>
      </c>
      <c r="S62" s="53" t="n">
        <f aca="false">('Medidas-dBm-Diagrama de radiaçã'!R62)-MAX('Medidas-dBm-Diagrama de radiaçã'!$R$5:$R$365)</f>
        <v>-1.746</v>
      </c>
      <c r="T62" s="0" t="n">
        <v>-2.274</v>
      </c>
    </row>
    <row r="63" customFormat="false" ht="12.8" hidden="false" customHeight="false" outlineLevel="0" collapsed="false">
      <c r="A63" s="41"/>
      <c r="C63" s="41" t="n">
        <f aca="false">C62+1</f>
        <v>58</v>
      </c>
      <c r="D63" s="53" t="n">
        <f aca="false">('Medidas-dBm-Diagrama de radiaçã'!C63)-MAX('Medidas-dBm-Diagrama de radiaçã'!$C$5:$C$365,'Medidas-dBm-Diagrama de radiaçã'!$F$5:$F$365)</f>
        <v>-1</v>
      </c>
      <c r="E63" s="53" t="n">
        <f aca="false">('Medidas-dBm-Diagrama de radiaçã'!F63)-MAX('Medidas-dBm-Diagrama de radiaçã'!$C$5:$C$365,'Medidas-dBm-Diagrama de radiaçã'!$F$5:$F$365)</f>
        <v>-1.09999999999999</v>
      </c>
      <c r="F63" s="0" t="n">
        <v>-0.600000000000001</v>
      </c>
      <c r="I63" s="41" t="n">
        <f aca="false">I62+1</f>
        <v>58</v>
      </c>
      <c r="J63" s="53" t="n">
        <f aca="false">('Medidas-dBm-Diagrama de radiaçã'!I63)-MAX('Medidas-dBm-Diagrama de radiaçã'!$I$5:$I$365)</f>
        <v>-2.25200000000001</v>
      </c>
      <c r="K63" s="53" t="n">
        <f aca="false">('Medidas-dBm-Diagrama de radiaçã'!J63)-MAX('Medidas-dBm-Diagrama de radiaçã'!$J$5:$J$365)</f>
        <v>-3.754</v>
      </c>
      <c r="O63" s="41" t="n">
        <f aca="false">O62+1</f>
        <v>58</v>
      </c>
      <c r="P63" s="53" t="n">
        <f aca="false">('Medidas-dBm-Diagrama de radiaçã'!O63)-MAX('Medidas-dBm-Diagrama de radiaçã'!$P$5:$P$365)</f>
        <v>-4.918</v>
      </c>
      <c r="Q63" s="53" t="n">
        <f aca="false">('Medidas-dBm-Diagrama de radiaçã'!P63)-MAX('Medidas-dBm-Diagrama de radiaçã'!$P$5:$P$365)</f>
        <v>-9.422</v>
      </c>
      <c r="R63" s="53" t="n">
        <f aca="false">('Medidas-dBm-Diagrama de radiaçã'!Q63)-MAX('Medidas-dBm-Diagrama de radiaçã'!$P$5:$P$365)</f>
        <v>-1.61</v>
      </c>
      <c r="S63" s="53" t="n">
        <f aca="false">('Medidas-dBm-Diagrama de radiaçã'!R63)-MAX('Medidas-dBm-Diagrama de radiaçã'!$R$5:$R$365)</f>
        <v>-1.75400000000001</v>
      </c>
      <c r="T63" s="0" t="n">
        <v>-2.178</v>
      </c>
    </row>
    <row r="64" customFormat="false" ht="12.8" hidden="false" customHeight="false" outlineLevel="0" collapsed="false">
      <c r="A64" s="41"/>
      <c r="C64" s="41" t="n">
        <f aca="false">C63+1</f>
        <v>59</v>
      </c>
      <c r="D64" s="53" t="n">
        <f aca="false">('Medidas-dBm-Diagrama de radiaçã'!C64)-MAX('Medidas-dBm-Diagrama de radiaçã'!$C$5:$C$365,'Medidas-dBm-Diagrama de radiaçã'!$F$5:$F$365)</f>
        <v>-1.09999999999999</v>
      </c>
      <c r="E64" s="53" t="n">
        <f aca="false">('Medidas-dBm-Diagrama de radiaçã'!F64)-MAX('Medidas-dBm-Diagrama de radiaçã'!$C$5:$C$365,'Medidas-dBm-Diagrama de radiaçã'!$F$5:$F$365)</f>
        <v>-1.09999999999999</v>
      </c>
      <c r="F64" s="0" t="n">
        <v>-0.5</v>
      </c>
      <c r="I64" s="41" t="n">
        <f aca="false">I63+1</f>
        <v>59</v>
      </c>
      <c r="J64" s="53" t="n">
        <f aca="false">('Medidas-dBm-Diagrama de radiaçã'!I64)-MAX('Medidas-dBm-Diagrama de radiaçã'!$I$5:$I$365)</f>
        <v>-2.236</v>
      </c>
      <c r="K64" s="53" t="n">
        <f aca="false">('Medidas-dBm-Diagrama de radiaçã'!J64)-MAX('Medidas-dBm-Diagrama de radiaçã'!$J$5:$J$365)</f>
        <v>-3.832</v>
      </c>
      <c r="O64" s="41" t="n">
        <f aca="false">O63+1</f>
        <v>59</v>
      </c>
      <c r="P64" s="53" t="n">
        <f aca="false">('Medidas-dBm-Diagrama de radiaçã'!O64)-MAX('Medidas-dBm-Diagrama de radiaçã'!$P$5:$P$365)</f>
        <v>-4.854</v>
      </c>
      <c r="Q64" s="53" t="n">
        <f aca="false">('Medidas-dBm-Diagrama de radiaçã'!P64)-MAX('Medidas-dBm-Diagrama de radiaçã'!$P$5:$P$365)</f>
        <v>-9.08600000000001</v>
      </c>
      <c r="R64" s="53" t="n">
        <f aca="false">('Medidas-dBm-Diagrama de radiaçã'!Q64)-MAX('Medidas-dBm-Diagrama de radiaçã'!$P$5:$P$365)</f>
        <v>-1.54</v>
      </c>
      <c r="S64" s="53" t="n">
        <f aca="false">('Medidas-dBm-Diagrama de radiaçã'!R64)-MAX('Medidas-dBm-Diagrama de radiaçã'!$R$5:$R$365)</f>
        <v>-1.762</v>
      </c>
      <c r="T64" s="0" t="n">
        <v>-2.082</v>
      </c>
    </row>
    <row r="65" customFormat="false" ht="12.8" hidden="false" customHeight="false" outlineLevel="0" collapsed="false">
      <c r="A65" s="41" t="n">
        <v>60</v>
      </c>
      <c r="C65" s="41" t="n">
        <f aca="false">C64+1</f>
        <v>60</v>
      </c>
      <c r="D65" s="53" t="n">
        <f aca="false">('Medidas-dBm-Diagrama de radiaçã'!C65)-MAX('Medidas-dBm-Diagrama de radiaçã'!$C$5:$C$365,'Medidas-dBm-Diagrama de radiaçã'!$F$5:$F$365)</f>
        <v>-1.2</v>
      </c>
      <c r="E65" s="53" t="n">
        <f aca="false">('Medidas-dBm-Diagrama de radiaçã'!F65)-MAX('Medidas-dBm-Diagrama de radiaçã'!$C$5:$C$365,'Medidas-dBm-Diagrama de radiaçã'!$F$5:$F$365)</f>
        <v>-1</v>
      </c>
      <c r="F65" s="0" t="n">
        <v>-0.399999999999999</v>
      </c>
      <c r="I65" s="41" t="n">
        <f aca="false">I64+1</f>
        <v>60</v>
      </c>
      <c r="J65" s="53" t="n">
        <f aca="false">('Medidas-dBm-Diagrama de radiaçã'!I65)-MAX('Medidas-dBm-Diagrama de radiaçã'!$I$5:$I$365)</f>
        <v>-2.22000000000001</v>
      </c>
      <c r="K65" s="53" t="n">
        <f aca="false">('Medidas-dBm-Diagrama de radiaçã'!J65)-MAX('Medidas-dBm-Diagrama de radiaçã'!$J$5:$J$365)</f>
        <v>-3.91</v>
      </c>
      <c r="O65" s="41" t="n">
        <f aca="false">O64+1</f>
        <v>60</v>
      </c>
      <c r="P65" s="53" t="n">
        <f aca="false">('Medidas-dBm-Diagrama de radiaçã'!O65)-MAX('Medidas-dBm-Diagrama de radiaçã'!$P$5:$P$365)</f>
        <v>-4.79</v>
      </c>
      <c r="Q65" s="53" t="n">
        <f aca="false">('Medidas-dBm-Diagrama de radiaçã'!P65)-MAX('Medidas-dBm-Diagrama de radiaçã'!$P$5:$P$365)</f>
        <v>-8.75</v>
      </c>
      <c r="R65" s="53" t="n">
        <f aca="false">('Medidas-dBm-Diagrama de radiaçã'!Q65)-MAX('Medidas-dBm-Diagrama de radiaçã'!$P$5:$P$365)</f>
        <v>-1.47000000000001</v>
      </c>
      <c r="S65" s="53" t="n">
        <f aca="false">('Medidas-dBm-Diagrama de radiaçã'!R65)-MAX('Medidas-dBm-Diagrama de radiaçã'!$R$5:$R$365)</f>
        <v>-1.77</v>
      </c>
      <c r="T65" s="0" t="n">
        <v>-1.986</v>
      </c>
    </row>
    <row r="66" customFormat="false" ht="12.8" hidden="false" customHeight="false" outlineLevel="0" collapsed="false">
      <c r="A66" s="41"/>
      <c r="C66" s="41" t="n">
        <f aca="false">C65+1</f>
        <v>61</v>
      </c>
      <c r="D66" s="53" t="n">
        <f aca="false">('Medidas-dBm-Diagrama de radiaçã'!C66)-MAX('Medidas-dBm-Diagrama de radiaçã'!$C$5:$C$365,'Medidas-dBm-Diagrama de radiaçã'!$F$5:$F$365)</f>
        <v>-1.3</v>
      </c>
      <c r="E66" s="53" t="n">
        <f aca="false">('Medidas-dBm-Diagrama de radiaçã'!F66)-MAX('Medidas-dBm-Diagrama de radiaçã'!$C$5:$C$365,'Medidas-dBm-Diagrama de radiaçã'!$F$5:$F$365)</f>
        <v>-1</v>
      </c>
      <c r="F66" s="0" t="n">
        <v>-0.299999999999997</v>
      </c>
      <c r="I66" s="41" t="n">
        <f aca="false">I65+1</f>
        <v>61</v>
      </c>
      <c r="J66" s="53" t="n">
        <f aca="false">('Medidas-dBm-Diagrama de radiaçã'!I66)-MAX('Medidas-dBm-Diagrama de radiaçã'!$I$5:$I$365)</f>
        <v>-2.23200000000001</v>
      </c>
      <c r="K66" s="53" t="n">
        <f aca="false">('Medidas-dBm-Diagrama de radiaçã'!J66)-MAX('Medidas-dBm-Diagrama de radiaçã'!$J$5:$J$365)</f>
        <v>-3.986</v>
      </c>
      <c r="O66" s="41" t="n">
        <f aca="false">O65+1</f>
        <v>61</v>
      </c>
      <c r="P66" s="53" t="n">
        <f aca="false">('Medidas-dBm-Diagrama de radiaçã'!O66)-MAX('Medidas-dBm-Diagrama de radiaçã'!$P$5:$P$365)</f>
        <v>-4.676</v>
      </c>
      <c r="Q66" s="53" t="n">
        <f aca="false">('Medidas-dBm-Diagrama de radiaçã'!P66)-MAX('Medidas-dBm-Diagrama de radiaçã'!$P$5:$P$365)</f>
        <v>-8.32400000000001</v>
      </c>
      <c r="R66" s="53" t="n">
        <f aca="false">('Medidas-dBm-Diagrama de radiaçã'!Q66)-MAX('Medidas-dBm-Diagrama de radiaçã'!$P$5:$P$365)</f>
        <v>-1.46</v>
      </c>
      <c r="S66" s="53" t="n">
        <f aca="false">('Medidas-dBm-Diagrama de radiaçã'!R66)-MAX('Medidas-dBm-Diagrama de radiaçã'!$R$5:$R$365)</f>
        <v>-1.76000000000001</v>
      </c>
      <c r="T66" s="0" t="n">
        <v>-1.89</v>
      </c>
    </row>
    <row r="67" customFormat="false" ht="12.8" hidden="false" customHeight="false" outlineLevel="0" collapsed="false">
      <c r="A67" s="41"/>
      <c r="C67" s="41" t="n">
        <f aca="false">C66+1</f>
        <v>62</v>
      </c>
      <c r="D67" s="53" t="n">
        <f aca="false">('Medidas-dBm-Diagrama de radiaçã'!C67)-MAX('Medidas-dBm-Diagrama de radiaçã'!$C$5:$C$365,'Medidas-dBm-Diagrama de radiaçã'!$F$5:$F$365)</f>
        <v>-1.59999999999999</v>
      </c>
      <c r="E67" s="53" t="n">
        <f aca="false">('Medidas-dBm-Diagrama de radiaçã'!F67)-MAX('Medidas-dBm-Diagrama de radiaçã'!$C$5:$C$365,'Medidas-dBm-Diagrama de radiaçã'!$F$5:$F$365)</f>
        <v>-1</v>
      </c>
      <c r="F67" s="0" t="n">
        <v>-0.399999999999999</v>
      </c>
      <c r="I67" s="41" t="n">
        <f aca="false">I66+1</f>
        <v>62</v>
      </c>
      <c r="J67" s="53" t="n">
        <f aca="false">('Medidas-dBm-Diagrama de radiaçã'!I67)-MAX('Medidas-dBm-Diagrama de radiaçã'!$I$5:$I$365)</f>
        <v>-2.24400000000001</v>
      </c>
      <c r="K67" s="53" t="n">
        <f aca="false">('Medidas-dBm-Diagrama de radiaçã'!J67)-MAX('Medidas-dBm-Diagrama de radiaçã'!$J$5:$J$365)</f>
        <v>-4.062</v>
      </c>
      <c r="O67" s="41" t="n">
        <f aca="false">O66+1</f>
        <v>62</v>
      </c>
      <c r="P67" s="53" t="n">
        <f aca="false">('Medidas-dBm-Diagrama de radiaçã'!O67)-MAX('Medidas-dBm-Diagrama de radiaçã'!$P$5:$P$365)</f>
        <v>-4.56200000000001</v>
      </c>
      <c r="Q67" s="53" t="n">
        <f aca="false">('Medidas-dBm-Diagrama de radiaçã'!P67)-MAX('Medidas-dBm-Diagrama de radiaçã'!$P$5:$P$365)</f>
        <v>-7.898</v>
      </c>
      <c r="R67" s="53" t="n">
        <f aca="false">('Medidas-dBm-Diagrama de radiaçã'!Q67)-MAX('Medidas-dBm-Diagrama de radiaçã'!$P$5:$P$365)</f>
        <v>-1.45</v>
      </c>
      <c r="S67" s="53" t="n">
        <f aca="false">('Medidas-dBm-Diagrama de radiaçã'!R67)-MAX('Medidas-dBm-Diagrama de radiaçã'!$R$5:$R$365)</f>
        <v>-1.75000000000001</v>
      </c>
      <c r="T67" s="0" t="n">
        <v>-1.844</v>
      </c>
    </row>
    <row r="68" customFormat="false" ht="12.8" hidden="false" customHeight="false" outlineLevel="0" collapsed="false">
      <c r="A68" s="41"/>
      <c r="C68" s="41" t="n">
        <f aca="false">C67+1</f>
        <v>63</v>
      </c>
      <c r="D68" s="53" t="n">
        <f aca="false">('Medidas-dBm-Diagrama de radiaçã'!C68)-MAX('Medidas-dBm-Diagrama de radiaçã'!$C$5:$C$365,'Medidas-dBm-Diagrama de radiaçã'!$F$5:$F$365)</f>
        <v>-1.7</v>
      </c>
      <c r="E68" s="53" t="n">
        <f aca="false">('Medidas-dBm-Diagrama de radiaçã'!F68)-MAX('Medidas-dBm-Diagrama de radiaçã'!$C$5:$C$365,'Medidas-dBm-Diagrama de radiaçã'!$F$5:$F$365)</f>
        <v>-1</v>
      </c>
      <c r="F68" s="0" t="n">
        <v>-0.299999999999997</v>
      </c>
      <c r="I68" s="41" t="n">
        <f aca="false">I67+1</f>
        <v>63</v>
      </c>
      <c r="J68" s="53" t="n">
        <f aca="false">('Medidas-dBm-Diagrama de radiaçã'!I68)-MAX('Medidas-dBm-Diagrama de radiaçã'!$I$5:$I$365)</f>
        <v>-2.25600000000001</v>
      </c>
      <c r="K68" s="53" t="n">
        <f aca="false">('Medidas-dBm-Diagrama de radiaçã'!J68)-MAX('Medidas-dBm-Diagrama de radiaçã'!$J$5:$J$365)</f>
        <v>-4.138</v>
      </c>
      <c r="O68" s="41" t="n">
        <f aca="false">O67+1</f>
        <v>63</v>
      </c>
      <c r="P68" s="53" t="n">
        <f aca="false">('Medidas-dBm-Diagrama de radiaçã'!O68)-MAX('Medidas-dBm-Diagrama de radiaçã'!$P$5:$P$365)</f>
        <v>-4.448</v>
      </c>
      <c r="Q68" s="53" t="n">
        <f aca="false">('Medidas-dBm-Diagrama de radiaçã'!P68)-MAX('Medidas-dBm-Diagrama de radiaçã'!$P$5:$P$365)</f>
        <v>-7.472</v>
      </c>
      <c r="R68" s="53" t="n">
        <f aca="false">('Medidas-dBm-Diagrama de radiaçã'!Q68)-MAX('Medidas-dBm-Diagrama de radiaçã'!$P$5:$P$365)</f>
        <v>-1.44</v>
      </c>
      <c r="S68" s="53" t="n">
        <f aca="false">('Medidas-dBm-Diagrama de radiaçã'!R68)-MAX('Medidas-dBm-Diagrama de radiaçã'!$R$5:$R$365)</f>
        <v>-1.74</v>
      </c>
      <c r="T68" s="0" t="n">
        <v>-1.798</v>
      </c>
    </row>
    <row r="69" customFormat="false" ht="12.8" hidden="false" customHeight="false" outlineLevel="0" collapsed="false">
      <c r="A69" s="41"/>
      <c r="C69" s="41" t="n">
        <f aca="false">C68+1</f>
        <v>64</v>
      </c>
      <c r="D69" s="53" t="n">
        <f aca="false">('Medidas-dBm-Diagrama de radiaçã'!C69)-MAX('Medidas-dBm-Diagrama de radiaçã'!$C$5:$C$365,'Medidas-dBm-Diagrama de radiaçã'!$F$5:$F$365)</f>
        <v>-1.9</v>
      </c>
      <c r="E69" s="53" t="n">
        <f aca="false">('Medidas-dBm-Diagrama de radiaçã'!F69)-MAX('Medidas-dBm-Diagrama de radiaçã'!$C$5:$C$365,'Medidas-dBm-Diagrama de radiaçã'!$F$5:$F$365)</f>
        <v>-1</v>
      </c>
      <c r="F69" s="0" t="n">
        <v>-0.299999999999997</v>
      </c>
      <c r="I69" s="41" t="n">
        <f aca="false">I68+1</f>
        <v>64</v>
      </c>
      <c r="J69" s="53" t="n">
        <f aca="false">('Medidas-dBm-Diagrama de radiaçã'!I69)-MAX('Medidas-dBm-Diagrama de radiaçã'!$I$5:$I$365)</f>
        <v>-2.26800000000001</v>
      </c>
      <c r="K69" s="53" t="n">
        <f aca="false">('Medidas-dBm-Diagrama de radiaçã'!J69)-MAX('Medidas-dBm-Diagrama de radiaçã'!$J$5:$J$365)</f>
        <v>-4.214</v>
      </c>
      <c r="O69" s="41" t="n">
        <f aca="false">O68+1</f>
        <v>64</v>
      </c>
      <c r="P69" s="53" t="n">
        <f aca="false">('Medidas-dBm-Diagrama de radiaçã'!O69)-MAX('Medidas-dBm-Diagrama de radiaçã'!$P$5:$P$365)</f>
        <v>-4.334</v>
      </c>
      <c r="Q69" s="53" t="n">
        <f aca="false">('Medidas-dBm-Diagrama de radiaçã'!P69)-MAX('Medidas-dBm-Diagrama de radiaçã'!$P$5:$P$365)</f>
        <v>-7.046</v>
      </c>
      <c r="R69" s="53" t="n">
        <f aca="false">('Medidas-dBm-Diagrama de radiaçã'!Q69)-MAX('Medidas-dBm-Diagrama de radiaçã'!$P$5:$P$365)</f>
        <v>-1.43</v>
      </c>
      <c r="S69" s="53" t="n">
        <f aca="false">('Medidas-dBm-Diagrama de radiaçã'!R69)-MAX('Medidas-dBm-Diagrama de radiaçã'!$R$5:$R$365)</f>
        <v>-1.73</v>
      </c>
      <c r="T69" s="0" t="n">
        <v>-1.752</v>
      </c>
    </row>
    <row r="70" customFormat="false" ht="12.8" hidden="false" customHeight="false" outlineLevel="0" collapsed="false">
      <c r="A70" s="41"/>
      <c r="C70" s="41" t="n">
        <f aca="false">C69+1</f>
        <v>65</v>
      </c>
      <c r="D70" s="53" t="n">
        <f aca="false">('Medidas-dBm-Diagrama de radiaçã'!C70)-MAX('Medidas-dBm-Diagrama de radiaçã'!$C$5:$C$365,'Medidas-dBm-Diagrama de radiaçã'!$F$5:$F$365)</f>
        <v>-2</v>
      </c>
      <c r="E70" s="53" t="n">
        <f aca="false">('Medidas-dBm-Diagrama de radiaçã'!F70)-MAX('Medidas-dBm-Diagrama de radiaçã'!$C$5:$C$365,'Medidas-dBm-Diagrama de radiaçã'!$F$5:$F$365)</f>
        <v>-1</v>
      </c>
      <c r="F70" s="0" t="n">
        <v>-0.200000000000003</v>
      </c>
      <c r="I70" s="41" t="n">
        <f aca="false">I69+1</f>
        <v>65</v>
      </c>
      <c r="J70" s="53" t="n">
        <f aca="false">('Medidas-dBm-Diagrama de radiaçã'!I70)-MAX('Medidas-dBm-Diagrama de radiaçã'!$I$5:$I$365)</f>
        <v>-2.28</v>
      </c>
      <c r="K70" s="53" t="n">
        <f aca="false">('Medidas-dBm-Diagrama de radiaçã'!J70)-MAX('Medidas-dBm-Diagrama de radiaçã'!$J$5:$J$365)</f>
        <v>-4.29</v>
      </c>
      <c r="O70" s="41" t="n">
        <f aca="false">O69+1</f>
        <v>65</v>
      </c>
      <c r="P70" s="53" t="n">
        <f aca="false">('Medidas-dBm-Diagrama de radiaçã'!O70)-MAX('Medidas-dBm-Diagrama de radiaçã'!$P$5:$P$365)</f>
        <v>-4.22000000000001</v>
      </c>
      <c r="Q70" s="53" t="n">
        <f aca="false">('Medidas-dBm-Diagrama de radiaçã'!P70)-MAX('Medidas-dBm-Diagrama de radiaçã'!$P$5:$P$365)</f>
        <v>-6.62</v>
      </c>
      <c r="R70" s="53" t="n">
        <f aca="false">('Medidas-dBm-Diagrama de radiaçã'!Q70)-MAX('Medidas-dBm-Diagrama de radiaçã'!$P$5:$P$365)</f>
        <v>-1.42</v>
      </c>
      <c r="S70" s="53" t="n">
        <f aca="false">('Medidas-dBm-Diagrama de radiaçã'!R70)-MAX('Medidas-dBm-Diagrama de radiaçã'!$R$5:$R$365)</f>
        <v>-1.72000000000001</v>
      </c>
      <c r="T70" s="0" t="n">
        <v>-1.706</v>
      </c>
    </row>
    <row r="71" customFormat="false" ht="12.8" hidden="false" customHeight="false" outlineLevel="0" collapsed="false">
      <c r="A71" s="41"/>
      <c r="C71" s="41" t="n">
        <f aca="false">C70+1</f>
        <v>66</v>
      </c>
      <c r="D71" s="53" t="n">
        <f aca="false">('Medidas-dBm-Diagrama de radiaçã'!C71)-MAX('Medidas-dBm-Diagrama de radiaçã'!$C$5:$C$365,'Medidas-dBm-Diagrama de radiaçã'!$F$5:$F$365)</f>
        <v>-2.2</v>
      </c>
      <c r="E71" s="53" t="n">
        <f aca="false">('Medidas-dBm-Diagrama de radiaçã'!F71)-MAX('Medidas-dBm-Diagrama de radiaçã'!$C$5:$C$365,'Medidas-dBm-Diagrama de radiaçã'!$F$5:$F$365)</f>
        <v>-1.09999999999999</v>
      </c>
      <c r="F71" s="0" t="n">
        <v>-0.200000000000003</v>
      </c>
      <c r="I71" s="41" t="n">
        <f aca="false">I70+1</f>
        <v>66</v>
      </c>
      <c r="J71" s="53" t="n">
        <f aca="false">('Medidas-dBm-Diagrama de radiaçã'!I71)-MAX('Medidas-dBm-Diagrama de radiaçã'!$I$5:$I$365)</f>
        <v>-2.38</v>
      </c>
      <c r="K71" s="53" t="n">
        <f aca="false">('Medidas-dBm-Diagrama de radiaçã'!J71)-MAX('Medidas-dBm-Diagrama de radiaçã'!$J$5:$J$365)</f>
        <v>-4.378</v>
      </c>
      <c r="O71" s="41" t="n">
        <f aca="false">O70+1</f>
        <v>66</v>
      </c>
      <c r="P71" s="53" t="n">
        <f aca="false">('Medidas-dBm-Diagrama de radiaçã'!O71)-MAX('Medidas-dBm-Diagrama de radiaçã'!$P$5:$P$365)</f>
        <v>-4.044</v>
      </c>
      <c r="Q71" s="53" t="n">
        <f aca="false">('Medidas-dBm-Diagrama de radiaçã'!P71)-MAX('Medidas-dBm-Diagrama de radiaçã'!$P$5:$P$365)</f>
        <v>-6.212</v>
      </c>
      <c r="R71" s="53" t="n">
        <f aca="false">('Medidas-dBm-Diagrama de radiaçã'!Q71)-MAX('Medidas-dBm-Diagrama de radiaçã'!$P$5:$P$365)</f>
        <v>-1.36</v>
      </c>
      <c r="S71" s="53" t="n">
        <f aca="false">('Medidas-dBm-Diagrama de radiaçã'!R71)-MAX('Medidas-dBm-Diagrama de radiaçã'!$R$5:$R$365)</f>
        <v>-1.64000000000001</v>
      </c>
      <c r="T71" s="0" t="n">
        <v>-1.66</v>
      </c>
    </row>
    <row r="72" customFormat="false" ht="12.8" hidden="false" customHeight="false" outlineLevel="0" collapsed="false">
      <c r="A72" s="41"/>
      <c r="C72" s="41" t="n">
        <f aca="false">C71+1</f>
        <v>67</v>
      </c>
      <c r="D72" s="53" t="n">
        <f aca="false">('Medidas-dBm-Diagrama de radiaçã'!C72)-MAX('Medidas-dBm-Diagrama de radiaçã'!$C$5:$C$365,'Medidas-dBm-Diagrama de radiaçã'!$F$5:$F$365)</f>
        <v>-2.3</v>
      </c>
      <c r="E72" s="53" t="n">
        <f aca="false">('Medidas-dBm-Diagrama de radiaçã'!F72)-MAX('Medidas-dBm-Diagrama de radiaçã'!$C$5:$C$365,'Medidas-dBm-Diagrama de radiaçã'!$F$5:$F$365)</f>
        <v>-1.09999999999999</v>
      </c>
      <c r="F72" s="0" t="n">
        <v>-0.200000000000003</v>
      </c>
      <c r="I72" s="41" t="n">
        <f aca="false">I71+1</f>
        <v>67</v>
      </c>
      <c r="J72" s="53" t="n">
        <f aca="false">('Medidas-dBm-Diagrama de radiaçã'!I72)-MAX('Medidas-dBm-Diagrama de radiaçã'!$I$5:$I$365)</f>
        <v>-2.48</v>
      </c>
      <c r="K72" s="53" t="n">
        <f aca="false">('Medidas-dBm-Diagrama de radiaçã'!J72)-MAX('Medidas-dBm-Diagrama de radiaçã'!$J$5:$J$365)</f>
        <v>-4.466</v>
      </c>
      <c r="O72" s="41" t="n">
        <f aca="false">O71+1</f>
        <v>67</v>
      </c>
      <c r="P72" s="53" t="n">
        <f aca="false">('Medidas-dBm-Diagrama de radiaçã'!O72)-MAX('Medidas-dBm-Diagrama de radiaçã'!$P$5:$P$365)</f>
        <v>-3.868</v>
      </c>
      <c r="Q72" s="53" t="n">
        <f aca="false">('Medidas-dBm-Diagrama de radiaçã'!P72)-MAX('Medidas-dBm-Diagrama de radiaçã'!$P$5:$P$365)</f>
        <v>-5.804</v>
      </c>
      <c r="R72" s="53" t="n">
        <f aca="false">('Medidas-dBm-Diagrama de radiaçã'!Q72)-MAX('Medidas-dBm-Diagrama de radiaçã'!$P$5:$P$365)</f>
        <v>-1.3</v>
      </c>
      <c r="S72" s="53" t="n">
        <f aca="false">('Medidas-dBm-Diagrama de radiaçã'!R72)-MAX('Medidas-dBm-Diagrama de radiaçã'!$R$5:$R$365)</f>
        <v>-1.56</v>
      </c>
      <c r="T72" s="0" t="n">
        <v>-1.632</v>
      </c>
    </row>
    <row r="73" customFormat="false" ht="12.8" hidden="false" customHeight="false" outlineLevel="0" collapsed="false">
      <c r="A73" s="41"/>
      <c r="C73" s="41" t="n">
        <f aca="false">C72+1</f>
        <v>68</v>
      </c>
      <c r="D73" s="53" t="n">
        <f aca="false">('Medidas-dBm-Diagrama de radiaçã'!C73)-MAX('Medidas-dBm-Diagrama de radiaçã'!$C$5:$C$365,'Medidas-dBm-Diagrama de radiaçã'!$F$5:$F$365)</f>
        <v>-2.5</v>
      </c>
      <c r="E73" s="53" t="n">
        <f aca="false">('Medidas-dBm-Diagrama de radiaçã'!F73)-MAX('Medidas-dBm-Diagrama de radiaçã'!$C$5:$C$365,'Medidas-dBm-Diagrama de radiaçã'!$F$5:$F$365)</f>
        <v>-1.09999999999999</v>
      </c>
      <c r="F73" s="0" t="n">
        <v>-0.200000000000003</v>
      </c>
      <c r="I73" s="41" t="n">
        <f aca="false">I72+1</f>
        <v>68</v>
      </c>
      <c r="J73" s="53" t="n">
        <f aca="false">('Medidas-dBm-Diagrama de radiaçã'!I73)-MAX('Medidas-dBm-Diagrama de radiaçã'!$I$5:$I$365)</f>
        <v>-2.58000000000001</v>
      </c>
      <c r="K73" s="53" t="n">
        <f aca="false">('Medidas-dBm-Diagrama de radiaçã'!J73)-MAX('Medidas-dBm-Diagrama de radiaçã'!$J$5:$J$365)</f>
        <v>-4.554</v>
      </c>
      <c r="O73" s="41" t="n">
        <f aca="false">O72+1</f>
        <v>68</v>
      </c>
      <c r="P73" s="53" t="n">
        <f aca="false">('Medidas-dBm-Diagrama de radiaçã'!O73)-MAX('Medidas-dBm-Diagrama de radiaçã'!$P$5:$P$365)</f>
        <v>-3.692</v>
      </c>
      <c r="Q73" s="53" t="n">
        <f aca="false">('Medidas-dBm-Diagrama de radiaçã'!P73)-MAX('Medidas-dBm-Diagrama de radiaçã'!$P$5:$P$365)</f>
        <v>-5.396</v>
      </c>
      <c r="R73" s="53" t="n">
        <f aca="false">('Medidas-dBm-Diagrama de radiaçã'!Q73)-MAX('Medidas-dBm-Diagrama de radiaçã'!$P$5:$P$365)</f>
        <v>-1.24</v>
      </c>
      <c r="S73" s="53" t="n">
        <f aca="false">('Medidas-dBm-Diagrama de radiaçã'!R73)-MAX('Medidas-dBm-Diagrama de radiaçã'!$R$5:$R$365)</f>
        <v>-1.48</v>
      </c>
      <c r="T73" s="0" t="n">
        <v>-1.60400000000001</v>
      </c>
    </row>
    <row r="74" customFormat="false" ht="12.8" hidden="false" customHeight="false" outlineLevel="0" collapsed="false">
      <c r="A74" s="41"/>
      <c r="C74" s="41" t="n">
        <f aca="false">C73+1</f>
        <v>69</v>
      </c>
      <c r="D74" s="53" t="n">
        <f aca="false">('Medidas-dBm-Diagrama de radiaçã'!C74)-MAX('Medidas-dBm-Diagrama de radiaçã'!$C$5:$C$365,'Medidas-dBm-Diagrama de radiaçã'!$F$5:$F$365)</f>
        <v>-2.8</v>
      </c>
      <c r="E74" s="53" t="n">
        <f aca="false">('Medidas-dBm-Diagrama de radiaçã'!F74)-MAX('Medidas-dBm-Diagrama de radiaçã'!$C$5:$C$365,'Medidas-dBm-Diagrama de radiaçã'!$F$5:$F$365)</f>
        <v>-1.09999999999999</v>
      </c>
      <c r="F74" s="0" t="n">
        <v>-0.200000000000003</v>
      </c>
      <c r="I74" s="41" t="n">
        <f aca="false">I73+1</f>
        <v>69</v>
      </c>
      <c r="J74" s="53" t="n">
        <f aca="false">('Medidas-dBm-Diagrama de radiaçã'!I74)-MAX('Medidas-dBm-Diagrama de radiaçã'!$I$5:$I$365)</f>
        <v>-2.68</v>
      </c>
      <c r="K74" s="53" t="n">
        <f aca="false">('Medidas-dBm-Diagrama de radiaçã'!J74)-MAX('Medidas-dBm-Diagrama de radiaçã'!$J$5:$J$365)</f>
        <v>-4.642</v>
      </c>
      <c r="O74" s="41" t="n">
        <f aca="false">O73+1</f>
        <v>69</v>
      </c>
      <c r="P74" s="53" t="n">
        <f aca="false">('Medidas-dBm-Diagrama de radiaçã'!O74)-MAX('Medidas-dBm-Diagrama de radiaçã'!$P$5:$P$365)</f>
        <v>-3.51600000000001</v>
      </c>
      <c r="Q74" s="53" t="n">
        <f aca="false">('Medidas-dBm-Diagrama de radiaçã'!P74)-MAX('Medidas-dBm-Diagrama de radiaçã'!$P$5:$P$365)</f>
        <v>-4.988</v>
      </c>
      <c r="R74" s="53" t="n">
        <f aca="false">('Medidas-dBm-Diagrama de radiaçã'!Q74)-MAX('Medidas-dBm-Diagrama de radiaçã'!$P$5:$P$365)</f>
        <v>-1.18</v>
      </c>
      <c r="S74" s="53" t="n">
        <f aca="false">('Medidas-dBm-Diagrama de radiaçã'!R74)-MAX('Medidas-dBm-Diagrama de radiaçã'!$R$5:$R$365)</f>
        <v>-1.4</v>
      </c>
      <c r="T74" s="0" t="n">
        <v>-1.57600000000001</v>
      </c>
    </row>
    <row r="75" customFormat="false" ht="12.8" hidden="false" customHeight="false" outlineLevel="0" collapsed="false">
      <c r="A75" s="41" t="n">
        <v>70</v>
      </c>
      <c r="C75" s="41" t="n">
        <f aca="false">C74+1</f>
        <v>70</v>
      </c>
      <c r="D75" s="53" t="n">
        <f aca="false">('Medidas-dBm-Diagrama de radiaçã'!C75)-MAX('Medidas-dBm-Diagrama de radiaçã'!$C$5:$C$365,'Medidas-dBm-Diagrama de radiaçã'!$F$5:$F$365)</f>
        <v>-3</v>
      </c>
      <c r="E75" s="53" t="n">
        <f aca="false">('Medidas-dBm-Diagrama de radiaçã'!F75)-MAX('Medidas-dBm-Diagrama de radiaçã'!$C$5:$C$365,'Medidas-dBm-Diagrama de radiaçã'!$F$5:$F$365)</f>
        <v>-1.2</v>
      </c>
      <c r="F75" s="0" t="n">
        <v>-0.200000000000003</v>
      </c>
      <c r="I75" s="41" t="n">
        <f aca="false">I74+1</f>
        <v>70</v>
      </c>
      <c r="J75" s="53" t="n">
        <f aca="false">('Medidas-dBm-Diagrama de radiaçã'!I75)-MAX('Medidas-dBm-Diagrama de radiaçã'!$I$5:$I$365)</f>
        <v>-2.78</v>
      </c>
      <c r="K75" s="53" t="n">
        <f aca="false">('Medidas-dBm-Diagrama de radiaçã'!J75)-MAX('Medidas-dBm-Diagrama de radiaçã'!$J$5:$J$365)</f>
        <v>-4.73</v>
      </c>
      <c r="O75" s="41" t="n">
        <f aca="false">O74+1</f>
        <v>70</v>
      </c>
      <c r="P75" s="53" t="n">
        <f aca="false">('Medidas-dBm-Diagrama de radiaçã'!O75)-MAX('Medidas-dBm-Diagrama de radiaçã'!$P$5:$P$365)</f>
        <v>-3.34</v>
      </c>
      <c r="Q75" s="53" t="n">
        <f aca="false">('Medidas-dBm-Diagrama de radiaçã'!P75)-MAX('Medidas-dBm-Diagrama de radiaçã'!$P$5:$P$365)</f>
        <v>-4.58000000000001</v>
      </c>
      <c r="R75" s="53" t="n">
        <f aca="false">('Medidas-dBm-Diagrama de radiaçã'!Q75)-MAX('Medidas-dBm-Diagrama de radiaçã'!$P$5:$P$365)</f>
        <v>-1.12</v>
      </c>
      <c r="S75" s="53" t="n">
        <f aca="false">('Medidas-dBm-Diagrama de radiaçã'!R75)-MAX('Medidas-dBm-Diagrama de radiaçã'!$R$5:$R$365)</f>
        <v>-1.32</v>
      </c>
      <c r="T75" s="0" t="n">
        <v>-1.548</v>
      </c>
    </row>
    <row r="76" customFormat="false" ht="12.8" hidden="false" customHeight="false" outlineLevel="0" collapsed="false">
      <c r="A76" s="41"/>
      <c r="C76" s="41" t="n">
        <f aca="false">C75+1</f>
        <v>71</v>
      </c>
      <c r="D76" s="53" t="n">
        <f aca="false">('Medidas-dBm-Diagrama de radiaçã'!C76)-MAX('Medidas-dBm-Diagrama de radiaçã'!$C$5:$C$365,'Medidas-dBm-Diagrama de radiaçã'!$F$5:$F$365)</f>
        <v>-3.2</v>
      </c>
      <c r="E76" s="53" t="n">
        <f aca="false">('Medidas-dBm-Diagrama de radiaçã'!F76)-MAX('Medidas-dBm-Diagrama de radiaçã'!$C$5:$C$365,'Medidas-dBm-Diagrama de radiaçã'!$F$5:$F$365)</f>
        <v>-1.2</v>
      </c>
      <c r="F76" s="0" t="n">
        <v>-0.299999999999997</v>
      </c>
      <c r="I76" s="41" t="n">
        <f aca="false">I75+1</f>
        <v>71</v>
      </c>
      <c r="J76" s="53" t="n">
        <f aca="false">('Medidas-dBm-Diagrama de radiaçã'!I76)-MAX('Medidas-dBm-Diagrama de radiaçã'!$I$5:$I$365)</f>
        <v>-2.856</v>
      </c>
      <c r="K76" s="53" t="n">
        <f aca="false">('Medidas-dBm-Diagrama de radiaçã'!J76)-MAX('Medidas-dBm-Diagrama de radiaçã'!$J$5:$J$365)</f>
        <v>-4.944</v>
      </c>
      <c r="O76" s="41" t="n">
        <f aca="false">O75+1</f>
        <v>71</v>
      </c>
      <c r="P76" s="53" t="n">
        <f aca="false">('Medidas-dBm-Diagrama de radiaçã'!O76)-MAX('Medidas-dBm-Diagrama de radiaçã'!$P$5:$P$365)</f>
        <v>-3.15600000000001</v>
      </c>
      <c r="Q76" s="53" t="n">
        <f aca="false">('Medidas-dBm-Diagrama de radiaçã'!P76)-MAX('Medidas-dBm-Diagrama de radiaçã'!$P$5:$P$365)</f>
        <v>-4.25400000000001</v>
      </c>
      <c r="R76" s="53" t="n">
        <f aca="false">('Medidas-dBm-Diagrama de radiaçã'!Q76)-MAX('Medidas-dBm-Diagrama de radiaçã'!$P$5:$P$365)</f>
        <v>-1.116</v>
      </c>
      <c r="S76" s="53" t="n">
        <f aca="false">('Medidas-dBm-Diagrama de radiaçã'!R76)-MAX('Medidas-dBm-Diagrama de radiaçã'!$R$5:$R$365)</f>
        <v>-1.204</v>
      </c>
      <c r="T76" s="0" t="n">
        <v>-1.52</v>
      </c>
    </row>
    <row r="77" customFormat="false" ht="12.8" hidden="false" customHeight="false" outlineLevel="0" collapsed="false">
      <c r="A77" s="41"/>
      <c r="C77" s="41" t="n">
        <f aca="false">C76+1</f>
        <v>72</v>
      </c>
      <c r="D77" s="53" t="n">
        <f aca="false">('Medidas-dBm-Diagrama de radiaçã'!C77)-MAX('Medidas-dBm-Diagrama de radiaçã'!$C$5:$C$365,'Medidas-dBm-Diagrama de radiaçã'!$F$5:$F$365)</f>
        <v>-3.5</v>
      </c>
      <c r="E77" s="53" t="n">
        <f aca="false">('Medidas-dBm-Diagrama de radiaçã'!F77)-MAX('Medidas-dBm-Diagrama de radiaçã'!$C$5:$C$365,'Medidas-dBm-Diagrama de radiaçã'!$F$5:$F$365)</f>
        <v>-1.3</v>
      </c>
      <c r="F77" s="0" t="n">
        <v>-0.299999999999997</v>
      </c>
      <c r="I77" s="41" t="n">
        <f aca="false">I76+1</f>
        <v>72</v>
      </c>
      <c r="J77" s="53" t="n">
        <f aca="false">('Medidas-dBm-Diagrama de radiaçã'!I77)-MAX('Medidas-dBm-Diagrama de radiaçã'!$I$5:$I$365)</f>
        <v>-2.932</v>
      </c>
      <c r="K77" s="53" t="n">
        <f aca="false">('Medidas-dBm-Diagrama de radiaçã'!J77)-MAX('Medidas-dBm-Diagrama de radiaçã'!$J$5:$J$365)</f>
        <v>-5.158</v>
      </c>
      <c r="O77" s="41" t="n">
        <f aca="false">O76+1</f>
        <v>72</v>
      </c>
      <c r="P77" s="53" t="n">
        <f aca="false">('Medidas-dBm-Diagrama de radiaçã'!O77)-MAX('Medidas-dBm-Diagrama de radiaçã'!$P$5:$P$365)</f>
        <v>-2.972</v>
      </c>
      <c r="Q77" s="53" t="n">
        <f aca="false">('Medidas-dBm-Diagrama de radiaçã'!P77)-MAX('Medidas-dBm-Diagrama de radiaçã'!$P$5:$P$365)</f>
        <v>-3.928</v>
      </c>
      <c r="R77" s="53" t="n">
        <f aca="false">('Medidas-dBm-Diagrama de radiaçã'!Q77)-MAX('Medidas-dBm-Diagrama de radiaçã'!$P$5:$P$365)</f>
        <v>-1.112</v>
      </c>
      <c r="S77" s="53" t="n">
        <f aca="false">('Medidas-dBm-Diagrama de radiaçã'!R77)-MAX('Medidas-dBm-Diagrama de radiaçã'!$R$5:$R$365)</f>
        <v>-1.088</v>
      </c>
      <c r="T77" s="0" t="n">
        <v>-1.526</v>
      </c>
    </row>
    <row r="78" customFormat="false" ht="12.8" hidden="false" customHeight="false" outlineLevel="0" collapsed="false">
      <c r="A78" s="41"/>
      <c r="C78" s="41" t="n">
        <f aca="false">C77+1</f>
        <v>73</v>
      </c>
      <c r="D78" s="53" t="n">
        <f aca="false">('Medidas-dBm-Diagrama de radiaçã'!C78)-MAX('Medidas-dBm-Diagrama de radiaçã'!$C$5:$C$365,'Medidas-dBm-Diagrama de radiaçã'!$F$5:$F$365)</f>
        <v>-3.59999999999999</v>
      </c>
      <c r="E78" s="53" t="n">
        <f aca="false">('Medidas-dBm-Diagrama de radiaçã'!F78)-MAX('Medidas-dBm-Diagrama de radiaçã'!$C$5:$C$365,'Medidas-dBm-Diagrama de radiaçã'!$F$5:$F$365)</f>
        <v>-1.3</v>
      </c>
      <c r="F78" s="0" t="n">
        <v>-0.299999999999997</v>
      </c>
      <c r="I78" s="41" t="n">
        <f aca="false">I77+1</f>
        <v>73</v>
      </c>
      <c r="J78" s="53" t="n">
        <f aca="false">('Medidas-dBm-Diagrama de radiaçã'!I78)-MAX('Medidas-dBm-Diagrama de radiaçã'!$I$5:$I$365)</f>
        <v>-3.008</v>
      </c>
      <c r="K78" s="53" t="n">
        <f aca="false">('Medidas-dBm-Diagrama de radiaçã'!J78)-MAX('Medidas-dBm-Diagrama de radiaçã'!$J$5:$J$365)</f>
        <v>-5.372</v>
      </c>
      <c r="O78" s="41" t="n">
        <f aca="false">O77+1</f>
        <v>73</v>
      </c>
      <c r="P78" s="53" t="n">
        <f aca="false">('Medidas-dBm-Diagrama de radiaçã'!O78)-MAX('Medidas-dBm-Diagrama de radiaçã'!$P$5:$P$365)</f>
        <v>-2.788</v>
      </c>
      <c r="Q78" s="53" t="n">
        <f aca="false">('Medidas-dBm-Diagrama de radiaçã'!P78)-MAX('Medidas-dBm-Diagrama de radiaçã'!$P$5:$P$365)</f>
        <v>-3.602</v>
      </c>
      <c r="R78" s="53" t="n">
        <f aca="false">('Medidas-dBm-Diagrama de radiaçã'!Q78)-MAX('Medidas-dBm-Diagrama de radiaçã'!$P$5:$P$365)</f>
        <v>-1.108</v>
      </c>
      <c r="S78" s="53" t="n">
        <f aca="false">('Medidas-dBm-Diagrama de radiaçã'!R78)-MAX('Medidas-dBm-Diagrama de radiaçã'!$R$5:$R$365)</f>
        <v>-0.972000000000001</v>
      </c>
      <c r="T78" s="0" t="n">
        <v>-1.532</v>
      </c>
    </row>
    <row r="79" customFormat="false" ht="12.8" hidden="false" customHeight="false" outlineLevel="0" collapsed="false">
      <c r="A79" s="41"/>
      <c r="C79" s="41" t="n">
        <f aca="false">C78+1</f>
        <v>74</v>
      </c>
      <c r="D79" s="53" t="n">
        <f aca="false">('Medidas-dBm-Diagrama de radiaçã'!C79)-MAX('Medidas-dBm-Diagrama de radiaçã'!$C$5:$C$365,'Medidas-dBm-Diagrama de radiaçã'!$F$5:$F$365)</f>
        <v>-3.7</v>
      </c>
      <c r="E79" s="53" t="n">
        <f aca="false">('Medidas-dBm-Diagrama de radiaçã'!F79)-MAX('Medidas-dBm-Diagrama de radiaçã'!$C$5:$C$365,'Medidas-dBm-Diagrama de radiaçã'!$F$5:$F$365)</f>
        <v>-1.4</v>
      </c>
      <c r="F79" s="0" t="n">
        <v>-0.299999999999997</v>
      </c>
      <c r="I79" s="41" t="n">
        <f aca="false">I78+1</f>
        <v>74</v>
      </c>
      <c r="J79" s="53" t="n">
        <f aca="false">('Medidas-dBm-Diagrama de radiaçã'!I79)-MAX('Medidas-dBm-Diagrama de radiaçã'!$I$5:$I$365)</f>
        <v>-3.084</v>
      </c>
      <c r="K79" s="53" t="n">
        <f aca="false">('Medidas-dBm-Diagrama de radiaçã'!J79)-MAX('Medidas-dBm-Diagrama de radiaçã'!$J$5:$J$365)</f>
        <v>-5.586</v>
      </c>
      <c r="O79" s="41" t="n">
        <f aca="false">O78+1</f>
        <v>74</v>
      </c>
      <c r="P79" s="53" t="n">
        <f aca="false">('Medidas-dBm-Diagrama de radiaçã'!O79)-MAX('Medidas-dBm-Diagrama de radiaçã'!$P$5:$P$365)</f>
        <v>-2.604</v>
      </c>
      <c r="Q79" s="53" t="n">
        <f aca="false">('Medidas-dBm-Diagrama de radiaçã'!P79)-MAX('Medidas-dBm-Diagrama de radiaçã'!$P$5:$P$365)</f>
        <v>-3.276</v>
      </c>
      <c r="R79" s="53" t="n">
        <f aca="false">('Medidas-dBm-Diagrama de radiaçã'!Q79)-MAX('Medidas-dBm-Diagrama de radiaçã'!$P$5:$P$365)</f>
        <v>-1.104</v>
      </c>
      <c r="S79" s="53" t="n">
        <f aca="false">('Medidas-dBm-Diagrama de radiaçã'!R79)-MAX('Medidas-dBm-Diagrama de radiaçã'!$R$5:$R$365)</f>
        <v>-0.856000000000002</v>
      </c>
      <c r="T79" s="0" t="n">
        <v>-1.538</v>
      </c>
    </row>
    <row r="80" customFormat="false" ht="12.8" hidden="false" customHeight="false" outlineLevel="0" collapsed="false">
      <c r="A80" s="41"/>
      <c r="C80" s="41" t="n">
        <f aca="false">C79+1</f>
        <v>75</v>
      </c>
      <c r="D80" s="53" t="n">
        <f aca="false">('Medidas-dBm-Diagrama de radiaçã'!C80)-MAX('Medidas-dBm-Diagrama de radiaçã'!$C$5:$C$365,'Medidas-dBm-Diagrama de radiaçã'!$F$5:$F$365)</f>
        <v>-3.8</v>
      </c>
      <c r="E80" s="53" t="n">
        <f aca="false">('Medidas-dBm-Diagrama de radiaçã'!F80)-MAX('Medidas-dBm-Diagrama de radiaçã'!$C$5:$C$365,'Medidas-dBm-Diagrama de radiaçã'!$F$5:$F$365)</f>
        <v>-1.5</v>
      </c>
      <c r="F80" s="0" t="n">
        <v>-0.399999999999999</v>
      </c>
      <c r="I80" s="41" t="n">
        <f aca="false">I79+1</f>
        <v>75</v>
      </c>
      <c r="J80" s="53" t="n">
        <f aca="false">('Medidas-dBm-Diagrama de radiaçã'!I80)-MAX('Medidas-dBm-Diagrama de radiaçã'!$I$5:$I$365)</f>
        <v>-3.16</v>
      </c>
      <c r="K80" s="53" t="n">
        <f aca="false">('Medidas-dBm-Diagrama de radiaçã'!J80)-MAX('Medidas-dBm-Diagrama de radiaçã'!$J$5:$J$365)</f>
        <v>-5.8</v>
      </c>
      <c r="O80" s="41" t="n">
        <f aca="false">O79+1</f>
        <v>75</v>
      </c>
      <c r="P80" s="53" t="n">
        <f aca="false">('Medidas-dBm-Diagrama de radiaçã'!O80)-MAX('Medidas-dBm-Diagrama de radiaçã'!$P$5:$P$365)</f>
        <v>-2.42</v>
      </c>
      <c r="Q80" s="53" t="n">
        <f aca="false">('Medidas-dBm-Diagrama de radiaçã'!P80)-MAX('Medidas-dBm-Diagrama de radiaçã'!$P$5:$P$365)</f>
        <v>-2.95</v>
      </c>
      <c r="R80" s="53" t="n">
        <f aca="false">('Medidas-dBm-Diagrama de radiaçã'!Q80)-MAX('Medidas-dBm-Diagrama de radiaçã'!$P$5:$P$365)</f>
        <v>-1.1</v>
      </c>
      <c r="S80" s="53" t="n">
        <f aca="false">('Medidas-dBm-Diagrama de radiaçã'!R80)-MAX('Medidas-dBm-Diagrama de radiaçã'!$R$5:$R$365)</f>
        <v>-0.740000000000002</v>
      </c>
      <c r="T80" s="0" t="n">
        <v>-1.544</v>
      </c>
    </row>
    <row r="81" customFormat="false" ht="12.8" hidden="false" customHeight="false" outlineLevel="0" collapsed="false">
      <c r="A81" s="41"/>
      <c r="C81" s="41" t="n">
        <f aca="false">C80+1</f>
        <v>76</v>
      </c>
      <c r="D81" s="53" t="n">
        <f aca="false">('Medidas-dBm-Diagrama de radiaçã'!C81)-MAX('Medidas-dBm-Diagrama de radiaçã'!$C$5:$C$365,'Medidas-dBm-Diagrama de radiaçã'!$F$5:$F$365)</f>
        <v>-3.8</v>
      </c>
      <c r="E81" s="53" t="n">
        <f aca="false">('Medidas-dBm-Diagrama de radiaçã'!F81)-MAX('Medidas-dBm-Diagrama de radiaçã'!$C$5:$C$365,'Medidas-dBm-Diagrama de radiaçã'!$F$5:$F$365)</f>
        <v>-1.59999999999999</v>
      </c>
      <c r="F81" s="0" t="n">
        <v>-0.399999999999999</v>
      </c>
      <c r="I81" s="41" t="n">
        <f aca="false">I80+1</f>
        <v>76</v>
      </c>
      <c r="J81" s="53" t="n">
        <f aca="false">('Medidas-dBm-Diagrama de radiaçã'!I81)-MAX('Medidas-dBm-Diagrama de radiaçã'!$I$5:$I$365)</f>
        <v>-3.09200000000001</v>
      </c>
      <c r="K81" s="53" t="n">
        <f aca="false">('Medidas-dBm-Diagrama de radiaçã'!J81)-MAX('Medidas-dBm-Diagrama de radiaçã'!$J$5:$J$365)</f>
        <v>-6.07</v>
      </c>
      <c r="O81" s="41" t="n">
        <f aca="false">O80+1</f>
        <v>76</v>
      </c>
      <c r="P81" s="53" t="n">
        <f aca="false">('Medidas-dBm-Diagrama de radiaçã'!O81)-MAX('Medidas-dBm-Diagrama de radiaçã'!$P$5:$P$365)</f>
        <v>-2.226</v>
      </c>
      <c r="Q81" s="53" t="n">
        <f aca="false">('Medidas-dBm-Diagrama de radiaçã'!P81)-MAX('Medidas-dBm-Diagrama de radiaçã'!$P$5:$P$365)</f>
        <v>-2.694</v>
      </c>
      <c r="R81" s="53" t="n">
        <f aca="false">('Medidas-dBm-Diagrama de radiaçã'!Q81)-MAX('Medidas-dBm-Diagrama de radiaçã'!$P$5:$P$365)</f>
        <v>-1.146</v>
      </c>
      <c r="S81" s="53" t="n">
        <f aca="false">('Medidas-dBm-Diagrama de radiaçã'!R81)-MAX('Medidas-dBm-Diagrama de radiaçã'!$R$5:$R$365)</f>
        <v>-0.655999999999999</v>
      </c>
      <c r="T81" s="0" t="n">
        <v>-1.55</v>
      </c>
    </row>
    <row r="82" customFormat="false" ht="12.8" hidden="false" customHeight="false" outlineLevel="0" collapsed="false">
      <c r="A82" s="41"/>
      <c r="C82" s="41" t="n">
        <f aca="false">C81+1</f>
        <v>77</v>
      </c>
      <c r="D82" s="53" t="n">
        <f aca="false">('Medidas-dBm-Diagrama de radiaçã'!C82)-MAX('Medidas-dBm-Diagrama de radiaçã'!$C$5:$C$365,'Medidas-dBm-Diagrama de radiaçã'!$F$5:$F$365)</f>
        <v>-3.8</v>
      </c>
      <c r="E82" s="53" t="n">
        <f aca="false">('Medidas-dBm-Diagrama de radiaçã'!F82)-MAX('Medidas-dBm-Diagrama de radiaçã'!$C$5:$C$365,'Medidas-dBm-Diagrama de radiaçã'!$F$5:$F$365)</f>
        <v>-1.7</v>
      </c>
      <c r="F82" s="0" t="n">
        <v>-0.5</v>
      </c>
      <c r="I82" s="41" t="n">
        <f aca="false">I81+1</f>
        <v>77</v>
      </c>
      <c r="J82" s="53" t="n">
        <f aca="false">('Medidas-dBm-Diagrama de radiaçã'!I82)-MAX('Medidas-dBm-Diagrama de radiaçã'!$I$5:$I$365)</f>
        <v>-3.02400000000001</v>
      </c>
      <c r="K82" s="53" t="n">
        <f aca="false">('Medidas-dBm-Diagrama de radiaçã'!J82)-MAX('Medidas-dBm-Diagrama de radiaçã'!$J$5:$J$365)</f>
        <v>-6.34</v>
      </c>
      <c r="O82" s="41" t="n">
        <f aca="false">O81+1</f>
        <v>77</v>
      </c>
      <c r="P82" s="53" t="n">
        <f aca="false">('Medidas-dBm-Diagrama de radiaçã'!O82)-MAX('Medidas-dBm-Diagrama de radiaçã'!$P$5:$P$365)</f>
        <v>-2.032</v>
      </c>
      <c r="Q82" s="53" t="n">
        <f aca="false">('Medidas-dBm-Diagrama de radiaçã'!P82)-MAX('Medidas-dBm-Diagrama de radiaçã'!$P$5:$P$365)</f>
        <v>-2.438</v>
      </c>
      <c r="R82" s="53" t="n">
        <f aca="false">('Medidas-dBm-Diagrama de radiaçã'!Q82)-MAX('Medidas-dBm-Diagrama de radiaçã'!$P$5:$P$365)</f>
        <v>-1.192</v>
      </c>
      <c r="S82" s="53" t="n">
        <f aca="false">('Medidas-dBm-Diagrama de radiaçã'!R82)-MAX('Medidas-dBm-Diagrama de radiaçã'!$R$5:$R$365)</f>
        <v>-0.571999999999996</v>
      </c>
      <c r="T82" s="0" t="n">
        <v>-1.58600000000001</v>
      </c>
    </row>
    <row r="83" customFormat="false" ht="12.8" hidden="false" customHeight="false" outlineLevel="0" collapsed="false">
      <c r="A83" s="41"/>
      <c r="C83" s="41" t="n">
        <f aca="false">C82+1</f>
        <v>78</v>
      </c>
      <c r="D83" s="53" t="n">
        <f aca="false">('Medidas-dBm-Diagrama de radiaçã'!C83)-MAX('Medidas-dBm-Diagrama de radiaçã'!$C$5:$C$365,'Medidas-dBm-Diagrama de radiaçã'!$F$5:$F$365)</f>
        <v>-3.9</v>
      </c>
      <c r="E83" s="53" t="n">
        <f aca="false">('Medidas-dBm-Diagrama de radiaçã'!F83)-MAX('Medidas-dBm-Diagrama de radiaçã'!$C$5:$C$365,'Medidas-dBm-Diagrama de radiaçã'!$F$5:$F$365)</f>
        <v>-1.8</v>
      </c>
      <c r="F83" s="0" t="n">
        <v>-0.5</v>
      </c>
      <c r="I83" s="41" t="n">
        <f aca="false">I82+1</f>
        <v>78</v>
      </c>
      <c r="J83" s="53" t="n">
        <f aca="false">('Medidas-dBm-Diagrama de radiaçã'!I83)-MAX('Medidas-dBm-Diagrama de radiaçã'!$I$5:$I$365)</f>
        <v>-2.956</v>
      </c>
      <c r="K83" s="53" t="n">
        <f aca="false">('Medidas-dBm-Diagrama de radiaçã'!J83)-MAX('Medidas-dBm-Diagrama de radiaçã'!$J$5:$J$365)</f>
        <v>-6.61</v>
      </c>
      <c r="O83" s="41" t="n">
        <f aca="false">O82+1</f>
        <v>78</v>
      </c>
      <c r="P83" s="53" t="n">
        <f aca="false">('Medidas-dBm-Diagrama de radiaçã'!O83)-MAX('Medidas-dBm-Diagrama de radiaçã'!$P$5:$P$365)</f>
        <v>-1.838</v>
      </c>
      <c r="Q83" s="53" t="n">
        <f aca="false">('Medidas-dBm-Diagrama de radiaçã'!P83)-MAX('Medidas-dBm-Diagrama de radiaçã'!$P$5:$P$365)</f>
        <v>-2.182</v>
      </c>
      <c r="R83" s="53" t="n">
        <f aca="false">('Medidas-dBm-Diagrama de radiaçã'!Q83)-MAX('Medidas-dBm-Diagrama de radiaçã'!$P$5:$P$365)</f>
        <v>-1.238</v>
      </c>
      <c r="S83" s="53" t="n">
        <f aca="false">('Medidas-dBm-Diagrama de radiaçã'!R83)-MAX('Medidas-dBm-Diagrama de radiaçã'!$R$5:$R$365)</f>
        <v>-0.488</v>
      </c>
      <c r="T83" s="0" t="n">
        <v>-1.62200000000001</v>
      </c>
    </row>
    <row r="84" customFormat="false" ht="12.8" hidden="false" customHeight="false" outlineLevel="0" collapsed="false">
      <c r="A84" s="41"/>
      <c r="C84" s="41" t="n">
        <f aca="false">C83+1</f>
        <v>79</v>
      </c>
      <c r="D84" s="53" t="n">
        <f aca="false">('Medidas-dBm-Diagrama de radiaçã'!C84)-MAX('Medidas-dBm-Diagrama de radiaçã'!$C$5:$C$365,'Medidas-dBm-Diagrama de radiaçã'!$F$5:$F$365)</f>
        <v>-3.9</v>
      </c>
      <c r="E84" s="53" t="n">
        <f aca="false">('Medidas-dBm-Diagrama de radiaçã'!F84)-MAX('Medidas-dBm-Diagrama de radiaçã'!$C$5:$C$365,'Medidas-dBm-Diagrama de radiaçã'!$F$5:$F$365)</f>
        <v>-2.09999999999999</v>
      </c>
      <c r="F84" s="0" t="n">
        <v>-0.600000000000001</v>
      </c>
      <c r="I84" s="41" t="n">
        <f aca="false">I83+1</f>
        <v>79</v>
      </c>
      <c r="J84" s="53" t="n">
        <f aca="false">('Medidas-dBm-Diagrama de radiaçã'!I84)-MAX('Medidas-dBm-Diagrama de radiaçã'!$I$5:$I$365)</f>
        <v>-2.888</v>
      </c>
      <c r="K84" s="53" t="n">
        <f aca="false">('Medidas-dBm-Diagrama de radiaçã'!J84)-MAX('Medidas-dBm-Diagrama de radiaçã'!$J$5:$J$365)</f>
        <v>-6.88</v>
      </c>
      <c r="O84" s="41" t="n">
        <f aca="false">O83+1</f>
        <v>79</v>
      </c>
      <c r="P84" s="53" t="n">
        <f aca="false">('Medidas-dBm-Diagrama de radiaçã'!O84)-MAX('Medidas-dBm-Diagrama de radiaçã'!$P$5:$P$365)</f>
        <v>-1.64400000000001</v>
      </c>
      <c r="Q84" s="53" t="n">
        <f aca="false">('Medidas-dBm-Diagrama de radiaçã'!P84)-MAX('Medidas-dBm-Diagrama de radiaçã'!$P$5:$P$365)</f>
        <v>-1.926</v>
      </c>
      <c r="R84" s="53" t="n">
        <f aca="false">('Medidas-dBm-Diagrama de radiaçã'!Q84)-MAX('Medidas-dBm-Diagrama de radiaçã'!$P$5:$P$365)</f>
        <v>-1.28400000000001</v>
      </c>
      <c r="S84" s="53" t="n">
        <f aca="false">('Medidas-dBm-Diagrama de radiaçã'!R84)-MAX('Medidas-dBm-Diagrama de radiaçã'!$R$5:$R$365)</f>
        <v>-0.404000000000004</v>
      </c>
      <c r="T84" s="0" t="n">
        <v>-1.65800000000001</v>
      </c>
    </row>
    <row r="85" customFormat="false" ht="12.8" hidden="false" customHeight="false" outlineLevel="0" collapsed="false">
      <c r="A85" s="41" t="n">
        <v>80</v>
      </c>
      <c r="C85" s="41" t="n">
        <f aca="false">C84+1</f>
        <v>80</v>
      </c>
      <c r="D85" s="53" t="n">
        <f aca="false">('Medidas-dBm-Diagrama de radiaçã'!C85)-MAX('Medidas-dBm-Diagrama de radiaçã'!$C$5:$C$365,'Medidas-dBm-Diagrama de radiaçã'!$F$5:$F$365)</f>
        <v>-3.9</v>
      </c>
      <c r="E85" s="53" t="n">
        <f aca="false">('Medidas-dBm-Diagrama de radiaçã'!F85)-MAX('Medidas-dBm-Diagrama de radiaçã'!$C$5:$C$365,'Medidas-dBm-Diagrama de radiaçã'!$F$5:$F$365)</f>
        <v>-2.2</v>
      </c>
      <c r="F85" s="0" t="n">
        <v>-0.700000000000003</v>
      </c>
      <c r="I85" s="41" t="n">
        <f aca="false">I84+1</f>
        <v>80</v>
      </c>
      <c r="J85" s="53" t="n">
        <f aca="false">('Medidas-dBm-Diagrama de radiaçã'!I85)-MAX('Medidas-dBm-Diagrama de radiaçã'!$I$5:$I$365)</f>
        <v>-2.82</v>
      </c>
      <c r="K85" s="53" t="n">
        <f aca="false">('Medidas-dBm-Diagrama de radiaçã'!J85)-MAX('Medidas-dBm-Diagrama de radiaçã'!$J$5:$J$365)</f>
        <v>-7.15</v>
      </c>
      <c r="O85" s="41" t="n">
        <f aca="false">O84+1</f>
        <v>80</v>
      </c>
      <c r="P85" s="53" t="n">
        <f aca="false">('Medidas-dBm-Diagrama de radiaçã'!O85)-MAX('Medidas-dBm-Diagrama de radiaçã'!$P$5:$P$365)</f>
        <v>-1.45</v>
      </c>
      <c r="Q85" s="53" t="n">
        <f aca="false">('Medidas-dBm-Diagrama de radiaçã'!P85)-MAX('Medidas-dBm-Diagrama de radiaçã'!$P$5:$P$365)</f>
        <v>-1.67</v>
      </c>
      <c r="R85" s="53" t="n">
        <f aca="false">('Medidas-dBm-Diagrama de radiaçã'!Q85)-MAX('Medidas-dBm-Diagrama de radiaçã'!$P$5:$P$365)</f>
        <v>-1.33000000000001</v>
      </c>
      <c r="S85" s="53" t="n">
        <f aca="false">('Medidas-dBm-Diagrama de radiaçã'!R85)-MAX('Medidas-dBm-Diagrama de radiaçã'!$R$5:$R$365)</f>
        <v>-0.32</v>
      </c>
      <c r="T85" s="0" t="n">
        <v>-1.694</v>
      </c>
    </row>
    <row r="86" customFormat="false" ht="12.8" hidden="false" customHeight="false" outlineLevel="0" collapsed="false">
      <c r="A86" s="41"/>
      <c r="C86" s="41" t="n">
        <f aca="false">C85+1</f>
        <v>81</v>
      </c>
      <c r="D86" s="53" t="n">
        <f aca="false">('Medidas-dBm-Diagrama de radiaçã'!C86)-MAX('Medidas-dBm-Diagrama de radiaçã'!$C$5:$C$365,'Medidas-dBm-Diagrama de radiaçã'!$F$5:$F$365)</f>
        <v>-3.9</v>
      </c>
      <c r="E86" s="53" t="n">
        <f aca="false">('Medidas-dBm-Diagrama de radiaçã'!F86)-MAX('Medidas-dBm-Diagrama de radiaçã'!$C$5:$C$365,'Medidas-dBm-Diagrama de radiaçã'!$F$5:$F$365)</f>
        <v>-2.4</v>
      </c>
      <c r="F86" s="0" t="n">
        <v>-0.799999999999997</v>
      </c>
      <c r="I86" s="41" t="n">
        <f aca="false">I85+1</f>
        <v>81</v>
      </c>
      <c r="J86" s="53" t="n">
        <f aca="false">('Medidas-dBm-Diagrama de radiaçã'!I86)-MAX('Medidas-dBm-Diagrama de radiaçã'!$I$5:$I$365)</f>
        <v>-2.642</v>
      </c>
      <c r="K86" s="53" t="n">
        <f aca="false">('Medidas-dBm-Diagrama de radiaçã'!J86)-MAX('Medidas-dBm-Diagrama de radiaçã'!$J$5:$J$365)</f>
        <v>-7.474</v>
      </c>
      <c r="O86" s="41" t="n">
        <f aca="false">O85+1</f>
        <v>81</v>
      </c>
      <c r="P86" s="53" t="n">
        <f aca="false">('Medidas-dBm-Diagrama de radiaçã'!O86)-MAX('Medidas-dBm-Diagrama de radiaçã'!$P$5:$P$365)</f>
        <v>-1.32400000000001</v>
      </c>
      <c r="Q86" s="53" t="n">
        <f aca="false">('Medidas-dBm-Diagrama de radiaçã'!P86)-MAX('Medidas-dBm-Diagrama de radiaçã'!$P$5:$P$365)</f>
        <v>-1.498</v>
      </c>
      <c r="R86" s="53" t="n">
        <f aca="false">('Medidas-dBm-Diagrama de radiaçã'!Q86)-MAX('Medidas-dBm-Diagrama de radiaçã'!$P$5:$P$365)</f>
        <v>-1.372</v>
      </c>
      <c r="S86" s="53" t="n">
        <f aca="false">('Medidas-dBm-Diagrama de radiaçã'!R86)-MAX('Medidas-dBm-Diagrama de radiaçã'!$R$5:$R$365)</f>
        <v>-0.256</v>
      </c>
      <c r="T86" s="0" t="n">
        <v>-1.73</v>
      </c>
    </row>
    <row r="87" customFormat="false" ht="12.8" hidden="false" customHeight="false" outlineLevel="0" collapsed="false">
      <c r="A87" s="41"/>
      <c r="C87" s="41" t="n">
        <f aca="false">C86+1</f>
        <v>82</v>
      </c>
      <c r="D87" s="53" t="n">
        <f aca="false">('Medidas-dBm-Diagrama de radiaçã'!C87)-MAX('Medidas-dBm-Diagrama de radiaçã'!$C$5:$C$365,'Medidas-dBm-Diagrama de radiaçã'!$F$5:$F$365)</f>
        <v>-3.8</v>
      </c>
      <c r="E87" s="53" t="n">
        <f aca="false">('Medidas-dBm-Diagrama de radiaçã'!F87)-MAX('Medidas-dBm-Diagrama de radiaçã'!$C$5:$C$365,'Medidas-dBm-Diagrama de radiaçã'!$F$5:$F$365)</f>
        <v>-2.5</v>
      </c>
      <c r="F87" s="0" t="n">
        <v>-0.899999999999999</v>
      </c>
      <c r="I87" s="41" t="n">
        <f aca="false">I86+1</f>
        <v>82</v>
      </c>
      <c r="J87" s="53" t="n">
        <f aca="false">('Medidas-dBm-Diagrama de radiaçã'!I87)-MAX('Medidas-dBm-Diagrama de radiaçã'!$I$5:$I$365)</f>
        <v>-2.464</v>
      </c>
      <c r="K87" s="53" t="n">
        <f aca="false">('Medidas-dBm-Diagrama de radiaçã'!J87)-MAX('Medidas-dBm-Diagrama de radiaçã'!$J$5:$J$365)</f>
        <v>-7.798</v>
      </c>
      <c r="O87" s="41" t="n">
        <f aca="false">O86+1</f>
        <v>82</v>
      </c>
      <c r="P87" s="53" t="n">
        <f aca="false">('Medidas-dBm-Diagrama de radiaçã'!O87)-MAX('Medidas-dBm-Diagrama de radiaçã'!$P$5:$P$365)</f>
        <v>-1.198</v>
      </c>
      <c r="Q87" s="53" t="n">
        <f aca="false">('Medidas-dBm-Diagrama de radiaçã'!P87)-MAX('Medidas-dBm-Diagrama de radiaçã'!$P$5:$P$365)</f>
        <v>-1.326</v>
      </c>
      <c r="R87" s="53" t="n">
        <f aca="false">('Medidas-dBm-Diagrama de radiaçã'!Q87)-MAX('Medidas-dBm-Diagrama de radiaçã'!$P$5:$P$365)</f>
        <v>-1.414</v>
      </c>
      <c r="S87" s="53" t="n">
        <f aca="false">('Medidas-dBm-Diagrama de radiaçã'!R87)-MAX('Medidas-dBm-Diagrama de radiaçã'!$R$5:$R$365)</f>
        <v>-0.192</v>
      </c>
      <c r="T87" s="0" t="n">
        <v>-1.73800000000001</v>
      </c>
    </row>
    <row r="88" customFormat="false" ht="12.8" hidden="false" customHeight="false" outlineLevel="0" collapsed="false">
      <c r="A88" s="41"/>
      <c r="C88" s="41" t="n">
        <f aca="false">C87+1</f>
        <v>83</v>
      </c>
      <c r="D88" s="53" t="n">
        <f aca="false">('Medidas-dBm-Diagrama de radiaçã'!C88)-MAX('Medidas-dBm-Diagrama de radiaçã'!$C$5:$C$365,'Medidas-dBm-Diagrama de radiaçã'!$F$5:$F$365)</f>
        <v>-3.8</v>
      </c>
      <c r="E88" s="53" t="n">
        <f aca="false">('Medidas-dBm-Diagrama de radiaçã'!F88)-MAX('Medidas-dBm-Diagrama de radiaçã'!$C$5:$C$365,'Medidas-dBm-Diagrama de radiaçã'!$F$5:$F$365)</f>
        <v>-2.7</v>
      </c>
      <c r="F88" s="0" t="n">
        <v>-1</v>
      </c>
      <c r="I88" s="41" t="n">
        <f aca="false">I87+1</f>
        <v>83</v>
      </c>
      <c r="J88" s="53" t="n">
        <f aca="false">('Medidas-dBm-Diagrama de radiaçã'!I88)-MAX('Medidas-dBm-Diagrama de radiaçã'!$I$5:$I$365)</f>
        <v>-2.286</v>
      </c>
      <c r="K88" s="53" t="n">
        <f aca="false">('Medidas-dBm-Diagrama de radiaçã'!J88)-MAX('Medidas-dBm-Diagrama de radiaçã'!$J$5:$J$365)</f>
        <v>-8.122</v>
      </c>
      <c r="O88" s="41" t="n">
        <f aca="false">O87+1</f>
        <v>83</v>
      </c>
      <c r="P88" s="53" t="n">
        <f aca="false">('Medidas-dBm-Diagrama de radiaçã'!O88)-MAX('Medidas-dBm-Diagrama de radiaçã'!$P$5:$P$365)</f>
        <v>-1.072</v>
      </c>
      <c r="Q88" s="53" t="n">
        <f aca="false">('Medidas-dBm-Diagrama de radiaçã'!P88)-MAX('Medidas-dBm-Diagrama de radiaçã'!$P$5:$P$365)</f>
        <v>-1.154</v>
      </c>
      <c r="R88" s="53" t="n">
        <f aca="false">('Medidas-dBm-Diagrama de radiaçã'!Q88)-MAX('Medidas-dBm-Diagrama de radiaçã'!$P$5:$P$365)</f>
        <v>-1.456</v>
      </c>
      <c r="S88" s="53" t="n">
        <f aca="false">('Medidas-dBm-Diagrama de radiaçã'!R88)-MAX('Medidas-dBm-Diagrama de radiaçã'!$R$5:$R$365)</f>
        <v>-0.128</v>
      </c>
      <c r="T88" s="0" t="n">
        <v>-1.746</v>
      </c>
    </row>
    <row r="89" customFormat="false" ht="12.8" hidden="false" customHeight="false" outlineLevel="0" collapsed="false">
      <c r="A89" s="41"/>
      <c r="C89" s="41" t="n">
        <f aca="false">C88+1</f>
        <v>84</v>
      </c>
      <c r="D89" s="53" t="n">
        <f aca="false">('Medidas-dBm-Diagrama de radiaçã'!C89)-MAX('Medidas-dBm-Diagrama de radiaçã'!$C$5:$C$365,'Medidas-dBm-Diagrama de radiaçã'!$F$5:$F$365)</f>
        <v>-3.59999999999999</v>
      </c>
      <c r="E89" s="53" t="n">
        <f aca="false">('Medidas-dBm-Diagrama de radiaçã'!F89)-MAX('Medidas-dBm-Diagrama de radiaçã'!$C$5:$C$365,'Medidas-dBm-Diagrama de radiaçã'!$F$5:$F$365)</f>
        <v>-2.8</v>
      </c>
      <c r="F89" s="0" t="n">
        <v>-1.3</v>
      </c>
      <c r="I89" s="41" t="n">
        <f aca="false">I88+1</f>
        <v>84</v>
      </c>
      <c r="J89" s="53" t="n">
        <f aca="false">('Medidas-dBm-Diagrama de radiaçã'!I89)-MAX('Medidas-dBm-Diagrama de radiaçã'!$I$5:$I$365)</f>
        <v>-2.108</v>
      </c>
      <c r="K89" s="53" t="n">
        <f aca="false">('Medidas-dBm-Diagrama de radiaçã'!J89)-MAX('Medidas-dBm-Diagrama de radiaçã'!$J$5:$J$365)</f>
        <v>-8.446</v>
      </c>
      <c r="O89" s="41" t="n">
        <f aca="false">O88+1</f>
        <v>84</v>
      </c>
      <c r="P89" s="53" t="n">
        <f aca="false">('Medidas-dBm-Diagrama de radiaçã'!O89)-MAX('Medidas-dBm-Diagrama de radiaçã'!$P$5:$P$365)</f>
        <v>-0.946000000000005</v>
      </c>
      <c r="Q89" s="53" t="n">
        <f aca="false">('Medidas-dBm-Diagrama de radiaçã'!P89)-MAX('Medidas-dBm-Diagrama de radiaçã'!$P$5:$P$365)</f>
        <v>-0.981999999999999</v>
      </c>
      <c r="R89" s="53" t="n">
        <f aca="false">('Medidas-dBm-Diagrama de radiaçã'!Q89)-MAX('Medidas-dBm-Diagrama de radiaçã'!$P$5:$P$365)</f>
        <v>-1.498</v>
      </c>
      <c r="S89" s="53" t="n">
        <f aca="false">('Medidas-dBm-Diagrama de radiaçã'!R89)-MAX('Medidas-dBm-Diagrama de radiaçã'!$R$5:$R$365)</f>
        <v>-0.0640000000000001</v>
      </c>
      <c r="T89" s="0" t="n">
        <v>-1.75400000000001</v>
      </c>
    </row>
    <row r="90" customFormat="false" ht="12.8" hidden="false" customHeight="false" outlineLevel="0" collapsed="false">
      <c r="A90" s="41"/>
      <c r="C90" s="41" t="n">
        <f aca="false">C89+1</f>
        <v>85</v>
      </c>
      <c r="D90" s="53" t="n">
        <f aca="false">('Medidas-dBm-Diagrama de radiaçã'!C90)-MAX('Medidas-dBm-Diagrama de radiaçã'!$C$5:$C$365,'Medidas-dBm-Diagrama de radiaçã'!$F$5:$F$365)</f>
        <v>-3.5</v>
      </c>
      <c r="E90" s="53" t="n">
        <f aca="false">('Medidas-dBm-Diagrama de radiaçã'!F90)-MAX('Medidas-dBm-Diagrama de radiaçã'!$C$5:$C$365,'Medidas-dBm-Diagrama de radiaçã'!$F$5:$F$365)</f>
        <v>-3.09999999999999</v>
      </c>
      <c r="F90" s="0" t="n">
        <v>-1.4</v>
      </c>
      <c r="I90" s="41" t="n">
        <f aca="false">I89+1</f>
        <v>85</v>
      </c>
      <c r="J90" s="53" t="n">
        <f aca="false">('Medidas-dBm-Diagrama de radiaçã'!I90)-MAX('Medidas-dBm-Diagrama de radiaçã'!$I$5:$I$365)</f>
        <v>-1.93</v>
      </c>
      <c r="K90" s="53" t="n">
        <f aca="false">('Medidas-dBm-Diagrama de radiaçã'!J90)-MAX('Medidas-dBm-Diagrama de radiaçã'!$J$5:$J$365)</f>
        <v>-8.77</v>
      </c>
      <c r="O90" s="41" t="n">
        <f aca="false">O89+1</f>
        <v>85</v>
      </c>
      <c r="P90" s="53" t="n">
        <f aca="false">('Medidas-dBm-Diagrama de radiaçã'!O90)-MAX('Medidas-dBm-Diagrama de radiaçã'!$P$5:$P$365)</f>
        <v>-0.82</v>
      </c>
      <c r="Q90" s="53" t="n">
        <f aca="false">('Medidas-dBm-Diagrama de radiaçã'!P90)-MAX('Medidas-dBm-Diagrama de radiaçã'!$P$5:$P$365)</f>
        <v>-0.810000000000002</v>
      </c>
      <c r="R90" s="53" t="n">
        <f aca="false">('Medidas-dBm-Diagrama de radiaçã'!Q90)-MAX('Medidas-dBm-Diagrama de radiaçã'!$P$5:$P$365)</f>
        <v>-1.54</v>
      </c>
      <c r="S90" s="53" t="n">
        <f aca="false">('Medidas-dBm-Diagrama de radiaçã'!R90)-MAX('Medidas-dBm-Diagrama de radiaçã'!$R$5:$R$365)</f>
        <v>0</v>
      </c>
      <c r="T90" s="0" t="n">
        <v>-1.762</v>
      </c>
    </row>
    <row r="91" customFormat="false" ht="12.8" hidden="false" customHeight="false" outlineLevel="0" collapsed="false">
      <c r="A91" s="41"/>
      <c r="C91" s="41" t="n">
        <f aca="false">C90+1</f>
        <v>86</v>
      </c>
      <c r="D91" s="53" t="n">
        <f aca="false">('Medidas-dBm-Diagrama de radiaçã'!C91)-MAX('Medidas-dBm-Diagrama de radiaçã'!$C$5:$C$365,'Medidas-dBm-Diagrama de radiaçã'!$F$5:$F$365)</f>
        <v>-3.2</v>
      </c>
      <c r="E91" s="53" t="n">
        <f aca="false">('Medidas-dBm-Diagrama de radiaçã'!F91)-MAX('Medidas-dBm-Diagrama de radiaçã'!$C$5:$C$365,'Medidas-dBm-Diagrama de radiaçã'!$F$5:$F$365)</f>
        <v>-3.3</v>
      </c>
      <c r="F91" s="0" t="n">
        <v>-1.6</v>
      </c>
      <c r="I91" s="41" t="n">
        <f aca="false">I90+1</f>
        <v>86</v>
      </c>
      <c r="J91" s="53" t="n">
        <f aca="false">('Medidas-dBm-Diagrama de radiaçã'!I91)-MAX('Medidas-dBm-Diagrama de radiaçã'!$I$5:$I$365)</f>
        <v>-1.792</v>
      </c>
      <c r="K91" s="53" t="n">
        <f aca="false">('Medidas-dBm-Diagrama de radiaçã'!J91)-MAX('Medidas-dBm-Diagrama de radiaçã'!$J$5:$J$365)</f>
        <v>-9.182</v>
      </c>
      <c r="O91" s="41" t="n">
        <f aca="false">O90+1</f>
        <v>86</v>
      </c>
      <c r="P91" s="53" t="n">
        <f aca="false">('Medidas-dBm-Diagrama de radiaçã'!O91)-MAX('Medidas-dBm-Diagrama de radiaçã'!$P$5:$P$365)</f>
        <v>-0.75</v>
      </c>
      <c r="Q91" s="53" t="n">
        <f aca="false">('Medidas-dBm-Diagrama de radiaçã'!P91)-MAX('Medidas-dBm-Diagrama de radiaçã'!$P$5:$P$365)</f>
        <v>-0.722000000000001</v>
      </c>
      <c r="R91" s="53" t="n">
        <f aca="false">('Medidas-dBm-Diagrama de radiaçã'!Q91)-MAX('Medidas-dBm-Diagrama de radiaçã'!$P$5:$P$365)</f>
        <v>-1.624</v>
      </c>
      <c r="S91" s="53" t="n">
        <f aca="false">('Medidas-dBm-Diagrama de radiaçã'!R91)-MAX('Medidas-dBm-Diagrama de radiaçã'!$R$5:$R$365)</f>
        <v>-0.00600000000000023</v>
      </c>
      <c r="T91" s="0" t="n">
        <v>-1.77</v>
      </c>
    </row>
    <row r="92" customFormat="false" ht="12.8" hidden="false" customHeight="false" outlineLevel="0" collapsed="false">
      <c r="A92" s="41"/>
      <c r="C92" s="41" t="n">
        <f aca="false">C91+1</f>
        <v>87</v>
      </c>
      <c r="D92" s="53" t="n">
        <f aca="false">('Medidas-dBm-Diagrama de radiaçã'!C92)-MAX('Medidas-dBm-Diagrama de radiaçã'!$C$5:$C$365,'Medidas-dBm-Diagrama de radiaçã'!$F$5:$F$365)</f>
        <v>-3</v>
      </c>
      <c r="E92" s="53" t="n">
        <f aca="false">('Medidas-dBm-Diagrama de radiaçã'!F92)-MAX('Medidas-dBm-Diagrama de radiaçã'!$C$5:$C$365,'Medidas-dBm-Diagrama de radiaçã'!$F$5:$F$365)</f>
        <v>-3.59999999999999</v>
      </c>
      <c r="F92" s="0" t="n">
        <v>-1.7</v>
      </c>
      <c r="I92" s="41" t="n">
        <f aca="false">I91+1</f>
        <v>87</v>
      </c>
      <c r="J92" s="53" t="n">
        <f aca="false">('Medidas-dBm-Diagrama de radiaçã'!I92)-MAX('Medidas-dBm-Diagrama de radiaçã'!$I$5:$I$365)</f>
        <v>-1.654</v>
      </c>
      <c r="K92" s="53" t="n">
        <f aca="false">('Medidas-dBm-Diagrama de radiaçã'!J92)-MAX('Medidas-dBm-Diagrama de radiaçã'!$J$5:$J$365)</f>
        <v>-9.594</v>
      </c>
      <c r="O92" s="41" t="n">
        <f aca="false">O91+1</f>
        <v>87</v>
      </c>
      <c r="P92" s="53" t="n">
        <f aca="false">('Medidas-dBm-Diagrama de radiaçã'!O92)-MAX('Medidas-dBm-Diagrama de radiaçã'!$P$5:$P$365)</f>
        <v>-0.68</v>
      </c>
      <c r="Q92" s="53" t="n">
        <f aca="false">('Medidas-dBm-Diagrama de radiaçã'!P92)-MAX('Medidas-dBm-Diagrama de radiaçã'!$P$5:$P$365)</f>
        <v>-0.634</v>
      </c>
      <c r="R92" s="53" t="n">
        <f aca="false">('Medidas-dBm-Diagrama de radiaçã'!Q92)-MAX('Medidas-dBm-Diagrama de radiaçã'!$P$5:$P$365)</f>
        <v>-1.70800000000001</v>
      </c>
      <c r="S92" s="53" t="n">
        <f aca="false">('Medidas-dBm-Diagrama de radiaçã'!R92)-MAX('Medidas-dBm-Diagrama de radiaçã'!$R$5:$R$365)</f>
        <v>-0.0119999999999934</v>
      </c>
      <c r="T92" s="0" t="n">
        <v>-1.76000000000001</v>
      </c>
    </row>
    <row r="93" customFormat="false" ht="12.8" hidden="false" customHeight="false" outlineLevel="0" collapsed="false">
      <c r="A93" s="41"/>
      <c r="C93" s="41" t="n">
        <f aca="false">C92+1</f>
        <v>88</v>
      </c>
      <c r="D93" s="53" t="n">
        <f aca="false">('Medidas-dBm-Diagrama de radiaçã'!C93)-MAX('Medidas-dBm-Diagrama de radiaçã'!$C$5:$C$365,'Medidas-dBm-Diagrama de radiaçã'!$F$5:$F$365)</f>
        <v>-2.8</v>
      </c>
      <c r="E93" s="53" t="n">
        <f aca="false">('Medidas-dBm-Diagrama de radiaçã'!F93)-MAX('Medidas-dBm-Diagrama de radiaçã'!$C$5:$C$365,'Medidas-dBm-Diagrama de radiaçã'!$F$5:$F$365)</f>
        <v>-3.8</v>
      </c>
      <c r="F93" s="0" t="n">
        <v>-1.9</v>
      </c>
      <c r="I93" s="41" t="n">
        <f aca="false">I92+1</f>
        <v>88</v>
      </c>
      <c r="J93" s="53" t="n">
        <f aca="false">('Medidas-dBm-Diagrama de radiaçã'!I93)-MAX('Medidas-dBm-Diagrama de radiaçã'!$I$5:$I$365)</f>
        <v>-1.516</v>
      </c>
      <c r="K93" s="53" t="n">
        <f aca="false">('Medidas-dBm-Diagrama de radiaçã'!J93)-MAX('Medidas-dBm-Diagrama de radiaçã'!$J$5:$J$365)</f>
        <v>-10.006</v>
      </c>
      <c r="O93" s="41" t="n">
        <f aca="false">O92+1</f>
        <v>88</v>
      </c>
      <c r="P93" s="53" t="n">
        <f aca="false">('Medidas-dBm-Diagrama de radiaçã'!O93)-MAX('Medidas-dBm-Diagrama de radiaçã'!$P$5:$P$365)</f>
        <v>-0.609999999999999</v>
      </c>
      <c r="Q93" s="53" t="n">
        <f aca="false">('Medidas-dBm-Diagrama de radiaçã'!P93)-MAX('Medidas-dBm-Diagrama de radiaçã'!$P$5:$P$365)</f>
        <v>-0.545999999999999</v>
      </c>
      <c r="R93" s="53" t="n">
        <f aca="false">('Medidas-dBm-Diagrama de radiaçã'!Q93)-MAX('Medidas-dBm-Diagrama de radiaçã'!$P$5:$P$365)</f>
        <v>-1.792</v>
      </c>
      <c r="S93" s="53" t="n">
        <f aca="false">('Medidas-dBm-Diagrama de radiaçã'!R93)-MAX('Medidas-dBm-Diagrama de radiaçã'!$R$5:$R$365)</f>
        <v>-0.0180000000000007</v>
      </c>
      <c r="T93" s="0" t="n">
        <v>-1.75000000000001</v>
      </c>
    </row>
    <row r="94" customFormat="false" ht="12.8" hidden="false" customHeight="false" outlineLevel="0" collapsed="false">
      <c r="A94" s="41"/>
      <c r="C94" s="41" t="n">
        <f aca="false">C93+1</f>
        <v>89</v>
      </c>
      <c r="D94" s="53" t="n">
        <f aca="false">('Medidas-dBm-Diagrama de radiaçã'!C94)-MAX('Medidas-dBm-Diagrama de radiaçã'!$C$5:$C$365,'Medidas-dBm-Diagrama de radiaçã'!$F$5:$F$365)</f>
        <v>-2.59999999999999</v>
      </c>
      <c r="E94" s="53" t="n">
        <f aca="false">('Medidas-dBm-Diagrama de radiaçã'!F94)-MAX('Medidas-dBm-Diagrama de radiaçã'!$C$5:$C$365,'Medidas-dBm-Diagrama de radiaçã'!$F$5:$F$365)</f>
        <v>-4</v>
      </c>
      <c r="F94" s="0" t="n">
        <v>-2</v>
      </c>
      <c r="I94" s="41" t="n">
        <f aca="false">I93+1</f>
        <v>89</v>
      </c>
      <c r="J94" s="53" t="n">
        <f aca="false">('Medidas-dBm-Diagrama de radiaçã'!I94)-MAX('Medidas-dBm-Diagrama de radiaçã'!$I$5:$I$365)</f>
        <v>-1.378</v>
      </c>
      <c r="K94" s="53" t="n">
        <f aca="false">('Medidas-dBm-Diagrama de radiaçã'!J94)-MAX('Medidas-dBm-Diagrama de radiaçã'!$J$5:$J$365)</f>
        <v>-10.418</v>
      </c>
      <c r="O94" s="41" t="n">
        <f aca="false">O93+1</f>
        <v>89</v>
      </c>
      <c r="P94" s="53" t="n">
        <f aca="false">('Medidas-dBm-Diagrama de radiaçã'!O94)-MAX('Medidas-dBm-Diagrama de radiaçã'!$P$5:$P$365)</f>
        <v>-0.539999999999999</v>
      </c>
      <c r="Q94" s="53" t="n">
        <f aca="false">('Medidas-dBm-Diagrama de radiaçã'!P94)-MAX('Medidas-dBm-Diagrama de radiaçã'!$P$5:$P$365)</f>
        <v>-0.458000000000006</v>
      </c>
      <c r="R94" s="53" t="n">
        <f aca="false">('Medidas-dBm-Diagrama de radiaçã'!Q94)-MAX('Medidas-dBm-Diagrama de radiaçã'!$P$5:$P$365)</f>
        <v>-1.876</v>
      </c>
      <c r="S94" s="53" t="n">
        <f aca="false">('Medidas-dBm-Diagrama de radiaçã'!R94)-MAX('Medidas-dBm-Diagrama de radiaçã'!$R$5:$R$365)</f>
        <v>-0.0240000000000009</v>
      </c>
      <c r="T94" s="0" t="n">
        <v>-1.74</v>
      </c>
    </row>
    <row r="95" customFormat="false" ht="12.8" hidden="false" customHeight="false" outlineLevel="0" collapsed="false">
      <c r="A95" s="41" t="n">
        <v>90</v>
      </c>
      <c r="C95" s="41" t="n">
        <f aca="false">C94+1</f>
        <v>90</v>
      </c>
      <c r="D95" s="53" t="n">
        <f aca="false">('Medidas-dBm-Diagrama de radiaçã'!C95)-MAX('Medidas-dBm-Diagrama de radiaçã'!$C$5:$C$365,'Medidas-dBm-Diagrama de radiaçã'!$F$5:$F$365)</f>
        <v>-2.4</v>
      </c>
      <c r="E95" s="53" t="n">
        <f aca="false">('Medidas-dBm-Diagrama de radiaçã'!F95)-MAX('Medidas-dBm-Diagrama de radiaçã'!$C$5:$C$365,'Medidas-dBm-Diagrama de radiaçã'!$F$5:$F$365)</f>
        <v>-4.4</v>
      </c>
      <c r="F95" s="0" t="n">
        <v>-2.3</v>
      </c>
      <c r="I95" s="41" t="n">
        <f aca="false">I94+1</f>
        <v>90</v>
      </c>
      <c r="J95" s="53" t="n">
        <f aca="false">('Medidas-dBm-Diagrama de radiaçã'!I95)-MAX('Medidas-dBm-Diagrama de radiaçã'!$I$5:$I$365)</f>
        <v>-1.24</v>
      </c>
      <c r="K95" s="53" t="n">
        <f aca="false">('Medidas-dBm-Diagrama de radiaçã'!J95)-MAX('Medidas-dBm-Diagrama de radiaçã'!$J$5:$J$365)</f>
        <v>-10.83</v>
      </c>
      <c r="O95" s="41" t="n">
        <f aca="false">O94+1</f>
        <v>90</v>
      </c>
      <c r="P95" s="56" t="n">
        <f aca="false">('Medidas-dBm-Diagrama de radiaçã'!O95)-MAX('Medidas-dBm-Diagrama de radiaçã'!$P$5:$P$365)</f>
        <v>-0.470000000000006</v>
      </c>
      <c r="Q95" s="53" t="n">
        <f aca="false">('Medidas-dBm-Diagrama de radiaçã'!P95)-MAX('Medidas-dBm-Diagrama de radiaçã'!$P$5:$P$365)</f>
        <v>-0.370000000000005</v>
      </c>
      <c r="R95" s="53" t="n">
        <f aca="false">('Medidas-dBm-Diagrama de radiaçã'!Q95)-MAX('Medidas-dBm-Diagrama de radiaçã'!$P$5:$P$365)</f>
        <v>-1.96</v>
      </c>
      <c r="S95" s="53" t="n">
        <f aca="false">('Medidas-dBm-Diagrama de radiaçã'!R95)-MAX('Medidas-dBm-Diagrama de radiaçã'!$R$5:$R$365)</f>
        <v>-0.0300000000000011</v>
      </c>
      <c r="T95" s="0" t="n">
        <v>-1.73</v>
      </c>
    </row>
    <row r="96" customFormat="false" ht="12.8" hidden="false" customHeight="false" outlineLevel="0" collapsed="false">
      <c r="A96" s="41"/>
      <c r="C96" s="41" t="n">
        <f aca="false">C95+1</f>
        <v>91</v>
      </c>
      <c r="D96" s="53" t="n">
        <f aca="false">('Medidas-dBm-Diagrama de radiaçã'!C96)-MAX('Medidas-dBm-Diagrama de radiaçã'!$C$5:$C$365,'Medidas-dBm-Diagrama de radiaçã'!$F$5:$F$365)</f>
        <v>-2.3</v>
      </c>
      <c r="E96" s="53" t="n">
        <f aca="false">('Medidas-dBm-Diagrama de radiaçã'!F96)-MAX('Medidas-dBm-Diagrama de radiaçã'!$C$5:$C$365,'Medidas-dBm-Diagrama de radiaçã'!$F$5:$F$365)</f>
        <v>-4.7</v>
      </c>
      <c r="F96" s="0" t="n">
        <v>-2.5</v>
      </c>
      <c r="I96" s="41" t="n">
        <f aca="false">I95+1</f>
        <v>91</v>
      </c>
      <c r="J96" s="53" t="n">
        <f aca="false">('Medidas-dBm-Diagrama de radiaçã'!I96)-MAX('Medidas-dBm-Diagrama de radiaçã'!$I$5:$I$365)</f>
        <v>-1.26</v>
      </c>
      <c r="K96" s="53" t="n">
        <f aca="false">('Medidas-dBm-Diagrama de radiaçã'!J96)-MAX('Medidas-dBm-Diagrama de radiaçã'!$J$5:$J$365)</f>
        <v>-11.01</v>
      </c>
      <c r="O96" s="41" t="n">
        <f aca="false">O95+1</f>
        <v>91</v>
      </c>
      <c r="P96" s="53" t="n">
        <f aca="false">('Medidas-dBm-Diagrama de radiaçã'!O96)-MAX('Medidas-dBm-Diagrama de radiaçã'!$P$5:$P$365)</f>
        <v>-0.444000000000003</v>
      </c>
      <c r="Q96" s="53" t="n">
        <f aca="false">('Medidas-dBm-Diagrama de radiaçã'!P96)-MAX('Medidas-dBm-Diagrama de radiaçã'!$P$5:$P$365)</f>
        <v>-0.386000000000003</v>
      </c>
      <c r="R96" s="53" t="n">
        <f aca="false">('Medidas-dBm-Diagrama de radiaçã'!Q96)-MAX('Medidas-dBm-Diagrama de radiaçã'!$P$5:$P$365)</f>
        <v>-2.006</v>
      </c>
      <c r="S96" s="53" t="n">
        <f aca="false">('Medidas-dBm-Diagrama de radiaçã'!R96)-MAX('Medidas-dBm-Diagrama de radiaçã'!$R$5:$R$365)</f>
        <v>-0.0680000000000049</v>
      </c>
      <c r="T96" s="0" t="n">
        <v>-1.72000000000001</v>
      </c>
    </row>
    <row r="97" customFormat="false" ht="12.8" hidden="false" customHeight="false" outlineLevel="0" collapsed="false">
      <c r="A97" s="41"/>
      <c r="C97" s="41" t="n">
        <f aca="false">C96+1</f>
        <v>92</v>
      </c>
      <c r="D97" s="53" t="n">
        <f aca="false">('Medidas-dBm-Diagrama de radiaçã'!C97)-MAX('Medidas-dBm-Diagrama de radiaçã'!$C$5:$C$365,'Medidas-dBm-Diagrama de radiaçã'!$F$5:$F$365)</f>
        <v>-2.09999999999999</v>
      </c>
      <c r="E97" s="53" t="n">
        <f aca="false">('Medidas-dBm-Diagrama de radiaçã'!F97)-MAX('Medidas-dBm-Diagrama de radiaçã'!$C$5:$C$365,'Medidas-dBm-Diagrama de radiaçã'!$F$5:$F$365)</f>
        <v>-5</v>
      </c>
      <c r="F97" s="0" t="n">
        <v>-2.8</v>
      </c>
      <c r="I97" s="41" t="n">
        <f aca="false">I96+1</f>
        <v>92</v>
      </c>
      <c r="J97" s="53" t="n">
        <f aca="false">('Medidas-dBm-Diagrama de radiaçã'!I97)-MAX('Medidas-dBm-Diagrama de radiaçã'!$I$5:$I$365)</f>
        <v>-1.28000000000001</v>
      </c>
      <c r="K97" s="53" t="n">
        <f aca="false">('Medidas-dBm-Diagrama de radiaçã'!J97)-MAX('Medidas-dBm-Diagrama de radiaçã'!$J$5:$J$365)</f>
        <v>-11.19</v>
      </c>
      <c r="O97" s="41" t="n">
        <f aca="false">O96+1</f>
        <v>92</v>
      </c>
      <c r="P97" s="53" t="n">
        <f aca="false">('Medidas-dBm-Diagrama de radiaçã'!O97)-MAX('Medidas-dBm-Diagrama de radiaçã'!$P$5:$P$365)</f>
        <v>-0.417999999999999</v>
      </c>
      <c r="Q97" s="53" t="n">
        <f aca="false">('Medidas-dBm-Diagrama de radiaçã'!P97)-MAX('Medidas-dBm-Diagrama de radiaçã'!$P$5:$P$365)</f>
        <v>-0.402000000000001</v>
      </c>
      <c r="R97" s="53" t="n">
        <f aca="false">('Medidas-dBm-Diagrama de radiaçã'!Q97)-MAX('Medidas-dBm-Diagrama de radiaçã'!$P$5:$P$365)</f>
        <v>-2.052</v>
      </c>
      <c r="S97" s="53" t="n">
        <f aca="false">('Medidas-dBm-Diagrama de radiaçã'!R97)-MAX('Medidas-dBm-Diagrama de radiaçã'!$R$5:$R$365)</f>
        <v>-0.106000000000002</v>
      </c>
      <c r="T97" s="0" t="n">
        <v>-1.64000000000001</v>
      </c>
    </row>
    <row r="98" customFormat="false" ht="12.8" hidden="false" customHeight="false" outlineLevel="0" collapsed="false">
      <c r="A98" s="41"/>
      <c r="C98" s="41" t="n">
        <f aca="false">C97+1</f>
        <v>93</v>
      </c>
      <c r="D98" s="53" t="n">
        <f aca="false">('Medidas-dBm-Diagrama de radiaçã'!C98)-MAX('Medidas-dBm-Diagrama de radiaçã'!$C$5:$C$365,'Medidas-dBm-Diagrama de radiaçã'!$F$5:$F$365)</f>
        <v>-1.8</v>
      </c>
      <c r="E98" s="53" t="n">
        <f aca="false">('Medidas-dBm-Diagrama de radiaçã'!F98)-MAX('Medidas-dBm-Diagrama de radiaçã'!$C$5:$C$365,'Medidas-dBm-Diagrama de radiaçã'!$F$5:$F$365)</f>
        <v>-5.5</v>
      </c>
      <c r="F98" s="0" t="n">
        <v>-3</v>
      </c>
      <c r="I98" s="41" t="n">
        <f aca="false">I97+1</f>
        <v>93</v>
      </c>
      <c r="J98" s="53" t="n">
        <f aca="false">('Medidas-dBm-Diagrama de radiaçã'!I98)-MAX('Medidas-dBm-Diagrama de radiaçã'!$I$5:$I$365)</f>
        <v>-1.3</v>
      </c>
      <c r="K98" s="53" t="n">
        <f aca="false">('Medidas-dBm-Diagrama de radiaçã'!J98)-MAX('Medidas-dBm-Diagrama de radiaçã'!$J$5:$J$365)</f>
        <v>-11.37</v>
      </c>
      <c r="O98" s="41" t="n">
        <f aca="false">O97+1</f>
        <v>93</v>
      </c>
      <c r="P98" s="53" t="n">
        <f aca="false">('Medidas-dBm-Diagrama de radiaçã'!O98)-MAX('Medidas-dBm-Diagrama de radiaçã'!$P$5:$P$365)</f>
        <v>-0.392000000000003</v>
      </c>
      <c r="Q98" s="53" t="n">
        <f aca="false">('Medidas-dBm-Diagrama de radiaçã'!P98)-MAX('Medidas-dBm-Diagrama de radiaçã'!$P$5:$P$365)</f>
        <v>-0.417999999999999</v>
      </c>
      <c r="R98" s="53" t="n">
        <f aca="false">('Medidas-dBm-Diagrama de radiaçã'!Q98)-MAX('Medidas-dBm-Diagrama de radiaçã'!$P$5:$P$365)</f>
        <v>-2.09800000000001</v>
      </c>
      <c r="S98" s="53" t="n">
        <f aca="false">('Medidas-dBm-Diagrama de radiaçã'!R98)-MAX('Medidas-dBm-Diagrama de radiaçã'!$R$5:$R$365)</f>
        <v>-0.143999999999998</v>
      </c>
      <c r="T98" s="0" t="n">
        <v>-1.56</v>
      </c>
    </row>
    <row r="99" customFormat="false" ht="12.8" hidden="false" customHeight="false" outlineLevel="0" collapsed="false">
      <c r="A99" s="41"/>
      <c r="C99" s="41" t="n">
        <f aca="false">C98+1</f>
        <v>94</v>
      </c>
      <c r="D99" s="53" t="n">
        <f aca="false">('Medidas-dBm-Diagrama de radiaçã'!C99)-MAX('Medidas-dBm-Diagrama de radiaçã'!$C$5:$C$365,'Medidas-dBm-Diagrama de radiaçã'!$F$5:$F$365)</f>
        <v>-1.59999999999999</v>
      </c>
      <c r="E99" s="53" t="n">
        <f aca="false">('Medidas-dBm-Diagrama de radiaçã'!F99)-MAX('Medidas-dBm-Diagrama de radiaçã'!$C$5:$C$365,'Medidas-dBm-Diagrama de radiaçã'!$F$5:$F$365)</f>
        <v>-5.7</v>
      </c>
      <c r="F99" s="0" t="n">
        <v>-3.2</v>
      </c>
      <c r="I99" s="41" t="n">
        <f aca="false">I98+1</f>
        <v>94</v>
      </c>
      <c r="J99" s="53" t="n">
        <f aca="false">('Medidas-dBm-Diagrama de radiaçã'!I99)-MAX('Medidas-dBm-Diagrama de radiaçã'!$I$5:$I$365)</f>
        <v>-1.32</v>
      </c>
      <c r="K99" s="53" t="n">
        <f aca="false">('Medidas-dBm-Diagrama de radiaçã'!J99)-MAX('Medidas-dBm-Diagrama de radiaçã'!$J$5:$J$365)</f>
        <v>-11.55</v>
      </c>
      <c r="O99" s="41" t="n">
        <f aca="false">O98+1</f>
        <v>94</v>
      </c>
      <c r="P99" s="53" t="n">
        <f aca="false">('Medidas-dBm-Diagrama de radiaçã'!O99)-MAX('Medidas-dBm-Diagrama de radiaçã'!$P$5:$P$365)</f>
        <v>-0.366</v>
      </c>
      <c r="Q99" s="53" t="n">
        <f aca="false">('Medidas-dBm-Diagrama de radiaçã'!P99)-MAX('Medidas-dBm-Diagrama de radiaçã'!$P$5:$P$365)</f>
        <v>-0.434000000000005</v>
      </c>
      <c r="R99" s="53" t="n">
        <f aca="false">('Medidas-dBm-Diagrama de radiaçã'!Q99)-MAX('Medidas-dBm-Diagrama de radiaçã'!$P$5:$P$365)</f>
        <v>-2.14400000000001</v>
      </c>
      <c r="S99" s="53" t="n">
        <f aca="false">('Medidas-dBm-Diagrama de radiaçã'!R99)-MAX('Medidas-dBm-Diagrama de radiaçã'!$R$5:$R$365)</f>
        <v>-0.182000000000009</v>
      </c>
      <c r="T99" s="0" t="n">
        <v>-1.48</v>
      </c>
    </row>
    <row r="100" customFormat="false" ht="12.8" hidden="false" customHeight="false" outlineLevel="0" collapsed="false">
      <c r="A100" s="41"/>
      <c r="C100" s="41" t="n">
        <f aca="false">C99+1</f>
        <v>95</v>
      </c>
      <c r="D100" s="53" t="n">
        <f aca="false">('Medidas-dBm-Diagrama de radiaçã'!C100)-MAX('Medidas-dBm-Diagrama de radiaçã'!$C$5:$C$365,'Medidas-dBm-Diagrama de radiaçã'!$F$5:$F$365)</f>
        <v>-1.5</v>
      </c>
      <c r="E100" s="53" t="n">
        <f aca="false">('Medidas-dBm-Diagrama de radiaçã'!F100)-MAX('Medidas-dBm-Diagrama de radiaçã'!$C$5:$C$365,'Medidas-dBm-Diagrama de radiaçã'!$F$5:$F$365)</f>
        <v>-5.9</v>
      </c>
      <c r="F100" s="0" t="n">
        <v>-3.6</v>
      </c>
      <c r="I100" s="41" t="n">
        <f aca="false">I99+1</f>
        <v>95</v>
      </c>
      <c r="J100" s="53" t="n">
        <f aca="false">('Medidas-dBm-Diagrama de radiaçã'!I100)-MAX('Medidas-dBm-Diagrama de radiaçã'!$I$5:$I$365)</f>
        <v>-1.34</v>
      </c>
      <c r="K100" s="53" t="n">
        <f aca="false">('Medidas-dBm-Diagrama de radiaçã'!J100)-MAX('Medidas-dBm-Diagrama de radiaçã'!$J$5:$J$365)</f>
        <v>-11.73</v>
      </c>
      <c r="O100" s="41" t="n">
        <f aca="false">O99+1</f>
        <v>95</v>
      </c>
      <c r="P100" s="53" t="n">
        <f aca="false">('Medidas-dBm-Diagrama de radiaçã'!O100)-MAX('Medidas-dBm-Diagrama de radiaçã'!$P$5:$P$365)</f>
        <v>-0.340000000000003</v>
      </c>
      <c r="Q100" s="53" t="n">
        <f aca="false">('Medidas-dBm-Diagrama de radiaçã'!P100)-MAX('Medidas-dBm-Diagrama de radiaçã'!$P$5:$P$365)</f>
        <v>-0.450000000000003</v>
      </c>
      <c r="R100" s="53" t="n">
        <f aca="false">('Medidas-dBm-Diagrama de radiaçã'!Q100)-MAX('Medidas-dBm-Diagrama de radiaçã'!$P$5:$P$365)</f>
        <v>-2.19</v>
      </c>
      <c r="S100" s="53" t="n">
        <f aca="false">('Medidas-dBm-Diagrama de radiaçã'!R100)-MAX('Medidas-dBm-Diagrama de radiaçã'!$R$5:$R$365)</f>
        <v>-0.220000000000006</v>
      </c>
      <c r="T100" s="0" t="n">
        <v>-1.4</v>
      </c>
    </row>
    <row r="101" customFormat="false" ht="12.8" hidden="false" customHeight="false" outlineLevel="0" collapsed="false">
      <c r="A101" s="41"/>
      <c r="C101" s="41" t="n">
        <f aca="false">C100+1</f>
        <v>96</v>
      </c>
      <c r="D101" s="53" t="n">
        <f aca="false">('Medidas-dBm-Diagrama de radiaçã'!C101)-MAX('Medidas-dBm-Diagrama de radiaçã'!$C$5:$C$365,'Medidas-dBm-Diagrama de radiaçã'!$F$5:$F$365)</f>
        <v>-1.2</v>
      </c>
      <c r="E101" s="53" t="n">
        <f aca="false">('Medidas-dBm-Diagrama de radiaçã'!F101)-MAX('Medidas-dBm-Diagrama de radiaçã'!$C$5:$C$365,'Medidas-dBm-Diagrama de radiaçã'!$F$5:$F$365)</f>
        <v>-6</v>
      </c>
      <c r="F101" s="0" t="n">
        <v>-3.9</v>
      </c>
      <c r="I101" s="41" t="n">
        <f aca="false">I100+1</f>
        <v>96</v>
      </c>
      <c r="J101" s="53" t="n">
        <f aca="false">('Medidas-dBm-Diagrama de radiaçã'!I101)-MAX('Medidas-dBm-Diagrama de radiaçã'!$I$5:$I$365)</f>
        <v>-1.44600000000001</v>
      </c>
      <c r="K101" s="53" t="n">
        <f aca="false">('Medidas-dBm-Diagrama de radiaçã'!J101)-MAX('Medidas-dBm-Diagrama de radiaçã'!$J$5:$J$365)</f>
        <v>-12.164</v>
      </c>
      <c r="O101" s="41" t="n">
        <f aca="false">O100+1</f>
        <v>96</v>
      </c>
      <c r="P101" s="53" t="n">
        <f aca="false">('Medidas-dBm-Diagrama de radiaçã'!O101)-MAX('Medidas-dBm-Diagrama de radiaçã'!$P$5:$P$365)</f>
        <v>-0.342000000000006</v>
      </c>
      <c r="Q101" s="53" t="n">
        <f aca="false">('Medidas-dBm-Diagrama de radiaçã'!P101)-MAX('Medidas-dBm-Diagrama de radiaçã'!$P$5:$P$365)</f>
        <v>-0.556000000000005</v>
      </c>
      <c r="R101" s="53" t="n">
        <f aca="false">('Medidas-dBm-Diagrama de radiaçã'!Q101)-MAX('Medidas-dBm-Diagrama de radiaçã'!$P$5:$P$365)</f>
        <v>-2.21400000000001</v>
      </c>
      <c r="S101" s="53" t="n">
        <f aca="false">('Medidas-dBm-Diagrama de radiaçã'!R101)-MAX('Medidas-dBm-Diagrama de radiaçã'!$R$5:$R$365)</f>
        <v>-0.290000000000006</v>
      </c>
      <c r="T101" s="0" t="n">
        <v>-1.32</v>
      </c>
    </row>
    <row r="102" customFormat="false" ht="12.8" hidden="false" customHeight="false" outlineLevel="0" collapsed="false">
      <c r="A102" s="41"/>
      <c r="C102" s="41" t="n">
        <f aca="false">C101+1</f>
        <v>97</v>
      </c>
      <c r="D102" s="53" t="n">
        <f aca="false">('Medidas-dBm-Diagrama de radiaçã'!C102)-MAX('Medidas-dBm-Diagrama de radiaçã'!$C$5:$C$365,'Medidas-dBm-Diagrama de radiaçã'!$F$5:$F$365)</f>
        <v>-1.09999999999999</v>
      </c>
      <c r="E102" s="53" t="n">
        <f aca="false">('Medidas-dBm-Diagrama de radiaçã'!F102)-MAX('Medidas-dBm-Diagrama de radiaçã'!$C$5:$C$365,'Medidas-dBm-Diagrama de radiaçã'!$F$5:$F$365)</f>
        <v>-6.09999999999999</v>
      </c>
      <c r="F102" s="0" t="n">
        <v>-4.2</v>
      </c>
      <c r="I102" s="41" t="n">
        <f aca="false">I101+1</f>
        <v>97</v>
      </c>
      <c r="J102" s="53" t="n">
        <f aca="false">('Medidas-dBm-Diagrama de radiaçã'!I102)-MAX('Medidas-dBm-Diagrama de radiaçã'!$I$5:$I$365)</f>
        <v>-1.55200000000001</v>
      </c>
      <c r="K102" s="53" t="n">
        <f aca="false">('Medidas-dBm-Diagrama de radiaçã'!J102)-MAX('Medidas-dBm-Diagrama de radiaçã'!$J$5:$J$365)</f>
        <v>-12.598</v>
      </c>
      <c r="O102" s="41" t="n">
        <f aca="false">O101+1</f>
        <v>97</v>
      </c>
      <c r="P102" s="53" t="n">
        <f aca="false">('Medidas-dBm-Diagrama de radiaçã'!O102)-MAX('Medidas-dBm-Diagrama de radiaçã'!$P$5:$P$365)</f>
        <v>-0.344000000000001</v>
      </c>
      <c r="Q102" s="53" t="n">
        <f aca="false">('Medidas-dBm-Diagrama de radiaçã'!P102)-MAX('Medidas-dBm-Diagrama de radiaçã'!$P$5:$P$365)</f>
        <v>-0.661999999999999</v>
      </c>
      <c r="R102" s="53" t="n">
        <f aca="false">('Medidas-dBm-Diagrama de radiaçã'!Q102)-MAX('Medidas-dBm-Diagrama de radiaçã'!$P$5:$P$365)</f>
        <v>-2.238</v>
      </c>
      <c r="S102" s="53" t="n">
        <f aca="false">('Medidas-dBm-Diagrama de radiaçã'!R102)-MAX('Medidas-dBm-Diagrama de radiaçã'!$R$5:$R$365)</f>
        <v>-0.360000000000007</v>
      </c>
      <c r="T102" s="0" t="n">
        <v>-1.204</v>
      </c>
    </row>
    <row r="103" customFormat="false" ht="12.8" hidden="false" customHeight="false" outlineLevel="0" collapsed="false">
      <c r="A103" s="41"/>
      <c r="C103" s="41" t="n">
        <f aca="false">C102+1</f>
        <v>98</v>
      </c>
      <c r="D103" s="53" t="n">
        <f aca="false">('Medidas-dBm-Diagrama de radiaçã'!C103)-MAX('Medidas-dBm-Diagrama de radiaçã'!$C$5:$C$365,'Medidas-dBm-Diagrama de radiaçã'!$F$5:$F$365)</f>
        <v>-0.899999999999999</v>
      </c>
      <c r="E103" s="53" t="n">
        <f aca="false">('Medidas-dBm-Diagrama de radiaçã'!F103)-MAX('Medidas-dBm-Diagrama de radiaçã'!$C$5:$C$365,'Medidas-dBm-Diagrama de radiaçã'!$F$5:$F$365)</f>
        <v>-6.09999999999999</v>
      </c>
      <c r="F103" s="0" t="n">
        <v>-4.7</v>
      </c>
      <c r="I103" s="41" t="n">
        <f aca="false">I102+1</f>
        <v>98</v>
      </c>
      <c r="J103" s="53" t="n">
        <f aca="false">('Medidas-dBm-Diagrama de radiaçã'!I103)-MAX('Medidas-dBm-Diagrama de radiaçã'!$I$5:$I$365)</f>
        <v>-1.658</v>
      </c>
      <c r="K103" s="53" t="n">
        <f aca="false">('Medidas-dBm-Diagrama de radiaçã'!J103)-MAX('Medidas-dBm-Diagrama de radiaçã'!$J$5:$J$365)</f>
        <v>-13.032</v>
      </c>
      <c r="O103" s="41" t="n">
        <f aca="false">O102+1</f>
        <v>98</v>
      </c>
      <c r="P103" s="53" t="n">
        <f aca="false">('Medidas-dBm-Diagrama de radiaçã'!O103)-MAX('Medidas-dBm-Diagrama de radiaçã'!$P$5:$P$365)</f>
        <v>-0.346000000000004</v>
      </c>
      <c r="Q103" s="53" t="n">
        <f aca="false">('Medidas-dBm-Diagrama de radiaçã'!P103)-MAX('Medidas-dBm-Diagrama de radiaçã'!$P$5:$P$365)</f>
        <v>-0.768000000000001</v>
      </c>
      <c r="R103" s="53" t="n">
        <f aca="false">('Medidas-dBm-Diagrama de radiaçã'!Q103)-MAX('Medidas-dBm-Diagrama de radiaçã'!$P$5:$P$365)</f>
        <v>-2.262</v>
      </c>
      <c r="S103" s="53" t="n">
        <f aca="false">('Medidas-dBm-Diagrama de radiaçã'!R103)-MAX('Medidas-dBm-Diagrama de radiaçã'!$R$5:$R$365)</f>
        <v>-0.43</v>
      </c>
      <c r="T103" s="0" t="n">
        <v>-1.088</v>
      </c>
    </row>
    <row r="104" customFormat="false" ht="12.8" hidden="false" customHeight="false" outlineLevel="0" collapsed="false">
      <c r="A104" s="41"/>
      <c r="C104" s="41" t="n">
        <f aca="false">C103+1</f>
        <v>99</v>
      </c>
      <c r="D104" s="53" t="n">
        <f aca="false">('Medidas-dBm-Diagrama de radiaçã'!C104)-MAX('Medidas-dBm-Diagrama de radiaçã'!$C$5:$C$365,'Medidas-dBm-Diagrama de radiaçã'!$F$5:$F$365)</f>
        <v>-0.799999999999997</v>
      </c>
      <c r="E104" s="53" t="n">
        <f aca="false">('Medidas-dBm-Diagrama de radiaçã'!F104)-MAX('Medidas-dBm-Diagrama de radiaçã'!$C$5:$C$365,'Medidas-dBm-Diagrama de radiaçã'!$F$5:$F$365)</f>
        <v>-6.09999999999999</v>
      </c>
      <c r="F104" s="0" t="n">
        <v>-4.9</v>
      </c>
      <c r="I104" s="41" t="n">
        <f aca="false">I103+1</f>
        <v>99</v>
      </c>
      <c r="J104" s="53" t="n">
        <f aca="false">('Medidas-dBm-Diagrama de radiaçã'!I104)-MAX('Medidas-dBm-Diagrama de radiaçã'!$I$5:$I$365)</f>
        <v>-1.764</v>
      </c>
      <c r="K104" s="53" t="n">
        <f aca="false">('Medidas-dBm-Diagrama de radiaçã'!J104)-MAX('Medidas-dBm-Diagrama de radiaçã'!$J$5:$J$365)</f>
        <v>-13.466</v>
      </c>
      <c r="O104" s="41" t="n">
        <f aca="false">O103+1</f>
        <v>99</v>
      </c>
      <c r="P104" s="53" t="n">
        <f aca="false">('Medidas-dBm-Diagrama de radiaçã'!O104)-MAX('Medidas-dBm-Diagrama de radiaçã'!$P$5:$P$365)</f>
        <v>-0.348000000000006</v>
      </c>
      <c r="Q104" s="53" t="n">
        <f aca="false">('Medidas-dBm-Diagrama de radiaçã'!P104)-MAX('Medidas-dBm-Diagrama de radiaçã'!$P$5:$P$365)</f>
        <v>-0.874000000000002</v>
      </c>
      <c r="R104" s="53" t="n">
        <f aca="false">('Medidas-dBm-Diagrama de radiaçã'!Q104)-MAX('Medidas-dBm-Diagrama de radiaçã'!$P$5:$P$365)</f>
        <v>-2.286</v>
      </c>
      <c r="S104" s="53" t="n">
        <f aca="false">('Medidas-dBm-Diagrama de radiaçã'!R104)-MAX('Medidas-dBm-Diagrama de radiaçã'!$R$5:$R$365)</f>
        <v>-0.5</v>
      </c>
      <c r="T104" s="0" t="n">
        <v>-0.972000000000001</v>
      </c>
    </row>
    <row r="105" customFormat="false" ht="12.8" hidden="false" customHeight="false" outlineLevel="0" collapsed="false">
      <c r="A105" s="41" t="n">
        <v>100</v>
      </c>
      <c r="C105" s="41" t="n">
        <f aca="false">C104+1</f>
        <v>100</v>
      </c>
      <c r="D105" s="53" t="n">
        <f aca="false">('Medidas-dBm-Diagrama de radiaçã'!C105)-MAX('Medidas-dBm-Diagrama de radiaçã'!$C$5:$C$365,'Medidas-dBm-Diagrama de radiaçã'!$F$5:$F$365)</f>
        <v>-0.599999999999994</v>
      </c>
      <c r="E105" s="53" t="n">
        <f aca="false">('Medidas-dBm-Diagrama de radiaçã'!F105)-MAX('Medidas-dBm-Diagrama de radiaçã'!$C$5:$C$365,'Medidas-dBm-Diagrama de radiaçã'!$F$5:$F$365)</f>
        <v>-6.09999999999999</v>
      </c>
      <c r="F105" s="0" t="n">
        <v>-5.1</v>
      </c>
      <c r="I105" s="41" t="n">
        <f aca="false">I104+1</f>
        <v>100</v>
      </c>
      <c r="J105" s="53" t="n">
        <f aca="false">('Medidas-dBm-Diagrama de radiaçã'!I105)-MAX('Medidas-dBm-Diagrama de radiaçã'!$I$5:$I$365)</f>
        <v>-1.87</v>
      </c>
      <c r="K105" s="53" t="n">
        <f aca="false">('Medidas-dBm-Diagrama de radiaçã'!J105)-MAX('Medidas-dBm-Diagrama de radiaçã'!$J$5:$J$365)</f>
        <v>-13.9</v>
      </c>
      <c r="O105" s="41" t="n">
        <f aca="false">O104+1</f>
        <v>100</v>
      </c>
      <c r="P105" s="53" t="n">
        <f aca="false">('Medidas-dBm-Diagrama de radiaçã'!O105)-MAX('Medidas-dBm-Diagrama de radiaçã'!$P$5:$P$365)</f>
        <v>-0.350000000000001</v>
      </c>
      <c r="Q105" s="53" t="n">
        <f aca="false">('Medidas-dBm-Diagrama de radiaçã'!P105)-MAX('Medidas-dBm-Diagrama de radiaçã'!$P$5:$P$365)</f>
        <v>-0.980000000000004</v>
      </c>
      <c r="R105" s="53" t="n">
        <f aca="false">('Medidas-dBm-Diagrama de radiaçã'!Q105)-MAX('Medidas-dBm-Diagrama de radiaçã'!$P$5:$P$365)</f>
        <v>-2.31</v>
      </c>
      <c r="S105" s="53" t="n">
        <f aca="false">('Medidas-dBm-Diagrama de radiaçã'!R105)-MAX('Medidas-dBm-Diagrama de radiaçã'!$R$5:$R$365)</f>
        <v>-0.57</v>
      </c>
      <c r="T105" s="0" t="n">
        <v>-0.856000000000002</v>
      </c>
    </row>
    <row r="106" customFormat="false" ht="12.8" hidden="false" customHeight="false" outlineLevel="0" collapsed="false">
      <c r="A106" s="41"/>
      <c r="C106" s="41" t="n">
        <f aca="false">C105+1</f>
        <v>101</v>
      </c>
      <c r="D106" s="53" t="n">
        <f aca="false">('Medidas-dBm-Diagrama de radiaçã'!C106)-MAX('Medidas-dBm-Diagrama de radiaçã'!$C$5:$C$365,'Medidas-dBm-Diagrama de radiaçã'!$F$5:$F$365)</f>
        <v>-0.5</v>
      </c>
      <c r="E106" s="53" t="n">
        <f aca="false">('Medidas-dBm-Diagrama de radiaçã'!F106)-MAX('Medidas-dBm-Diagrama de radiaçã'!$C$5:$C$365,'Medidas-dBm-Diagrama de radiaçã'!$F$5:$F$365)</f>
        <v>-6.09999999999999</v>
      </c>
      <c r="F106" s="0" t="n">
        <v>-5.2</v>
      </c>
      <c r="I106" s="41" t="n">
        <f aca="false">I105+1</f>
        <v>101</v>
      </c>
      <c r="J106" s="53" t="n">
        <f aca="false">('Medidas-dBm-Diagrama de radiaçã'!I106)-MAX('Medidas-dBm-Diagrama de radiaçã'!$I$5:$I$365)</f>
        <v>-2.18000000000001</v>
      </c>
      <c r="K106" s="53" t="n">
        <f aca="false">('Medidas-dBm-Diagrama de radiaçã'!J106)-MAX('Medidas-dBm-Diagrama de radiaçã'!$J$5:$J$365)</f>
        <v>-14.068</v>
      </c>
      <c r="O106" s="41" t="n">
        <f aca="false">O105+1</f>
        <v>101</v>
      </c>
      <c r="P106" s="53" t="n">
        <f aca="false">('Medidas-dBm-Diagrama de radiaçã'!O106)-MAX('Medidas-dBm-Diagrama de radiaçã'!$P$5:$P$365)</f>
        <v>-0.359999999999999</v>
      </c>
      <c r="Q106" s="53" t="n">
        <f aca="false">('Medidas-dBm-Diagrama de radiaçã'!P106)-MAX('Medidas-dBm-Diagrama de radiaçã'!$P$5:$P$365)</f>
        <v>-1.294</v>
      </c>
      <c r="R106" s="53" t="n">
        <f aca="false">('Medidas-dBm-Diagrama de radiaçã'!Q106)-MAX('Medidas-dBm-Diagrama de radiaçã'!$P$5:$P$365)</f>
        <v>-2.364</v>
      </c>
      <c r="S106" s="53" t="n">
        <f aca="false">('Medidas-dBm-Diagrama de radiaçã'!R106)-MAX('Medidas-dBm-Diagrama de radiaçã'!$R$5:$R$365)</f>
        <v>-0.700000000000003</v>
      </c>
      <c r="T106" s="0" t="n">
        <v>-0.740000000000002</v>
      </c>
    </row>
    <row r="107" customFormat="false" ht="12.8" hidden="false" customHeight="false" outlineLevel="0" collapsed="false">
      <c r="A107" s="41"/>
      <c r="C107" s="41" t="n">
        <f aca="false">C106+1</f>
        <v>102</v>
      </c>
      <c r="D107" s="53" t="n">
        <f aca="false">('Medidas-dBm-Diagrama de radiaçã'!C107)-MAX('Medidas-dBm-Diagrama de radiaçã'!$C$5:$C$365,'Medidas-dBm-Diagrama de radiaçã'!$F$5:$F$365)</f>
        <v>-0.399999999999999</v>
      </c>
      <c r="E107" s="53" t="n">
        <f aca="false">('Medidas-dBm-Diagrama de radiaçã'!F107)-MAX('Medidas-dBm-Diagrama de radiaçã'!$C$5:$C$365,'Medidas-dBm-Diagrama de radiaçã'!$F$5:$F$365)</f>
        <v>-6.09999999999999</v>
      </c>
      <c r="F107" s="0" t="n">
        <v>-5.3</v>
      </c>
      <c r="I107" s="41" t="n">
        <f aca="false">I106+1</f>
        <v>102</v>
      </c>
      <c r="J107" s="53" t="n">
        <f aca="false">('Medidas-dBm-Diagrama de radiaçã'!I107)-MAX('Medidas-dBm-Diagrama de radiaçã'!$I$5:$I$365)</f>
        <v>-2.49000000000001</v>
      </c>
      <c r="K107" s="53" t="n">
        <f aca="false">('Medidas-dBm-Diagrama de radiaçã'!J107)-MAX('Medidas-dBm-Diagrama de radiaçã'!$J$5:$J$365)</f>
        <v>-14.236</v>
      </c>
      <c r="O107" s="41" t="n">
        <f aca="false">O106+1</f>
        <v>102</v>
      </c>
      <c r="P107" s="53" t="n">
        <f aca="false">('Medidas-dBm-Diagrama de radiaçã'!O107)-MAX('Medidas-dBm-Diagrama de radiaçã'!$P$5:$P$365)</f>
        <v>-0.370000000000005</v>
      </c>
      <c r="Q107" s="53" t="n">
        <f aca="false">('Medidas-dBm-Diagrama de radiaçã'!P107)-MAX('Medidas-dBm-Diagrama de radiaçã'!$P$5:$P$365)</f>
        <v>-1.608</v>
      </c>
      <c r="R107" s="53" t="n">
        <f aca="false">('Medidas-dBm-Diagrama de radiaçã'!Q107)-MAX('Medidas-dBm-Diagrama de radiaçã'!$P$5:$P$365)</f>
        <v>-2.418</v>
      </c>
      <c r="S107" s="53" t="n">
        <f aca="false">('Medidas-dBm-Diagrama de radiaçã'!R107)-MAX('Medidas-dBm-Diagrama de radiaçã'!$R$5:$R$365)</f>
        <v>-0.830000000000005</v>
      </c>
      <c r="T107" s="0" t="n">
        <v>-0.655999999999999</v>
      </c>
    </row>
    <row r="108" customFormat="false" ht="12.8" hidden="false" customHeight="false" outlineLevel="0" collapsed="false">
      <c r="A108" s="41"/>
      <c r="C108" s="41" t="n">
        <f aca="false">C107+1</f>
        <v>103</v>
      </c>
      <c r="D108" s="53" t="n">
        <f aca="false">('Medidas-dBm-Diagrama de radiaçã'!C108)-MAX('Medidas-dBm-Diagrama de radiaçã'!$C$5:$C$365,'Medidas-dBm-Diagrama de radiaçã'!$F$5:$F$365)</f>
        <v>-0.299999999999997</v>
      </c>
      <c r="E108" s="53" t="n">
        <f aca="false">('Medidas-dBm-Diagrama de radiaçã'!F108)-MAX('Medidas-dBm-Diagrama de radiaçã'!$C$5:$C$365,'Medidas-dBm-Diagrama de radiaçã'!$F$5:$F$365)</f>
        <v>-6.09999999999999</v>
      </c>
      <c r="F108" s="0" t="n">
        <v>-5.3</v>
      </c>
      <c r="I108" s="41" t="n">
        <f aca="false">I107+1</f>
        <v>103</v>
      </c>
      <c r="J108" s="53" t="n">
        <f aca="false">('Medidas-dBm-Diagrama de radiaçã'!I108)-MAX('Medidas-dBm-Diagrama de radiaçã'!$I$5:$I$365)</f>
        <v>-2.8</v>
      </c>
      <c r="K108" s="53" t="n">
        <f aca="false">('Medidas-dBm-Diagrama de radiaçã'!J108)-MAX('Medidas-dBm-Diagrama de radiaçã'!$J$5:$J$365)</f>
        <v>-14.404</v>
      </c>
      <c r="O108" s="41" t="n">
        <f aca="false">O107+1</f>
        <v>103</v>
      </c>
      <c r="P108" s="53" t="n">
        <f aca="false">('Medidas-dBm-Diagrama de radiaçã'!O108)-MAX('Medidas-dBm-Diagrama de radiaçã'!$P$5:$P$365)</f>
        <v>-0.380000000000003</v>
      </c>
      <c r="Q108" s="53" t="n">
        <f aca="false">('Medidas-dBm-Diagrama de radiaçã'!P108)-MAX('Medidas-dBm-Diagrama de radiaçã'!$P$5:$P$365)</f>
        <v>-1.922</v>
      </c>
      <c r="R108" s="53" t="n">
        <f aca="false">('Medidas-dBm-Diagrama de radiaçã'!Q108)-MAX('Medidas-dBm-Diagrama de radiaçã'!$P$5:$P$365)</f>
        <v>-2.472</v>
      </c>
      <c r="S108" s="53" t="n">
        <f aca="false">('Medidas-dBm-Diagrama de radiaçã'!R108)-MAX('Medidas-dBm-Diagrama de radiaçã'!$R$5:$R$365)</f>
        <v>-0.960000000000001</v>
      </c>
      <c r="T108" s="0" t="n">
        <v>-0.571999999999996</v>
      </c>
    </row>
    <row r="109" customFormat="false" ht="12.8" hidden="false" customHeight="false" outlineLevel="0" collapsed="false">
      <c r="A109" s="41"/>
      <c r="C109" s="41" t="n">
        <f aca="false">C108+1</f>
        <v>104</v>
      </c>
      <c r="D109" s="53" t="n">
        <f aca="false">('Medidas-dBm-Diagrama de radiaçã'!C109)-MAX('Medidas-dBm-Diagrama de radiaçã'!$C$5:$C$365,'Medidas-dBm-Diagrama de radiaçã'!$F$5:$F$365)</f>
        <v>-0.299999999999997</v>
      </c>
      <c r="E109" s="53" t="n">
        <f aca="false">('Medidas-dBm-Diagrama de radiaçã'!F109)-MAX('Medidas-dBm-Diagrama de radiaçã'!$C$5:$C$365,'Medidas-dBm-Diagrama de radiaçã'!$F$5:$F$365)</f>
        <v>-6.09999999999999</v>
      </c>
      <c r="F109" s="0" t="n">
        <v>-5.3</v>
      </c>
      <c r="I109" s="41" t="n">
        <f aca="false">I108+1</f>
        <v>104</v>
      </c>
      <c r="J109" s="53" t="n">
        <f aca="false">('Medidas-dBm-Diagrama de radiaçã'!I109)-MAX('Medidas-dBm-Diagrama de radiaçã'!$I$5:$I$365)</f>
        <v>-3.11</v>
      </c>
      <c r="K109" s="53" t="n">
        <f aca="false">('Medidas-dBm-Diagrama de radiaçã'!J109)-MAX('Medidas-dBm-Diagrama de radiaçã'!$J$5:$J$365)</f>
        <v>-14.572</v>
      </c>
      <c r="O109" s="41" t="n">
        <f aca="false">O108+1</f>
        <v>104</v>
      </c>
      <c r="P109" s="53" t="n">
        <f aca="false">('Medidas-dBm-Diagrama de radiaçã'!O109)-MAX('Medidas-dBm-Diagrama de radiaçã'!$P$5:$P$365)</f>
        <v>-0.390000000000001</v>
      </c>
      <c r="Q109" s="53" t="n">
        <f aca="false">('Medidas-dBm-Diagrama de radiaçã'!P109)-MAX('Medidas-dBm-Diagrama de radiaçã'!$P$5:$P$365)</f>
        <v>-2.236</v>
      </c>
      <c r="R109" s="53" t="n">
        <f aca="false">('Medidas-dBm-Diagrama de radiaçã'!Q109)-MAX('Medidas-dBm-Diagrama de radiaçã'!$P$5:$P$365)</f>
        <v>-2.526</v>
      </c>
      <c r="S109" s="53" t="n">
        <f aca="false">('Medidas-dBm-Diagrama de radiaçã'!R109)-MAX('Medidas-dBm-Diagrama de radiaçã'!$R$5:$R$365)</f>
        <v>-1.09</v>
      </c>
      <c r="T109" s="0" t="n">
        <v>-0.488</v>
      </c>
    </row>
    <row r="110" customFormat="false" ht="12.8" hidden="false" customHeight="false" outlineLevel="0" collapsed="false">
      <c r="A110" s="41"/>
      <c r="C110" s="41" t="n">
        <f aca="false">C109+1</f>
        <v>105</v>
      </c>
      <c r="D110" s="53" t="n">
        <f aca="false">('Medidas-dBm-Diagrama de radiaçã'!C110)-MAX('Medidas-dBm-Diagrama de radiaçã'!$C$5:$C$365,'Medidas-dBm-Diagrama de radiaçã'!$F$5:$F$365)</f>
        <v>-0.299999999999997</v>
      </c>
      <c r="E110" s="53" t="n">
        <f aca="false">('Medidas-dBm-Diagrama de radiaçã'!F110)-MAX('Medidas-dBm-Diagrama de radiaçã'!$C$5:$C$365,'Medidas-dBm-Diagrama de radiaçã'!$F$5:$F$365)</f>
        <v>-6.2</v>
      </c>
      <c r="F110" s="0" t="n">
        <v>-5.3</v>
      </c>
      <c r="I110" s="41" t="n">
        <f aca="false">I109+1</f>
        <v>105</v>
      </c>
      <c r="J110" s="53" t="n">
        <f aca="false">('Medidas-dBm-Diagrama de radiaçã'!I110)-MAX('Medidas-dBm-Diagrama de radiaçã'!$I$5:$I$365)</f>
        <v>-3.42</v>
      </c>
      <c r="K110" s="53" t="n">
        <f aca="false">('Medidas-dBm-Diagrama de radiaçã'!J110)-MAX('Medidas-dBm-Diagrama de radiaçã'!$J$5:$J$365)</f>
        <v>-14.74</v>
      </c>
      <c r="O110" s="41" t="n">
        <f aca="false">O109+1</f>
        <v>105</v>
      </c>
      <c r="P110" s="53" t="n">
        <f aca="false">('Medidas-dBm-Diagrama de radiaçã'!O110)-MAX('Medidas-dBm-Diagrama de radiaçã'!$P$5:$P$365)</f>
        <v>-0.400000000000006</v>
      </c>
      <c r="Q110" s="53" t="n">
        <f aca="false">('Medidas-dBm-Diagrama de radiaçã'!P110)-MAX('Medidas-dBm-Diagrama de radiaçã'!$P$5:$P$365)</f>
        <v>-2.55</v>
      </c>
      <c r="R110" s="53" t="n">
        <f aca="false">('Medidas-dBm-Diagrama de radiaçã'!Q110)-MAX('Medidas-dBm-Diagrama de radiaçã'!$P$5:$P$365)</f>
        <v>-2.58000000000001</v>
      </c>
      <c r="S110" s="53" t="n">
        <f aca="false">('Medidas-dBm-Diagrama de radiaçã'!R110)-MAX('Medidas-dBm-Diagrama de radiaçã'!$R$5:$R$365)</f>
        <v>-1.22000000000001</v>
      </c>
      <c r="T110" s="0" t="n">
        <v>-0.404000000000004</v>
      </c>
    </row>
    <row r="111" customFormat="false" ht="12.8" hidden="false" customHeight="false" outlineLevel="0" collapsed="false">
      <c r="A111" s="41"/>
      <c r="C111" s="41" t="n">
        <f aca="false">C110+1</f>
        <v>106</v>
      </c>
      <c r="D111" s="53" t="n">
        <f aca="false">('Medidas-dBm-Diagrama de radiaçã'!C111)-MAX('Medidas-dBm-Diagrama de radiaçã'!$C$5:$C$365,'Medidas-dBm-Diagrama de radiaçã'!$F$5:$F$365)</f>
        <v>-0.199999999999996</v>
      </c>
      <c r="E111" s="53" t="n">
        <f aca="false">('Medidas-dBm-Diagrama de radiaçã'!F111)-MAX('Medidas-dBm-Diagrama de radiaçã'!$C$5:$C$365,'Medidas-dBm-Diagrama de radiaçã'!$F$5:$F$365)</f>
        <v>-6.3</v>
      </c>
      <c r="F111" s="0" t="n">
        <v>-5.3</v>
      </c>
      <c r="I111" s="41" t="n">
        <f aca="false">I110+1</f>
        <v>106</v>
      </c>
      <c r="J111" s="53" t="n">
        <f aca="false">('Medidas-dBm-Diagrama de radiaçã'!I111)-MAX('Medidas-dBm-Diagrama de radiaçã'!$I$5:$I$365)</f>
        <v>-3.874</v>
      </c>
      <c r="K111" s="53" t="n">
        <f aca="false">('Medidas-dBm-Diagrama de radiaçã'!J111)-MAX('Medidas-dBm-Diagrama de radiaçã'!$J$5:$J$365)</f>
        <v>-14.618</v>
      </c>
      <c r="O111" s="41" t="n">
        <f aca="false">O110+1</f>
        <v>106</v>
      </c>
      <c r="P111" s="53" t="n">
        <f aca="false">('Medidas-dBm-Diagrama de radiaçã'!O111)-MAX('Medidas-dBm-Diagrama de radiaçã'!$P$5:$P$365)</f>
        <v>-0.472000000000001</v>
      </c>
      <c r="Q111" s="53" t="n">
        <f aca="false">('Medidas-dBm-Diagrama de radiaçã'!P111)-MAX('Medidas-dBm-Diagrama de radiaçã'!$P$5:$P$365)</f>
        <v>-2.552</v>
      </c>
      <c r="R111" s="53" t="n">
        <f aca="false">('Medidas-dBm-Diagrama de radiaçã'!Q111)-MAX('Medidas-dBm-Diagrama de radiaçã'!$P$5:$P$365)</f>
        <v>-2.674</v>
      </c>
      <c r="S111" s="53" t="n">
        <f aca="false">('Medidas-dBm-Diagrama de radiaçã'!R111)-MAX('Medidas-dBm-Diagrama de radiaçã'!$R$5:$R$365)</f>
        <v>-1.38400000000001</v>
      </c>
      <c r="T111" s="0" t="n">
        <v>-0.32</v>
      </c>
    </row>
    <row r="112" customFormat="false" ht="12.8" hidden="false" customHeight="false" outlineLevel="0" collapsed="false">
      <c r="A112" s="41"/>
      <c r="C112" s="41" t="n">
        <f aca="false">C111+1</f>
        <v>107</v>
      </c>
      <c r="D112" s="53" t="n">
        <f aca="false">('Medidas-dBm-Diagrama de radiaçã'!C112)-MAX('Medidas-dBm-Diagrama de radiaçã'!$C$5:$C$365,'Medidas-dBm-Diagrama de radiaçã'!$F$5:$F$365)</f>
        <v>-0.199999999999996</v>
      </c>
      <c r="E112" s="53" t="n">
        <f aca="false">('Medidas-dBm-Diagrama de radiaçã'!F112)-MAX('Medidas-dBm-Diagrama de radiaçã'!$C$5:$C$365,'Medidas-dBm-Diagrama de radiaçã'!$F$5:$F$365)</f>
        <v>-6.4</v>
      </c>
      <c r="F112" s="0" t="n">
        <v>-5.3</v>
      </c>
      <c r="I112" s="41" t="n">
        <f aca="false">I111+1</f>
        <v>107</v>
      </c>
      <c r="J112" s="53" t="n">
        <f aca="false">('Medidas-dBm-Diagrama de radiaçã'!I112)-MAX('Medidas-dBm-Diagrama de radiaçã'!$I$5:$I$365)</f>
        <v>-4.328</v>
      </c>
      <c r="K112" s="53" t="n">
        <f aca="false">('Medidas-dBm-Diagrama de radiaçã'!J112)-MAX('Medidas-dBm-Diagrama de radiaçã'!$J$5:$J$365)</f>
        <v>-14.496</v>
      </c>
      <c r="O112" s="41" t="n">
        <f aca="false">O111+1</f>
        <v>107</v>
      </c>
      <c r="P112" s="53" t="n">
        <f aca="false">('Medidas-dBm-Diagrama de radiaçã'!O112)-MAX('Medidas-dBm-Diagrama de radiaçã'!$P$5:$P$365)</f>
        <v>-0.544000000000004</v>
      </c>
      <c r="Q112" s="53" t="n">
        <f aca="false">('Medidas-dBm-Diagrama de radiaçã'!P112)-MAX('Medidas-dBm-Diagrama de radiaçã'!$P$5:$P$365)</f>
        <v>-2.554</v>
      </c>
      <c r="R112" s="53" t="n">
        <f aca="false">('Medidas-dBm-Diagrama de radiaçã'!Q112)-MAX('Medidas-dBm-Diagrama de radiaçã'!$P$5:$P$365)</f>
        <v>-2.768</v>
      </c>
      <c r="S112" s="53" t="n">
        <f aca="false">('Medidas-dBm-Diagrama de radiaçã'!R112)-MAX('Medidas-dBm-Diagrama de radiaçã'!$R$5:$R$365)</f>
        <v>-1.548</v>
      </c>
      <c r="T112" s="0" t="n">
        <v>-0.256</v>
      </c>
    </row>
    <row r="113" customFormat="false" ht="12.8" hidden="false" customHeight="false" outlineLevel="0" collapsed="false">
      <c r="A113" s="41"/>
      <c r="C113" s="41" t="n">
        <f aca="false">C112+1</f>
        <v>108</v>
      </c>
      <c r="D113" s="53" t="n">
        <f aca="false">('Medidas-dBm-Diagrama de radiaçã'!C113)-MAX('Medidas-dBm-Diagrama de radiaçã'!$C$5:$C$365,'Medidas-dBm-Diagrama de radiaçã'!$F$5:$F$365)</f>
        <v>-0.199999999999996</v>
      </c>
      <c r="E113" s="53" t="n">
        <f aca="false">('Medidas-dBm-Diagrama de radiaçã'!F113)-MAX('Medidas-dBm-Diagrama de radiaçã'!$C$5:$C$365,'Medidas-dBm-Diagrama de radiaçã'!$F$5:$F$365)</f>
        <v>-6.5</v>
      </c>
      <c r="F113" s="0" t="n">
        <v>-5.3</v>
      </c>
      <c r="I113" s="41" t="n">
        <f aca="false">I112+1</f>
        <v>108</v>
      </c>
      <c r="J113" s="53" t="n">
        <f aca="false">('Medidas-dBm-Diagrama de radiaçã'!I113)-MAX('Medidas-dBm-Diagrama de radiaçã'!$I$5:$I$365)</f>
        <v>-4.782</v>
      </c>
      <c r="K113" s="53" t="n">
        <f aca="false">('Medidas-dBm-Diagrama de radiaçã'!J113)-MAX('Medidas-dBm-Diagrama de radiaçã'!$J$5:$J$365)</f>
        <v>-14.374</v>
      </c>
      <c r="O113" s="41" t="n">
        <f aca="false">O112+1</f>
        <v>108</v>
      </c>
      <c r="P113" s="53" t="n">
        <f aca="false">('Medidas-dBm-Diagrama de radiaçã'!O113)-MAX('Medidas-dBm-Diagrama de radiaçã'!$P$5:$P$365)</f>
        <v>-0.616</v>
      </c>
      <c r="Q113" s="53" t="n">
        <f aca="false">('Medidas-dBm-Diagrama de radiaçã'!P113)-MAX('Medidas-dBm-Diagrama de radiaçã'!$P$5:$P$365)</f>
        <v>-2.556</v>
      </c>
      <c r="R113" s="53" t="n">
        <f aca="false">('Medidas-dBm-Diagrama de radiaçã'!Q113)-MAX('Medidas-dBm-Diagrama de radiaçã'!$P$5:$P$365)</f>
        <v>-2.862</v>
      </c>
      <c r="S113" s="53" t="n">
        <f aca="false">('Medidas-dBm-Diagrama de radiaçã'!R113)-MAX('Medidas-dBm-Diagrama de radiaçã'!$R$5:$R$365)</f>
        <v>-1.712</v>
      </c>
      <c r="T113" s="0" t="n">
        <v>-0.192</v>
      </c>
    </row>
    <row r="114" customFormat="false" ht="12.8" hidden="false" customHeight="false" outlineLevel="0" collapsed="false">
      <c r="A114" s="41"/>
      <c r="C114" s="41" t="n">
        <f aca="false">C113+1</f>
        <v>109</v>
      </c>
      <c r="D114" s="53" t="n">
        <f aca="false">('Medidas-dBm-Diagrama de radiaçã'!C114)-MAX('Medidas-dBm-Diagrama de radiaçã'!$C$5:$C$365,'Medidas-dBm-Diagrama de radiaçã'!$F$5:$F$365)</f>
        <v>-0.199999999999996</v>
      </c>
      <c r="E114" s="53" t="n">
        <f aca="false">('Medidas-dBm-Diagrama de radiaçã'!F114)-MAX('Medidas-dBm-Diagrama de radiaçã'!$C$5:$C$365,'Medidas-dBm-Diagrama de radiaçã'!$F$5:$F$365)</f>
        <v>-6.59999999999999</v>
      </c>
      <c r="F114" s="0" t="n">
        <v>-5.3</v>
      </c>
      <c r="I114" s="41" t="n">
        <f aca="false">I113+1</f>
        <v>109</v>
      </c>
      <c r="J114" s="53" t="n">
        <f aca="false">('Medidas-dBm-Diagrama de radiaçã'!I114)-MAX('Medidas-dBm-Diagrama de radiaçã'!$I$5:$I$365)</f>
        <v>-5.236</v>
      </c>
      <c r="K114" s="53" t="n">
        <f aca="false">('Medidas-dBm-Diagrama de radiaçã'!J114)-MAX('Medidas-dBm-Diagrama de radiaçã'!$J$5:$J$365)</f>
        <v>-14.252</v>
      </c>
      <c r="O114" s="41" t="n">
        <f aca="false">O113+1</f>
        <v>109</v>
      </c>
      <c r="P114" s="53" t="n">
        <f aca="false">('Medidas-dBm-Diagrama de radiaçã'!O114)-MAX('Medidas-dBm-Diagrama de radiaçã'!$P$5:$P$365)</f>
        <v>-0.688000000000002</v>
      </c>
      <c r="Q114" s="53" t="n">
        <f aca="false">('Medidas-dBm-Diagrama de radiaçã'!P114)-MAX('Medidas-dBm-Diagrama de radiaçã'!$P$5:$P$365)</f>
        <v>-2.558</v>
      </c>
      <c r="R114" s="53" t="n">
        <f aca="false">('Medidas-dBm-Diagrama de radiaçã'!Q114)-MAX('Medidas-dBm-Diagrama de radiaçã'!$P$5:$P$365)</f>
        <v>-2.956</v>
      </c>
      <c r="S114" s="53" t="n">
        <f aca="false">('Medidas-dBm-Diagrama de radiaçã'!R114)-MAX('Medidas-dBm-Diagrama de radiaçã'!$R$5:$R$365)</f>
        <v>-1.876</v>
      </c>
      <c r="T114" s="0" t="n">
        <v>-0.128</v>
      </c>
    </row>
    <row r="115" customFormat="false" ht="12.8" hidden="false" customHeight="false" outlineLevel="0" collapsed="false">
      <c r="A115" s="41" t="n">
        <v>110</v>
      </c>
      <c r="C115" s="41" t="n">
        <f aca="false">C114+1</f>
        <v>110</v>
      </c>
      <c r="D115" s="53" t="n">
        <f aca="false">('Medidas-dBm-Diagrama de radiaçã'!C115)-MAX('Medidas-dBm-Diagrama de radiaçã'!$C$5:$C$365,'Medidas-dBm-Diagrama de radiaçã'!$F$5:$F$365)</f>
        <v>-0.299999999999997</v>
      </c>
      <c r="E115" s="53" t="n">
        <f aca="false">('Medidas-dBm-Diagrama de radiaçã'!F115)-MAX('Medidas-dBm-Diagrama de radiaçã'!$C$5:$C$365,'Medidas-dBm-Diagrama de radiaçã'!$F$5:$F$365)</f>
        <v>-6.59999999999999</v>
      </c>
      <c r="F115" s="0" t="n">
        <v>-5.4</v>
      </c>
      <c r="I115" s="41" t="n">
        <f aca="false">I114+1</f>
        <v>110</v>
      </c>
      <c r="J115" s="53" t="n">
        <f aca="false">('Medidas-dBm-Diagrama de radiaçã'!I115)-MAX('Medidas-dBm-Diagrama de radiaçã'!$I$5:$I$365)</f>
        <v>-5.69000000000001</v>
      </c>
      <c r="K115" s="53" t="n">
        <f aca="false">('Medidas-dBm-Diagrama de radiaçã'!J115)-MAX('Medidas-dBm-Diagrama de radiaçã'!$J$5:$J$365)</f>
        <v>-14.13</v>
      </c>
      <c r="O115" s="41" t="n">
        <f aca="false">O114+1</f>
        <v>110</v>
      </c>
      <c r="P115" s="53" t="n">
        <f aca="false">('Medidas-dBm-Diagrama de radiaçã'!O115)-MAX('Medidas-dBm-Diagrama de radiaçã'!$P$5:$P$365)</f>
        <v>-0.760000000000005</v>
      </c>
      <c r="Q115" s="53" t="n">
        <f aca="false">('Medidas-dBm-Diagrama de radiaçã'!P115)-MAX('Medidas-dBm-Diagrama de radiaçã'!$P$5:$P$365)</f>
        <v>-2.56</v>
      </c>
      <c r="R115" s="53" t="n">
        <f aca="false">('Medidas-dBm-Diagrama de radiaçã'!Q115)-MAX('Medidas-dBm-Diagrama de radiaçã'!$P$5:$P$365)</f>
        <v>-3.05</v>
      </c>
      <c r="S115" s="53" t="n">
        <f aca="false">('Medidas-dBm-Diagrama de radiaçã'!R115)-MAX('Medidas-dBm-Diagrama de radiaçã'!$R$5:$R$365)</f>
        <v>-2.04</v>
      </c>
      <c r="T115" s="0" t="n">
        <v>-0.0640000000000001</v>
      </c>
    </row>
    <row r="116" customFormat="false" ht="12.8" hidden="false" customHeight="false" outlineLevel="0" collapsed="false">
      <c r="A116" s="41"/>
      <c r="C116" s="41" t="n">
        <f aca="false">C115+1</f>
        <v>111</v>
      </c>
      <c r="D116" s="53" t="n">
        <f aca="false">('Medidas-dBm-Diagrama de radiaçã'!C116)-MAX('Medidas-dBm-Diagrama de radiaçã'!$C$5:$C$365,'Medidas-dBm-Diagrama de radiaçã'!$F$5:$F$365)</f>
        <v>-0.299999999999997</v>
      </c>
      <c r="E116" s="53" t="n">
        <f aca="false">('Medidas-dBm-Diagrama de radiaçã'!F116)-MAX('Medidas-dBm-Diagrama de radiaçã'!$C$5:$C$365,'Medidas-dBm-Diagrama de radiaçã'!$F$5:$F$365)</f>
        <v>-6.7</v>
      </c>
      <c r="F116" s="0" t="n">
        <v>-5.5</v>
      </c>
      <c r="I116" s="41" t="n">
        <f aca="false">I115+1</f>
        <v>111</v>
      </c>
      <c r="J116" s="53" t="n">
        <f aca="false">('Medidas-dBm-Diagrama de radiaçã'!I116)-MAX('Medidas-dBm-Diagrama de radiaçã'!$I$5:$I$365)</f>
        <v>-6.20200000000001</v>
      </c>
      <c r="K116" s="53" t="n">
        <f aca="false">('Medidas-dBm-Diagrama de radiaçã'!J116)-MAX('Medidas-dBm-Diagrama de radiaçã'!$J$5:$J$365)</f>
        <v>-13.934</v>
      </c>
      <c r="O116" s="41" t="n">
        <f aca="false">O115+1</f>
        <v>111</v>
      </c>
      <c r="P116" s="53" t="n">
        <f aca="false">('Medidas-dBm-Diagrama de radiaçã'!O116)-MAX('Medidas-dBm-Diagrama de radiaçã'!$P$5:$P$365)</f>
        <v>-0.866</v>
      </c>
      <c r="Q116" s="53" t="n">
        <f aca="false">('Medidas-dBm-Diagrama de radiaçã'!P116)-MAX('Medidas-dBm-Diagrama de radiaçã'!$P$5:$P$365)</f>
        <v>-3.554</v>
      </c>
      <c r="R116" s="53" t="n">
        <f aca="false">('Medidas-dBm-Diagrama de radiaçã'!Q116)-MAX('Medidas-dBm-Diagrama de radiaçã'!$P$5:$P$365)</f>
        <v>-3.13800000000001</v>
      </c>
      <c r="S116" s="53" t="n">
        <f aca="false">('Medidas-dBm-Diagrama de radiaçã'!R116)-MAX('Medidas-dBm-Diagrama de radiaçã'!$R$5:$R$365)</f>
        <v>-2.262</v>
      </c>
      <c r="T116" s="0" t="n">
        <v>0</v>
      </c>
    </row>
    <row r="117" customFormat="false" ht="12.8" hidden="false" customHeight="false" outlineLevel="0" collapsed="false">
      <c r="A117" s="41"/>
      <c r="C117" s="41" t="n">
        <f aca="false">C116+1</f>
        <v>112</v>
      </c>
      <c r="D117" s="53" t="n">
        <f aca="false">('Medidas-dBm-Diagrama de radiaçã'!C117)-MAX('Medidas-dBm-Diagrama de radiaçã'!$C$5:$C$365,'Medidas-dBm-Diagrama de radiaçã'!$F$5:$F$365)</f>
        <v>-0.399999999999999</v>
      </c>
      <c r="E117" s="53" t="n">
        <f aca="false">('Medidas-dBm-Diagrama de radiaçã'!F117)-MAX('Medidas-dBm-Diagrama de radiaçã'!$C$5:$C$365,'Medidas-dBm-Diagrama de radiaçã'!$F$5:$F$365)</f>
        <v>-6.9</v>
      </c>
      <c r="F117" s="0" t="n">
        <v>-5.6</v>
      </c>
      <c r="I117" s="41" t="n">
        <f aca="false">I116+1</f>
        <v>112</v>
      </c>
      <c r="J117" s="53" t="n">
        <f aca="false">('Medidas-dBm-Diagrama de radiaçã'!I117)-MAX('Medidas-dBm-Diagrama de radiaçã'!$I$5:$I$365)</f>
        <v>-6.714</v>
      </c>
      <c r="K117" s="53" t="n">
        <f aca="false">('Medidas-dBm-Diagrama de radiaçã'!J117)-MAX('Medidas-dBm-Diagrama de radiaçã'!$J$5:$J$365)</f>
        <v>-13.738</v>
      </c>
      <c r="O117" s="41" t="n">
        <f aca="false">O116+1</f>
        <v>112</v>
      </c>
      <c r="P117" s="53" t="n">
        <f aca="false">('Medidas-dBm-Diagrama de radiaçã'!O117)-MAX('Medidas-dBm-Diagrama de radiaçã'!$P$5:$P$365)</f>
        <v>-0.972000000000001</v>
      </c>
      <c r="Q117" s="53" t="n">
        <f aca="false">('Medidas-dBm-Diagrama de radiaçã'!P117)-MAX('Medidas-dBm-Diagrama de radiaçã'!$P$5:$P$365)</f>
        <v>-4.548</v>
      </c>
      <c r="R117" s="53" t="n">
        <f aca="false">('Medidas-dBm-Diagrama de radiaçã'!Q117)-MAX('Medidas-dBm-Diagrama de radiaçã'!$P$5:$P$365)</f>
        <v>-3.226</v>
      </c>
      <c r="S117" s="53" t="n">
        <f aca="false">('Medidas-dBm-Diagrama de radiaçã'!R117)-MAX('Medidas-dBm-Diagrama de radiaçã'!$R$5:$R$365)</f>
        <v>-2.484</v>
      </c>
      <c r="T117" s="0" t="n">
        <v>-0.00600000000000023</v>
      </c>
    </row>
    <row r="118" customFormat="false" ht="12.8" hidden="false" customHeight="false" outlineLevel="0" collapsed="false">
      <c r="A118" s="41"/>
      <c r="C118" s="41" t="n">
        <f aca="false">C117+1</f>
        <v>113</v>
      </c>
      <c r="D118" s="53" t="n">
        <f aca="false">('Medidas-dBm-Diagrama de radiaçã'!C118)-MAX('Medidas-dBm-Diagrama de radiaçã'!$C$5:$C$365,'Medidas-dBm-Diagrama de radiaçã'!$F$5:$F$365)</f>
        <v>-0.5</v>
      </c>
      <c r="E118" s="53" t="n">
        <f aca="false">('Medidas-dBm-Diagrama de radiaçã'!F118)-MAX('Medidas-dBm-Diagrama de radiaçã'!$C$5:$C$365,'Medidas-dBm-Diagrama de radiaçã'!$F$5:$F$365)</f>
        <v>-7.09999999999999</v>
      </c>
      <c r="F118" s="0" t="n">
        <v>-5.7</v>
      </c>
      <c r="I118" s="41" t="n">
        <f aca="false">I117+1</f>
        <v>113</v>
      </c>
      <c r="J118" s="53" t="n">
        <f aca="false">('Medidas-dBm-Diagrama de radiaçã'!I118)-MAX('Medidas-dBm-Diagrama de radiaçã'!$I$5:$I$365)</f>
        <v>-7.226</v>
      </c>
      <c r="K118" s="53" t="n">
        <f aca="false">('Medidas-dBm-Diagrama de radiaçã'!J118)-MAX('Medidas-dBm-Diagrama de radiaçã'!$J$5:$J$365)</f>
        <v>-13.542</v>
      </c>
      <c r="O118" s="41" t="n">
        <f aca="false">O117+1</f>
        <v>113</v>
      </c>
      <c r="P118" s="53" t="n">
        <f aca="false">('Medidas-dBm-Diagrama de radiaçã'!O118)-MAX('Medidas-dBm-Diagrama de radiaçã'!$P$5:$P$365)</f>
        <v>-1.078</v>
      </c>
      <c r="Q118" s="53" t="n">
        <f aca="false">('Medidas-dBm-Diagrama de radiaçã'!P118)-MAX('Medidas-dBm-Diagrama de radiaçã'!$P$5:$P$365)</f>
        <v>-5.542</v>
      </c>
      <c r="R118" s="53" t="n">
        <f aca="false">('Medidas-dBm-Diagrama de radiaçã'!Q118)-MAX('Medidas-dBm-Diagrama de radiaçã'!$P$5:$P$365)</f>
        <v>-3.314</v>
      </c>
      <c r="S118" s="53" t="n">
        <f aca="false">('Medidas-dBm-Diagrama de radiaçã'!R118)-MAX('Medidas-dBm-Diagrama de radiaçã'!$R$5:$R$365)</f>
        <v>-2.706</v>
      </c>
      <c r="T118" s="0" t="n">
        <v>-0.0119999999999934</v>
      </c>
    </row>
    <row r="119" customFormat="false" ht="12.8" hidden="false" customHeight="false" outlineLevel="0" collapsed="false">
      <c r="A119" s="41"/>
      <c r="C119" s="41" t="n">
        <f aca="false">C118+1</f>
        <v>114</v>
      </c>
      <c r="D119" s="53" t="n">
        <f aca="false">('Medidas-dBm-Diagrama de radiaçã'!C119)-MAX('Medidas-dBm-Diagrama de radiaçã'!$C$5:$C$365,'Medidas-dBm-Diagrama de radiaçã'!$F$5:$F$365)</f>
        <v>-0.599999999999994</v>
      </c>
      <c r="E119" s="53" t="n">
        <f aca="false">('Medidas-dBm-Diagrama de radiaçã'!F119)-MAX('Medidas-dBm-Diagrama de radiaçã'!$C$5:$C$365,'Medidas-dBm-Diagrama de radiaçã'!$F$5:$F$365)</f>
        <v>-7.3</v>
      </c>
      <c r="F119" s="0" t="n">
        <v>-5.8</v>
      </c>
      <c r="I119" s="41" t="n">
        <f aca="false">I118+1</f>
        <v>114</v>
      </c>
      <c r="J119" s="53" t="n">
        <f aca="false">('Medidas-dBm-Diagrama de radiaçã'!I119)-MAX('Medidas-dBm-Diagrama de radiaçã'!$I$5:$I$365)</f>
        <v>-7.738</v>
      </c>
      <c r="K119" s="53" t="n">
        <f aca="false">('Medidas-dBm-Diagrama de radiaçã'!J119)-MAX('Medidas-dBm-Diagrama de radiaçã'!$J$5:$J$365)</f>
        <v>-13.346</v>
      </c>
      <c r="O119" s="41" t="n">
        <f aca="false">O118+1</f>
        <v>114</v>
      </c>
      <c r="P119" s="53" t="n">
        <f aca="false">('Medidas-dBm-Diagrama de radiaçã'!O119)-MAX('Medidas-dBm-Diagrama de radiaçã'!$P$5:$P$365)</f>
        <v>-1.184</v>
      </c>
      <c r="Q119" s="53" t="n">
        <f aca="false">('Medidas-dBm-Diagrama de radiaçã'!P119)-MAX('Medidas-dBm-Diagrama de radiaçã'!$P$5:$P$365)</f>
        <v>-6.536</v>
      </c>
      <c r="R119" s="53" t="n">
        <f aca="false">('Medidas-dBm-Diagrama de radiaçã'!Q119)-MAX('Medidas-dBm-Diagrama de radiaçã'!$P$5:$P$365)</f>
        <v>-3.402</v>
      </c>
      <c r="S119" s="53" t="n">
        <f aca="false">('Medidas-dBm-Diagrama de radiaçã'!R119)-MAX('Medidas-dBm-Diagrama de radiaçã'!$R$5:$R$365)</f>
        <v>-2.928</v>
      </c>
      <c r="T119" s="0" t="n">
        <v>-0.0180000000000007</v>
      </c>
    </row>
    <row r="120" customFormat="false" ht="12.8" hidden="false" customHeight="false" outlineLevel="0" collapsed="false">
      <c r="A120" s="41"/>
      <c r="C120" s="41" t="n">
        <f aca="false">C119+1</f>
        <v>115</v>
      </c>
      <c r="D120" s="53" t="n">
        <f aca="false">('Medidas-dBm-Diagrama de radiaçã'!C120)-MAX('Medidas-dBm-Diagrama de radiaçã'!$C$5:$C$365,'Medidas-dBm-Diagrama de radiaçã'!$F$5:$F$365)</f>
        <v>-0.699999999999996</v>
      </c>
      <c r="E120" s="53" t="n">
        <f aca="false">('Medidas-dBm-Diagrama de radiaçã'!F120)-MAX('Medidas-dBm-Diagrama de radiaçã'!$C$5:$C$365,'Medidas-dBm-Diagrama de radiaçã'!$F$5:$F$365)</f>
        <v>-7.5</v>
      </c>
      <c r="F120" s="0" t="n">
        <v>-5.8</v>
      </c>
      <c r="I120" s="41" t="n">
        <f aca="false">I119+1</f>
        <v>115</v>
      </c>
      <c r="J120" s="53" t="n">
        <f aca="false">('Medidas-dBm-Diagrama de radiaçã'!I120)-MAX('Medidas-dBm-Diagrama de radiaçã'!$I$5:$I$365)</f>
        <v>-8.25</v>
      </c>
      <c r="K120" s="53" t="n">
        <f aca="false">('Medidas-dBm-Diagrama de radiaçã'!J120)-MAX('Medidas-dBm-Diagrama de radiaçã'!$J$5:$J$365)</f>
        <v>-13.15</v>
      </c>
      <c r="O120" s="41" t="n">
        <f aca="false">O119+1</f>
        <v>115</v>
      </c>
      <c r="P120" s="53" t="n">
        <f aca="false">('Medidas-dBm-Diagrama de radiaçã'!O120)-MAX('Medidas-dBm-Diagrama de radiaçã'!$P$5:$P$365)</f>
        <v>-1.29</v>
      </c>
      <c r="Q120" s="53" t="n">
        <f aca="false">('Medidas-dBm-Diagrama de radiaçã'!P120)-MAX('Medidas-dBm-Diagrama de radiaçã'!$P$5:$P$365)</f>
        <v>-7.53</v>
      </c>
      <c r="R120" s="53" t="n">
        <f aca="false">('Medidas-dBm-Diagrama de radiaçã'!Q120)-MAX('Medidas-dBm-Diagrama de radiaçã'!$P$5:$P$365)</f>
        <v>-3.49</v>
      </c>
      <c r="S120" s="53" t="n">
        <f aca="false">('Medidas-dBm-Diagrama de radiaçã'!R120)-MAX('Medidas-dBm-Diagrama de radiaçã'!$R$5:$R$365)</f>
        <v>-3.15000000000001</v>
      </c>
      <c r="T120" s="0" t="n">
        <v>-0.0240000000000009</v>
      </c>
    </row>
    <row r="121" customFormat="false" ht="12.8" hidden="false" customHeight="false" outlineLevel="0" collapsed="false">
      <c r="A121" s="41"/>
      <c r="C121" s="41" t="n">
        <f aca="false">C120+1</f>
        <v>116</v>
      </c>
      <c r="D121" s="53" t="n">
        <f aca="false">('Medidas-dBm-Diagrama de radiaçã'!C121)-MAX('Medidas-dBm-Diagrama de radiaçã'!$C$5:$C$365,'Medidas-dBm-Diagrama de radiaçã'!$F$5:$F$365)</f>
        <v>-0.799999999999997</v>
      </c>
      <c r="E121" s="53" t="n">
        <f aca="false">('Medidas-dBm-Diagrama de radiaçã'!F121)-MAX('Medidas-dBm-Diagrama de radiaçã'!$C$5:$C$365,'Medidas-dBm-Diagrama de radiaçã'!$F$5:$F$365)</f>
        <v>-7.7</v>
      </c>
      <c r="F121" s="0" t="n">
        <v>-5.9</v>
      </c>
      <c r="I121" s="41" t="n">
        <f aca="false">I120+1</f>
        <v>116</v>
      </c>
      <c r="J121" s="53" t="n">
        <f aca="false">('Medidas-dBm-Diagrama de radiaçã'!I121)-MAX('Medidas-dBm-Diagrama de radiaçã'!$I$5:$I$365)</f>
        <v>-8.79200000000001</v>
      </c>
      <c r="K121" s="53" t="n">
        <f aca="false">('Medidas-dBm-Diagrama de radiaçã'!J121)-MAX('Medidas-dBm-Diagrama de radiaçã'!$J$5:$J$365)</f>
        <v>-13.516</v>
      </c>
      <c r="O121" s="41" t="n">
        <f aca="false">O120+1</f>
        <v>116</v>
      </c>
      <c r="P121" s="53" t="n">
        <f aca="false">('Medidas-dBm-Diagrama de radiaçã'!O121)-MAX('Medidas-dBm-Diagrama de radiaçã'!$P$5:$P$365)</f>
        <v>-1.44</v>
      </c>
      <c r="Q121" s="53" t="n">
        <f aca="false">('Medidas-dBm-Diagrama de radiaçã'!P121)-MAX('Medidas-dBm-Diagrama de radiaçã'!$P$5:$P$365)</f>
        <v>-8.012</v>
      </c>
      <c r="R121" s="53" t="n">
        <f aca="false">('Medidas-dBm-Diagrama de radiaçã'!Q121)-MAX('Medidas-dBm-Diagrama de radiaçã'!$P$5:$P$365)</f>
        <v>-3.498</v>
      </c>
      <c r="S121" s="53" t="n">
        <f aca="false">('Medidas-dBm-Diagrama de radiaçã'!R121)-MAX('Medidas-dBm-Diagrama de radiaçã'!$R$5:$R$365)</f>
        <v>-3.434</v>
      </c>
      <c r="T121" s="0" t="n">
        <v>-0.0300000000000011</v>
      </c>
    </row>
    <row r="122" customFormat="false" ht="12.8" hidden="false" customHeight="false" outlineLevel="0" collapsed="false">
      <c r="A122" s="41"/>
      <c r="C122" s="41" t="n">
        <f aca="false">C121+1</f>
        <v>117</v>
      </c>
      <c r="D122" s="53" t="n">
        <f aca="false">('Medidas-dBm-Diagrama de radiaçã'!C122)-MAX('Medidas-dBm-Diagrama de radiaçã'!$C$5:$C$365,'Medidas-dBm-Diagrama de radiaçã'!$F$5:$F$365)</f>
        <v>-0.899999999999999</v>
      </c>
      <c r="E122" s="53" t="n">
        <f aca="false">('Medidas-dBm-Diagrama de radiaçã'!F122)-MAX('Medidas-dBm-Diagrama de radiaçã'!$C$5:$C$365,'Medidas-dBm-Diagrama de radiaçã'!$F$5:$F$365)</f>
        <v>-7.9</v>
      </c>
      <c r="F122" s="0" t="n">
        <v>-6.1</v>
      </c>
      <c r="I122" s="41" t="n">
        <f aca="false">I121+1</f>
        <v>117</v>
      </c>
      <c r="J122" s="53" t="n">
        <f aca="false">('Medidas-dBm-Diagrama de radiaçã'!I122)-MAX('Medidas-dBm-Diagrama de radiaçã'!$I$5:$I$365)</f>
        <v>-9.334</v>
      </c>
      <c r="K122" s="53" t="n">
        <f aca="false">('Medidas-dBm-Diagrama de radiaçã'!J122)-MAX('Medidas-dBm-Diagrama de radiaçã'!$J$5:$J$365)</f>
        <v>-13.882</v>
      </c>
      <c r="O122" s="41" t="n">
        <f aca="false">O121+1</f>
        <v>117</v>
      </c>
      <c r="P122" s="53" t="n">
        <f aca="false">('Medidas-dBm-Diagrama de radiaçã'!O122)-MAX('Medidas-dBm-Diagrama de radiaçã'!$P$5:$P$365)</f>
        <v>-1.59</v>
      </c>
      <c r="Q122" s="53" t="n">
        <f aca="false">('Medidas-dBm-Diagrama de radiaçã'!P122)-MAX('Medidas-dBm-Diagrama de radiaçã'!$P$5:$P$365)</f>
        <v>-8.494</v>
      </c>
      <c r="R122" s="53" t="n">
        <f aca="false">('Medidas-dBm-Diagrama de radiaçã'!Q122)-MAX('Medidas-dBm-Diagrama de radiaçã'!$P$5:$P$365)</f>
        <v>-3.506</v>
      </c>
      <c r="S122" s="53" t="n">
        <f aca="false">('Medidas-dBm-Diagrama de radiaçã'!R122)-MAX('Medidas-dBm-Diagrama de radiaçã'!$R$5:$R$365)</f>
        <v>-3.718</v>
      </c>
      <c r="T122" s="0" t="n">
        <v>-0.0680000000000049</v>
      </c>
    </row>
    <row r="123" customFormat="false" ht="12.8" hidden="false" customHeight="false" outlineLevel="0" collapsed="false">
      <c r="A123" s="41"/>
      <c r="C123" s="41" t="n">
        <f aca="false">C122+1</f>
        <v>118</v>
      </c>
      <c r="D123" s="53" t="n">
        <f aca="false">('Medidas-dBm-Diagrama de radiaçã'!C123)-MAX('Medidas-dBm-Diagrama de radiaçã'!$C$5:$C$365,'Medidas-dBm-Diagrama de radiaçã'!$F$5:$F$365)</f>
        <v>-1</v>
      </c>
      <c r="E123" s="53" t="n">
        <f aca="false">('Medidas-dBm-Diagrama de radiaçã'!F123)-MAX('Medidas-dBm-Diagrama de radiaçã'!$C$5:$C$365,'Medidas-dBm-Diagrama de radiaçã'!$F$5:$F$365)</f>
        <v>-8.09999999999999</v>
      </c>
      <c r="F123" s="0" t="n">
        <v>-6.3</v>
      </c>
      <c r="I123" s="41" t="n">
        <f aca="false">I122+1</f>
        <v>118</v>
      </c>
      <c r="J123" s="53" t="n">
        <f aca="false">('Medidas-dBm-Diagrama de radiaçã'!I123)-MAX('Medidas-dBm-Diagrama de radiaçã'!$I$5:$I$365)</f>
        <v>-9.876</v>
      </c>
      <c r="K123" s="53" t="n">
        <f aca="false">('Medidas-dBm-Diagrama de radiaçã'!J123)-MAX('Medidas-dBm-Diagrama de radiaçã'!$J$5:$J$365)</f>
        <v>-14.248</v>
      </c>
      <c r="O123" s="41" t="n">
        <f aca="false">O122+1</f>
        <v>118</v>
      </c>
      <c r="P123" s="53" t="n">
        <f aca="false">('Medidas-dBm-Diagrama de radiaçã'!O123)-MAX('Medidas-dBm-Diagrama de radiaçã'!$P$5:$P$365)</f>
        <v>-1.74</v>
      </c>
      <c r="Q123" s="53" t="n">
        <f aca="false">('Medidas-dBm-Diagrama de radiaçã'!P123)-MAX('Medidas-dBm-Diagrama de radiaçã'!$P$5:$P$365)</f>
        <v>-8.976</v>
      </c>
      <c r="R123" s="53" t="n">
        <f aca="false">('Medidas-dBm-Diagrama de radiaçã'!Q123)-MAX('Medidas-dBm-Diagrama de radiaçã'!$P$5:$P$365)</f>
        <v>-3.514</v>
      </c>
      <c r="S123" s="53" t="n">
        <f aca="false">('Medidas-dBm-Diagrama de radiaçã'!R123)-MAX('Medidas-dBm-Diagrama de radiaçã'!$R$5:$R$365)</f>
        <v>-4.002</v>
      </c>
      <c r="T123" s="0" t="n">
        <v>-0.106000000000002</v>
      </c>
    </row>
    <row r="124" customFormat="false" ht="12.8" hidden="false" customHeight="false" outlineLevel="0" collapsed="false">
      <c r="A124" s="41"/>
      <c r="C124" s="41" t="n">
        <f aca="false">C123+1</f>
        <v>119</v>
      </c>
      <c r="D124" s="53" t="n">
        <f aca="false">('Medidas-dBm-Diagrama de radiaçã'!C124)-MAX('Medidas-dBm-Diagrama de radiaçã'!$C$5:$C$365,'Medidas-dBm-Diagrama de radiaçã'!$F$5:$F$365)</f>
        <v>-1.2</v>
      </c>
      <c r="E124" s="53" t="n">
        <f aca="false">('Medidas-dBm-Diagrama de radiaçã'!F124)-MAX('Medidas-dBm-Diagrama de radiaçã'!$C$5:$C$365,'Medidas-dBm-Diagrama de radiaçã'!$F$5:$F$365)</f>
        <v>-8.4</v>
      </c>
      <c r="F124" s="0" t="n">
        <v>-6.5</v>
      </c>
      <c r="I124" s="41" t="n">
        <f aca="false">I123+1</f>
        <v>119</v>
      </c>
      <c r="J124" s="53" t="n">
        <f aca="false">('Medidas-dBm-Diagrama de radiaçã'!I124)-MAX('Medidas-dBm-Diagrama de radiaçã'!$I$5:$I$365)</f>
        <v>-10.418</v>
      </c>
      <c r="K124" s="53" t="n">
        <f aca="false">('Medidas-dBm-Diagrama de radiaçã'!J124)-MAX('Medidas-dBm-Diagrama de radiaçã'!$J$5:$J$365)</f>
        <v>-14.614</v>
      </c>
      <c r="O124" s="41" t="n">
        <f aca="false">O123+1</f>
        <v>119</v>
      </c>
      <c r="P124" s="53" t="n">
        <f aca="false">('Medidas-dBm-Diagrama de radiaçã'!O124)-MAX('Medidas-dBm-Diagrama de radiaçã'!$P$5:$P$365)</f>
        <v>-1.89</v>
      </c>
      <c r="Q124" s="53" t="n">
        <f aca="false">('Medidas-dBm-Diagrama de radiaçã'!P124)-MAX('Medidas-dBm-Diagrama de radiaçã'!$P$5:$P$365)</f>
        <v>-9.45800000000001</v>
      </c>
      <c r="R124" s="53" t="n">
        <f aca="false">('Medidas-dBm-Diagrama de radiaçã'!Q124)-MAX('Medidas-dBm-Diagrama de radiaçã'!$P$5:$P$365)</f>
        <v>-3.52200000000001</v>
      </c>
      <c r="S124" s="53" t="n">
        <f aca="false">('Medidas-dBm-Diagrama de radiaçã'!R124)-MAX('Medidas-dBm-Diagrama de radiaçã'!$R$5:$R$365)</f>
        <v>-4.286</v>
      </c>
      <c r="T124" s="0" t="n">
        <v>-0.143999999999998</v>
      </c>
    </row>
    <row r="125" customFormat="false" ht="12.8" hidden="false" customHeight="false" outlineLevel="0" collapsed="false">
      <c r="A125" s="41" t="n">
        <v>120</v>
      </c>
      <c r="C125" s="41" t="n">
        <f aca="false">C124+1</f>
        <v>120</v>
      </c>
      <c r="D125" s="53" t="n">
        <f aca="false">('Medidas-dBm-Diagrama de radiaçã'!C125)-MAX('Medidas-dBm-Diagrama de radiaçã'!$C$5:$C$365,'Medidas-dBm-Diagrama de radiaçã'!$F$5:$F$365)</f>
        <v>-1.3</v>
      </c>
      <c r="E125" s="53" t="n">
        <f aca="false">('Medidas-dBm-Diagrama de radiaçã'!F125)-MAX('Medidas-dBm-Diagrama de radiaçã'!$C$5:$C$365,'Medidas-dBm-Diagrama de radiaçã'!$F$5:$F$365)</f>
        <v>-8.59999999999999</v>
      </c>
      <c r="F125" s="0" t="n">
        <v>-6.7</v>
      </c>
      <c r="I125" s="41" t="n">
        <f aca="false">I124+1</f>
        <v>120</v>
      </c>
      <c r="J125" s="53" t="n">
        <f aca="false">('Medidas-dBm-Diagrama de radiaçã'!I125)-MAX('Medidas-dBm-Diagrama de radiaçã'!$I$5:$I$365)</f>
        <v>-10.96</v>
      </c>
      <c r="K125" s="53" t="n">
        <f aca="false">('Medidas-dBm-Diagrama de radiaçã'!J125)-MAX('Medidas-dBm-Diagrama de radiaçã'!$J$5:$J$365)</f>
        <v>-14.98</v>
      </c>
      <c r="O125" s="41" t="n">
        <f aca="false">O124+1</f>
        <v>120</v>
      </c>
      <c r="P125" s="53" t="n">
        <f aca="false">('Medidas-dBm-Diagrama de radiaçã'!O125)-MAX('Medidas-dBm-Diagrama de radiaçã'!$P$5:$P$365)</f>
        <v>-2.04</v>
      </c>
      <c r="Q125" s="53" t="n">
        <f aca="false">('Medidas-dBm-Diagrama de radiaçã'!P125)-MAX('Medidas-dBm-Diagrama de radiaçã'!$P$5:$P$365)</f>
        <v>-9.94000000000001</v>
      </c>
      <c r="R125" s="53" t="n">
        <f aca="false">('Medidas-dBm-Diagrama de radiaçã'!Q125)-MAX('Medidas-dBm-Diagrama de radiaçã'!$P$5:$P$365)</f>
        <v>-3.53</v>
      </c>
      <c r="S125" s="53" t="n">
        <f aca="false">('Medidas-dBm-Diagrama de radiaçã'!R125)-MAX('Medidas-dBm-Diagrama de radiaçã'!$R$5:$R$365)</f>
        <v>-4.57</v>
      </c>
      <c r="T125" s="0" t="n">
        <v>-0.182000000000009</v>
      </c>
    </row>
    <row r="126" customFormat="false" ht="12.8" hidden="false" customHeight="false" outlineLevel="0" collapsed="false">
      <c r="A126" s="41"/>
      <c r="C126" s="41" t="n">
        <f aca="false">C125+1</f>
        <v>121</v>
      </c>
      <c r="D126" s="53" t="n">
        <f aca="false">('Medidas-dBm-Diagrama de radiaçã'!C126)-MAX('Medidas-dBm-Diagrama de radiaçã'!$C$5:$C$365,'Medidas-dBm-Diagrama de radiaçã'!$F$5:$F$365)</f>
        <v>-1.5</v>
      </c>
      <c r="E126" s="53" t="n">
        <f aca="false">('Medidas-dBm-Diagrama de radiaçã'!F126)-MAX('Medidas-dBm-Diagrama de radiaçã'!$C$5:$C$365,'Medidas-dBm-Diagrama de radiaçã'!$F$5:$F$365)</f>
        <v>-8.9</v>
      </c>
      <c r="F126" s="0" t="n">
        <v>-6.9</v>
      </c>
      <c r="I126" s="41" t="n">
        <f aca="false">I125+1</f>
        <v>121</v>
      </c>
      <c r="J126" s="53" t="n">
        <f aca="false">('Medidas-dBm-Diagrama de radiaçã'!I126)-MAX('Medidas-dBm-Diagrama de radiaçã'!$I$5:$I$365)</f>
        <v>-11.416</v>
      </c>
      <c r="K126" s="53" t="n">
        <f aca="false">('Medidas-dBm-Diagrama de radiaçã'!J126)-MAX('Medidas-dBm-Diagrama de radiaçã'!$J$5:$J$365)</f>
        <v>-15.196</v>
      </c>
      <c r="O126" s="41" t="n">
        <f aca="false">O125+1</f>
        <v>121</v>
      </c>
      <c r="P126" s="53" t="n">
        <f aca="false">('Medidas-dBm-Diagrama de radiaçã'!O126)-MAX('Medidas-dBm-Diagrama de radiaçã'!$P$5:$P$365)</f>
        <v>-2.252</v>
      </c>
      <c r="Q126" s="53" t="n">
        <f aca="false">('Medidas-dBm-Diagrama de radiaçã'!P126)-MAX('Medidas-dBm-Diagrama de radiaçã'!$P$5:$P$365)</f>
        <v>-9.94600000000001</v>
      </c>
      <c r="R126" s="53" t="n">
        <f aca="false">('Medidas-dBm-Diagrama de radiaçã'!Q126)-MAX('Medidas-dBm-Diagrama de radiaçã'!$P$5:$P$365)</f>
        <v>-3.45</v>
      </c>
      <c r="S126" s="53" t="n">
        <f aca="false">('Medidas-dBm-Diagrama de radiaçã'!R126)-MAX('Medidas-dBm-Diagrama de radiaçã'!$R$5:$R$365)</f>
        <v>-4.864</v>
      </c>
      <c r="T126" s="0" t="n">
        <v>-0.220000000000006</v>
      </c>
    </row>
    <row r="127" customFormat="false" ht="12.8" hidden="false" customHeight="false" outlineLevel="0" collapsed="false">
      <c r="A127" s="41"/>
      <c r="C127" s="41" t="n">
        <f aca="false">C126+1</f>
        <v>122</v>
      </c>
      <c r="D127" s="53" t="n">
        <f aca="false">('Medidas-dBm-Diagrama de radiaçã'!C127)-MAX('Medidas-dBm-Diagrama de radiaçã'!$C$5:$C$365,'Medidas-dBm-Diagrama de radiaçã'!$F$5:$F$365)</f>
        <v>-1.59999999999999</v>
      </c>
      <c r="E127" s="53" t="n">
        <f aca="false">('Medidas-dBm-Diagrama de radiaçã'!F127)-MAX('Medidas-dBm-Diagrama de radiaçã'!$C$5:$C$365,'Medidas-dBm-Diagrama de radiaçã'!$F$5:$F$365)</f>
        <v>-9.2</v>
      </c>
      <c r="F127" s="0" t="n">
        <v>-7.1</v>
      </c>
      <c r="I127" s="41" t="n">
        <f aca="false">I126+1</f>
        <v>122</v>
      </c>
      <c r="J127" s="53" t="n">
        <f aca="false">('Medidas-dBm-Diagrama de radiaçã'!I127)-MAX('Medidas-dBm-Diagrama de radiaçã'!$I$5:$I$365)</f>
        <v>-11.872</v>
      </c>
      <c r="K127" s="53" t="n">
        <f aca="false">('Medidas-dBm-Diagrama de radiaçã'!J127)-MAX('Medidas-dBm-Diagrama de radiaçã'!$J$5:$J$365)</f>
        <v>-15.412</v>
      </c>
      <c r="O127" s="41" t="n">
        <f aca="false">O126+1</f>
        <v>122</v>
      </c>
      <c r="P127" s="53" t="n">
        <f aca="false">('Medidas-dBm-Diagrama de radiaçã'!O127)-MAX('Medidas-dBm-Diagrama de radiaçã'!$P$5:$P$365)</f>
        <v>-2.46400000000001</v>
      </c>
      <c r="Q127" s="53" t="n">
        <f aca="false">('Medidas-dBm-Diagrama de radiaçã'!P127)-MAX('Medidas-dBm-Diagrama de radiaçã'!$P$5:$P$365)</f>
        <v>-9.95200000000001</v>
      </c>
      <c r="R127" s="53" t="n">
        <f aca="false">('Medidas-dBm-Diagrama de radiaçã'!Q127)-MAX('Medidas-dBm-Diagrama de radiaçã'!$P$5:$P$365)</f>
        <v>-3.37</v>
      </c>
      <c r="S127" s="53" t="n">
        <f aca="false">('Medidas-dBm-Diagrama de radiaçã'!R127)-MAX('Medidas-dBm-Diagrama de radiaçã'!$R$5:$R$365)</f>
        <v>-5.158</v>
      </c>
      <c r="T127" s="0" t="n">
        <v>-0.290000000000006</v>
      </c>
    </row>
    <row r="128" customFormat="false" ht="12.8" hidden="false" customHeight="false" outlineLevel="0" collapsed="false">
      <c r="A128" s="41"/>
      <c r="C128" s="41" t="n">
        <f aca="false">C127+1</f>
        <v>123</v>
      </c>
      <c r="D128" s="53" t="n">
        <f aca="false">('Medidas-dBm-Diagrama de radiaçã'!C128)-MAX('Medidas-dBm-Diagrama de radiaçã'!$C$5:$C$365,'Medidas-dBm-Diagrama de radiaçã'!$F$5:$F$365)</f>
        <v>-1.8</v>
      </c>
      <c r="E128" s="53" t="n">
        <f aca="false">('Medidas-dBm-Diagrama de radiaçã'!F128)-MAX('Medidas-dBm-Diagrama de radiaçã'!$C$5:$C$365,'Medidas-dBm-Diagrama de radiaçã'!$F$5:$F$365)</f>
        <v>-9.5</v>
      </c>
      <c r="F128" s="0" t="n">
        <v>-7.3</v>
      </c>
      <c r="I128" s="41" t="n">
        <f aca="false">I127+1</f>
        <v>123</v>
      </c>
      <c r="J128" s="53" t="n">
        <f aca="false">('Medidas-dBm-Diagrama de radiaçã'!I128)-MAX('Medidas-dBm-Diagrama de radiaçã'!$I$5:$I$365)</f>
        <v>-12.328</v>
      </c>
      <c r="K128" s="53" t="n">
        <f aca="false">('Medidas-dBm-Diagrama de radiaçã'!J128)-MAX('Medidas-dBm-Diagrama de radiaçã'!$J$5:$J$365)</f>
        <v>-15.628</v>
      </c>
      <c r="O128" s="41" t="n">
        <f aca="false">O127+1</f>
        <v>123</v>
      </c>
      <c r="P128" s="53" t="n">
        <f aca="false">('Medidas-dBm-Diagrama de radiaçã'!O128)-MAX('Medidas-dBm-Diagrama de radiaçã'!$P$5:$P$365)</f>
        <v>-2.676</v>
      </c>
      <c r="Q128" s="53" t="n">
        <f aca="false">('Medidas-dBm-Diagrama de radiaçã'!P128)-MAX('Medidas-dBm-Diagrama de radiaçã'!$P$5:$P$365)</f>
        <v>-9.95800000000001</v>
      </c>
      <c r="R128" s="53" t="n">
        <f aca="false">('Medidas-dBm-Diagrama de radiaçã'!Q128)-MAX('Medidas-dBm-Diagrama de radiaçã'!$P$5:$P$365)</f>
        <v>-3.29</v>
      </c>
      <c r="S128" s="53" t="n">
        <f aca="false">('Medidas-dBm-Diagrama de radiaçã'!R128)-MAX('Medidas-dBm-Diagrama de radiaçã'!$R$5:$R$365)</f>
        <v>-5.452</v>
      </c>
      <c r="T128" s="0" t="n">
        <v>-0.360000000000007</v>
      </c>
    </row>
    <row r="129" customFormat="false" ht="12.8" hidden="false" customHeight="false" outlineLevel="0" collapsed="false">
      <c r="A129" s="41"/>
      <c r="C129" s="41" t="n">
        <f aca="false">C128+1</f>
        <v>124</v>
      </c>
      <c r="D129" s="53" t="n">
        <f aca="false">('Medidas-dBm-Diagrama de radiaçã'!C129)-MAX('Medidas-dBm-Diagrama de radiaçã'!$C$5:$C$365,'Medidas-dBm-Diagrama de radiaçã'!$F$5:$F$365)</f>
        <v>-2</v>
      </c>
      <c r="E129" s="53" t="n">
        <f aca="false">('Medidas-dBm-Diagrama de radiaçã'!F129)-MAX('Medidas-dBm-Diagrama de radiaçã'!$C$5:$C$365,'Medidas-dBm-Diagrama de radiaçã'!$F$5:$F$365)</f>
        <v>-9.7</v>
      </c>
      <c r="F129" s="0" t="n">
        <v>-7.6</v>
      </c>
      <c r="I129" s="41" t="n">
        <f aca="false">I128+1</f>
        <v>124</v>
      </c>
      <c r="J129" s="53" t="n">
        <f aca="false">('Medidas-dBm-Diagrama de radiaçã'!I129)-MAX('Medidas-dBm-Diagrama de radiaçã'!$I$5:$I$365)</f>
        <v>-12.784</v>
      </c>
      <c r="K129" s="53" t="n">
        <f aca="false">('Medidas-dBm-Diagrama de radiaçã'!J129)-MAX('Medidas-dBm-Diagrama de radiaçã'!$J$5:$J$365)</f>
        <v>-15.844</v>
      </c>
      <c r="O129" s="41" t="n">
        <f aca="false">O128+1</f>
        <v>124</v>
      </c>
      <c r="P129" s="53" t="n">
        <f aca="false">('Medidas-dBm-Diagrama de radiaçã'!O129)-MAX('Medidas-dBm-Diagrama de radiaçã'!$P$5:$P$365)</f>
        <v>-2.88800000000001</v>
      </c>
      <c r="Q129" s="53" t="n">
        <f aca="false">('Medidas-dBm-Diagrama de radiaçã'!P129)-MAX('Medidas-dBm-Diagrama de radiaçã'!$P$5:$P$365)</f>
        <v>-9.96400000000001</v>
      </c>
      <c r="R129" s="53" t="n">
        <f aca="false">('Medidas-dBm-Diagrama de radiaçã'!Q129)-MAX('Medidas-dBm-Diagrama de radiaçã'!$P$5:$P$365)</f>
        <v>-3.21</v>
      </c>
      <c r="S129" s="53" t="n">
        <f aca="false">('Medidas-dBm-Diagrama de radiaçã'!R129)-MAX('Medidas-dBm-Diagrama de radiaçã'!$R$5:$R$365)</f>
        <v>-5.746</v>
      </c>
      <c r="T129" s="0" t="n">
        <v>-0.43</v>
      </c>
    </row>
    <row r="130" customFormat="false" ht="12.8" hidden="false" customHeight="false" outlineLevel="0" collapsed="false">
      <c r="A130" s="41"/>
      <c r="C130" s="41" t="n">
        <f aca="false">C129+1</f>
        <v>125</v>
      </c>
      <c r="D130" s="53" t="n">
        <f aca="false">('Medidas-dBm-Diagrama de radiaçã'!C130)-MAX('Medidas-dBm-Diagrama de radiaçã'!$C$5:$C$365,'Medidas-dBm-Diagrama de radiaçã'!$F$5:$F$365)</f>
        <v>-2.2</v>
      </c>
      <c r="E130" s="53" t="n">
        <f aca="false">('Medidas-dBm-Diagrama de radiaçã'!F130)-MAX('Medidas-dBm-Diagrama de radiaçã'!$C$5:$C$365,'Medidas-dBm-Diagrama de radiaçã'!$F$5:$F$365)</f>
        <v>-10.2</v>
      </c>
      <c r="F130" s="0" t="n">
        <v>-7.8</v>
      </c>
      <c r="I130" s="41" t="n">
        <f aca="false">I129+1</f>
        <v>125</v>
      </c>
      <c r="J130" s="53" t="n">
        <f aca="false">('Medidas-dBm-Diagrama de radiaçã'!I130)-MAX('Medidas-dBm-Diagrama de radiaçã'!$I$5:$I$365)</f>
        <v>-13.24</v>
      </c>
      <c r="K130" s="53" t="n">
        <f aca="false">('Medidas-dBm-Diagrama de radiaçã'!J130)-MAX('Medidas-dBm-Diagrama de radiaçã'!$J$5:$J$365)</f>
        <v>-16.06</v>
      </c>
      <c r="O130" s="41" t="n">
        <f aca="false">O129+1</f>
        <v>125</v>
      </c>
      <c r="P130" s="53" t="n">
        <f aca="false">('Medidas-dBm-Diagrama de radiaçã'!O130)-MAX('Medidas-dBm-Diagrama de radiaçã'!$P$5:$P$365)</f>
        <v>-3.1</v>
      </c>
      <c r="Q130" s="53" t="n">
        <f aca="false">('Medidas-dBm-Diagrama de radiaçã'!P130)-MAX('Medidas-dBm-Diagrama de radiaçã'!$P$5:$P$365)</f>
        <v>-9.97000000000001</v>
      </c>
      <c r="R130" s="53" t="n">
        <f aca="false">('Medidas-dBm-Diagrama de radiaçã'!Q130)-MAX('Medidas-dBm-Diagrama de radiaçã'!$P$5:$P$365)</f>
        <v>-3.13</v>
      </c>
      <c r="S130" s="53" t="n">
        <f aca="false">('Medidas-dBm-Diagrama de radiaçã'!R130)-MAX('Medidas-dBm-Diagrama de radiaçã'!$R$5:$R$365)</f>
        <v>-6.04</v>
      </c>
      <c r="T130" s="0" t="n">
        <v>-0.5</v>
      </c>
    </row>
    <row r="131" customFormat="false" ht="12.8" hidden="false" customHeight="false" outlineLevel="0" collapsed="false">
      <c r="A131" s="41"/>
      <c r="C131" s="41" t="n">
        <f aca="false">C130+1</f>
        <v>126</v>
      </c>
      <c r="D131" s="53" t="n">
        <f aca="false">('Medidas-dBm-Diagrama de radiaçã'!C131)-MAX('Medidas-dBm-Diagrama de radiaçã'!$C$5:$C$365,'Medidas-dBm-Diagrama de radiaçã'!$F$5:$F$365)</f>
        <v>-2.4</v>
      </c>
      <c r="E131" s="53" t="n">
        <f aca="false">('Medidas-dBm-Diagrama de radiaçã'!F131)-MAX('Medidas-dBm-Diagrama de radiaçã'!$C$5:$C$365,'Medidas-dBm-Diagrama de radiaçã'!$F$5:$F$365)</f>
        <v>-10.4</v>
      </c>
      <c r="F131" s="0" t="n">
        <v>-8.1</v>
      </c>
      <c r="I131" s="41" t="n">
        <f aca="false">I130+1</f>
        <v>126</v>
      </c>
      <c r="J131" s="53" t="n">
        <f aca="false">('Medidas-dBm-Diagrama de radiaçã'!I131)-MAX('Medidas-dBm-Diagrama de radiaçã'!$I$5:$I$365)</f>
        <v>-13.262</v>
      </c>
      <c r="K131" s="53" t="n">
        <f aca="false">('Medidas-dBm-Diagrama de radiaçã'!J131)-MAX('Medidas-dBm-Diagrama de radiaçã'!$J$5:$J$365)</f>
        <v>-15.732</v>
      </c>
      <c r="O131" s="41" t="n">
        <f aca="false">O130+1</f>
        <v>126</v>
      </c>
      <c r="P131" s="53" t="n">
        <f aca="false">('Medidas-dBm-Diagrama de radiaçã'!O131)-MAX('Medidas-dBm-Diagrama de radiaçã'!$P$5:$P$365)</f>
        <v>-3.37</v>
      </c>
      <c r="Q131" s="53" t="n">
        <f aca="false">('Medidas-dBm-Diagrama de radiaçã'!P131)-MAX('Medidas-dBm-Diagrama de radiaçã'!$P$5:$P$365)</f>
        <v>-9.59200000000001</v>
      </c>
      <c r="R131" s="53" t="n">
        <f aca="false">('Medidas-dBm-Diagrama de radiaçã'!Q131)-MAX('Medidas-dBm-Diagrama de radiaçã'!$P$5:$P$365)</f>
        <v>-2.922</v>
      </c>
      <c r="S131" s="53" t="n">
        <f aca="false">('Medidas-dBm-Diagrama de radiaçã'!R131)-MAX('Medidas-dBm-Diagrama de radiaçã'!$R$5:$R$365)</f>
        <v>-6.316</v>
      </c>
      <c r="T131" s="0" t="n">
        <v>-0.57</v>
      </c>
    </row>
    <row r="132" customFormat="false" ht="12.8" hidden="false" customHeight="false" outlineLevel="0" collapsed="false">
      <c r="A132" s="41"/>
      <c r="C132" s="41" t="n">
        <f aca="false">C131+1</f>
        <v>127</v>
      </c>
      <c r="D132" s="53" t="n">
        <f aca="false">('Medidas-dBm-Diagrama de radiaçã'!C132)-MAX('Medidas-dBm-Diagrama de radiaçã'!$C$5:$C$365,'Medidas-dBm-Diagrama de radiaçã'!$F$5:$F$365)</f>
        <v>-2.7</v>
      </c>
      <c r="E132" s="53" t="n">
        <f aca="false">('Medidas-dBm-Diagrama de radiaçã'!F132)-MAX('Medidas-dBm-Diagrama de radiaçã'!$C$5:$C$365,'Medidas-dBm-Diagrama de radiaçã'!$F$5:$F$365)</f>
        <v>-10.7</v>
      </c>
      <c r="F132" s="0" t="n">
        <v>-8.4</v>
      </c>
      <c r="I132" s="41" t="n">
        <f aca="false">I131+1</f>
        <v>127</v>
      </c>
      <c r="J132" s="53" t="n">
        <f aca="false">('Medidas-dBm-Diagrama de radiaçã'!I132)-MAX('Medidas-dBm-Diagrama de radiaçã'!$I$5:$I$365)</f>
        <v>-13.284</v>
      </c>
      <c r="K132" s="53" t="n">
        <f aca="false">('Medidas-dBm-Diagrama de radiaçã'!J132)-MAX('Medidas-dBm-Diagrama de radiaçã'!$J$5:$J$365)</f>
        <v>-15.404</v>
      </c>
      <c r="O132" s="41" t="n">
        <f aca="false">O131+1</f>
        <v>127</v>
      </c>
      <c r="P132" s="53" t="n">
        <f aca="false">('Medidas-dBm-Diagrama de radiaçã'!O132)-MAX('Medidas-dBm-Diagrama de radiaçã'!$P$5:$P$365)</f>
        <v>-3.64</v>
      </c>
      <c r="Q132" s="53" t="n">
        <f aca="false">('Medidas-dBm-Diagrama de radiaçã'!P132)-MAX('Medidas-dBm-Diagrama de radiaçã'!$P$5:$P$365)</f>
        <v>-9.21400000000001</v>
      </c>
      <c r="R132" s="53" t="n">
        <f aca="false">('Medidas-dBm-Diagrama de radiaçã'!Q132)-MAX('Medidas-dBm-Diagrama de radiaçã'!$P$5:$P$365)</f>
        <v>-2.71400000000001</v>
      </c>
      <c r="S132" s="53" t="n">
        <f aca="false">('Medidas-dBm-Diagrama de radiaçã'!R132)-MAX('Medidas-dBm-Diagrama de radiaçã'!$R$5:$R$365)</f>
        <v>-6.59200000000001</v>
      </c>
      <c r="T132" s="0" t="n">
        <v>-0.700000000000003</v>
      </c>
    </row>
    <row r="133" customFormat="false" ht="12.8" hidden="false" customHeight="false" outlineLevel="0" collapsed="false">
      <c r="A133" s="41"/>
      <c r="C133" s="41" t="n">
        <f aca="false">C132+1</f>
        <v>128</v>
      </c>
      <c r="D133" s="53" t="n">
        <f aca="false">('Medidas-dBm-Diagrama de radiaçã'!C133)-MAX('Medidas-dBm-Diagrama de radiaçã'!$C$5:$C$365,'Medidas-dBm-Diagrama de radiaçã'!$F$5:$F$365)</f>
        <v>-2.9</v>
      </c>
      <c r="E133" s="53" t="n">
        <f aca="false">('Medidas-dBm-Diagrama de radiaçã'!F133)-MAX('Medidas-dBm-Diagrama de radiaçã'!$C$5:$C$365,'Medidas-dBm-Diagrama de radiaçã'!$F$5:$F$365)</f>
        <v>-10.8</v>
      </c>
      <c r="F133" s="0" t="n">
        <v>-8.7</v>
      </c>
      <c r="I133" s="41" t="n">
        <f aca="false">I132+1</f>
        <v>128</v>
      </c>
      <c r="J133" s="53" t="n">
        <f aca="false">('Medidas-dBm-Diagrama de radiaçã'!I133)-MAX('Medidas-dBm-Diagrama de radiaçã'!$I$5:$I$365)</f>
        <v>-13.306</v>
      </c>
      <c r="K133" s="53" t="n">
        <f aca="false">('Medidas-dBm-Diagrama de radiaçã'!J133)-MAX('Medidas-dBm-Diagrama de radiaçã'!$J$5:$J$365)</f>
        <v>-15.076</v>
      </c>
      <c r="O133" s="41" t="n">
        <f aca="false">O132+1</f>
        <v>128</v>
      </c>
      <c r="P133" s="53" t="n">
        <f aca="false">('Medidas-dBm-Diagrama de radiaçã'!O133)-MAX('Medidas-dBm-Diagrama de radiaçã'!$P$5:$P$365)</f>
        <v>-3.91</v>
      </c>
      <c r="Q133" s="53" t="n">
        <f aca="false">('Medidas-dBm-Diagrama de radiaçã'!P133)-MAX('Medidas-dBm-Diagrama de radiaçã'!$P$5:$P$365)</f>
        <v>-8.83600000000001</v>
      </c>
      <c r="R133" s="53" t="n">
        <f aca="false">('Medidas-dBm-Diagrama de radiaçã'!Q133)-MAX('Medidas-dBm-Diagrama de radiaçã'!$P$5:$P$365)</f>
        <v>-2.506</v>
      </c>
      <c r="S133" s="53" t="n">
        <f aca="false">('Medidas-dBm-Diagrama de radiaçã'!R133)-MAX('Medidas-dBm-Diagrama de radiaçã'!$R$5:$R$365)</f>
        <v>-6.868</v>
      </c>
      <c r="T133" s="0" t="n">
        <v>-0.830000000000005</v>
      </c>
    </row>
    <row r="134" customFormat="false" ht="12.8" hidden="false" customHeight="false" outlineLevel="0" collapsed="false">
      <c r="A134" s="41"/>
      <c r="C134" s="41" t="n">
        <f aca="false">C133+1</f>
        <v>129</v>
      </c>
      <c r="D134" s="53" t="n">
        <f aca="false">('Medidas-dBm-Diagrama de radiaçã'!C134)-MAX('Medidas-dBm-Diagrama de radiaçã'!$C$5:$C$365,'Medidas-dBm-Diagrama de radiaçã'!$F$5:$F$365)</f>
        <v>-3.09999999999999</v>
      </c>
      <c r="E134" s="53" t="n">
        <f aca="false">('Medidas-dBm-Diagrama de radiaçã'!F134)-MAX('Medidas-dBm-Diagrama de radiaçã'!$C$5:$C$365,'Medidas-dBm-Diagrama de radiaçã'!$F$5:$F$365)</f>
        <v>-11.1</v>
      </c>
      <c r="F134" s="0" t="n">
        <v>-8.9</v>
      </c>
      <c r="I134" s="41" t="n">
        <f aca="false">I133+1</f>
        <v>129</v>
      </c>
      <c r="J134" s="53" t="n">
        <f aca="false">('Medidas-dBm-Diagrama de radiaçã'!I134)-MAX('Medidas-dBm-Diagrama de radiaçã'!$I$5:$I$365)</f>
        <v>-13.328</v>
      </c>
      <c r="K134" s="53" t="n">
        <f aca="false">('Medidas-dBm-Diagrama de radiaçã'!J134)-MAX('Medidas-dBm-Diagrama de radiaçã'!$J$5:$J$365)</f>
        <v>-14.748</v>
      </c>
      <c r="O134" s="41" t="n">
        <f aca="false">O133+1</f>
        <v>129</v>
      </c>
      <c r="P134" s="53" t="n">
        <f aca="false">('Medidas-dBm-Diagrama de radiaçã'!O134)-MAX('Medidas-dBm-Diagrama de radiaçã'!$P$5:$P$365)</f>
        <v>-4.18</v>
      </c>
      <c r="Q134" s="53" t="n">
        <f aca="false">('Medidas-dBm-Diagrama de radiaçã'!P134)-MAX('Medidas-dBm-Diagrama de radiaçã'!$P$5:$P$365)</f>
        <v>-8.45800000000001</v>
      </c>
      <c r="R134" s="53" t="n">
        <f aca="false">('Medidas-dBm-Diagrama de radiaçã'!Q134)-MAX('Medidas-dBm-Diagrama de radiaçã'!$P$5:$P$365)</f>
        <v>-2.298</v>
      </c>
      <c r="S134" s="53" t="n">
        <f aca="false">('Medidas-dBm-Diagrama de radiaçã'!R134)-MAX('Medidas-dBm-Diagrama de radiaçã'!$R$5:$R$365)</f>
        <v>-7.144</v>
      </c>
      <c r="T134" s="0" t="n">
        <v>-0.960000000000001</v>
      </c>
    </row>
    <row r="135" customFormat="false" ht="12.8" hidden="false" customHeight="false" outlineLevel="0" collapsed="false">
      <c r="A135" s="41" t="n">
        <v>130</v>
      </c>
      <c r="C135" s="41" t="n">
        <f aca="false">C134+1</f>
        <v>130</v>
      </c>
      <c r="D135" s="53" t="n">
        <f aca="false">('Medidas-dBm-Diagrama de radiaçã'!C135)-MAX('Medidas-dBm-Diagrama de radiaçã'!$C$5:$C$365,'Medidas-dBm-Diagrama de radiaçã'!$F$5:$F$365)</f>
        <v>-3.3</v>
      </c>
      <c r="E135" s="53" t="n">
        <f aca="false">('Medidas-dBm-Diagrama de radiaçã'!F135)-MAX('Medidas-dBm-Diagrama de radiaçã'!$C$5:$C$365,'Medidas-dBm-Diagrama de radiaçã'!$F$5:$F$365)</f>
        <v>-11.2</v>
      </c>
      <c r="F135" s="0" t="n">
        <v>-9.4</v>
      </c>
      <c r="I135" s="41" t="n">
        <f aca="false">I134+1</f>
        <v>130</v>
      </c>
      <c r="J135" s="53" t="n">
        <f aca="false">('Medidas-dBm-Diagrama de radiaçã'!I135)-MAX('Medidas-dBm-Diagrama de radiaçã'!$I$5:$I$365)</f>
        <v>-13.35</v>
      </c>
      <c r="K135" s="53" t="n">
        <f aca="false">('Medidas-dBm-Diagrama de radiaçã'!J135)-MAX('Medidas-dBm-Diagrama de radiaçã'!$J$5:$J$365)</f>
        <v>-14.42</v>
      </c>
      <c r="O135" s="41" t="n">
        <f aca="false">O134+1</f>
        <v>130</v>
      </c>
      <c r="P135" s="53" t="n">
        <f aca="false">('Medidas-dBm-Diagrama de radiaçã'!O135)-MAX('Medidas-dBm-Diagrama de radiaçã'!$P$5:$P$365)</f>
        <v>-4.45</v>
      </c>
      <c r="Q135" s="53" t="n">
        <f aca="false">('Medidas-dBm-Diagrama de radiaçã'!P135)-MAX('Medidas-dBm-Diagrama de radiaçã'!$P$5:$P$365)</f>
        <v>-8.08000000000001</v>
      </c>
      <c r="R135" s="53" t="n">
        <f aca="false">('Medidas-dBm-Diagrama de radiaçã'!Q135)-MAX('Medidas-dBm-Diagrama de radiaçã'!$P$5:$P$365)</f>
        <v>-2.09</v>
      </c>
      <c r="S135" s="53" t="n">
        <f aca="false">('Medidas-dBm-Diagrama de radiaçã'!R135)-MAX('Medidas-dBm-Diagrama de radiaçã'!$R$5:$R$365)</f>
        <v>-7.42</v>
      </c>
      <c r="T135" s="0" t="n">
        <v>-1.09</v>
      </c>
    </row>
    <row r="136" customFormat="false" ht="12.8" hidden="false" customHeight="false" outlineLevel="0" collapsed="false">
      <c r="A136" s="41"/>
      <c r="C136" s="41" t="n">
        <f aca="false">C135+1</f>
        <v>131</v>
      </c>
      <c r="D136" s="53" t="n">
        <f aca="false">('Medidas-dBm-Diagrama de radiaçã'!C136)-MAX('Medidas-dBm-Diagrama de radiaçã'!$C$5:$C$365,'Medidas-dBm-Diagrama de radiaçã'!$F$5:$F$365)</f>
        <v>-3.5</v>
      </c>
      <c r="E136" s="53" t="n">
        <f aca="false">('Medidas-dBm-Diagrama de radiaçã'!F136)-MAX('Medidas-dBm-Diagrama de radiaçã'!$C$5:$C$365,'Medidas-dBm-Diagrama de radiaçã'!$F$5:$F$365)</f>
        <v>-11.3</v>
      </c>
      <c r="F136" s="0" t="n">
        <v>-9.6</v>
      </c>
      <c r="I136" s="41" t="n">
        <f aca="false">I135+1</f>
        <v>131</v>
      </c>
      <c r="J136" s="53" t="n">
        <f aca="false">('Medidas-dBm-Diagrama de radiaçã'!I136)-MAX('Medidas-dBm-Diagrama de radiaçã'!$I$5:$I$365)</f>
        <v>-12.636</v>
      </c>
      <c r="K136" s="53" t="n">
        <f aca="false">('Medidas-dBm-Diagrama de radiaçã'!J136)-MAX('Medidas-dBm-Diagrama de radiaçã'!$J$5:$J$365)</f>
        <v>-14.43</v>
      </c>
      <c r="O136" s="41" t="n">
        <f aca="false">O135+1</f>
        <v>131</v>
      </c>
      <c r="P136" s="53" t="n">
        <f aca="false">('Medidas-dBm-Diagrama de radiaçã'!O136)-MAX('Medidas-dBm-Diagrama de radiaçã'!$P$5:$P$365)</f>
        <v>-4.81</v>
      </c>
      <c r="Q136" s="53" t="n">
        <f aca="false">('Medidas-dBm-Diagrama de radiaçã'!P136)-MAX('Medidas-dBm-Diagrama de radiaçã'!$P$5:$P$365)</f>
        <v>-7.81</v>
      </c>
      <c r="R136" s="53" t="n">
        <f aca="false">('Medidas-dBm-Diagrama de radiaçã'!Q136)-MAX('Medidas-dBm-Diagrama de radiaçã'!$P$5:$P$365)</f>
        <v>-1.974</v>
      </c>
      <c r="S136" s="53" t="n">
        <f aca="false">('Medidas-dBm-Diagrama de radiaçã'!R136)-MAX('Medidas-dBm-Diagrama de radiaçã'!$R$5:$R$365)</f>
        <v>-7.596</v>
      </c>
      <c r="T136" s="0" t="n">
        <v>-1.22000000000001</v>
      </c>
    </row>
    <row r="137" customFormat="false" ht="12.8" hidden="false" customHeight="false" outlineLevel="0" collapsed="false">
      <c r="A137" s="41"/>
      <c r="C137" s="41" t="n">
        <f aca="false">C136+1</f>
        <v>132</v>
      </c>
      <c r="D137" s="53" t="n">
        <f aca="false">('Medidas-dBm-Diagrama de radiaçã'!C137)-MAX('Medidas-dBm-Diagrama de radiaçã'!$C$5:$C$365,'Medidas-dBm-Diagrama de radiaçã'!$F$5:$F$365)</f>
        <v>-3.59999999999999</v>
      </c>
      <c r="E137" s="53" t="n">
        <f aca="false">('Medidas-dBm-Diagrama de radiaçã'!F137)-MAX('Medidas-dBm-Diagrama de radiaçã'!$C$5:$C$365,'Medidas-dBm-Diagrama de radiaçã'!$F$5:$F$365)</f>
        <v>-11.3</v>
      </c>
      <c r="F137" s="0" t="n">
        <v>-9.9</v>
      </c>
      <c r="I137" s="41" t="n">
        <f aca="false">I136+1</f>
        <v>132</v>
      </c>
      <c r="J137" s="53" t="n">
        <f aca="false">('Medidas-dBm-Diagrama de radiaçã'!I137)-MAX('Medidas-dBm-Diagrama de radiaçã'!$I$5:$I$365)</f>
        <v>-11.922</v>
      </c>
      <c r="K137" s="53" t="n">
        <f aca="false">('Medidas-dBm-Diagrama de radiaçã'!J137)-MAX('Medidas-dBm-Diagrama de radiaçã'!$J$5:$J$365)</f>
        <v>-14.44</v>
      </c>
      <c r="O137" s="41" t="n">
        <f aca="false">O136+1</f>
        <v>132</v>
      </c>
      <c r="P137" s="53" t="n">
        <f aca="false">('Medidas-dBm-Diagrama de radiaçã'!O137)-MAX('Medidas-dBm-Diagrama de radiaçã'!$P$5:$P$365)</f>
        <v>-5.17</v>
      </c>
      <c r="Q137" s="53" t="n">
        <f aca="false">('Medidas-dBm-Diagrama de radiaçã'!P137)-MAX('Medidas-dBm-Diagrama de radiaçã'!$P$5:$P$365)</f>
        <v>-7.54</v>
      </c>
      <c r="R137" s="53" t="n">
        <f aca="false">('Medidas-dBm-Diagrama de radiaçã'!Q137)-MAX('Medidas-dBm-Diagrama de radiaçã'!$P$5:$P$365)</f>
        <v>-1.858</v>
      </c>
      <c r="S137" s="53" t="n">
        <f aca="false">('Medidas-dBm-Diagrama de radiaçã'!R137)-MAX('Medidas-dBm-Diagrama de radiaçã'!$R$5:$R$365)</f>
        <v>-7.77200000000001</v>
      </c>
      <c r="T137" s="0" t="n">
        <v>-1.38400000000001</v>
      </c>
    </row>
    <row r="138" customFormat="false" ht="12.8" hidden="false" customHeight="false" outlineLevel="0" collapsed="false">
      <c r="A138" s="41"/>
      <c r="C138" s="41" t="n">
        <f aca="false">C137+1</f>
        <v>133</v>
      </c>
      <c r="D138" s="53" t="n">
        <f aca="false">('Medidas-dBm-Diagrama de radiaçã'!C138)-MAX('Medidas-dBm-Diagrama de radiaçã'!$C$5:$C$365,'Medidas-dBm-Diagrama de radiaçã'!$F$5:$F$365)</f>
        <v>-3.7</v>
      </c>
      <c r="E138" s="53" t="n">
        <f aca="false">('Medidas-dBm-Diagrama de radiaçã'!F138)-MAX('Medidas-dBm-Diagrama de radiaçã'!$C$5:$C$365,'Medidas-dBm-Diagrama de radiaçã'!$F$5:$F$365)</f>
        <v>-11.2</v>
      </c>
      <c r="F138" s="0" t="n">
        <v>-10</v>
      </c>
      <c r="I138" s="41" t="n">
        <f aca="false">I137+1</f>
        <v>133</v>
      </c>
      <c r="J138" s="53" t="n">
        <f aca="false">('Medidas-dBm-Diagrama de radiaçã'!I138)-MAX('Medidas-dBm-Diagrama de radiaçã'!$I$5:$I$365)</f>
        <v>-11.208</v>
      </c>
      <c r="K138" s="53" t="n">
        <f aca="false">('Medidas-dBm-Diagrama de radiaçã'!J138)-MAX('Medidas-dBm-Diagrama de radiaçã'!$J$5:$J$365)</f>
        <v>-14.45</v>
      </c>
      <c r="O138" s="41" t="n">
        <f aca="false">O137+1</f>
        <v>133</v>
      </c>
      <c r="P138" s="53" t="n">
        <f aca="false">('Medidas-dBm-Diagrama de radiaçã'!O138)-MAX('Medidas-dBm-Diagrama de radiaçã'!$P$5:$P$365)</f>
        <v>-5.53</v>
      </c>
      <c r="Q138" s="53" t="n">
        <f aca="false">('Medidas-dBm-Diagrama de radiaçã'!P138)-MAX('Medidas-dBm-Diagrama de radiaçã'!$P$5:$P$365)</f>
        <v>-7.27</v>
      </c>
      <c r="R138" s="53" t="n">
        <f aca="false">('Medidas-dBm-Diagrama de radiaçã'!Q138)-MAX('Medidas-dBm-Diagrama de radiaçã'!$P$5:$P$365)</f>
        <v>-1.742</v>
      </c>
      <c r="S138" s="53" t="n">
        <f aca="false">('Medidas-dBm-Diagrama de radiaçã'!R138)-MAX('Medidas-dBm-Diagrama de radiaçã'!$R$5:$R$365)</f>
        <v>-7.948</v>
      </c>
      <c r="T138" s="0" t="n">
        <v>-1.548</v>
      </c>
    </row>
    <row r="139" customFormat="false" ht="12.8" hidden="false" customHeight="false" outlineLevel="0" collapsed="false">
      <c r="A139" s="41"/>
      <c r="C139" s="41" t="n">
        <f aca="false">C138+1</f>
        <v>134</v>
      </c>
      <c r="D139" s="53" t="n">
        <f aca="false">('Medidas-dBm-Diagrama de radiaçã'!C139)-MAX('Medidas-dBm-Diagrama de radiaçã'!$C$5:$C$365,'Medidas-dBm-Diagrama de radiaçã'!$F$5:$F$365)</f>
        <v>-3.8</v>
      </c>
      <c r="E139" s="53" t="n">
        <f aca="false">('Medidas-dBm-Diagrama de radiaçã'!F139)-MAX('Medidas-dBm-Diagrama de radiaçã'!$C$5:$C$365,'Medidas-dBm-Diagrama de radiaçã'!$F$5:$F$365)</f>
        <v>-11</v>
      </c>
      <c r="F139" s="0" t="n">
        <v>-10.3</v>
      </c>
      <c r="I139" s="41" t="n">
        <f aca="false">I138+1</f>
        <v>134</v>
      </c>
      <c r="J139" s="53" t="n">
        <f aca="false">('Medidas-dBm-Diagrama de radiaçã'!I139)-MAX('Medidas-dBm-Diagrama de radiaçã'!$I$5:$I$365)</f>
        <v>-10.494</v>
      </c>
      <c r="K139" s="53" t="n">
        <f aca="false">('Medidas-dBm-Diagrama de radiaçã'!J139)-MAX('Medidas-dBm-Diagrama de radiaçã'!$J$5:$J$365)</f>
        <v>-14.46</v>
      </c>
      <c r="O139" s="41" t="n">
        <f aca="false">O138+1</f>
        <v>134</v>
      </c>
      <c r="P139" s="53" t="n">
        <f aca="false">('Medidas-dBm-Diagrama de radiaçã'!O139)-MAX('Medidas-dBm-Diagrama de radiaçã'!$P$5:$P$365)</f>
        <v>-5.89</v>
      </c>
      <c r="Q139" s="53" t="n">
        <f aca="false">('Medidas-dBm-Diagrama de radiaçã'!P139)-MAX('Medidas-dBm-Diagrama de radiaçã'!$P$5:$P$365)</f>
        <v>-7</v>
      </c>
      <c r="R139" s="53" t="n">
        <f aca="false">('Medidas-dBm-Diagrama de radiaçã'!Q139)-MAX('Medidas-dBm-Diagrama de radiaçã'!$P$5:$P$365)</f>
        <v>-1.626</v>
      </c>
      <c r="S139" s="53" t="n">
        <f aca="false">('Medidas-dBm-Diagrama de radiaçã'!R139)-MAX('Medidas-dBm-Diagrama de radiaçã'!$R$5:$R$365)</f>
        <v>-8.124</v>
      </c>
      <c r="T139" s="0" t="n">
        <v>-1.712</v>
      </c>
    </row>
    <row r="140" customFormat="false" ht="12.8" hidden="false" customHeight="false" outlineLevel="0" collapsed="false">
      <c r="A140" s="41"/>
      <c r="C140" s="41" t="n">
        <f aca="false">C139+1</f>
        <v>135</v>
      </c>
      <c r="D140" s="53" t="n">
        <f aca="false">('Medidas-dBm-Diagrama de radiaçã'!C140)-MAX('Medidas-dBm-Diagrama de radiaçã'!$C$5:$C$365,'Medidas-dBm-Diagrama de radiaçã'!$F$5:$F$365)</f>
        <v>-3.9</v>
      </c>
      <c r="E140" s="53" t="n">
        <f aca="false">('Medidas-dBm-Diagrama de radiaçã'!F140)-MAX('Medidas-dBm-Diagrama de radiaçã'!$C$5:$C$365,'Medidas-dBm-Diagrama de radiaçã'!$F$5:$F$365)</f>
        <v>-10.8</v>
      </c>
      <c r="F140" s="0" t="n">
        <v>-10.4</v>
      </c>
      <c r="I140" s="41" t="n">
        <f aca="false">I139+1</f>
        <v>135</v>
      </c>
      <c r="J140" s="53" t="n">
        <f aca="false">('Medidas-dBm-Diagrama de radiaçã'!I140)-MAX('Medidas-dBm-Diagrama de radiaçã'!$I$5:$I$365)</f>
        <v>-9.78</v>
      </c>
      <c r="K140" s="53" t="n">
        <f aca="false">('Medidas-dBm-Diagrama de radiaçã'!J140)-MAX('Medidas-dBm-Diagrama de radiaçã'!$J$5:$J$365)</f>
        <v>-14.47</v>
      </c>
      <c r="O140" s="41" t="n">
        <f aca="false">O139+1</f>
        <v>135</v>
      </c>
      <c r="P140" s="53" t="n">
        <f aca="false">('Medidas-dBm-Diagrama de radiaçã'!O140)-MAX('Medidas-dBm-Diagrama de radiaçã'!$P$5:$P$365)</f>
        <v>-6.25</v>
      </c>
      <c r="Q140" s="53" t="n">
        <f aca="false">('Medidas-dBm-Diagrama de radiaçã'!P140)-MAX('Medidas-dBm-Diagrama de radiaçã'!$P$5:$P$365)</f>
        <v>-6.73</v>
      </c>
      <c r="R140" s="53" t="n">
        <f aca="false">('Medidas-dBm-Diagrama de radiaçã'!Q140)-MAX('Medidas-dBm-Diagrama de radiaçã'!$P$5:$P$365)</f>
        <v>-1.51000000000001</v>
      </c>
      <c r="S140" s="53" t="n">
        <f aca="false">('Medidas-dBm-Diagrama de radiaçã'!R140)-MAX('Medidas-dBm-Diagrama de radiaçã'!$R$5:$R$365)</f>
        <v>-8.3</v>
      </c>
      <c r="T140" s="0" t="n">
        <v>-1.876</v>
      </c>
    </row>
    <row r="141" customFormat="false" ht="12.8" hidden="false" customHeight="false" outlineLevel="0" collapsed="false">
      <c r="A141" s="41"/>
      <c r="C141" s="41" t="n">
        <f aca="false">C140+1</f>
        <v>136</v>
      </c>
      <c r="D141" s="53" t="n">
        <f aca="false">('Medidas-dBm-Diagrama de radiaçã'!C141)-MAX('Medidas-dBm-Diagrama de radiaçã'!$C$5:$C$365,'Medidas-dBm-Diagrama de radiaçã'!$F$5:$F$365)</f>
        <v>-3.9</v>
      </c>
      <c r="E141" s="53" t="n">
        <f aca="false">('Medidas-dBm-Diagrama de radiaçã'!F141)-MAX('Medidas-dBm-Diagrama de radiaçã'!$C$5:$C$365,'Medidas-dBm-Diagrama de radiaçã'!$F$5:$F$365)</f>
        <v>-10.6</v>
      </c>
      <c r="F141" s="0" t="n">
        <v>-10.5</v>
      </c>
      <c r="I141" s="41" t="n">
        <f aca="false">I140+1</f>
        <v>136</v>
      </c>
      <c r="J141" s="53" t="n">
        <f aca="false">('Medidas-dBm-Diagrama de radiaçã'!I141)-MAX('Medidas-dBm-Diagrama de radiaçã'!$I$5:$I$365)</f>
        <v>-9.202</v>
      </c>
      <c r="K141" s="53" t="n">
        <f aca="false">('Medidas-dBm-Diagrama de radiaçã'!J141)-MAX('Medidas-dBm-Diagrama de radiaçã'!$J$5:$J$365)</f>
        <v>-14.386</v>
      </c>
      <c r="O141" s="41" t="n">
        <f aca="false">O140+1</f>
        <v>136</v>
      </c>
      <c r="P141" s="53" t="n">
        <f aca="false">('Medidas-dBm-Diagrama de radiaçã'!O141)-MAX('Medidas-dBm-Diagrama de radiaçã'!$P$5:$P$365)</f>
        <v>-6.726</v>
      </c>
      <c r="Q141" s="53" t="n">
        <f aca="false">('Medidas-dBm-Diagrama de radiaçã'!P141)-MAX('Medidas-dBm-Diagrama de radiaçã'!$P$5:$P$365)</f>
        <v>-6.66</v>
      </c>
      <c r="R141" s="53" t="n">
        <f aca="false">('Medidas-dBm-Diagrama de radiaçã'!Q141)-MAX('Medidas-dBm-Diagrama de radiaçã'!$P$5:$P$365)</f>
        <v>-1.408</v>
      </c>
      <c r="S141" s="53" t="n">
        <f aca="false">('Medidas-dBm-Diagrama de radiaçã'!R141)-MAX('Medidas-dBm-Diagrama de radiaçã'!$R$5:$R$365)</f>
        <v>-8.48</v>
      </c>
      <c r="T141" s="0" t="n">
        <v>-2.04</v>
      </c>
    </row>
    <row r="142" customFormat="false" ht="12.8" hidden="false" customHeight="false" outlineLevel="0" collapsed="false">
      <c r="A142" s="41"/>
      <c r="C142" s="41" t="n">
        <f aca="false">C141+1</f>
        <v>137</v>
      </c>
      <c r="D142" s="53" t="n">
        <f aca="false">('Medidas-dBm-Diagrama de radiaçã'!C142)-MAX('Medidas-dBm-Diagrama de radiaçã'!$C$5:$C$365,'Medidas-dBm-Diagrama de radiaçã'!$F$5:$F$365)</f>
        <v>-3.9</v>
      </c>
      <c r="E142" s="53" t="n">
        <f aca="false">('Medidas-dBm-Diagrama de radiaçã'!F142)-MAX('Medidas-dBm-Diagrama de radiaçã'!$C$5:$C$365,'Medidas-dBm-Diagrama de radiaçã'!$F$5:$F$365)</f>
        <v>-10.4</v>
      </c>
      <c r="F142" s="0" t="n">
        <v>-10.5</v>
      </c>
      <c r="I142" s="41" t="n">
        <f aca="false">I141+1</f>
        <v>137</v>
      </c>
      <c r="J142" s="53" t="n">
        <f aca="false">('Medidas-dBm-Diagrama de radiaçã'!I142)-MAX('Medidas-dBm-Diagrama de radiaçã'!$I$5:$I$365)</f>
        <v>-8.624</v>
      </c>
      <c r="K142" s="53" t="n">
        <f aca="false">('Medidas-dBm-Diagrama de radiaçã'!J142)-MAX('Medidas-dBm-Diagrama de radiaçã'!$J$5:$J$365)</f>
        <v>-14.302</v>
      </c>
      <c r="O142" s="41" t="n">
        <f aca="false">O141+1</f>
        <v>137</v>
      </c>
      <c r="P142" s="53" t="n">
        <f aca="false">('Medidas-dBm-Diagrama de radiaçã'!O142)-MAX('Medidas-dBm-Diagrama de radiaçã'!$P$5:$P$365)</f>
        <v>-7.20200000000001</v>
      </c>
      <c r="Q142" s="53" t="n">
        <f aca="false">('Medidas-dBm-Diagrama de radiaçã'!P142)-MAX('Medidas-dBm-Diagrama de radiaçã'!$P$5:$P$365)</f>
        <v>-6.59</v>
      </c>
      <c r="R142" s="53" t="n">
        <f aca="false">('Medidas-dBm-Diagrama de radiaçã'!Q142)-MAX('Medidas-dBm-Diagrama de radiaçã'!$P$5:$P$365)</f>
        <v>-1.306</v>
      </c>
      <c r="S142" s="53" t="n">
        <f aca="false">('Medidas-dBm-Diagrama de radiaçã'!R142)-MAX('Medidas-dBm-Diagrama de radiaçã'!$R$5:$R$365)</f>
        <v>-8.66</v>
      </c>
      <c r="T142" s="0" t="n">
        <v>-2.262</v>
      </c>
    </row>
    <row r="143" customFormat="false" ht="12.8" hidden="false" customHeight="false" outlineLevel="0" collapsed="false">
      <c r="A143" s="41"/>
      <c r="C143" s="41" t="n">
        <f aca="false">C142+1</f>
        <v>138</v>
      </c>
      <c r="D143" s="53" t="n">
        <f aca="false">('Medidas-dBm-Diagrama de radiaçã'!C143)-MAX('Medidas-dBm-Diagrama de radiaçã'!$C$5:$C$365,'Medidas-dBm-Diagrama de radiaçã'!$F$5:$F$365)</f>
        <v>-3.9</v>
      </c>
      <c r="E143" s="53" t="n">
        <f aca="false">('Medidas-dBm-Diagrama de radiaçã'!F143)-MAX('Medidas-dBm-Diagrama de radiaçã'!$C$5:$C$365,'Medidas-dBm-Diagrama de radiaçã'!$F$5:$F$365)</f>
        <v>-10.3</v>
      </c>
      <c r="F143" s="0" t="n">
        <v>-10.4</v>
      </c>
      <c r="I143" s="41" t="n">
        <f aca="false">I142+1</f>
        <v>138</v>
      </c>
      <c r="J143" s="53" t="n">
        <f aca="false">('Medidas-dBm-Diagrama de radiaçã'!I143)-MAX('Medidas-dBm-Diagrama de radiaçã'!$I$5:$I$365)</f>
        <v>-8.046</v>
      </c>
      <c r="K143" s="53" t="n">
        <f aca="false">('Medidas-dBm-Diagrama de radiaçã'!J143)-MAX('Medidas-dBm-Diagrama de radiaçã'!$J$5:$J$365)</f>
        <v>-14.218</v>
      </c>
      <c r="O143" s="41" t="n">
        <f aca="false">O142+1</f>
        <v>138</v>
      </c>
      <c r="P143" s="53" t="n">
        <f aca="false">('Medidas-dBm-Diagrama de radiaçã'!O143)-MAX('Medidas-dBm-Diagrama de radiaçã'!$P$5:$P$365)</f>
        <v>-7.678</v>
      </c>
      <c r="Q143" s="53" t="n">
        <f aca="false">('Medidas-dBm-Diagrama de radiaçã'!P143)-MAX('Medidas-dBm-Diagrama de radiaçã'!$P$5:$P$365)</f>
        <v>-6.52</v>
      </c>
      <c r="R143" s="53" t="n">
        <f aca="false">('Medidas-dBm-Diagrama de radiaçã'!Q143)-MAX('Medidas-dBm-Diagrama de radiaçã'!$P$5:$P$365)</f>
        <v>-1.204</v>
      </c>
      <c r="S143" s="53" t="n">
        <f aca="false">('Medidas-dBm-Diagrama de radiaçã'!R143)-MAX('Medidas-dBm-Diagrama de radiaçã'!$R$5:$R$365)</f>
        <v>-8.84</v>
      </c>
      <c r="T143" s="0" t="n">
        <v>-2.484</v>
      </c>
    </row>
    <row r="144" customFormat="false" ht="12.8" hidden="false" customHeight="false" outlineLevel="0" collapsed="false">
      <c r="A144" s="41"/>
      <c r="C144" s="41" t="n">
        <f aca="false">C143+1</f>
        <v>139</v>
      </c>
      <c r="D144" s="53" t="n">
        <f aca="false">('Medidas-dBm-Diagrama de radiaçã'!C144)-MAX('Medidas-dBm-Diagrama de radiaçã'!$C$5:$C$365,'Medidas-dBm-Diagrama de radiaçã'!$F$5:$F$365)</f>
        <v>-3.8</v>
      </c>
      <c r="E144" s="53" t="n">
        <f aca="false">('Medidas-dBm-Diagrama de radiaçã'!F144)-MAX('Medidas-dBm-Diagrama de radiaçã'!$C$5:$C$365,'Medidas-dBm-Diagrama de radiaçã'!$F$5:$F$365)</f>
        <v>-10.2</v>
      </c>
      <c r="F144" s="0" t="n">
        <v>-10.2</v>
      </c>
      <c r="I144" s="41" t="n">
        <f aca="false">I143+1</f>
        <v>139</v>
      </c>
      <c r="J144" s="53" t="n">
        <f aca="false">('Medidas-dBm-Diagrama de radiaçã'!I144)-MAX('Medidas-dBm-Diagrama de radiaçã'!$I$5:$I$365)</f>
        <v>-7.468</v>
      </c>
      <c r="K144" s="53" t="n">
        <f aca="false">('Medidas-dBm-Diagrama de radiaçã'!J144)-MAX('Medidas-dBm-Diagrama de radiaçã'!$J$5:$J$365)</f>
        <v>-14.134</v>
      </c>
      <c r="O144" s="41" t="n">
        <f aca="false">O143+1</f>
        <v>139</v>
      </c>
      <c r="P144" s="53" t="n">
        <f aca="false">('Medidas-dBm-Diagrama de radiaçã'!O144)-MAX('Medidas-dBm-Diagrama de radiaçã'!$P$5:$P$365)</f>
        <v>-8.154</v>
      </c>
      <c r="Q144" s="53" t="n">
        <f aca="false">('Medidas-dBm-Diagrama de radiaçã'!P144)-MAX('Medidas-dBm-Diagrama de radiaçã'!$P$5:$P$365)</f>
        <v>-6.45</v>
      </c>
      <c r="R144" s="53" t="n">
        <f aca="false">('Medidas-dBm-Diagrama de radiaçã'!Q144)-MAX('Medidas-dBm-Diagrama de radiaçã'!$P$5:$P$365)</f>
        <v>-1.102</v>
      </c>
      <c r="S144" s="53" t="n">
        <f aca="false">('Medidas-dBm-Diagrama de radiaçã'!R144)-MAX('Medidas-dBm-Diagrama de radiaçã'!$R$5:$R$365)</f>
        <v>-9.02</v>
      </c>
      <c r="T144" s="0" t="n">
        <v>-2.706</v>
      </c>
    </row>
    <row r="145" customFormat="false" ht="12.8" hidden="false" customHeight="false" outlineLevel="0" collapsed="false">
      <c r="A145" s="41" t="n">
        <v>140</v>
      </c>
      <c r="C145" s="41" t="n">
        <f aca="false">C144+1</f>
        <v>140</v>
      </c>
      <c r="D145" s="53" t="n">
        <f aca="false">('Medidas-dBm-Diagrama de radiaçã'!C145)-MAX('Medidas-dBm-Diagrama de radiaçã'!$C$5:$C$365,'Medidas-dBm-Diagrama de radiaçã'!$F$5:$F$365)</f>
        <v>-3.8</v>
      </c>
      <c r="E145" s="53" t="n">
        <f aca="false">('Medidas-dBm-Diagrama de radiaçã'!F145)-MAX('Medidas-dBm-Diagrama de radiaçã'!$C$5:$C$365,'Medidas-dBm-Diagrama de radiaçã'!$F$5:$F$365)</f>
        <v>-10</v>
      </c>
      <c r="F145" s="0" t="n">
        <v>-10</v>
      </c>
      <c r="I145" s="41" t="n">
        <f aca="false">I144+1</f>
        <v>140</v>
      </c>
      <c r="J145" s="53" t="n">
        <f aca="false">('Medidas-dBm-Diagrama de radiaçã'!I145)-MAX('Medidas-dBm-Diagrama de radiaçã'!$I$5:$I$365)</f>
        <v>-6.89</v>
      </c>
      <c r="K145" s="53" t="n">
        <f aca="false">('Medidas-dBm-Diagrama de radiaçã'!J145)-MAX('Medidas-dBm-Diagrama de radiaçã'!$J$5:$J$365)</f>
        <v>-14.05</v>
      </c>
      <c r="O145" s="41" t="n">
        <f aca="false">O144+1</f>
        <v>140</v>
      </c>
      <c r="P145" s="53" t="n">
        <f aca="false">('Medidas-dBm-Diagrama de radiaçã'!O145)-MAX('Medidas-dBm-Diagrama de radiaçã'!$P$5:$P$365)</f>
        <v>-8.63</v>
      </c>
      <c r="Q145" s="53" t="n">
        <f aca="false">('Medidas-dBm-Diagrama de radiaçã'!P145)-MAX('Medidas-dBm-Diagrama de radiaçã'!$P$5:$P$365)</f>
        <v>-6.38</v>
      </c>
      <c r="R145" s="53" t="n">
        <f aca="false">('Medidas-dBm-Diagrama de radiaçã'!Q145)-MAX('Medidas-dBm-Diagrama de radiaçã'!$P$5:$P$365)</f>
        <v>-1</v>
      </c>
      <c r="S145" s="53" t="n">
        <f aca="false">('Medidas-dBm-Diagrama de radiaçã'!R145)-MAX('Medidas-dBm-Diagrama de radiaçã'!$R$5:$R$365)</f>
        <v>-9.2</v>
      </c>
      <c r="T145" s="0" t="n">
        <v>-2.928</v>
      </c>
    </row>
    <row r="146" customFormat="false" ht="12.8" hidden="false" customHeight="false" outlineLevel="0" collapsed="false">
      <c r="A146" s="41"/>
      <c r="C146" s="41" t="n">
        <f aca="false">C145+1</f>
        <v>141</v>
      </c>
      <c r="D146" s="53" t="n">
        <f aca="false">('Medidas-dBm-Diagrama de radiaçã'!C146)-MAX('Medidas-dBm-Diagrama de radiaçã'!$C$5:$C$365,'Medidas-dBm-Diagrama de radiaçã'!$F$5:$F$365)</f>
        <v>-3.7</v>
      </c>
      <c r="E146" s="53" t="n">
        <f aca="false">('Medidas-dBm-Diagrama de radiaçã'!F146)-MAX('Medidas-dBm-Diagrama de radiaçã'!$C$5:$C$365,'Medidas-dBm-Diagrama de radiaçã'!$F$5:$F$365)</f>
        <v>-9.9</v>
      </c>
      <c r="F146" s="0" t="n">
        <v>-9.8</v>
      </c>
      <c r="I146" s="41" t="n">
        <f aca="false">I145+1</f>
        <v>141</v>
      </c>
      <c r="J146" s="53" t="n">
        <f aca="false">('Medidas-dBm-Diagrama de radiaçã'!I146)-MAX('Medidas-dBm-Diagrama de radiaçã'!$I$5:$I$365)</f>
        <v>-6.43000000000001</v>
      </c>
      <c r="K146" s="53" t="n">
        <f aca="false">('Medidas-dBm-Diagrama de radiaçã'!J146)-MAX('Medidas-dBm-Diagrama de radiaçã'!$J$5:$J$365)</f>
        <v>-13.854</v>
      </c>
      <c r="O146" s="41" t="n">
        <f aca="false">O145+1</f>
        <v>141</v>
      </c>
      <c r="P146" s="53" t="n">
        <f aca="false">('Medidas-dBm-Diagrama de radiaçã'!O146)-MAX('Medidas-dBm-Diagrama de radiaçã'!$P$5:$P$365)</f>
        <v>-9.18</v>
      </c>
      <c r="Q146" s="53" t="n">
        <f aca="false">('Medidas-dBm-Diagrama de radiaçã'!P146)-MAX('Medidas-dBm-Diagrama de radiaçã'!$P$5:$P$365)</f>
        <v>-6.368</v>
      </c>
      <c r="R146" s="53" t="n">
        <f aca="false">('Medidas-dBm-Diagrama de radiaçã'!Q146)-MAX('Medidas-dBm-Diagrama de radiaçã'!$P$5:$P$365)</f>
        <v>-0.940000000000005</v>
      </c>
      <c r="S146" s="53" t="n">
        <f aca="false">('Medidas-dBm-Diagrama de radiaçã'!R146)-MAX('Medidas-dBm-Diagrama de radiaçã'!$R$5:$R$365)</f>
        <v>-9.4</v>
      </c>
      <c r="T146" s="0" t="n">
        <v>-3.15000000000001</v>
      </c>
    </row>
    <row r="147" customFormat="false" ht="12.8" hidden="false" customHeight="false" outlineLevel="0" collapsed="false">
      <c r="A147" s="41"/>
      <c r="C147" s="41" t="n">
        <f aca="false">C146+1</f>
        <v>142</v>
      </c>
      <c r="D147" s="53" t="n">
        <f aca="false">('Medidas-dBm-Diagrama de radiaçã'!C147)-MAX('Medidas-dBm-Diagrama de radiaçã'!$C$5:$C$365,'Medidas-dBm-Diagrama de radiaçã'!$F$5:$F$365)</f>
        <v>-3.59999999999999</v>
      </c>
      <c r="E147" s="53" t="n">
        <f aca="false">('Medidas-dBm-Diagrama de radiaçã'!F147)-MAX('Medidas-dBm-Diagrama de radiaçã'!$C$5:$C$365,'Medidas-dBm-Diagrama de radiaçã'!$F$5:$F$365)</f>
        <v>-9.9</v>
      </c>
      <c r="F147" s="0" t="n">
        <v>-9.6</v>
      </c>
      <c r="I147" s="41" t="n">
        <f aca="false">I146+1</f>
        <v>142</v>
      </c>
      <c r="J147" s="53" t="n">
        <f aca="false">('Medidas-dBm-Diagrama de radiaçã'!I147)-MAX('Medidas-dBm-Diagrama de radiaçã'!$I$5:$I$365)</f>
        <v>-5.97000000000001</v>
      </c>
      <c r="K147" s="53" t="n">
        <f aca="false">('Medidas-dBm-Diagrama de radiaçã'!J147)-MAX('Medidas-dBm-Diagrama de radiaçã'!$J$5:$J$365)</f>
        <v>-13.658</v>
      </c>
      <c r="O147" s="41" t="n">
        <f aca="false">O146+1</f>
        <v>142</v>
      </c>
      <c r="P147" s="53" t="n">
        <f aca="false">('Medidas-dBm-Diagrama de radiaçã'!O147)-MAX('Medidas-dBm-Diagrama de radiaçã'!$P$5:$P$365)</f>
        <v>-9.73</v>
      </c>
      <c r="Q147" s="53" t="n">
        <f aca="false">('Medidas-dBm-Diagrama de radiaçã'!P147)-MAX('Medidas-dBm-Diagrama de radiaçã'!$P$5:$P$365)</f>
        <v>-6.356</v>
      </c>
      <c r="R147" s="53" t="n">
        <f aca="false">('Medidas-dBm-Diagrama de radiaçã'!Q147)-MAX('Medidas-dBm-Diagrama de radiaçã'!$P$5:$P$365)</f>
        <v>-0.880000000000003</v>
      </c>
      <c r="S147" s="53" t="n">
        <f aca="false">('Medidas-dBm-Diagrama de radiaçã'!R147)-MAX('Medidas-dBm-Diagrama de radiaçã'!$R$5:$R$365)</f>
        <v>-9.60000000000001</v>
      </c>
      <c r="T147" s="0" t="n">
        <v>-3.434</v>
      </c>
    </row>
    <row r="148" customFormat="false" ht="12.8" hidden="false" customHeight="false" outlineLevel="0" collapsed="false">
      <c r="A148" s="41"/>
      <c r="C148" s="41" t="n">
        <f aca="false">C147+1</f>
        <v>143</v>
      </c>
      <c r="D148" s="53" t="n">
        <f aca="false">('Medidas-dBm-Diagrama de radiaçã'!C148)-MAX('Medidas-dBm-Diagrama de radiaçã'!$C$5:$C$365,'Medidas-dBm-Diagrama de radiaçã'!$F$5:$F$365)</f>
        <v>-3.5</v>
      </c>
      <c r="E148" s="53" t="n">
        <f aca="false">('Medidas-dBm-Diagrama de radiaçã'!F148)-MAX('Medidas-dBm-Diagrama de radiaçã'!$C$5:$C$365,'Medidas-dBm-Diagrama de radiaçã'!$F$5:$F$365)</f>
        <v>-9.8</v>
      </c>
      <c r="F148" s="0" t="n">
        <v>-9.5</v>
      </c>
      <c r="I148" s="41" t="n">
        <f aca="false">I147+1</f>
        <v>143</v>
      </c>
      <c r="J148" s="53" t="n">
        <f aca="false">('Medidas-dBm-Diagrama de radiaçã'!I148)-MAX('Medidas-dBm-Diagrama de radiaçã'!$I$5:$I$365)</f>
        <v>-5.51</v>
      </c>
      <c r="K148" s="53" t="n">
        <f aca="false">('Medidas-dBm-Diagrama de radiaçã'!J148)-MAX('Medidas-dBm-Diagrama de radiaçã'!$J$5:$J$365)</f>
        <v>-13.462</v>
      </c>
      <c r="O148" s="41" t="n">
        <f aca="false">O147+1</f>
        <v>143</v>
      </c>
      <c r="P148" s="53" t="n">
        <f aca="false">('Medidas-dBm-Diagrama de radiaçã'!O148)-MAX('Medidas-dBm-Diagrama de radiaçã'!$P$5:$P$365)</f>
        <v>-10.28</v>
      </c>
      <c r="Q148" s="53" t="n">
        <f aca="false">('Medidas-dBm-Diagrama de radiaçã'!P148)-MAX('Medidas-dBm-Diagrama de radiaçã'!$P$5:$P$365)</f>
        <v>-6.344</v>
      </c>
      <c r="R148" s="53" t="n">
        <f aca="false">('Medidas-dBm-Diagrama de radiaçã'!Q148)-MAX('Medidas-dBm-Diagrama de radiaçã'!$P$5:$P$365)</f>
        <v>-0.82</v>
      </c>
      <c r="S148" s="53" t="n">
        <f aca="false">('Medidas-dBm-Diagrama de radiaçã'!R148)-MAX('Medidas-dBm-Diagrama de radiaçã'!$R$5:$R$365)</f>
        <v>-9.8</v>
      </c>
      <c r="T148" s="0" t="n">
        <v>-3.718</v>
      </c>
    </row>
    <row r="149" customFormat="false" ht="12.8" hidden="false" customHeight="false" outlineLevel="0" collapsed="false">
      <c r="A149" s="41"/>
      <c r="C149" s="41" t="n">
        <f aca="false">C148+1</f>
        <v>144</v>
      </c>
      <c r="D149" s="53" t="n">
        <f aca="false">('Medidas-dBm-Diagrama de radiaçã'!C149)-MAX('Medidas-dBm-Diagrama de radiaçã'!$C$5:$C$365,'Medidas-dBm-Diagrama de radiaçã'!$F$5:$F$365)</f>
        <v>-3.3</v>
      </c>
      <c r="E149" s="53" t="n">
        <f aca="false">('Medidas-dBm-Diagrama de radiaçã'!F149)-MAX('Medidas-dBm-Diagrama de radiaçã'!$C$5:$C$365,'Medidas-dBm-Diagrama de radiaçã'!$F$5:$F$365)</f>
        <v>-9.7</v>
      </c>
      <c r="F149" s="0" t="n">
        <v>-9.4</v>
      </c>
      <c r="I149" s="41" t="n">
        <f aca="false">I148+1</f>
        <v>144</v>
      </c>
      <c r="J149" s="53" t="n">
        <f aca="false">('Medidas-dBm-Diagrama de radiaçã'!I149)-MAX('Medidas-dBm-Diagrama de radiaçã'!$I$5:$I$365)</f>
        <v>-5.05</v>
      </c>
      <c r="K149" s="53" t="n">
        <f aca="false">('Medidas-dBm-Diagrama de radiaçã'!J149)-MAX('Medidas-dBm-Diagrama de radiaçã'!$J$5:$J$365)</f>
        <v>-13.266</v>
      </c>
      <c r="O149" s="41" t="n">
        <f aca="false">O148+1</f>
        <v>144</v>
      </c>
      <c r="P149" s="53" t="n">
        <f aca="false">('Medidas-dBm-Diagrama de radiaçã'!O149)-MAX('Medidas-dBm-Diagrama de radiaçã'!$P$5:$P$365)</f>
        <v>-10.83</v>
      </c>
      <c r="Q149" s="53" t="n">
        <f aca="false">('Medidas-dBm-Diagrama de radiaçã'!P149)-MAX('Medidas-dBm-Diagrama de radiaçã'!$P$5:$P$365)</f>
        <v>-6.332</v>
      </c>
      <c r="R149" s="53" t="n">
        <f aca="false">('Medidas-dBm-Diagrama de radiaçã'!Q149)-MAX('Medidas-dBm-Diagrama de radiaçã'!$P$5:$P$365)</f>
        <v>-0.760000000000005</v>
      </c>
      <c r="S149" s="53" t="n">
        <f aca="false">('Medidas-dBm-Diagrama de radiaçã'!R149)-MAX('Medidas-dBm-Diagrama de radiaçã'!$R$5:$R$365)</f>
        <v>-10</v>
      </c>
      <c r="T149" s="0" t="n">
        <v>-4.002</v>
      </c>
    </row>
    <row r="150" customFormat="false" ht="12.8" hidden="false" customHeight="false" outlineLevel="0" collapsed="false">
      <c r="A150" s="41"/>
      <c r="C150" s="41" t="n">
        <f aca="false">C149+1</f>
        <v>145</v>
      </c>
      <c r="D150" s="53" t="n">
        <f aca="false">('Medidas-dBm-Diagrama de radiaçã'!C150)-MAX('Medidas-dBm-Diagrama de radiaçã'!$C$5:$C$365,'Medidas-dBm-Diagrama de radiaçã'!$F$5:$F$365)</f>
        <v>-3.2</v>
      </c>
      <c r="E150" s="53" t="n">
        <f aca="false">('Medidas-dBm-Diagrama de radiaçã'!F150)-MAX('Medidas-dBm-Diagrama de radiaçã'!$C$5:$C$365,'Medidas-dBm-Diagrama de radiaçã'!$F$5:$F$365)</f>
        <v>-9.5</v>
      </c>
      <c r="F150" s="0" t="n">
        <v>-9.2</v>
      </c>
      <c r="I150" s="41" t="n">
        <f aca="false">I149+1</f>
        <v>145</v>
      </c>
      <c r="J150" s="53" t="n">
        <f aca="false">('Medidas-dBm-Diagrama de radiaçã'!I150)-MAX('Medidas-dBm-Diagrama de radiaçã'!$I$5:$I$365)</f>
        <v>-4.59</v>
      </c>
      <c r="K150" s="53" t="n">
        <f aca="false">('Medidas-dBm-Diagrama de radiaçã'!J150)-MAX('Medidas-dBm-Diagrama de radiaçã'!$J$5:$J$365)</f>
        <v>-13.07</v>
      </c>
      <c r="O150" s="41" t="n">
        <f aca="false">O149+1</f>
        <v>145</v>
      </c>
      <c r="P150" s="53" t="n">
        <f aca="false">('Medidas-dBm-Diagrama de radiaçã'!O150)-MAX('Medidas-dBm-Diagrama de radiaçã'!$P$5:$P$365)</f>
        <v>-11.38</v>
      </c>
      <c r="Q150" s="53" t="n">
        <f aca="false">('Medidas-dBm-Diagrama de radiaçã'!P150)-MAX('Medidas-dBm-Diagrama de radiaçã'!$P$5:$P$365)</f>
        <v>-6.32</v>
      </c>
      <c r="R150" s="53" t="n">
        <f aca="false">('Medidas-dBm-Diagrama de radiaçã'!Q150)-MAX('Medidas-dBm-Diagrama de radiaçã'!$P$5:$P$365)</f>
        <v>-0.700000000000003</v>
      </c>
      <c r="S150" s="53" t="n">
        <f aca="false">('Medidas-dBm-Diagrama de radiaçã'!R150)-MAX('Medidas-dBm-Diagrama de radiaçã'!$R$5:$R$365)</f>
        <v>-10.2</v>
      </c>
      <c r="T150" s="0" t="n">
        <v>-4.286</v>
      </c>
    </row>
    <row r="151" customFormat="false" ht="12.8" hidden="false" customHeight="false" outlineLevel="0" collapsed="false">
      <c r="A151" s="41"/>
      <c r="C151" s="41" t="n">
        <f aca="false">C150+1</f>
        <v>146</v>
      </c>
      <c r="D151" s="53" t="n">
        <f aca="false">('Medidas-dBm-Diagrama de radiaçã'!C151)-MAX('Medidas-dBm-Diagrama de radiaçã'!$C$5:$C$365,'Medidas-dBm-Diagrama de radiaçã'!$F$5:$F$365)</f>
        <v>-3.09999999999999</v>
      </c>
      <c r="E151" s="53" t="n">
        <f aca="false">('Medidas-dBm-Diagrama de radiaçã'!F151)-MAX('Medidas-dBm-Diagrama de radiaçã'!$C$5:$C$365,'Medidas-dBm-Diagrama de radiaçã'!$F$5:$F$365)</f>
        <v>-9.5</v>
      </c>
      <c r="F151" s="0" t="n">
        <v>-9.1</v>
      </c>
      <c r="I151" s="41" t="n">
        <f aca="false">I150+1</f>
        <v>146</v>
      </c>
      <c r="J151" s="53" t="n">
        <f aca="false">('Medidas-dBm-Diagrama de radiaçã'!I151)-MAX('Medidas-dBm-Diagrama de radiaçã'!$I$5:$I$365)</f>
        <v>-4.23800000000001</v>
      </c>
      <c r="K151" s="53" t="n">
        <f aca="false">('Medidas-dBm-Diagrama de radiaçã'!J151)-MAX('Medidas-dBm-Diagrama de radiaçã'!$J$5:$J$365)</f>
        <v>-12.68</v>
      </c>
      <c r="O151" s="41" t="n">
        <f aca="false">O150+1</f>
        <v>146</v>
      </c>
      <c r="P151" s="53" t="n">
        <f aca="false">('Medidas-dBm-Diagrama de radiaçã'!O151)-MAX('Medidas-dBm-Diagrama de radiaçã'!$P$5:$P$365)</f>
        <v>-11.786</v>
      </c>
      <c r="Q151" s="53" t="n">
        <f aca="false">('Medidas-dBm-Diagrama de radiaçã'!P151)-MAX('Medidas-dBm-Diagrama de radiaçã'!$P$5:$P$365)</f>
        <v>-6.438</v>
      </c>
      <c r="R151" s="53" t="n">
        <f aca="false">('Medidas-dBm-Diagrama de radiaçã'!Q151)-MAX('Medidas-dBm-Diagrama de radiaçã'!$P$5:$P$365)</f>
        <v>-0.764000000000003</v>
      </c>
      <c r="S151" s="53" t="n">
        <f aca="false">('Medidas-dBm-Diagrama de radiaçã'!R151)-MAX('Medidas-dBm-Diagrama de radiaçã'!$R$5:$R$365)</f>
        <v>-10.522</v>
      </c>
      <c r="T151" s="0" t="n">
        <v>-4.57</v>
      </c>
    </row>
    <row r="152" customFormat="false" ht="12.8" hidden="false" customHeight="false" outlineLevel="0" collapsed="false">
      <c r="A152" s="41"/>
      <c r="C152" s="41" t="n">
        <f aca="false">C151+1</f>
        <v>147</v>
      </c>
      <c r="D152" s="53" t="n">
        <f aca="false">('Medidas-dBm-Diagrama de radiaçã'!C152)-MAX('Medidas-dBm-Diagrama de radiaçã'!$C$5:$C$365,'Medidas-dBm-Diagrama de radiaçã'!$F$5:$F$365)</f>
        <v>-3</v>
      </c>
      <c r="E152" s="53" t="n">
        <f aca="false">('Medidas-dBm-Diagrama de radiaçã'!F152)-MAX('Medidas-dBm-Diagrama de radiaçã'!$C$5:$C$365,'Medidas-dBm-Diagrama de radiaçã'!$F$5:$F$365)</f>
        <v>-9.4</v>
      </c>
      <c r="F152" s="0" t="n">
        <v>-9.1</v>
      </c>
      <c r="I152" s="41" t="n">
        <f aca="false">I151+1</f>
        <v>147</v>
      </c>
      <c r="J152" s="53" t="n">
        <f aca="false">('Medidas-dBm-Diagrama de radiaçã'!I152)-MAX('Medidas-dBm-Diagrama de radiaçã'!$I$5:$I$365)</f>
        <v>-3.886</v>
      </c>
      <c r="K152" s="53" t="n">
        <f aca="false">('Medidas-dBm-Diagrama de radiaçã'!J152)-MAX('Medidas-dBm-Diagrama de radiaçã'!$J$5:$J$365)</f>
        <v>-12.29</v>
      </c>
      <c r="O152" s="41" t="n">
        <f aca="false">O151+1</f>
        <v>147</v>
      </c>
      <c r="P152" s="53" t="n">
        <f aca="false">('Medidas-dBm-Diagrama de radiaçã'!O152)-MAX('Medidas-dBm-Diagrama de radiaçã'!$P$5:$P$365)</f>
        <v>-12.192</v>
      </c>
      <c r="Q152" s="53" t="n">
        <f aca="false">('Medidas-dBm-Diagrama de radiaçã'!P152)-MAX('Medidas-dBm-Diagrama de radiaçã'!$P$5:$P$365)</f>
        <v>-6.556</v>
      </c>
      <c r="R152" s="53" t="n">
        <f aca="false">('Medidas-dBm-Diagrama de radiaçã'!Q152)-MAX('Medidas-dBm-Diagrama de radiaçã'!$P$5:$P$365)</f>
        <v>-0.828000000000003</v>
      </c>
      <c r="S152" s="53" t="n">
        <f aca="false">('Medidas-dBm-Diagrama de radiaçã'!R152)-MAX('Medidas-dBm-Diagrama de radiaçã'!$R$5:$R$365)</f>
        <v>-10.844</v>
      </c>
      <c r="T152" s="0" t="n">
        <v>-4.864</v>
      </c>
    </row>
    <row r="153" customFormat="false" ht="12.8" hidden="false" customHeight="false" outlineLevel="0" collapsed="false">
      <c r="A153" s="41"/>
      <c r="C153" s="41" t="n">
        <f aca="false">C152+1</f>
        <v>148</v>
      </c>
      <c r="D153" s="53" t="n">
        <f aca="false">('Medidas-dBm-Diagrama de radiaçã'!C153)-MAX('Medidas-dBm-Diagrama de radiaçã'!$C$5:$C$365,'Medidas-dBm-Diagrama de radiaçã'!$F$5:$F$365)</f>
        <v>-2.9</v>
      </c>
      <c r="E153" s="53" t="n">
        <f aca="false">('Medidas-dBm-Diagrama de radiaçã'!F153)-MAX('Medidas-dBm-Diagrama de radiaçã'!$C$5:$C$365,'Medidas-dBm-Diagrama de radiaçã'!$F$5:$F$365)</f>
        <v>-9.4</v>
      </c>
      <c r="F153" s="0" t="n">
        <v>-9</v>
      </c>
      <c r="I153" s="41" t="n">
        <f aca="false">I152+1</f>
        <v>148</v>
      </c>
      <c r="J153" s="53" t="n">
        <f aca="false">('Medidas-dBm-Diagrama de radiaçã'!I153)-MAX('Medidas-dBm-Diagrama de radiaçã'!$I$5:$I$365)</f>
        <v>-3.534</v>
      </c>
      <c r="K153" s="53" t="n">
        <f aca="false">('Medidas-dBm-Diagrama de radiaçã'!J153)-MAX('Medidas-dBm-Diagrama de radiaçã'!$J$5:$J$365)</f>
        <v>-11.9</v>
      </c>
      <c r="O153" s="41" t="n">
        <f aca="false">O152+1</f>
        <v>148</v>
      </c>
      <c r="P153" s="53" t="n">
        <f aca="false">('Medidas-dBm-Diagrama de radiaçã'!O153)-MAX('Medidas-dBm-Diagrama de radiaçã'!$P$5:$P$365)</f>
        <v>-12.598</v>
      </c>
      <c r="Q153" s="53" t="n">
        <f aca="false">('Medidas-dBm-Diagrama de radiaçã'!P153)-MAX('Medidas-dBm-Diagrama de radiaçã'!$P$5:$P$365)</f>
        <v>-6.674</v>
      </c>
      <c r="R153" s="53" t="n">
        <f aca="false">('Medidas-dBm-Diagrama de radiaçã'!Q153)-MAX('Medidas-dBm-Diagrama de radiaçã'!$P$5:$P$365)</f>
        <v>-0.892000000000003</v>
      </c>
      <c r="S153" s="53" t="n">
        <f aca="false">('Medidas-dBm-Diagrama de radiaçã'!R153)-MAX('Medidas-dBm-Diagrama de radiaçã'!$R$5:$R$365)</f>
        <v>-11.166</v>
      </c>
      <c r="T153" s="0" t="n">
        <v>-5.158</v>
      </c>
    </row>
    <row r="154" customFormat="false" ht="12.8" hidden="false" customHeight="false" outlineLevel="0" collapsed="false">
      <c r="A154" s="41"/>
      <c r="C154" s="41" t="n">
        <f aca="false">C153+1</f>
        <v>149</v>
      </c>
      <c r="D154" s="53" t="n">
        <f aca="false">('Medidas-dBm-Diagrama de radiaçã'!C154)-MAX('Medidas-dBm-Diagrama de radiaçã'!$C$5:$C$365,'Medidas-dBm-Diagrama de radiaçã'!$F$5:$F$365)</f>
        <v>-2.8</v>
      </c>
      <c r="E154" s="53" t="n">
        <f aca="false">('Medidas-dBm-Diagrama de radiaçã'!F154)-MAX('Medidas-dBm-Diagrama de radiaçã'!$C$5:$C$365,'Medidas-dBm-Diagrama de radiaçã'!$F$5:$F$365)</f>
        <v>-9.4</v>
      </c>
      <c r="F154" s="0" t="n">
        <v>-8.9</v>
      </c>
      <c r="I154" s="41" t="n">
        <f aca="false">I153+1</f>
        <v>149</v>
      </c>
      <c r="J154" s="53" t="n">
        <f aca="false">('Medidas-dBm-Diagrama de radiaçã'!I154)-MAX('Medidas-dBm-Diagrama de radiaçã'!$I$5:$I$365)</f>
        <v>-3.182</v>
      </c>
      <c r="K154" s="53" t="n">
        <f aca="false">('Medidas-dBm-Diagrama de radiaçã'!J154)-MAX('Medidas-dBm-Diagrama de radiaçã'!$J$5:$J$365)</f>
        <v>-11.51</v>
      </c>
      <c r="O154" s="41" t="n">
        <f aca="false">O153+1</f>
        <v>149</v>
      </c>
      <c r="P154" s="53" t="n">
        <f aca="false">('Medidas-dBm-Diagrama de radiaçã'!O154)-MAX('Medidas-dBm-Diagrama de radiaçã'!$P$5:$P$365)</f>
        <v>-13.004</v>
      </c>
      <c r="Q154" s="53" t="n">
        <f aca="false">('Medidas-dBm-Diagrama de radiaçã'!P154)-MAX('Medidas-dBm-Diagrama de radiaçã'!$P$5:$P$365)</f>
        <v>-6.792</v>
      </c>
      <c r="R154" s="53" t="n">
        <f aca="false">('Medidas-dBm-Diagrama de radiaçã'!Q154)-MAX('Medidas-dBm-Diagrama de radiaçã'!$P$5:$P$365)</f>
        <v>-0.956000000000003</v>
      </c>
      <c r="S154" s="53" t="n">
        <f aca="false">('Medidas-dBm-Diagrama de radiaçã'!R154)-MAX('Medidas-dBm-Diagrama de radiaçã'!$R$5:$R$365)</f>
        <v>-11.488</v>
      </c>
      <c r="T154" s="0" t="n">
        <v>-5.452</v>
      </c>
    </row>
    <row r="155" customFormat="false" ht="12.8" hidden="false" customHeight="false" outlineLevel="0" collapsed="false">
      <c r="A155" s="41" t="n">
        <v>150</v>
      </c>
      <c r="C155" s="41" t="n">
        <f aca="false">C154+1</f>
        <v>150</v>
      </c>
      <c r="D155" s="53" t="n">
        <f aca="false">('Medidas-dBm-Diagrama de radiaçã'!C155)-MAX('Medidas-dBm-Diagrama de radiaçã'!$C$5:$C$365,'Medidas-dBm-Diagrama de radiaçã'!$F$5:$F$365)</f>
        <v>-2.8</v>
      </c>
      <c r="E155" s="53" t="n">
        <f aca="false">('Medidas-dBm-Diagrama de radiaçã'!F155)-MAX('Medidas-dBm-Diagrama de radiaçã'!$C$5:$C$365,'Medidas-dBm-Diagrama de radiaçã'!$F$5:$F$365)</f>
        <v>-9.5</v>
      </c>
      <c r="F155" s="0" t="n">
        <v>-8.7</v>
      </c>
      <c r="I155" s="41" t="n">
        <f aca="false">I154+1</f>
        <v>150</v>
      </c>
      <c r="J155" s="53" t="n">
        <f aca="false">('Medidas-dBm-Diagrama de radiaçã'!I155)-MAX('Medidas-dBm-Diagrama de radiaçã'!$I$5:$I$365)</f>
        <v>-2.83000000000001</v>
      </c>
      <c r="K155" s="53" t="n">
        <f aca="false">('Medidas-dBm-Diagrama de radiaçã'!J155)-MAX('Medidas-dBm-Diagrama de radiaçã'!$J$5:$J$365)</f>
        <v>-11.12</v>
      </c>
      <c r="O155" s="41" t="n">
        <f aca="false">O154+1</f>
        <v>150</v>
      </c>
      <c r="P155" s="53" t="n">
        <f aca="false">('Medidas-dBm-Diagrama de radiaçã'!O155)-MAX('Medidas-dBm-Diagrama de radiaçã'!$P$5:$P$365)</f>
        <v>-13.41</v>
      </c>
      <c r="Q155" s="53" t="n">
        <f aca="false">('Medidas-dBm-Diagrama de radiaçã'!P155)-MAX('Medidas-dBm-Diagrama de radiaçã'!$P$5:$P$365)</f>
        <v>-6.91</v>
      </c>
      <c r="R155" s="53" t="n">
        <f aca="false">('Medidas-dBm-Diagrama de radiaçã'!Q155)-MAX('Medidas-dBm-Diagrama de radiaçã'!$P$5:$P$365)</f>
        <v>-1.02</v>
      </c>
      <c r="S155" s="53" t="n">
        <f aca="false">('Medidas-dBm-Diagrama de radiaçã'!R155)-MAX('Medidas-dBm-Diagrama de radiaçã'!$R$5:$R$365)</f>
        <v>-11.81</v>
      </c>
      <c r="T155" s="0" t="n">
        <v>-5.746</v>
      </c>
    </row>
    <row r="156" customFormat="false" ht="12.8" hidden="false" customHeight="false" outlineLevel="0" collapsed="false">
      <c r="A156" s="41"/>
      <c r="C156" s="41" t="n">
        <f aca="false">C155+1</f>
        <v>151</v>
      </c>
      <c r="D156" s="53" t="n">
        <f aca="false">('Medidas-dBm-Diagrama de radiaçã'!C156)-MAX('Medidas-dBm-Diagrama de radiaçã'!$C$5:$C$365,'Medidas-dBm-Diagrama de radiaçã'!$F$5:$F$365)</f>
        <v>-2.7</v>
      </c>
      <c r="E156" s="53" t="n">
        <f aca="false">('Medidas-dBm-Diagrama de radiaçã'!F156)-MAX('Medidas-dBm-Diagrama de radiaçã'!$C$5:$C$365,'Medidas-dBm-Diagrama de radiaçã'!$F$5:$F$365)</f>
        <v>-9.8</v>
      </c>
      <c r="F156" s="0" t="n">
        <v>-8.7</v>
      </c>
      <c r="I156" s="41" t="n">
        <f aca="false">I155+1</f>
        <v>151</v>
      </c>
      <c r="J156" s="53" t="n">
        <f aca="false">('Medidas-dBm-Diagrama de radiaçã'!I156)-MAX('Medidas-dBm-Diagrama de radiaçã'!$I$5:$I$365)</f>
        <v>-2.61000000000001</v>
      </c>
      <c r="K156" s="53" t="n">
        <f aca="false">('Medidas-dBm-Diagrama de radiaçã'!J156)-MAX('Medidas-dBm-Diagrama de radiaçã'!$J$5:$J$365)</f>
        <v>-10.708</v>
      </c>
      <c r="O156" s="41" t="n">
        <f aca="false">O155+1</f>
        <v>151</v>
      </c>
      <c r="P156" s="53" t="n">
        <f aca="false">('Medidas-dBm-Diagrama de radiaçã'!O156)-MAX('Medidas-dBm-Diagrama de radiaçã'!$P$5:$P$365)</f>
        <v>-13.268</v>
      </c>
      <c r="Q156" s="53" t="n">
        <f aca="false">('Medidas-dBm-Diagrama de radiaçã'!P156)-MAX('Medidas-dBm-Diagrama de radiaçã'!$P$5:$P$365)</f>
        <v>-7.122</v>
      </c>
      <c r="R156" s="53" t="n">
        <f aca="false">('Medidas-dBm-Diagrama de radiaçã'!Q156)-MAX('Medidas-dBm-Diagrama de radiaçã'!$P$5:$P$365)</f>
        <v>-1.186</v>
      </c>
      <c r="S156" s="53" t="n">
        <f aca="false">('Medidas-dBm-Diagrama de radiaçã'!R156)-MAX('Medidas-dBm-Diagrama de radiaçã'!$R$5:$R$365)</f>
        <v>-11.976</v>
      </c>
      <c r="T156" s="0" t="n">
        <v>-6.04</v>
      </c>
    </row>
    <row r="157" customFormat="false" ht="12.8" hidden="false" customHeight="false" outlineLevel="0" collapsed="false">
      <c r="A157" s="41"/>
      <c r="C157" s="41" t="n">
        <f aca="false">C156+1</f>
        <v>152</v>
      </c>
      <c r="D157" s="53" t="n">
        <f aca="false">('Medidas-dBm-Diagrama de radiaçã'!C157)-MAX('Medidas-dBm-Diagrama de radiaçã'!$C$5:$C$365,'Medidas-dBm-Diagrama de radiaçã'!$F$5:$F$365)</f>
        <v>-2.59999999999999</v>
      </c>
      <c r="E157" s="53" t="n">
        <f aca="false">('Medidas-dBm-Diagrama de radiaçã'!F157)-MAX('Medidas-dBm-Diagrama de radiaçã'!$C$5:$C$365,'Medidas-dBm-Diagrama de radiaçã'!$F$5:$F$365)</f>
        <v>-10.1</v>
      </c>
      <c r="F157" s="0" t="n">
        <v>-8.6</v>
      </c>
      <c r="I157" s="41" t="n">
        <f aca="false">I156+1</f>
        <v>152</v>
      </c>
      <c r="J157" s="53" t="n">
        <f aca="false">('Medidas-dBm-Diagrama de radiaçã'!I157)-MAX('Medidas-dBm-Diagrama de radiaçã'!$I$5:$I$365)</f>
        <v>-2.39000000000001</v>
      </c>
      <c r="K157" s="53" t="n">
        <f aca="false">('Medidas-dBm-Diagrama de radiaçã'!J157)-MAX('Medidas-dBm-Diagrama de radiaçã'!$J$5:$J$365)</f>
        <v>-10.296</v>
      </c>
      <c r="O157" s="41" t="n">
        <f aca="false">O156+1</f>
        <v>152</v>
      </c>
      <c r="P157" s="53" t="n">
        <f aca="false">('Medidas-dBm-Diagrama de radiaçã'!O157)-MAX('Medidas-dBm-Diagrama de radiaçã'!$P$5:$P$365)</f>
        <v>-13.126</v>
      </c>
      <c r="Q157" s="53" t="n">
        <f aca="false">('Medidas-dBm-Diagrama de radiaçã'!P157)-MAX('Medidas-dBm-Diagrama de radiaçã'!$P$5:$P$365)</f>
        <v>-7.334</v>
      </c>
      <c r="R157" s="53" t="n">
        <f aca="false">('Medidas-dBm-Diagrama de radiaçã'!Q157)-MAX('Medidas-dBm-Diagrama de radiaçã'!$P$5:$P$365)</f>
        <v>-1.352</v>
      </c>
      <c r="S157" s="53" t="n">
        <f aca="false">('Medidas-dBm-Diagrama de radiaçã'!R157)-MAX('Medidas-dBm-Diagrama de radiaçã'!$R$5:$R$365)</f>
        <v>-12.142</v>
      </c>
      <c r="T157" s="0" t="n">
        <v>-6.316</v>
      </c>
    </row>
    <row r="158" customFormat="false" ht="12.8" hidden="false" customHeight="false" outlineLevel="0" collapsed="false">
      <c r="A158" s="41"/>
      <c r="C158" s="41" t="n">
        <f aca="false">C157+1</f>
        <v>153</v>
      </c>
      <c r="D158" s="53" t="n">
        <f aca="false">('Medidas-dBm-Diagrama de radiaçã'!C158)-MAX('Medidas-dBm-Diagrama de radiaçã'!$C$5:$C$365,'Medidas-dBm-Diagrama de radiaçã'!$F$5:$F$365)</f>
        <v>-2.5</v>
      </c>
      <c r="E158" s="53" t="n">
        <f aca="false">('Medidas-dBm-Diagrama de radiaçã'!F158)-MAX('Medidas-dBm-Diagrama de radiaçã'!$C$5:$C$365,'Medidas-dBm-Diagrama de radiaçã'!$F$5:$F$365)</f>
        <v>-10.3</v>
      </c>
      <c r="F158" s="0" t="n">
        <v>-8.6</v>
      </c>
      <c r="I158" s="41" t="n">
        <f aca="false">I157+1</f>
        <v>153</v>
      </c>
      <c r="J158" s="53" t="n">
        <f aca="false">('Medidas-dBm-Diagrama de radiaçã'!I158)-MAX('Medidas-dBm-Diagrama de radiaçã'!$I$5:$I$365)</f>
        <v>-2.17</v>
      </c>
      <c r="K158" s="53" t="n">
        <f aca="false">('Medidas-dBm-Diagrama de radiaçã'!J158)-MAX('Medidas-dBm-Diagrama de radiaçã'!$J$5:$J$365)</f>
        <v>-9.884</v>
      </c>
      <c r="O158" s="41" t="n">
        <f aca="false">O157+1</f>
        <v>153</v>
      </c>
      <c r="P158" s="53" t="n">
        <f aca="false">('Medidas-dBm-Diagrama de radiaçã'!O158)-MAX('Medidas-dBm-Diagrama de radiaçã'!$P$5:$P$365)</f>
        <v>-12.984</v>
      </c>
      <c r="Q158" s="53" t="n">
        <f aca="false">('Medidas-dBm-Diagrama de radiaçã'!P158)-MAX('Medidas-dBm-Diagrama de radiaçã'!$P$5:$P$365)</f>
        <v>-7.546</v>
      </c>
      <c r="R158" s="53" t="n">
        <f aca="false">('Medidas-dBm-Diagrama de radiaçã'!Q158)-MAX('Medidas-dBm-Diagrama de radiaçã'!$P$5:$P$365)</f>
        <v>-1.518</v>
      </c>
      <c r="S158" s="53" t="n">
        <f aca="false">('Medidas-dBm-Diagrama de radiaçã'!R158)-MAX('Medidas-dBm-Diagrama de radiaçã'!$R$5:$R$365)</f>
        <v>-12.308</v>
      </c>
      <c r="T158" s="0" t="n">
        <v>-6.59200000000001</v>
      </c>
    </row>
    <row r="159" customFormat="false" ht="12.8" hidden="false" customHeight="false" outlineLevel="0" collapsed="false">
      <c r="A159" s="41"/>
      <c r="C159" s="41" t="n">
        <f aca="false">C158+1</f>
        <v>154</v>
      </c>
      <c r="D159" s="53" t="n">
        <f aca="false">('Medidas-dBm-Diagrama de radiaçã'!C159)-MAX('Medidas-dBm-Diagrama de radiaçã'!$C$5:$C$365,'Medidas-dBm-Diagrama de radiaçã'!$F$5:$F$365)</f>
        <v>-2.3</v>
      </c>
      <c r="E159" s="53" t="n">
        <f aca="false">('Medidas-dBm-Diagrama de radiaçã'!F159)-MAX('Medidas-dBm-Diagrama de radiaçã'!$C$5:$C$365,'Medidas-dBm-Diagrama de radiaçã'!$F$5:$F$365)</f>
        <v>-10.6</v>
      </c>
      <c r="F159" s="0" t="n">
        <v>-8.6</v>
      </c>
      <c r="I159" s="41" t="n">
        <f aca="false">I158+1</f>
        <v>154</v>
      </c>
      <c r="J159" s="53" t="n">
        <f aca="false">('Medidas-dBm-Diagrama de radiaçã'!I159)-MAX('Medidas-dBm-Diagrama de radiaçã'!$I$5:$I$365)</f>
        <v>-1.95</v>
      </c>
      <c r="K159" s="53" t="n">
        <f aca="false">('Medidas-dBm-Diagrama de radiaçã'!J159)-MAX('Medidas-dBm-Diagrama de radiaçã'!$J$5:$J$365)</f>
        <v>-9.472</v>
      </c>
      <c r="O159" s="41" t="n">
        <f aca="false">O158+1</f>
        <v>154</v>
      </c>
      <c r="P159" s="53" t="n">
        <f aca="false">('Medidas-dBm-Diagrama de radiaçã'!O159)-MAX('Medidas-dBm-Diagrama de radiaçã'!$P$5:$P$365)</f>
        <v>-12.842</v>
      </c>
      <c r="Q159" s="53" t="n">
        <f aca="false">('Medidas-dBm-Diagrama de radiaçã'!P159)-MAX('Medidas-dBm-Diagrama de radiaçã'!$P$5:$P$365)</f>
        <v>-7.758</v>
      </c>
      <c r="R159" s="53" t="n">
        <f aca="false">('Medidas-dBm-Diagrama de radiaçã'!Q159)-MAX('Medidas-dBm-Diagrama de radiaçã'!$P$5:$P$365)</f>
        <v>-1.684</v>
      </c>
      <c r="S159" s="53" t="n">
        <f aca="false">('Medidas-dBm-Diagrama de radiaçã'!R159)-MAX('Medidas-dBm-Diagrama de radiaçã'!$R$5:$R$365)</f>
        <v>-12.474</v>
      </c>
      <c r="T159" s="0" t="n">
        <v>-6.868</v>
      </c>
    </row>
    <row r="160" customFormat="false" ht="12.8" hidden="false" customHeight="false" outlineLevel="0" collapsed="false">
      <c r="A160" s="41"/>
      <c r="C160" s="41" t="n">
        <f aca="false">C159+1</f>
        <v>155</v>
      </c>
      <c r="D160" s="53" t="n">
        <f aca="false">('Medidas-dBm-Diagrama de radiaçã'!C160)-MAX('Medidas-dBm-Diagrama de radiaçã'!$C$5:$C$365,'Medidas-dBm-Diagrama de radiaçã'!$F$5:$F$365)</f>
        <v>-2.2</v>
      </c>
      <c r="E160" s="53" t="n">
        <f aca="false">('Medidas-dBm-Diagrama de radiaçã'!F160)-MAX('Medidas-dBm-Diagrama de radiaçã'!$C$5:$C$365,'Medidas-dBm-Diagrama de radiaçã'!$F$5:$F$365)</f>
        <v>-10.8</v>
      </c>
      <c r="F160" s="0" t="n">
        <v>-8.7</v>
      </c>
      <c r="I160" s="41" t="n">
        <f aca="false">I159+1</f>
        <v>155</v>
      </c>
      <c r="J160" s="53" t="n">
        <f aca="false">('Medidas-dBm-Diagrama de radiaçã'!I160)-MAX('Medidas-dBm-Diagrama de radiaçã'!$I$5:$I$365)</f>
        <v>-1.73</v>
      </c>
      <c r="K160" s="53" t="n">
        <f aca="false">('Medidas-dBm-Diagrama de radiaçã'!J160)-MAX('Medidas-dBm-Diagrama de radiaçã'!$J$5:$J$365)</f>
        <v>-9.06</v>
      </c>
      <c r="O160" s="41" t="n">
        <f aca="false">O159+1</f>
        <v>155</v>
      </c>
      <c r="P160" s="53" t="n">
        <f aca="false">('Medidas-dBm-Diagrama de radiaçã'!O160)-MAX('Medidas-dBm-Diagrama de radiaçã'!$P$5:$P$365)</f>
        <v>-12.7</v>
      </c>
      <c r="Q160" s="53" t="n">
        <f aca="false">('Medidas-dBm-Diagrama de radiaçã'!P160)-MAX('Medidas-dBm-Diagrama de radiaçã'!$P$5:$P$365)</f>
        <v>-7.97000000000001</v>
      </c>
      <c r="R160" s="53" t="n">
        <f aca="false">('Medidas-dBm-Diagrama de radiaçã'!Q160)-MAX('Medidas-dBm-Diagrama de radiaçã'!$P$5:$P$365)</f>
        <v>-1.85</v>
      </c>
      <c r="S160" s="53" t="n">
        <f aca="false">('Medidas-dBm-Diagrama de radiaçã'!R160)-MAX('Medidas-dBm-Diagrama de radiaçã'!$R$5:$R$365)</f>
        <v>-12.64</v>
      </c>
      <c r="T160" s="0" t="n">
        <v>-7.144</v>
      </c>
    </row>
    <row r="161" customFormat="false" ht="12.8" hidden="false" customHeight="false" outlineLevel="0" collapsed="false">
      <c r="A161" s="41"/>
      <c r="C161" s="41" t="n">
        <f aca="false">C160+1</f>
        <v>156</v>
      </c>
      <c r="D161" s="53" t="n">
        <f aca="false">('Medidas-dBm-Diagrama de radiaçã'!C161)-MAX('Medidas-dBm-Diagrama de radiaçã'!$C$5:$C$365,'Medidas-dBm-Diagrama de radiaçã'!$F$5:$F$365)</f>
        <v>-2.09999999999999</v>
      </c>
      <c r="E161" s="53" t="n">
        <f aca="false">('Medidas-dBm-Diagrama de radiaçã'!F161)-MAX('Medidas-dBm-Diagrama de radiaçã'!$C$5:$C$365,'Medidas-dBm-Diagrama de radiaçã'!$F$5:$F$365)</f>
        <v>-11.3</v>
      </c>
      <c r="F161" s="0" t="n">
        <v>-9</v>
      </c>
      <c r="I161" s="41" t="n">
        <f aca="false">I160+1</f>
        <v>156</v>
      </c>
      <c r="J161" s="53" t="n">
        <f aca="false">('Medidas-dBm-Diagrama de radiaçã'!I161)-MAX('Medidas-dBm-Diagrama de radiaçã'!$I$5:$I$365)</f>
        <v>-1.59200000000001</v>
      </c>
      <c r="K161" s="53" t="n">
        <f aca="false">('Medidas-dBm-Diagrama de radiaçã'!J161)-MAX('Medidas-dBm-Diagrama de radiaçã'!$J$5:$J$365)</f>
        <v>-8.734</v>
      </c>
      <c r="O161" s="41" t="n">
        <f aca="false">O160+1</f>
        <v>156</v>
      </c>
      <c r="P161" s="53" t="n">
        <f aca="false">('Medidas-dBm-Diagrama de radiaçã'!O161)-MAX('Medidas-dBm-Diagrama de radiaçã'!$P$5:$P$365)</f>
        <v>-12.372</v>
      </c>
      <c r="Q161" s="53" t="n">
        <f aca="false">('Medidas-dBm-Diagrama de radiaçã'!P161)-MAX('Medidas-dBm-Diagrama de radiaçã'!$P$5:$P$365)</f>
        <v>-8.258</v>
      </c>
      <c r="R161" s="53" t="n">
        <f aca="false">('Medidas-dBm-Diagrama de radiaçã'!Q161)-MAX('Medidas-dBm-Diagrama de radiaçã'!$P$5:$P$365)</f>
        <v>-2.104</v>
      </c>
      <c r="S161" s="53" t="n">
        <f aca="false">('Medidas-dBm-Diagrama de radiaçã'!R161)-MAX('Medidas-dBm-Diagrama de radiaçã'!$R$5:$R$365)</f>
        <v>-12.978</v>
      </c>
      <c r="T161" s="0" t="n">
        <v>-7.42</v>
      </c>
    </row>
    <row r="162" customFormat="false" ht="12.8" hidden="false" customHeight="false" outlineLevel="0" collapsed="false">
      <c r="A162" s="41"/>
      <c r="C162" s="41" t="n">
        <f aca="false">C161+1</f>
        <v>157</v>
      </c>
      <c r="D162" s="53" t="n">
        <f aca="false">('Medidas-dBm-Diagrama de radiaçã'!C162)-MAX('Medidas-dBm-Diagrama de radiaçã'!$C$5:$C$365,'Medidas-dBm-Diagrama de radiaçã'!$F$5:$F$365)</f>
        <v>-2</v>
      </c>
      <c r="E162" s="53" t="n">
        <f aca="false">('Medidas-dBm-Diagrama de radiaçã'!F162)-MAX('Medidas-dBm-Diagrama de radiaçã'!$C$5:$C$365,'Medidas-dBm-Diagrama de radiaçã'!$F$5:$F$365)</f>
        <v>-11.7</v>
      </c>
      <c r="F162" s="0" t="n">
        <v>-9.3</v>
      </c>
      <c r="I162" s="41" t="n">
        <f aca="false">I161+1</f>
        <v>157</v>
      </c>
      <c r="J162" s="53" t="n">
        <f aca="false">('Medidas-dBm-Diagrama de radiaçã'!I162)-MAX('Medidas-dBm-Diagrama de radiaçã'!$I$5:$I$365)</f>
        <v>-1.45400000000001</v>
      </c>
      <c r="K162" s="53" t="n">
        <f aca="false">('Medidas-dBm-Diagrama de radiaçã'!J162)-MAX('Medidas-dBm-Diagrama de radiaçã'!$J$5:$J$365)</f>
        <v>-8.408</v>
      </c>
      <c r="O162" s="41" t="n">
        <f aca="false">O161+1</f>
        <v>157</v>
      </c>
      <c r="P162" s="53" t="n">
        <f aca="false">('Medidas-dBm-Diagrama de radiaçã'!O162)-MAX('Medidas-dBm-Diagrama de radiaçã'!$P$5:$P$365)</f>
        <v>-12.044</v>
      </c>
      <c r="Q162" s="53" t="n">
        <f aca="false">('Medidas-dBm-Diagrama de radiaçã'!P162)-MAX('Medidas-dBm-Diagrama de radiaçã'!$P$5:$P$365)</f>
        <v>-8.546</v>
      </c>
      <c r="R162" s="53" t="n">
        <f aca="false">('Medidas-dBm-Diagrama de radiaçã'!Q162)-MAX('Medidas-dBm-Diagrama de radiaçã'!$P$5:$P$365)</f>
        <v>-2.358</v>
      </c>
      <c r="S162" s="53" t="n">
        <f aca="false">('Medidas-dBm-Diagrama de radiaçã'!R162)-MAX('Medidas-dBm-Diagrama de radiaçã'!$R$5:$R$365)</f>
        <v>-13.316</v>
      </c>
      <c r="T162" s="0" t="n">
        <v>-7.596</v>
      </c>
    </row>
    <row r="163" customFormat="false" ht="12.8" hidden="false" customHeight="false" outlineLevel="0" collapsed="false">
      <c r="A163" s="41"/>
      <c r="C163" s="41" t="n">
        <f aca="false">C162+1</f>
        <v>158</v>
      </c>
      <c r="D163" s="53" t="n">
        <f aca="false">('Medidas-dBm-Diagrama de radiaçã'!C163)-MAX('Medidas-dBm-Diagrama de radiaçã'!$C$5:$C$365,'Medidas-dBm-Diagrama de radiaçã'!$F$5:$F$365)</f>
        <v>-1.9</v>
      </c>
      <c r="E163" s="53" t="n">
        <f aca="false">('Medidas-dBm-Diagrama de radiaçã'!F163)-MAX('Medidas-dBm-Diagrama de radiaçã'!$C$5:$C$365,'Medidas-dBm-Diagrama de radiaçã'!$F$5:$F$365)</f>
        <v>-12.6</v>
      </c>
      <c r="F163" s="0" t="n">
        <v>-9.5</v>
      </c>
      <c r="I163" s="41" t="n">
        <f aca="false">I162+1</f>
        <v>158</v>
      </c>
      <c r="J163" s="53" t="n">
        <f aca="false">('Medidas-dBm-Diagrama de radiaçã'!I163)-MAX('Medidas-dBm-Diagrama de radiaçã'!$I$5:$I$365)</f>
        <v>-1.31600000000001</v>
      </c>
      <c r="K163" s="53" t="n">
        <f aca="false">('Medidas-dBm-Diagrama de radiaçã'!J163)-MAX('Medidas-dBm-Diagrama de radiaçã'!$J$5:$J$365)</f>
        <v>-8.082</v>
      </c>
      <c r="O163" s="41" t="n">
        <f aca="false">O162+1</f>
        <v>158</v>
      </c>
      <c r="P163" s="53" t="n">
        <f aca="false">('Medidas-dBm-Diagrama de radiaçã'!O163)-MAX('Medidas-dBm-Diagrama de radiaçã'!$P$5:$P$365)</f>
        <v>-11.716</v>
      </c>
      <c r="Q163" s="53" t="n">
        <f aca="false">('Medidas-dBm-Diagrama de radiaçã'!P163)-MAX('Medidas-dBm-Diagrama de radiaçã'!$P$5:$P$365)</f>
        <v>-8.834</v>
      </c>
      <c r="R163" s="53" t="n">
        <f aca="false">('Medidas-dBm-Diagrama de radiaçã'!Q163)-MAX('Medidas-dBm-Diagrama de radiaçã'!$P$5:$P$365)</f>
        <v>-2.612</v>
      </c>
      <c r="S163" s="53" t="n">
        <f aca="false">('Medidas-dBm-Diagrama de radiaçã'!R163)-MAX('Medidas-dBm-Diagrama de radiaçã'!$R$5:$R$365)</f>
        <v>-13.654</v>
      </c>
      <c r="T163" s="0" t="n">
        <v>-7.77200000000001</v>
      </c>
    </row>
    <row r="164" customFormat="false" ht="12.8" hidden="false" customHeight="false" outlineLevel="0" collapsed="false">
      <c r="A164" s="41"/>
      <c r="C164" s="41" t="n">
        <f aca="false">C163+1</f>
        <v>159</v>
      </c>
      <c r="D164" s="53" t="n">
        <f aca="false">('Medidas-dBm-Diagrama de radiaçã'!C164)-MAX('Medidas-dBm-Diagrama de radiaçã'!$C$5:$C$365,'Medidas-dBm-Diagrama de radiaçã'!$F$5:$F$365)</f>
        <v>-1.8</v>
      </c>
      <c r="E164" s="53" t="n">
        <f aca="false">('Medidas-dBm-Diagrama de radiaçã'!F164)-MAX('Medidas-dBm-Diagrama de radiaçã'!$C$5:$C$365,'Medidas-dBm-Diagrama de radiaçã'!$F$5:$F$365)</f>
        <v>-12.9</v>
      </c>
      <c r="F164" s="0" t="n">
        <v>-9.8</v>
      </c>
      <c r="I164" s="41" t="n">
        <f aca="false">I163+1</f>
        <v>159</v>
      </c>
      <c r="J164" s="53" t="n">
        <f aca="false">('Medidas-dBm-Diagrama de radiaçã'!I164)-MAX('Medidas-dBm-Diagrama de radiaçã'!$I$5:$I$365)</f>
        <v>-1.178</v>
      </c>
      <c r="K164" s="53" t="n">
        <f aca="false">('Medidas-dBm-Diagrama de radiaçã'!J164)-MAX('Medidas-dBm-Diagrama de radiaçã'!$J$5:$J$365)</f>
        <v>-7.756</v>
      </c>
      <c r="O164" s="41" t="n">
        <f aca="false">O163+1</f>
        <v>159</v>
      </c>
      <c r="P164" s="53" t="n">
        <f aca="false">('Medidas-dBm-Diagrama de radiaçã'!O164)-MAX('Medidas-dBm-Diagrama de radiaçã'!$P$5:$P$365)</f>
        <v>-11.388</v>
      </c>
      <c r="Q164" s="53" t="n">
        <f aca="false">('Medidas-dBm-Diagrama de radiaçã'!P164)-MAX('Medidas-dBm-Diagrama de radiaçã'!$P$5:$P$365)</f>
        <v>-9.122</v>
      </c>
      <c r="R164" s="53" t="n">
        <f aca="false">('Medidas-dBm-Diagrama de radiaçã'!Q164)-MAX('Medidas-dBm-Diagrama de radiaçã'!$P$5:$P$365)</f>
        <v>-2.866</v>
      </c>
      <c r="S164" s="53" t="n">
        <f aca="false">('Medidas-dBm-Diagrama de radiaçã'!R164)-MAX('Medidas-dBm-Diagrama de radiaçã'!$R$5:$R$365)</f>
        <v>-13.992</v>
      </c>
      <c r="T164" s="0" t="n">
        <v>-7.948</v>
      </c>
    </row>
    <row r="165" customFormat="false" ht="12.8" hidden="false" customHeight="false" outlineLevel="0" collapsed="false">
      <c r="A165" s="41" t="n">
        <v>160</v>
      </c>
      <c r="C165" s="41" t="n">
        <f aca="false">C164+1</f>
        <v>160</v>
      </c>
      <c r="D165" s="53" t="n">
        <f aca="false">('Medidas-dBm-Diagrama de radiaçã'!C165)-MAX('Medidas-dBm-Diagrama de radiaçã'!$C$5:$C$365,'Medidas-dBm-Diagrama de radiaçã'!$F$5:$F$365)</f>
        <v>-1.8</v>
      </c>
      <c r="E165" s="53" t="n">
        <f aca="false">('Medidas-dBm-Diagrama de radiaçã'!F165)-MAX('Medidas-dBm-Diagrama de radiaçã'!$C$5:$C$365,'Medidas-dBm-Diagrama de radiaçã'!$F$5:$F$365)</f>
        <v>-13.8</v>
      </c>
      <c r="F165" s="0" t="n">
        <v>-10</v>
      </c>
      <c r="I165" s="41" t="n">
        <f aca="false">I164+1</f>
        <v>160</v>
      </c>
      <c r="J165" s="53" t="n">
        <f aca="false">('Medidas-dBm-Diagrama de radiaçã'!I165)-MAX('Medidas-dBm-Diagrama de radiaçã'!$I$5:$I$365)</f>
        <v>-1.04000000000001</v>
      </c>
      <c r="K165" s="53" t="n">
        <f aca="false">('Medidas-dBm-Diagrama de radiaçã'!J165)-MAX('Medidas-dBm-Diagrama de radiaçã'!$J$5:$J$365)</f>
        <v>-7.43</v>
      </c>
      <c r="O165" s="41" t="n">
        <f aca="false">O164+1</f>
        <v>160</v>
      </c>
      <c r="P165" s="53" t="n">
        <f aca="false">('Medidas-dBm-Diagrama de radiaçã'!O165)-MAX('Medidas-dBm-Diagrama de radiaçã'!$P$5:$P$365)</f>
        <v>-11.06</v>
      </c>
      <c r="Q165" s="53" t="n">
        <f aca="false">('Medidas-dBm-Diagrama de radiaçã'!P165)-MAX('Medidas-dBm-Diagrama de radiaçã'!$P$5:$P$365)</f>
        <v>-9.41</v>
      </c>
      <c r="R165" s="53" t="n">
        <f aca="false">('Medidas-dBm-Diagrama de radiaçã'!Q165)-MAX('Medidas-dBm-Diagrama de radiaçã'!$P$5:$P$365)</f>
        <v>-3.12</v>
      </c>
      <c r="S165" s="53" t="n">
        <f aca="false">('Medidas-dBm-Diagrama de radiaçã'!R165)-MAX('Medidas-dBm-Diagrama de radiaçã'!$R$5:$R$365)</f>
        <v>-14.33</v>
      </c>
      <c r="T165" s="0" t="n">
        <v>-8.124</v>
      </c>
    </row>
    <row r="166" customFormat="false" ht="12.8" hidden="false" customHeight="false" outlineLevel="0" collapsed="false">
      <c r="A166" s="41"/>
      <c r="C166" s="41" t="n">
        <f aca="false">C165+1</f>
        <v>161</v>
      </c>
      <c r="D166" s="53" t="n">
        <f aca="false">('Medidas-dBm-Diagrama de radiaçã'!C166)-MAX('Medidas-dBm-Diagrama de radiaçã'!$C$5:$C$365,'Medidas-dBm-Diagrama de radiaçã'!$F$5:$F$365)</f>
        <v>-1.59999999999999</v>
      </c>
      <c r="E166" s="53" t="n">
        <f aca="false">('Medidas-dBm-Diagrama de radiaçã'!F166)-MAX('Medidas-dBm-Diagrama de radiaçã'!$C$5:$C$365,'Medidas-dBm-Diagrama de radiaçã'!$F$5:$F$365)</f>
        <v>-14.6</v>
      </c>
      <c r="F166" s="0" t="n">
        <v>-10.5</v>
      </c>
      <c r="I166" s="41" t="n">
        <f aca="false">I165+1</f>
        <v>161</v>
      </c>
      <c r="J166" s="53" t="n">
        <f aca="false">('Medidas-dBm-Diagrama de radiaçã'!I166)-MAX('Medidas-dBm-Diagrama de radiaçã'!$I$5:$I$365)</f>
        <v>-0.938000000000002</v>
      </c>
      <c r="K166" s="53" t="n">
        <f aca="false">('Medidas-dBm-Diagrama de radiaçã'!J166)-MAX('Medidas-dBm-Diagrama de radiaçã'!$J$5:$J$365)</f>
        <v>-7.174</v>
      </c>
      <c r="O166" s="41" t="n">
        <f aca="false">O165+1</f>
        <v>161</v>
      </c>
      <c r="P166" s="53" t="n">
        <f aca="false">('Medidas-dBm-Diagrama de radiaçã'!O166)-MAX('Medidas-dBm-Diagrama de radiaçã'!$P$5:$P$365)</f>
        <v>-10.58</v>
      </c>
      <c r="Q166" s="53" t="n">
        <f aca="false">('Medidas-dBm-Diagrama de radiaçã'!P166)-MAX('Medidas-dBm-Diagrama de radiaçã'!$P$5:$P$365)</f>
        <v>-9.93</v>
      </c>
      <c r="R166" s="53" t="n">
        <f aca="false">('Medidas-dBm-Diagrama de radiaçã'!Q166)-MAX('Medidas-dBm-Diagrama de radiaçã'!$P$5:$P$365)</f>
        <v>-3.476</v>
      </c>
      <c r="S166" s="53" t="n">
        <f aca="false">('Medidas-dBm-Diagrama de radiaçã'!R166)-MAX('Medidas-dBm-Diagrama de radiaçã'!$R$5:$R$365)</f>
        <v>-14.556</v>
      </c>
      <c r="T166" s="0" t="n">
        <v>-8.3</v>
      </c>
    </row>
    <row r="167" customFormat="false" ht="12.8" hidden="false" customHeight="false" outlineLevel="0" collapsed="false">
      <c r="A167" s="41"/>
      <c r="C167" s="41" t="n">
        <f aca="false">C166+1</f>
        <v>162</v>
      </c>
      <c r="D167" s="53" t="n">
        <f aca="false">('Medidas-dBm-Diagrama de radiaçã'!C167)-MAX('Medidas-dBm-Diagrama de radiaçã'!$C$5:$C$365,'Medidas-dBm-Diagrama de radiaçã'!$F$5:$F$365)</f>
        <v>-1.59999999999999</v>
      </c>
      <c r="E167" s="53" t="n">
        <f aca="false">('Medidas-dBm-Diagrama de radiaçã'!F167)-MAX('Medidas-dBm-Diagrama de radiaçã'!$C$5:$C$365,'Medidas-dBm-Diagrama de radiaçã'!$F$5:$F$365)</f>
        <v>-15.4</v>
      </c>
      <c r="F167" s="0" t="n">
        <v>-10.9</v>
      </c>
      <c r="I167" s="41" t="n">
        <f aca="false">I166+1</f>
        <v>162</v>
      </c>
      <c r="J167" s="53" t="n">
        <f aca="false">('Medidas-dBm-Diagrama de radiaçã'!I167)-MAX('Medidas-dBm-Diagrama de radiaçã'!$I$5:$I$365)</f>
        <v>-0.835999999999999</v>
      </c>
      <c r="K167" s="53" t="n">
        <f aca="false">('Medidas-dBm-Diagrama de radiaçã'!J167)-MAX('Medidas-dBm-Diagrama de radiaçã'!$J$5:$J$365)</f>
        <v>-6.918</v>
      </c>
      <c r="O167" s="41" t="n">
        <f aca="false">O166+1</f>
        <v>162</v>
      </c>
      <c r="P167" s="53" t="n">
        <f aca="false">('Medidas-dBm-Diagrama de radiaçã'!O167)-MAX('Medidas-dBm-Diagrama de radiaçã'!$P$5:$P$365)</f>
        <v>-10.1</v>
      </c>
      <c r="Q167" s="53" t="n">
        <f aca="false">('Medidas-dBm-Diagrama de radiaçã'!P167)-MAX('Medidas-dBm-Diagrama de radiaçã'!$P$5:$P$365)</f>
        <v>-10.45</v>
      </c>
      <c r="R167" s="53" t="n">
        <f aca="false">('Medidas-dBm-Diagrama de radiaçã'!Q167)-MAX('Medidas-dBm-Diagrama de radiaçã'!$P$5:$P$365)</f>
        <v>-3.832</v>
      </c>
      <c r="S167" s="53" t="n">
        <f aca="false">('Medidas-dBm-Diagrama de radiaçã'!R167)-MAX('Medidas-dBm-Diagrama de radiaçã'!$R$5:$R$365)</f>
        <v>-14.782</v>
      </c>
      <c r="T167" s="0" t="n">
        <v>-8.48</v>
      </c>
    </row>
    <row r="168" customFormat="false" ht="12.8" hidden="false" customHeight="false" outlineLevel="0" collapsed="false">
      <c r="A168" s="41"/>
      <c r="C168" s="41" t="n">
        <f aca="false">C167+1</f>
        <v>163</v>
      </c>
      <c r="D168" s="53" t="n">
        <f aca="false">('Medidas-dBm-Diagrama de radiaçã'!C168)-MAX('Medidas-dBm-Diagrama de radiaçã'!$C$5:$C$365,'Medidas-dBm-Diagrama de radiaçã'!$F$5:$F$365)</f>
        <v>-1.4</v>
      </c>
      <c r="E168" s="53" t="n">
        <f aca="false">('Medidas-dBm-Diagrama de radiaçã'!F168)-MAX('Medidas-dBm-Diagrama de radiaçã'!$C$5:$C$365,'Medidas-dBm-Diagrama de radiaçã'!$F$5:$F$365)</f>
        <v>-16.3</v>
      </c>
      <c r="F168" s="0" t="n">
        <v>-11.8</v>
      </c>
      <c r="I168" s="41" t="n">
        <f aca="false">I167+1</f>
        <v>163</v>
      </c>
      <c r="J168" s="53" t="n">
        <f aca="false">('Medidas-dBm-Diagrama de radiaçã'!I168)-MAX('Medidas-dBm-Diagrama de radiaçã'!$I$5:$I$365)</f>
        <v>-0.734000000000002</v>
      </c>
      <c r="K168" s="53" t="n">
        <f aca="false">('Medidas-dBm-Diagrama de radiaçã'!J168)-MAX('Medidas-dBm-Diagrama de radiaçã'!$J$5:$J$365)</f>
        <v>-6.662</v>
      </c>
      <c r="O168" s="41" t="n">
        <f aca="false">O167+1</f>
        <v>163</v>
      </c>
      <c r="P168" s="53" t="n">
        <f aca="false">('Medidas-dBm-Diagrama de radiaçã'!O168)-MAX('Medidas-dBm-Diagrama de radiaçã'!$P$5:$P$365)</f>
        <v>-9.62</v>
      </c>
      <c r="Q168" s="53" t="n">
        <f aca="false">('Medidas-dBm-Diagrama de radiaçã'!P168)-MAX('Medidas-dBm-Diagrama de radiaçã'!$P$5:$P$365)</f>
        <v>-10.97</v>
      </c>
      <c r="R168" s="53" t="n">
        <f aca="false">('Medidas-dBm-Diagrama de radiaçã'!Q168)-MAX('Medidas-dBm-Diagrama de radiaçã'!$P$5:$P$365)</f>
        <v>-4.188</v>
      </c>
      <c r="S168" s="53" t="n">
        <f aca="false">('Medidas-dBm-Diagrama de radiaçã'!R168)-MAX('Medidas-dBm-Diagrama de radiaçã'!$R$5:$R$365)</f>
        <v>-15.008</v>
      </c>
      <c r="T168" s="0" t="n">
        <v>-8.66</v>
      </c>
    </row>
    <row r="169" customFormat="false" ht="12.8" hidden="false" customHeight="false" outlineLevel="0" collapsed="false">
      <c r="A169" s="41"/>
      <c r="C169" s="41" t="n">
        <f aca="false">C168+1</f>
        <v>164</v>
      </c>
      <c r="D169" s="53" t="n">
        <f aca="false">('Medidas-dBm-Diagrama de radiaçã'!C169)-MAX('Medidas-dBm-Diagrama de radiaçã'!$C$5:$C$365,'Medidas-dBm-Diagrama de radiaçã'!$F$5:$F$365)</f>
        <v>-1.3</v>
      </c>
      <c r="E169" s="53" t="n">
        <f aca="false">('Medidas-dBm-Diagrama de radiaçã'!F169)-MAX('Medidas-dBm-Diagrama de radiaçã'!$C$5:$C$365,'Medidas-dBm-Diagrama de radiaçã'!$F$5:$F$365)</f>
        <v>-17.3</v>
      </c>
      <c r="F169" s="0" t="n">
        <v>-12.1</v>
      </c>
      <c r="I169" s="41" t="n">
        <f aca="false">I168+1</f>
        <v>164</v>
      </c>
      <c r="J169" s="53" t="n">
        <f aca="false">('Medidas-dBm-Diagrama de radiaçã'!I169)-MAX('Medidas-dBm-Diagrama de radiaçã'!$I$5:$I$365)</f>
        <v>-0.632000000000005</v>
      </c>
      <c r="K169" s="53" t="n">
        <f aca="false">('Medidas-dBm-Diagrama de radiaçã'!J169)-MAX('Medidas-dBm-Diagrama de radiaçã'!$J$5:$J$365)</f>
        <v>-6.406</v>
      </c>
      <c r="O169" s="41" t="n">
        <f aca="false">O168+1</f>
        <v>164</v>
      </c>
      <c r="P169" s="53" t="n">
        <f aca="false">('Medidas-dBm-Diagrama de radiaçã'!O169)-MAX('Medidas-dBm-Diagrama de radiaçã'!$P$5:$P$365)</f>
        <v>-9.14</v>
      </c>
      <c r="Q169" s="53" t="n">
        <f aca="false">('Medidas-dBm-Diagrama de radiaçã'!P169)-MAX('Medidas-dBm-Diagrama de radiaçã'!$P$5:$P$365)</f>
        <v>-11.49</v>
      </c>
      <c r="R169" s="53" t="n">
        <f aca="false">('Medidas-dBm-Diagrama de radiaçã'!Q169)-MAX('Medidas-dBm-Diagrama de radiaçã'!$P$5:$P$365)</f>
        <v>-4.544</v>
      </c>
      <c r="S169" s="53" t="n">
        <f aca="false">('Medidas-dBm-Diagrama de radiaçã'!R169)-MAX('Medidas-dBm-Diagrama de radiaçã'!$R$5:$R$365)</f>
        <v>-15.234</v>
      </c>
      <c r="T169" s="0" t="n">
        <v>-8.84</v>
      </c>
    </row>
    <row r="170" customFormat="false" ht="12.8" hidden="false" customHeight="false" outlineLevel="0" collapsed="false">
      <c r="A170" s="41"/>
      <c r="C170" s="41" t="n">
        <f aca="false">C169+1</f>
        <v>165</v>
      </c>
      <c r="D170" s="53" t="n">
        <f aca="false">('Medidas-dBm-Diagrama de radiaçã'!C170)-MAX('Medidas-dBm-Diagrama de radiaçã'!$C$5:$C$365,'Medidas-dBm-Diagrama de radiaçã'!$F$5:$F$365)</f>
        <v>-1.2</v>
      </c>
      <c r="E170" s="53" t="n">
        <f aca="false">('Medidas-dBm-Diagrama de radiaçã'!F170)-MAX('Medidas-dBm-Diagrama de radiaçã'!$C$5:$C$365,'Medidas-dBm-Diagrama de radiaçã'!$F$5:$F$365)</f>
        <v>-18.4</v>
      </c>
      <c r="F170" s="0" t="n">
        <v>-13</v>
      </c>
      <c r="I170" s="41" t="n">
        <f aca="false">I169+1</f>
        <v>165</v>
      </c>
      <c r="J170" s="53" t="n">
        <f aca="false">('Medidas-dBm-Diagrama de radiaçã'!I170)-MAX('Medidas-dBm-Diagrama de radiaçã'!$I$5:$I$365)</f>
        <v>-0.530000000000001</v>
      </c>
      <c r="K170" s="53" t="n">
        <f aca="false">('Medidas-dBm-Diagrama de radiaçã'!J170)-MAX('Medidas-dBm-Diagrama de radiaçã'!$J$5:$J$365)</f>
        <v>-6.15</v>
      </c>
      <c r="O170" s="41" t="n">
        <f aca="false">O169+1</f>
        <v>165</v>
      </c>
      <c r="P170" s="53" t="n">
        <f aca="false">('Medidas-dBm-Diagrama de radiaçã'!O170)-MAX('Medidas-dBm-Diagrama de radiaçã'!$P$5:$P$365)</f>
        <v>-8.66</v>
      </c>
      <c r="Q170" s="53" t="n">
        <f aca="false">('Medidas-dBm-Diagrama de radiaçã'!P170)-MAX('Medidas-dBm-Diagrama de radiaçã'!$P$5:$P$365)</f>
        <v>-12.01</v>
      </c>
      <c r="R170" s="53" t="n">
        <f aca="false">('Medidas-dBm-Diagrama de radiaçã'!Q170)-MAX('Medidas-dBm-Diagrama de radiaçã'!$P$5:$P$365)</f>
        <v>-4.90000000000001</v>
      </c>
      <c r="S170" s="53" t="n">
        <f aca="false">('Medidas-dBm-Diagrama de radiaçã'!R170)-MAX('Medidas-dBm-Diagrama de radiaçã'!$R$5:$R$365)</f>
        <v>-15.46</v>
      </c>
      <c r="T170" s="0" t="n">
        <v>-9.02</v>
      </c>
    </row>
    <row r="171" customFormat="false" ht="12.8" hidden="false" customHeight="false" outlineLevel="0" collapsed="false">
      <c r="A171" s="41"/>
      <c r="C171" s="41" t="n">
        <f aca="false">C170+1</f>
        <v>166</v>
      </c>
      <c r="D171" s="53" t="n">
        <f aca="false">('Medidas-dBm-Diagrama de radiaçã'!C171)-MAX('Medidas-dBm-Diagrama de radiaçã'!$C$5:$C$365,'Medidas-dBm-Diagrama de radiaçã'!$F$5:$F$365)</f>
        <v>-1.09999999999999</v>
      </c>
      <c r="E171" s="53" t="n">
        <f aca="false">('Medidas-dBm-Diagrama de radiaçã'!F171)-MAX('Medidas-dBm-Diagrama de radiaçã'!$C$5:$C$365,'Medidas-dBm-Diagrama de radiaçã'!$F$5:$F$365)</f>
        <v>-19.6</v>
      </c>
      <c r="F171" s="0" t="n">
        <v>-13.8</v>
      </c>
      <c r="I171" s="41" t="n">
        <f aca="false">I170+1</f>
        <v>166</v>
      </c>
      <c r="J171" s="53" t="n">
        <f aca="false">('Medidas-dBm-Diagrama de radiaçã'!I171)-MAX('Medidas-dBm-Diagrama de radiaçã'!$I$5:$I$365)</f>
        <v>-0.536000000000001</v>
      </c>
      <c r="K171" s="53" t="n">
        <f aca="false">('Medidas-dBm-Diagrama de radiaçã'!J171)-MAX('Medidas-dBm-Diagrama de radiaçã'!$J$5:$J$365)</f>
        <v>-5.988</v>
      </c>
      <c r="O171" s="41" t="n">
        <f aca="false">O170+1</f>
        <v>166</v>
      </c>
      <c r="P171" s="53" t="n">
        <f aca="false">('Medidas-dBm-Diagrama de radiaçã'!O171)-MAX('Medidas-dBm-Diagrama de radiaçã'!$P$5:$P$365)</f>
        <v>-8.372</v>
      </c>
      <c r="Q171" s="53" t="n">
        <f aca="false">('Medidas-dBm-Diagrama de radiaçã'!P171)-MAX('Medidas-dBm-Diagrama de radiaçã'!$P$5:$P$365)</f>
        <v>-12.424</v>
      </c>
      <c r="R171" s="53" t="n">
        <f aca="false">('Medidas-dBm-Diagrama de radiaçã'!Q171)-MAX('Medidas-dBm-Diagrama de radiaçã'!$P$5:$P$365)</f>
        <v>-5.328</v>
      </c>
      <c r="S171" s="53" t="n">
        <f aca="false">('Medidas-dBm-Diagrama de radiaçã'!R171)-MAX('Medidas-dBm-Diagrama de radiaçã'!$R$5:$R$365)</f>
        <v>-15.544</v>
      </c>
      <c r="T171" s="0" t="n">
        <v>-9.2</v>
      </c>
    </row>
    <row r="172" customFormat="false" ht="12.8" hidden="false" customHeight="false" outlineLevel="0" collapsed="false">
      <c r="A172" s="41"/>
      <c r="C172" s="41" t="n">
        <f aca="false">C171+1</f>
        <v>167</v>
      </c>
      <c r="D172" s="53" t="n">
        <f aca="false">('Medidas-dBm-Diagrama de radiaçã'!C172)-MAX('Medidas-dBm-Diagrama de radiaçã'!$C$5:$C$365,'Medidas-dBm-Diagrama de radiaçã'!$F$5:$F$365)</f>
        <v>-1.09999999999999</v>
      </c>
      <c r="E172" s="53" t="n">
        <f aca="false">('Medidas-dBm-Diagrama de radiaçã'!F172)-MAX('Medidas-dBm-Diagrama de radiaçã'!$C$5:$C$365,'Medidas-dBm-Diagrama de radiaçã'!$F$5:$F$365)</f>
        <v>-20.8</v>
      </c>
      <c r="F172" s="0" t="n">
        <v>-14.6</v>
      </c>
      <c r="I172" s="41" t="n">
        <f aca="false">I171+1</f>
        <v>167</v>
      </c>
      <c r="J172" s="53" t="n">
        <f aca="false">('Medidas-dBm-Diagrama de radiaçã'!I172)-MAX('Medidas-dBm-Diagrama de radiaçã'!$I$5:$I$365)</f>
        <v>-0.542000000000009</v>
      </c>
      <c r="K172" s="53" t="n">
        <f aca="false">('Medidas-dBm-Diagrama de radiaçã'!J172)-MAX('Medidas-dBm-Diagrama de radiaçã'!$J$5:$J$365)</f>
        <v>-5.826</v>
      </c>
      <c r="O172" s="41" t="n">
        <f aca="false">O171+1</f>
        <v>167</v>
      </c>
      <c r="P172" s="53" t="n">
        <f aca="false">('Medidas-dBm-Diagrama de radiaçã'!O172)-MAX('Medidas-dBm-Diagrama de radiaçã'!$P$5:$P$365)</f>
        <v>-8.084</v>
      </c>
      <c r="Q172" s="53" t="n">
        <f aca="false">('Medidas-dBm-Diagrama de radiaçã'!P172)-MAX('Medidas-dBm-Diagrama de radiaçã'!$P$5:$P$365)</f>
        <v>-12.838</v>
      </c>
      <c r="R172" s="53" t="n">
        <f aca="false">('Medidas-dBm-Diagrama de radiaçã'!Q172)-MAX('Medidas-dBm-Diagrama de radiaçã'!$P$5:$P$365)</f>
        <v>-5.756</v>
      </c>
      <c r="S172" s="53" t="n">
        <f aca="false">('Medidas-dBm-Diagrama de radiaçã'!R172)-MAX('Medidas-dBm-Diagrama de radiaçã'!$R$5:$R$365)</f>
        <v>-15.628</v>
      </c>
      <c r="T172" s="0" t="n">
        <v>-9.4</v>
      </c>
    </row>
    <row r="173" customFormat="false" ht="12.8" hidden="false" customHeight="false" outlineLevel="0" collapsed="false">
      <c r="A173" s="41"/>
      <c r="C173" s="41" t="n">
        <f aca="false">C172+1</f>
        <v>168</v>
      </c>
      <c r="D173" s="53" t="n">
        <f aca="false">('Medidas-dBm-Diagrama de radiaçã'!C173)-MAX('Medidas-dBm-Diagrama de radiaçã'!$C$5:$C$365,'Medidas-dBm-Diagrama de radiaçã'!$F$5:$F$365)</f>
        <v>-1.09999999999999</v>
      </c>
      <c r="E173" s="53" t="n">
        <f aca="false">('Medidas-dBm-Diagrama de radiaçã'!F173)-MAX('Medidas-dBm-Diagrama de radiaçã'!$C$5:$C$365,'Medidas-dBm-Diagrama de radiaçã'!$F$5:$F$365)</f>
        <v>-21.6</v>
      </c>
      <c r="F173" s="0" t="n">
        <v>-15.5</v>
      </c>
      <c r="I173" s="41" t="n">
        <f aca="false">I172+1</f>
        <v>168</v>
      </c>
      <c r="J173" s="53" t="n">
        <f aca="false">('Medidas-dBm-Diagrama de radiaçã'!I173)-MAX('Medidas-dBm-Diagrama de radiaçã'!$I$5:$I$365)</f>
        <v>-0.548000000000002</v>
      </c>
      <c r="K173" s="53" t="n">
        <f aca="false">('Medidas-dBm-Diagrama de radiaçã'!J173)-MAX('Medidas-dBm-Diagrama de radiaçã'!$J$5:$J$365)</f>
        <v>-5.664</v>
      </c>
      <c r="O173" s="41" t="n">
        <f aca="false">O172+1</f>
        <v>168</v>
      </c>
      <c r="P173" s="53" t="n">
        <f aca="false">('Medidas-dBm-Diagrama de radiaçã'!O173)-MAX('Medidas-dBm-Diagrama de radiaçã'!$P$5:$P$365)</f>
        <v>-7.796</v>
      </c>
      <c r="Q173" s="53" t="n">
        <f aca="false">('Medidas-dBm-Diagrama de radiaçã'!P173)-MAX('Medidas-dBm-Diagrama de radiaçã'!$P$5:$P$365)</f>
        <v>-13.252</v>
      </c>
      <c r="R173" s="53" t="n">
        <f aca="false">('Medidas-dBm-Diagrama de radiaçã'!Q173)-MAX('Medidas-dBm-Diagrama de radiaçã'!$P$5:$P$365)</f>
        <v>-6.184</v>
      </c>
      <c r="S173" s="53" t="n">
        <f aca="false">('Medidas-dBm-Diagrama de radiaçã'!R173)-MAX('Medidas-dBm-Diagrama de radiaçã'!$R$5:$R$365)</f>
        <v>-15.712</v>
      </c>
      <c r="T173" s="0" t="n">
        <v>-9.60000000000001</v>
      </c>
    </row>
    <row r="174" customFormat="false" ht="12.8" hidden="false" customHeight="false" outlineLevel="0" collapsed="false">
      <c r="A174" s="41"/>
      <c r="C174" s="41" t="n">
        <f aca="false">C173+1</f>
        <v>169</v>
      </c>
      <c r="D174" s="53" t="n">
        <f aca="false">('Medidas-dBm-Diagrama de radiaçã'!C174)-MAX('Medidas-dBm-Diagrama de radiaçã'!$C$5:$C$365,'Medidas-dBm-Diagrama de radiaçã'!$F$5:$F$365)</f>
        <v>-1.09999999999999</v>
      </c>
      <c r="E174" s="53" t="n">
        <f aca="false">('Medidas-dBm-Diagrama de radiaçã'!F174)-MAX('Medidas-dBm-Diagrama de radiaçã'!$C$5:$C$365,'Medidas-dBm-Diagrama de radiaçã'!$F$5:$F$365)</f>
        <v>-22.7</v>
      </c>
      <c r="F174" s="0" t="n">
        <v>-16.5</v>
      </c>
      <c r="I174" s="41" t="n">
        <f aca="false">I173+1</f>
        <v>169</v>
      </c>
      <c r="J174" s="53" t="n">
        <f aca="false">('Medidas-dBm-Diagrama de radiaçã'!I174)-MAX('Medidas-dBm-Diagrama de radiaçã'!$I$5:$I$365)</f>
        <v>-0.554000000000002</v>
      </c>
      <c r="K174" s="53" t="n">
        <f aca="false">('Medidas-dBm-Diagrama de radiaçã'!J174)-MAX('Medidas-dBm-Diagrama de radiaçã'!$J$5:$J$365)</f>
        <v>-5.502</v>
      </c>
      <c r="O174" s="41" t="n">
        <f aca="false">O173+1</f>
        <v>169</v>
      </c>
      <c r="P174" s="53" t="n">
        <f aca="false">('Medidas-dBm-Diagrama de radiaçã'!O174)-MAX('Medidas-dBm-Diagrama de radiaçã'!$P$5:$P$365)</f>
        <v>-7.508</v>
      </c>
      <c r="Q174" s="53" t="n">
        <f aca="false">('Medidas-dBm-Diagrama de radiaçã'!P174)-MAX('Medidas-dBm-Diagrama de radiaçã'!$P$5:$P$365)</f>
        <v>-13.666</v>
      </c>
      <c r="R174" s="53" t="n">
        <f aca="false">('Medidas-dBm-Diagrama de radiaçã'!Q174)-MAX('Medidas-dBm-Diagrama de radiaçã'!$P$5:$P$365)</f>
        <v>-6.612</v>
      </c>
      <c r="S174" s="53" t="n">
        <f aca="false">('Medidas-dBm-Diagrama de radiaçã'!R174)-MAX('Medidas-dBm-Diagrama de radiaçã'!$R$5:$R$365)</f>
        <v>-15.796</v>
      </c>
      <c r="T174" s="0" t="n">
        <v>-9.8</v>
      </c>
    </row>
    <row r="175" customFormat="false" ht="12.8" hidden="false" customHeight="false" outlineLevel="0" collapsed="false">
      <c r="A175" s="41" t="n">
        <v>170</v>
      </c>
      <c r="C175" s="41" t="n">
        <f aca="false">C174+1</f>
        <v>170</v>
      </c>
      <c r="D175" s="53" t="n">
        <f aca="false">('Medidas-dBm-Diagrama de radiaçã'!C175)-MAX('Medidas-dBm-Diagrama de radiaçã'!$C$5:$C$365,'Medidas-dBm-Diagrama de radiaçã'!$F$5:$F$365)</f>
        <v>-1.09999999999999</v>
      </c>
      <c r="E175" s="53" t="n">
        <f aca="false">('Medidas-dBm-Diagrama de radiaçã'!F175)-MAX('Medidas-dBm-Diagrama de radiaçã'!$C$5:$C$365,'Medidas-dBm-Diagrama de radiaçã'!$F$5:$F$365)</f>
        <v>-24.1</v>
      </c>
      <c r="F175" s="0" t="n">
        <v>-17.6</v>
      </c>
      <c r="I175" s="41" t="n">
        <f aca="false">I174+1</f>
        <v>170</v>
      </c>
      <c r="J175" s="53" t="n">
        <f aca="false">('Medidas-dBm-Diagrama de radiaçã'!I175)-MAX('Medidas-dBm-Diagrama de radiaçã'!$I$5:$I$365)</f>
        <v>-0.560000000000002</v>
      </c>
      <c r="K175" s="53" t="n">
        <f aca="false">('Medidas-dBm-Diagrama de radiaçã'!J175)-MAX('Medidas-dBm-Diagrama de radiaçã'!$J$5:$J$365)</f>
        <v>-5.34</v>
      </c>
      <c r="O175" s="41" t="n">
        <f aca="false">O174+1</f>
        <v>170</v>
      </c>
      <c r="P175" s="53" t="n">
        <f aca="false">('Medidas-dBm-Diagrama de radiaçã'!O175)-MAX('Medidas-dBm-Diagrama de radiaçã'!$P$5:$P$365)</f>
        <v>-7.22000000000001</v>
      </c>
      <c r="Q175" s="53" t="n">
        <f aca="false">('Medidas-dBm-Diagrama de radiaçã'!P175)-MAX('Medidas-dBm-Diagrama de radiaçã'!$P$5:$P$365)</f>
        <v>-14.08</v>
      </c>
      <c r="R175" s="53" t="n">
        <f aca="false">('Medidas-dBm-Diagrama de radiaçã'!Q175)-MAX('Medidas-dBm-Diagrama de radiaçã'!$P$5:$P$365)</f>
        <v>-7.04</v>
      </c>
      <c r="S175" s="53" t="n">
        <f aca="false">('Medidas-dBm-Diagrama de radiaçã'!R175)-MAX('Medidas-dBm-Diagrama de radiaçã'!$R$5:$R$365)</f>
        <v>-15.88</v>
      </c>
      <c r="T175" s="0" t="n">
        <v>-10</v>
      </c>
    </row>
    <row r="176" customFormat="false" ht="12.8" hidden="false" customHeight="false" outlineLevel="0" collapsed="false">
      <c r="A176" s="41"/>
      <c r="C176" s="41" t="n">
        <f aca="false">C175+1</f>
        <v>171</v>
      </c>
      <c r="D176" s="53" t="n">
        <f aca="false">('Medidas-dBm-Diagrama de radiaçã'!C176)-MAX('Medidas-dBm-Diagrama de radiaçã'!$C$5:$C$365,'Medidas-dBm-Diagrama de radiaçã'!$F$5:$F$365)</f>
        <v>-1.09999999999999</v>
      </c>
      <c r="E176" s="53" t="n">
        <f aca="false">('Medidas-dBm-Diagrama de radiaçã'!F176)-MAX('Medidas-dBm-Diagrama de radiaçã'!$C$5:$C$365,'Medidas-dBm-Diagrama de radiaçã'!$F$5:$F$365)</f>
        <v>-24.9</v>
      </c>
      <c r="F176" s="0" t="n">
        <v>-18.8</v>
      </c>
      <c r="I176" s="41" t="n">
        <f aca="false">I175+1</f>
        <v>171</v>
      </c>
      <c r="J176" s="53" t="n">
        <f aca="false">('Medidas-dBm-Diagrama de radiaçã'!I176)-MAX('Medidas-dBm-Diagrama de radiaçã'!$I$5:$I$365)</f>
        <v>-0.484000000000002</v>
      </c>
      <c r="K176" s="53" t="n">
        <f aca="false">('Medidas-dBm-Diagrama de radiaçã'!J176)-MAX('Medidas-dBm-Diagrama de radiaçã'!$J$5:$J$365)</f>
        <v>-5.296</v>
      </c>
      <c r="O176" s="41" t="n">
        <f aca="false">O175+1</f>
        <v>171</v>
      </c>
      <c r="P176" s="53" t="n">
        <f aca="false">('Medidas-dBm-Diagrama de radiaçã'!O176)-MAX('Medidas-dBm-Diagrama de radiaçã'!$P$5:$P$365)</f>
        <v>-7.03</v>
      </c>
      <c r="Q176" s="53" t="n">
        <f aca="false">('Medidas-dBm-Diagrama de radiaçã'!P176)-MAX('Medidas-dBm-Diagrama de radiaçã'!$P$5:$P$365)</f>
        <v>-14.408</v>
      </c>
      <c r="R176" s="53" t="n">
        <f aca="false">('Medidas-dBm-Diagrama de radiaçã'!Q176)-MAX('Medidas-dBm-Diagrama de radiaçã'!$P$5:$P$365)</f>
        <v>-7.426</v>
      </c>
      <c r="S176" s="53" t="n">
        <f aca="false">('Medidas-dBm-Diagrama de radiaçã'!R176)-MAX('Medidas-dBm-Diagrama de radiaçã'!$R$5:$R$365)</f>
        <v>-16.212</v>
      </c>
      <c r="T176" s="0" t="n">
        <v>-10.2</v>
      </c>
    </row>
    <row r="177" customFormat="false" ht="12.8" hidden="false" customHeight="false" outlineLevel="0" collapsed="false">
      <c r="A177" s="41"/>
      <c r="C177" s="41" t="n">
        <f aca="false">C176+1</f>
        <v>172</v>
      </c>
      <c r="D177" s="53" t="n">
        <f aca="false">('Medidas-dBm-Diagrama de radiaçã'!C177)-MAX('Medidas-dBm-Diagrama de radiaçã'!$C$5:$C$365,'Medidas-dBm-Diagrama de radiaçã'!$F$5:$F$365)</f>
        <v>-1.09999999999999</v>
      </c>
      <c r="E177" s="53" t="n">
        <f aca="false">('Medidas-dBm-Diagrama de radiaçã'!F177)-MAX('Medidas-dBm-Diagrama de radiaçã'!$C$5:$C$365,'Medidas-dBm-Diagrama de radiaçã'!$F$5:$F$365)</f>
        <v>-24.5</v>
      </c>
      <c r="F177" s="0" t="n">
        <v>-20</v>
      </c>
      <c r="I177" s="41" t="n">
        <f aca="false">I176+1</f>
        <v>172</v>
      </c>
      <c r="J177" s="53" t="n">
        <f aca="false">('Medidas-dBm-Diagrama de radiaçã'!I177)-MAX('Medidas-dBm-Diagrama de radiaçã'!$I$5:$I$365)</f>
        <v>-0.408000000000001</v>
      </c>
      <c r="K177" s="53" t="n">
        <f aca="false">('Medidas-dBm-Diagrama de radiaçã'!J177)-MAX('Medidas-dBm-Diagrama de radiaçã'!$J$5:$J$365)</f>
        <v>-5.252</v>
      </c>
      <c r="O177" s="41" t="n">
        <f aca="false">O176+1</f>
        <v>172</v>
      </c>
      <c r="P177" s="53" t="n">
        <f aca="false">('Medidas-dBm-Diagrama de radiaçã'!O177)-MAX('Medidas-dBm-Diagrama de radiaçã'!$P$5:$P$365)</f>
        <v>-6.84</v>
      </c>
      <c r="Q177" s="53" t="n">
        <f aca="false">('Medidas-dBm-Diagrama de radiaçã'!P177)-MAX('Medidas-dBm-Diagrama de radiaçã'!$P$5:$P$365)</f>
        <v>-14.736</v>
      </c>
      <c r="R177" s="53" t="n">
        <f aca="false">('Medidas-dBm-Diagrama de radiaçã'!Q177)-MAX('Medidas-dBm-Diagrama de radiaçã'!$P$5:$P$365)</f>
        <v>-7.81200000000001</v>
      </c>
      <c r="S177" s="53" t="n">
        <f aca="false">('Medidas-dBm-Diagrama de radiaçã'!R177)-MAX('Medidas-dBm-Diagrama de radiaçã'!$R$5:$R$365)</f>
        <v>-16.544</v>
      </c>
      <c r="T177" s="0" t="n">
        <v>-10.522</v>
      </c>
    </row>
    <row r="178" customFormat="false" ht="12.8" hidden="false" customHeight="false" outlineLevel="0" collapsed="false">
      <c r="A178" s="41"/>
      <c r="C178" s="41" t="n">
        <f aca="false">C177+1</f>
        <v>173</v>
      </c>
      <c r="D178" s="53" t="n">
        <f aca="false">('Medidas-dBm-Diagrama de radiaçã'!C178)-MAX('Medidas-dBm-Diagrama de radiaçã'!$C$5:$C$365,'Medidas-dBm-Diagrama de radiaçã'!$F$5:$F$365)</f>
        <v>-1.09999999999999</v>
      </c>
      <c r="E178" s="53" t="n">
        <f aca="false">('Medidas-dBm-Diagrama de radiaçã'!F178)-MAX('Medidas-dBm-Diagrama de radiaçã'!$C$5:$C$365,'Medidas-dBm-Diagrama de radiaçã'!$F$5:$F$365)</f>
        <v>-23.5</v>
      </c>
      <c r="F178" s="0" t="n">
        <v>-20.8</v>
      </c>
      <c r="I178" s="41" t="n">
        <f aca="false">I177+1</f>
        <v>173</v>
      </c>
      <c r="J178" s="53" t="n">
        <f aca="false">('Medidas-dBm-Diagrama de radiaçã'!I178)-MAX('Medidas-dBm-Diagrama de radiaçã'!$I$5:$I$365)</f>
        <v>-0.332000000000001</v>
      </c>
      <c r="K178" s="53" t="n">
        <f aca="false">('Medidas-dBm-Diagrama de radiaçã'!J178)-MAX('Medidas-dBm-Diagrama de radiaçã'!$J$5:$J$365)</f>
        <v>-5.208</v>
      </c>
      <c r="O178" s="41" t="n">
        <f aca="false">O177+1</f>
        <v>173</v>
      </c>
      <c r="P178" s="53" t="n">
        <f aca="false">('Medidas-dBm-Diagrama de radiaçã'!O178)-MAX('Medidas-dBm-Diagrama de radiaçã'!$P$5:$P$365)</f>
        <v>-6.65000000000001</v>
      </c>
      <c r="Q178" s="53" t="n">
        <f aca="false">('Medidas-dBm-Diagrama de radiaçã'!P178)-MAX('Medidas-dBm-Diagrama de radiaçã'!$P$5:$P$365)</f>
        <v>-15.064</v>
      </c>
      <c r="R178" s="53" t="n">
        <f aca="false">('Medidas-dBm-Diagrama de radiaçã'!Q178)-MAX('Medidas-dBm-Diagrama de radiaçã'!$P$5:$P$365)</f>
        <v>-8.198</v>
      </c>
      <c r="S178" s="53" t="n">
        <f aca="false">('Medidas-dBm-Diagrama de radiaçã'!R178)-MAX('Medidas-dBm-Diagrama de radiaçã'!$R$5:$R$365)</f>
        <v>-16.876</v>
      </c>
      <c r="T178" s="0" t="n">
        <v>-10.844</v>
      </c>
    </row>
    <row r="179" customFormat="false" ht="12.8" hidden="false" customHeight="false" outlineLevel="0" collapsed="false">
      <c r="A179" s="41"/>
      <c r="C179" s="41" t="n">
        <f aca="false">C178+1</f>
        <v>174</v>
      </c>
      <c r="D179" s="53" t="n">
        <f aca="false">('Medidas-dBm-Diagrama de radiaçã'!C179)-MAX('Medidas-dBm-Diagrama de radiaçã'!$C$5:$C$365,'Medidas-dBm-Diagrama de radiaçã'!$F$5:$F$365)</f>
        <v>-1.09999999999999</v>
      </c>
      <c r="E179" s="53" t="n">
        <f aca="false">('Medidas-dBm-Diagrama de radiaçã'!F179)-MAX('Medidas-dBm-Diagrama de radiaçã'!$C$5:$C$365,'Medidas-dBm-Diagrama de radiaçã'!$F$5:$F$365)</f>
        <v>-22</v>
      </c>
      <c r="F179" s="0" t="n">
        <v>-21.9</v>
      </c>
      <c r="I179" s="41" t="n">
        <f aca="false">I178+1</f>
        <v>174</v>
      </c>
      <c r="J179" s="53" t="n">
        <f aca="false">('Medidas-dBm-Diagrama de radiaçã'!I179)-MAX('Medidas-dBm-Diagrama de radiaçã'!$I$5:$I$365)</f>
        <v>-0.256</v>
      </c>
      <c r="K179" s="53" t="n">
        <f aca="false">('Medidas-dBm-Diagrama de radiaçã'!J179)-MAX('Medidas-dBm-Diagrama de radiaçã'!$J$5:$J$365)</f>
        <v>-5.164</v>
      </c>
      <c r="O179" s="41" t="n">
        <f aca="false">O178+1</f>
        <v>174</v>
      </c>
      <c r="P179" s="53" t="n">
        <f aca="false">('Medidas-dBm-Diagrama de radiaçã'!O179)-MAX('Medidas-dBm-Diagrama de radiaçã'!$P$5:$P$365)</f>
        <v>-6.46</v>
      </c>
      <c r="Q179" s="53" t="n">
        <f aca="false">('Medidas-dBm-Diagrama de radiaçã'!P179)-MAX('Medidas-dBm-Diagrama de radiaçã'!$P$5:$P$365)</f>
        <v>-15.392</v>
      </c>
      <c r="R179" s="53" t="n">
        <f aca="false">('Medidas-dBm-Diagrama de radiaçã'!Q179)-MAX('Medidas-dBm-Diagrama de radiaçã'!$P$5:$P$365)</f>
        <v>-8.584</v>
      </c>
      <c r="S179" s="53" t="n">
        <f aca="false">('Medidas-dBm-Diagrama de radiaçã'!R179)-MAX('Medidas-dBm-Diagrama de radiaçã'!$R$5:$R$365)</f>
        <v>-17.208</v>
      </c>
      <c r="T179" s="0" t="n">
        <v>-11.166</v>
      </c>
    </row>
    <row r="180" customFormat="false" ht="12.8" hidden="false" customHeight="false" outlineLevel="0" collapsed="false">
      <c r="A180" s="41"/>
      <c r="C180" s="41" t="n">
        <f aca="false">C179+1</f>
        <v>175</v>
      </c>
      <c r="D180" s="53" t="n">
        <f aca="false">('Medidas-dBm-Diagrama de radiaçã'!C180)-MAX('Medidas-dBm-Diagrama de radiaçã'!$C$5:$C$365,'Medidas-dBm-Diagrama de radiaçã'!$F$5:$F$365)</f>
        <v>-1.2</v>
      </c>
      <c r="E180" s="53" t="n">
        <f aca="false">('Medidas-dBm-Diagrama de radiaçã'!F180)-MAX('Medidas-dBm-Diagrama de radiaçã'!$C$5:$C$365,'Medidas-dBm-Diagrama de radiaçã'!$F$5:$F$365)</f>
        <v>-20.4</v>
      </c>
      <c r="F180" s="0" t="n">
        <v>-23.3</v>
      </c>
      <c r="I180" s="41" t="n">
        <f aca="false">I179+1</f>
        <v>175</v>
      </c>
      <c r="J180" s="53" t="n">
        <f aca="false">('Medidas-dBm-Diagrama de radiaçã'!I180)-MAX('Medidas-dBm-Diagrama de radiaçã'!$I$5:$I$365)</f>
        <v>-0.18</v>
      </c>
      <c r="K180" s="53" t="n">
        <f aca="false">('Medidas-dBm-Diagrama de radiaçã'!J180)-MAX('Medidas-dBm-Diagrama de radiaçã'!$J$5:$J$365)</f>
        <v>-5.12</v>
      </c>
      <c r="O180" s="41" t="n">
        <f aca="false">O179+1</f>
        <v>175</v>
      </c>
      <c r="P180" s="53" t="n">
        <f aca="false">('Medidas-dBm-Diagrama de radiaçã'!O180)-MAX('Medidas-dBm-Diagrama de radiaçã'!$P$5:$P$365)</f>
        <v>-6.27</v>
      </c>
      <c r="Q180" s="53" t="n">
        <f aca="false">('Medidas-dBm-Diagrama de radiaçã'!P180)-MAX('Medidas-dBm-Diagrama de radiaçã'!$P$5:$P$365)</f>
        <v>-15.72</v>
      </c>
      <c r="R180" s="53" t="n">
        <f aca="false">('Medidas-dBm-Diagrama de radiaçã'!Q180)-MAX('Medidas-dBm-Diagrama de radiaçã'!$P$5:$P$365)</f>
        <v>-8.97000000000001</v>
      </c>
      <c r="S180" s="53" t="n">
        <f aca="false">('Medidas-dBm-Diagrama de radiaçã'!R180)-MAX('Medidas-dBm-Diagrama de radiaçã'!$R$5:$R$365)</f>
        <v>-17.54</v>
      </c>
      <c r="T180" s="0" t="n">
        <v>-11.488</v>
      </c>
    </row>
    <row r="181" customFormat="false" ht="12.8" hidden="false" customHeight="false" outlineLevel="0" collapsed="false">
      <c r="A181" s="41"/>
      <c r="C181" s="41" t="n">
        <f aca="false">C180+1</f>
        <v>176</v>
      </c>
      <c r="D181" s="53" t="n">
        <f aca="false">('Medidas-dBm-Diagrama de radiaçã'!C181)-MAX('Medidas-dBm-Diagrama de radiaçã'!$C$5:$C$365,'Medidas-dBm-Diagrama de radiaçã'!$F$5:$F$365)</f>
        <v>-1.2</v>
      </c>
      <c r="E181" s="53" t="n">
        <f aca="false">('Medidas-dBm-Diagrama de radiaçã'!F181)-MAX('Medidas-dBm-Diagrama de radiaçã'!$C$5:$C$365,'Medidas-dBm-Diagrama de radiaçã'!$F$5:$F$365)</f>
        <v>-19</v>
      </c>
      <c r="F181" s="0" t="n">
        <v>-24.1</v>
      </c>
      <c r="I181" s="41" t="n">
        <f aca="false">I180+1</f>
        <v>176</v>
      </c>
      <c r="J181" s="53" t="n">
        <f aca="false">('Medidas-dBm-Diagrama de radiaçã'!I181)-MAX('Medidas-dBm-Diagrama de radiaçã'!$I$5:$I$365)</f>
        <v>-0.143999999999998</v>
      </c>
      <c r="K181" s="53" t="n">
        <f aca="false">('Medidas-dBm-Diagrama de radiaçã'!J181)-MAX('Medidas-dBm-Diagrama de radiaçã'!$J$5:$J$365)</f>
        <v>-5.05</v>
      </c>
      <c r="O181" s="41" t="n">
        <f aca="false">O180+1</f>
        <v>176</v>
      </c>
      <c r="P181" s="53" t="n">
        <f aca="false">('Medidas-dBm-Diagrama de radiaçã'!O181)-MAX('Medidas-dBm-Diagrama de radiaçã'!$P$5:$P$365)</f>
        <v>-6.082</v>
      </c>
      <c r="Q181" s="53" t="n">
        <f aca="false">('Medidas-dBm-Diagrama de radiaçã'!P181)-MAX('Medidas-dBm-Diagrama de radiaçã'!$P$5:$P$365)</f>
        <v>-16.124</v>
      </c>
      <c r="R181" s="53" t="n">
        <f aca="false">('Medidas-dBm-Diagrama de radiaçã'!Q181)-MAX('Medidas-dBm-Diagrama de radiaçã'!$P$5:$P$365)</f>
        <v>-9.34</v>
      </c>
      <c r="S181" s="53" t="n">
        <f aca="false">('Medidas-dBm-Diagrama de radiaçã'!R181)-MAX('Medidas-dBm-Diagrama de radiaçã'!$R$5:$R$365)</f>
        <v>-17.58</v>
      </c>
      <c r="T181" s="0" t="n">
        <v>-11.81</v>
      </c>
    </row>
    <row r="182" customFormat="false" ht="12.8" hidden="false" customHeight="false" outlineLevel="0" collapsed="false">
      <c r="A182" s="41"/>
      <c r="C182" s="41" t="n">
        <f aca="false">C181+1</f>
        <v>177</v>
      </c>
      <c r="D182" s="53" t="n">
        <f aca="false">('Medidas-dBm-Diagrama de radiaçã'!C182)-MAX('Medidas-dBm-Diagrama de radiaçã'!$C$5:$C$365,'Medidas-dBm-Diagrama de radiaçã'!$F$5:$F$365)</f>
        <v>-1.2</v>
      </c>
      <c r="E182" s="53" t="n">
        <f aca="false">('Medidas-dBm-Diagrama de radiaçã'!F182)-MAX('Medidas-dBm-Diagrama de radiaçã'!$C$5:$C$365,'Medidas-dBm-Diagrama de radiaçã'!$F$5:$F$365)</f>
        <v>-17.5</v>
      </c>
      <c r="F182" s="0" t="n">
        <v>-23.7</v>
      </c>
      <c r="I182" s="41" t="n">
        <f aca="false">I181+1</f>
        <v>177</v>
      </c>
      <c r="J182" s="53" t="n">
        <f aca="false">('Medidas-dBm-Diagrama de radiaçã'!I182)-MAX('Medidas-dBm-Diagrama de radiaçã'!$I$5:$I$365)</f>
        <v>-0.108000000000004</v>
      </c>
      <c r="K182" s="53" t="n">
        <f aca="false">('Medidas-dBm-Diagrama de radiaçã'!J182)-MAX('Medidas-dBm-Diagrama de radiaçã'!$J$5:$J$365)</f>
        <v>-4.98</v>
      </c>
      <c r="O182" s="41" t="n">
        <f aca="false">O181+1</f>
        <v>177</v>
      </c>
      <c r="P182" s="53" t="n">
        <f aca="false">('Medidas-dBm-Diagrama de radiaçã'!O182)-MAX('Medidas-dBm-Diagrama de radiaçã'!$P$5:$P$365)</f>
        <v>-5.89400000000001</v>
      </c>
      <c r="Q182" s="53" t="n">
        <f aca="false">('Medidas-dBm-Diagrama de radiaçã'!P182)-MAX('Medidas-dBm-Diagrama de radiaçã'!$P$5:$P$365)</f>
        <v>-16.528</v>
      </c>
      <c r="R182" s="53" t="n">
        <f aca="false">('Medidas-dBm-Diagrama de radiaçã'!Q182)-MAX('Medidas-dBm-Diagrama de radiaçã'!$P$5:$P$365)</f>
        <v>-9.71</v>
      </c>
      <c r="S182" s="53" t="n">
        <f aca="false">('Medidas-dBm-Diagrama de radiaçã'!R182)-MAX('Medidas-dBm-Diagrama de radiaçã'!$R$5:$R$365)</f>
        <v>-17.62</v>
      </c>
      <c r="T182" s="0" t="n">
        <v>-11.976</v>
      </c>
    </row>
    <row r="183" customFormat="false" ht="12.8" hidden="false" customHeight="false" outlineLevel="0" collapsed="false">
      <c r="A183" s="41"/>
      <c r="C183" s="41" t="n">
        <f aca="false">C182+1</f>
        <v>178</v>
      </c>
      <c r="D183" s="53" t="n">
        <f aca="false">('Medidas-dBm-Diagrama de radiaçã'!C183)-MAX('Medidas-dBm-Diagrama de radiaçã'!$C$5:$C$365,'Medidas-dBm-Diagrama de radiaçã'!$F$5:$F$365)</f>
        <v>-1.2</v>
      </c>
      <c r="E183" s="53" t="n">
        <f aca="false">('Medidas-dBm-Diagrama de radiaçã'!F183)-MAX('Medidas-dBm-Diagrama de radiaçã'!$C$5:$C$365,'Medidas-dBm-Diagrama de radiaçã'!$F$5:$F$365)</f>
        <v>-16.6</v>
      </c>
      <c r="F183" s="0" t="n">
        <v>-22.7</v>
      </c>
      <c r="I183" s="41" t="n">
        <f aca="false">I182+1</f>
        <v>178</v>
      </c>
      <c r="J183" s="53" t="n">
        <f aca="false">('Medidas-dBm-Diagrama de radiaçã'!I183)-MAX('Medidas-dBm-Diagrama de radiaçã'!$I$5:$I$365)</f>
        <v>-0.0720000000000027</v>
      </c>
      <c r="K183" s="53" t="n">
        <f aca="false">('Medidas-dBm-Diagrama de radiaçã'!J183)-MAX('Medidas-dBm-Diagrama de radiaçã'!$J$5:$J$365)</f>
        <v>-4.91</v>
      </c>
      <c r="O183" s="41" t="n">
        <f aca="false">O182+1</f>
        <v>178</v>
      </c>
      <c r="P183" s="53" t="n">
        <f aca="false">('Medidas-dBm-Diagrama de radiaçã'!O183)-MAX('Medidas-dBm-Diagrama de radiaçã'!$P$5:$P$365)</f>
        <v>-5.706</v>
      </c>
      <c r="Q183" s="53" t="n">
        <f aca="false">('Medidas-dBm-Diagrama de radiaçã'!P183)-MAX('Medidas-dBm-Diagrama de radiaçã'!$P$5:$P$365)</f>
        <v>-16.932</v>
      </c>
      <c r="R183" s="53" t="n">
        <f aca="false">('Medidas-dBm-Diagrama de radiaçã'!Q183)-MAX('Medidas-dBm-Diagrama de radiaçã'!$P$5:$P$365)</f>
        <v>-10.08</v>
      </c>
      <c r="S183" s="53" t="n">
        <f aca="false">('Medidas-dBm-Diagrama de radiaçã'!R183)-MAX('Medidas-dBm-Diagrama de radiaçã'!$R$5:$R$365)</f>
        <v>-17.66</v>
      </c>
      <c r="T183" s="0" t="n">
        <v>-12.142</v>
      </c>
    </row>
    <row r="184" customFormat="false" ht="12.8" hidden="false" customHeight="false" outlineLevel="0" collapsed="false">
      <c r="A184" s="41"/>
      <c r="C184" s="41" t="n">
        <f aca="false">C183+1</f>
        <v>179</v>
      </c>
      <c r="D184" s="53" t="n">
        <f aca="false">('Medidas-dBm-Diagrama de radiaçã'!C184)-MAX('Medidas-dBm-Diagrama de radiaçã'!$C$5:$C$365,'Medidas-dBm-Diagrama de radiaçã'!$F$5:$F$365)</f>
        <v>-1.2</v>
      </c>
      <c r="E184" s="53" t="n">
        <f aca="false">('Medidas-dBm-Diagrama de radiaçã'!F184)-MAX('Medidas-dBm-Diagrama de radiaçã'!$C$5:$C$365,'Medidas-dBm-Diagrama de radiaçã'!$F$5:$F$365)</f>
        <v>-16.6</v>
      </c>
      <c r="F184" s="0" t="n">
        <v>-21.2</v>
      </c>
      <c r="I184" s="41" t="n">
        <f aca="false">I183+1</f>
        <v>179</v>
      </c>
      <c r="J184" s="53" t="n">
        <f aca="false">('Medidas-dBm-Diagrama de radiaçã'!I184)-MAX('Medidas-dBm-Diagrama de radiaçã'!$I$5:$I$365)</f>
        <v>-0.0360000000000014</v>
      </c>
      <c r="K184" s="53" t="n">
        <f aca="false">('Medidas-dBm-Diagrama de radiaçã'!J184)-MAX('Medidas-dBm-Diagrama de radiaçã'!$J$5:$J$365)</f>
        <v>-4.84</v>
      </c>
      <c r="O184" s="41" t="n">
        <f aca="false">O183+1</f>
        <v>179</v>
      </c>
      <c r="P184" s="53" t="n">
        <f aca="false">('Medidas-dBm-Diagrama de radiaçã'!O184)-MAX('Medidas-dBm-Diagrama de radiaçã'!$P$5:$P$365)</f>
        <v>-5.518</v>
      </c>
      <c r="Q184" s="53" t="n">
        <f aca="false">('Medidas-dBm-Diagrama de radiaçã'!P184)-MAX('Medidas-dBm-Diagrama de radiaçã'!$P$5:$P$365)</f>
        <v>-17.336</v>
      </c>
      <c r="R184" s="53" t="n">
        <f aca="false">('Medidas-dBm-Diagrama de radiaçã'!Q184)-MAX('Medidas-dBm-Diagrama de radiaçã'!$P$5:$P$365)</f>
        <v>-10.45</v>
      </c>
      <c r="S184" s="53" t="n">
        <f aca="false">('Medidas-dBm-Diagrama de radiaçã'!R184)-MAX('Medidas-dBm-Diagrama de radiaçã'!$R$5:$R$365)</f>
        <v>-17.7</v>
      </c>
      <c r="T184" s="0" t="n">
        <v>-12.308</v>
      </c>
    </row>
    <row r="185" customFormat="false" ht="12.8" hidden="false" customHeight="false" outlineLevel="0" collapsed="false">
      <c r="A185" s="41" t="n">
        <v>180</v>
      </c>
      <c r="C185" s="41" t="n">
        <f aca="false">C184+1</f>
        <v>180</v>
      </c>
      <c r="D185" s="53" t="n">
        <f aca="false">('Medidas-dBm-Diagrama de radiaçã'!C185)-MAX('Medidas-dBm-Diagrama de radiaçã'!$C$5:$C$365,'Medidas-dBm-Diagrama de radiaçã'!$F$5:$F$365)</f>
        <v>-1.2</v>
      </c>
      <c r="E185" s="53" t="n">
        <f aca="false">('Medidas-dBm-Diagrama de radiaçã'!F185)-MAX('Medidas-dBm-Diagrama de radiaçã'!$C$5:$C$365,'Medidas-dBm-Diagrama de radiaçã'!$F$5:$F$365)</f>
        <v>-15.7</v>
      </c>
      <c r="F185" s="0" t="n">
        <v>-19.6</v>
      </c>
      <c r="I185" s="41" t="n">
        <f aca="false">I184+1</f>
        <v>180</v>
      </c>
      <c r="J185" s="53" t="n">
        <f aca="false">('Medidas-dBm-Diagrama de radiaçã'!I185)-MAX('Medidas-dBm-Diagrama de radiaçã'!$I$5:$I$365)</f>
        <v>0</v>
      </c>
      <c r="K185" s="53" t="n">
        <f aca="false">('Medidas-dBm-Diagrama de radiaçã'!J185)-MAX('Medidas-dBm-Diagrama de radiaçã'!$J$5:$J$365)</f>
        <v>-4.77</v>
      </c>
      <c r="O185" s="41" t="n">
        <f aca="false">O184+1</f>
        <v>180</v>
      </c>
      <c r="P185" s="53" t="n">
        <f aca="false">('Medidas-dBm-Diagrama de radiaçã'!O185)-MAX('Medidas-dBm-Diagrama de radiaçã'!$P$5:$P$365)</f>
        <v>-5.33000000000001</v>
      </c>
      <c r="Q185" s="53" t="n">
        <f aca="false">('Medidas-dBm-Diagrama de radiaçã'!P185)-MAX('Medidas-dBm-Diagrama de radiaçã'!$P$5:$P$365)</f>
        <v>-17.74</v>
      </c>
      <c r="R185" s="56" t="n">
        <f aca="false">('Medidas-dBm-Diagrama de radiaçã'!Q185)-MAX('Medidas-dBm-Diagrama de radiaçã'!$P$5:$P$365)</f>
        <v>-10.82</v>
      </c>
      <c r="S185" s="58" t="n">
        <f aca="false">('Medidas-dBm-Diagrama de radiaçã'!R185)-MAX('Medidas-dBm-Diagrama de radiaçã'!$R$5:$R$365)</f>
        <v>-17.74</v>
      </c>
      <c r="T185" s="0" t="n">
        <v>-12.474</v>
      </c>
    </row>
    <row r="186" customFormat="false" ht="12.8" hidden="false" customHeight="false" outlineLevel="0" collapsed="false">
      <c r="A186" s="41"/>
      <c r="C186" s="41" t="n">
        <f aca="false">C185+1</f>
        <v>181</v>
      </c>
      <c r="D186" s="53" t="n">
        <f aca="false">('Medidas-dBm-Diagrama de radiaçã'!C186)-MAX('Medidas-dBm-Diagrama de radiaçã'!$C$5:$C$365,'Medidas-dBm-Diagrama de radiaçã'!$F$5:$F$365)</f>
        <v>-1.2</v>
      </c>
      <c r="E186" s="53" t="n">
        <f aca="false">('Medidas-dBm-Diagrama de radiaçã'!F186)-MAX('Medidas-dBm-Diagrama de radiaçã'!$C$5:$C$365,'Medidas-dBm-Diagrama de radiaçã'!$F$5:$F$365)</f>
        <v>-15</v>
      </c>
      <c r="F186" s="0" t="n">
        <v>-18.2</v>
      </c>
      <c r="I186" s="41" t="n">
        <f aca="false">I185+1</f>
        <v>181</v>
      </c>
      <c r="J186" s="53" t="n">
        <f aca="false">('Medidas-dBm-Diagrama de radiaçã'!I186)-MAX('Medidas-dBm-Diagrama de radiaçã'!$I$5:$I$365)</f>
        <v>-0.0139999999999958</v>
      </c>
      <c r="K186" s="53" t="n">
        <f aca="false">('Medidas-dBm-Diagrama de radiaçã'!J186)-MAX('Medidas-dBm-Diagrama de radiaçã'!$J$5:$J$365)</f>
        <v>-4.596</v>
      </c>
      <c r="O186" s="41" t="n">
        <f aca="false">O185+1</f>
        <v>181</v>
      </c>
      <c r="P186" s="53" t="n">
        <f aca="false">('Medidas-dBm-Diagrama de radiaçã'!O186)-MAX('Medidas-dBm-Diagrama de radiaçã'!$P$5:$P$365)</f>
        <v>-5.244</v>
      </c>
      <c r="Q186" s="53" t="n">
        <f aca="false">('Medidas-dBm-Diagrama de radiaçã'!P186)-MAX('Medidas-dBm-Diagrama de radiaçã'!$P$5:$P$365)</f>
        <v>-17.7</v>
      </c>
      <c r="R186" s="53" t="n">
        <f aca="false">('Medidas-dBm-Diagrama de radiaçã'!Q186)-MAX('Medidas-dBm-Diagrama de radiaçã'!$P$5:$P$365)</f>
        <v>-10.786</v>
      </c>
      <c r="S186" s="53" t="n">
        <f aca="false">('Medidas-dBm-Diagrama de radiaçã'!R186)-MAX('Medidas-dBm-Diagrama de radiaçã'!$R$5:$R$365)</f>
        <v>-17.336</v>
      </c>
      <c r="T186" s="0" t="n">
        <v>-12.64</v>
      </c>
    </row>
    <row r="187" customFormat="false" ht="12.8" hidden="false" customHeight="false" outlineLevel="0" collapsed="false">
      <c r="A187" s="41"/>
      <c r="C187" s="41" t="n">
        <f aca="false">C186+1</f>
        <v>182</v>
      </c>
      <c r="D187" s="53" t="n">
        <f aca="false">('Medidas-dBm-Diagrama de radiaçã'!C187)-MAX('Medidas-dBm-Diagrama de radiaçã'!$C$5:$C$365,'Medidas-dBm-Diagrama de radiaçã'!$F$5:$F$365)</f>
        <v>-1.2</v>
      </c>
      <c r="E187" s="53" t="n">
        <f aca="false">('Medidas-dBm-Diagrama de radiaçã'!F187)-MAX('Medidas-dBm-Diagrama de radiaçã'!$C$5:$C$365,'Medidas-dBm-Diagrama de radiaçã'!$F$5:$F$365)</f>
        <v>-14</v>
      </c>
      <c r="F187" s="0" t="n">
        <v>-16.7</v>
      </c>
      <c r="I187" s="41" t="n">
        <f aca="false">I186+1</f>
        <v>182</v>
      </c>
      <c r="J187" s="53" t="n">
        <f aca="false">('Medidas-dBm-Diagrama de radiaçã'!I187)-MAX('Medidas-dBm-Diagrama de radiaçã'!$I$5:$I$365)</f>
        <v>-0.0279999999999987</v>
      </c>
      <c r="K187" s="53" t="n">
        <f aca="false">('Medidas-dBm-Diagrama de radiaçã'!J187)-MAX('Medidas-dBm-Diagrama de radiaçã'!$J$5:$J$365)</f>
        <v>-4.422</v>
      </c>
      <c r="O187" s="41" t="n">
        <f aca="false">O186+1</f>
        <v>182</v>
      </c>
      <c r="P187" s="53" t="n">
        <f aca="false">('Medidas-dBm-Diagrama de radiaçã'!O187)-MAX('Medidas-dBm-Diagrama de radiaçã'!$P$5:$P$365)</f>
        <v>-5.158</v>
      </c>
      <c r="Q187" s="53" t="n">
        <f aca="false">('Medidas-dBm-Diagrama de radiaçã'!P187)-MAX('Medidas-dBm-Diagrama de radiaçã'!$P$5:$P$365)</f>
        <v>-17.66</v>
      </c>
      <c r="R187" s="53" t="n">
        <f aca="false">('Medidas-dBm-Diagrama de radiaçã'!Q187)-MAX('Medidas-dBm-Diagrama de radiaçã'!$P$5:$P$365)</f>
        <v>-10.752</v>
      </c>
      <c r="S187" s="53" t="n">
        <f aca="false">('Medidas-dBm-Diagrama de radiaçã'!R187)-MAX('Medidas-dBm-Diagrama de radiaçã'!$R$5:$R$365)</f>
        <v>-16.932</v>
      </c>
      <c r="T187" s="0" t="n">
        <v>-12.978</v>
      </c>
    </row>
    <row r="188" customFormat="false" ht="12.8" hidden="false" customHeight="false" outlineLevel="0" collapsed="false">
      <c r="A188" s="41"/>
      <c r="C188" s="41" t="n">
        <f aca="false">C187+1</f>
        <v>183</v>
      </c>
      <c r="D188" s="53" t="n">
        <f aca="false">('Medidas-dBm-Diagrama de radiaçã'!C188)-MAX('Medidas-dBm-Diagrama de radiaçã'!$C$5:$C$365,'Medidas-dBm-Diagrama de radiaçã'!$F$5:$F$365)</f>
        <v>-1.2</v>
      </c>
      <c r="E188" s="53" t="n">
        <f aca="false">('Medidas-dBm-Diagrama de radiaçã'!F188)-MAX('Medidas-dBm-Diagrama de radiaçã'!$C$5:$C$365,'Medidas-dBm-Diagrama de radiaçã'!$F$5:$F$365)</f>
        <v>-13.6</v>
      </c>
      <c r="F188" s="0" t="n">
        <v>-15.8</v>
      </c>
      <c r="I188" s="41" t="n">
        <f aca="false">I187+1</f>
        <v>183</v>
      </c>
      <c r="J188" s="53" t="n">
        <f aca="false">('Medidas-dBm-Diagrama de radiaçã'!I188)-MAX('Medidas-dBm-Diagrama de radiaçã'!$I$5:$I$365)</f>
        <v>-0.0419999999999945</v>
      </c>
      <c r="K188" s="53" t="n">
        <f aca="false">('Medidas-dBm-Diagrama de radiaçã'!J188)-MAX('Medidas-dBm-Diagrama de radiaçã'!$J$5:$J$365)</f>
        <v>-4.248</v>
      </c>
      <c r="O188" s="41" t="n">
        <f aca="false">O187+1</f>
        <v>183</v>
      </c>
      <c r="P188" s="53" t="n">
        <f aca="false">('Medidas-dBm-Diagrama de radiaçã'!O188)-MAX('Medidas-dBm-Diagrama de radiaçã'!$P$5:$P$365)</f>
        <v>-5.072</v>
      </c>
      <c r="Q188" s="53" t="n">
        <f aca="false">('Medidas-dBm-Diagrama de radiaçã'!P188)-MAX('Medidas-dBm-Diagrama de radiaçã'!$P$5:$P$365)</f>
        <v>-17.62</v>
      </c>
      <c r="R188" s="53" t="n">
        <f aca="false">('Medidas-dBm-Diagrama de radiaçã'!Q188)-MAX('Medidas-dBm-Diagrama de radiaçã'!$P$5:$P$365)</f>
        <v>-10.718</v>
      </c>
      <c r="S188" s="53" t="n">
        <f aca="false">('Medidas-dBm-Diagrama de radiaçã'!R188)-MAX('Medidas-dBm-Diagrama de radiaçã'!$R$5:$R$365)</f>
        <v>-16.528</v>
      </c>
      <c r="T188" s="0" t="n">
        <v>-13.316</v>
      </c>
    </row>
    <row r="189" customFormat="false" ht="12.8" hidden="false" customHeight="false" outlineLevel="0" collapsed="false">
      <c r="A189" s="41"/>
      <c r="C189" s="41" t="n">
        <f aca="false">C188+1</f>
        <v>184</v>
      </c>
      <c r="D189" s="53" t="n">
        <f aca="false">('Medidas-dBm-Diagrama de radiaçã'!C189)-MAX('Medidas-dBm-Diagrama de radiaçã'!$C$5:$C$365,'Medidas-dBm-Diagrama de radiaçã'!$F$5:$F$365)</f>
        <v>-1.2</v>
      </c>
      <c r="E189" s="53" t="n">
        <f aca="false">('Medidas-dBm-Diagrama de radiaçã'!F189)-MAX('Medidas-dBm-Diagrama de radiaçã'!$C$5:$C$365,'Medidas-dBm-Diagrama de radiaçã'!$F$5:$F$365)</f>
        <v>-13.2</v>
      </c>
      <c r="F189" s="0" t="n">
        <v>-15.8</v>
      </c>
      <c r="I189" s="41" t="n">
        <f aca="false">I188+1</f>
        <v>184</v>
      </c>
      <c r="J189" s="53" t="n">
        <f aca="false">('Medidas-dBm-Diagrama de radiaçã'!I189)-MAX('Medidas-dBm-Diagrama de radiaçã'!$I$5:$I$365)</f>
        <v>-0.0559999999999974</v>
      </c>
      <c r="K189" s="53" t="n">
        <f aca="false">('Medidas-dBm-Diagrama de radiaçã'!J189)-MAX('Medidas-dBm-Diagrama de radiaçã'!$J$5:$J$365)</f>
        <v>-4.074</v>
      </c>
      <c r="O189" s="41" t="n">
        <f aca="false">O188+1</f>
        <v>184</v>
      </c>
      <c r="P189" s="53" t="n">
        <f aca="false">('Medidas-dBm-Diagrama de radiaçã'!O189)-MAX('Medidas-dBm-Diagrama de radiaçã'!$P$5:$P$365)</f>
        <v>-4.986</v>
      </c>
      <c r="Q189" s="53" t="n">
        <f aca="false">('Medidas-dBm-Diagrama de radiaçã'!P189)-MAX('Medidas-dBm-Diagrama de radiaçã'!$P$5:$P$365)</f>
        <v>-17.58</v>
      </c>
      <c r="R189" s="53" t="n">
        <f aca="false">('Medidas-dBm-Diagrama de radiaçã'!Q189)-MAX('Medidas-dBm-Diagrama de radiaçã'!$P$5:$P$365)</f>
        <v>-10.684</v>
      </c>
      <c r="S189" s="53" t="n">
        <f aca="false">('Medidas-dBm-Diagrama de radiaçã'!R189)-MAX('Medidas-dBm-Diagrama de radiaçã'!$R$5:$R$365)</f>
        <v>-16.124</v>
      </c>
      <c r="T189" s="0" t="n">
        <v>-13.654</v>
      </c>
    </row>
    <row r="190" customFormat="false" ht="12.8" hidden="false" customHeight="false" outlineLevel="0" collapsed="false">
      <c r="A190" s="41"/>
      <c r="C190" s="41" t="n">
        <f aca="false">C189+1</f>
        <v>185</v>
      </c>
      <c r="D190" s="53" t="n">
        <f aca="false">('Medidas-dBm-Diagrama de radiaçã'!C190)-MAX('Medidas-dBm-Diagrama de radiaçã'!$C$5:$C$365,'Medidas-dBm-Diagrama de radiaçã'!$F$5:$F$365)</f>
        <v>-1.2</v>
      </c>
      <c r="E190" s="53" t="n">
        <f aca="false">('Medidas-dBm-Diagrama de radiaçã'!F190)-MAX('Medidas-dBm-Diagrama de radiaçã'!$C$5:$C$365,'Medidas-dBm-Diagrama de radiaçã'!$F$5:$F$365)</f>
        <v>-12.8</v>
      </c>
      <c r="F190" s="0" t="n">
        <v>-14.9</v>
      </c>
      <c r="I190" s="41" t="n">
        <f aca="false">I189+1</f>
        <v>185</v>
      </c>
      <c r="J190" s="53" t="n">
        <f aca="false">('Medidas-dBm-Diagrama de radiaçã'!I190)-MAX('Medidas-dBm-Diagrama de radiaçã'!$I$5:$I$365)</f>
        <v>-0.0700000000000003</v>
      </c>
      <c r="K190" s="53" t="n">
        <f aca="false">('Medidas-dBm-Diagrama de radiaçã'!J190)-MAX('Medidas-dBm-Diagrama de radiaçã'!$J$5:$J$365)</f>
        <v>-3.9</v>
      </c>
      <c r="O190" s="41" t="n">
        <f aca="false">O189+1</f>
        <v>185</v>
      </c>
      <c r="P190" s="53" t="n">
        <f aca="false">('Medidas-dBm-Diagrama de radiaçã'!O190)-MAX('Medidas-dBm-Diagrama de radiaçã'!$P$5:$P$365)</f>
        <v>-4.90000000000001</v>
      </c>
      <c r="Q190" s="53" t="n">
        <f aca="false">('Medidas-dBm-Diagrama de radiaçã'!P190)-MAX('Medidas-dBm-Diagrama de radiaçã'!$P$5:$P$365)</f>
        <v>-17.54</v>
      </c>
      <c r="R190" s="53" t="n">
        <f aca="false">('Medidas-dBm-Diagrama de radiaçã'!Q190)-MAX('Medidas-dBm-Diagrama de radiaçã'!$P$5:$P$365)</f>
        <v>-10.65</v>
      </c>
      <c r="S190" s="53" t="n">
        <f aca="false">('Medidas-dBm-Diagrama de radiaçã'!R190)-MAX('Medidas-dBm-Diagrama de radiaçã'!$R$5:$R$365)</f>
        <v>-15.72</v>
      </c>
      <c r="T190" s="0" t="n">
        <v>-13.992</v>
      </c>
    </row>
    <row r="191" customFormat="false" ht="12.8" hidden="false" customHeight="false" outlineLevel="0" collapsed="false">
      <c r="A191" s="41"/>
      <c r="C191" s="41" t="n">
        <f aca="false">C190+1</f>
        <v>186</v>
      </c>
      <c r="D191" s="53" t="n">
        <f aca="false">('Medidas-dBm-Diagrama de radiaçã'!C191)-MAX('Medidas-dBm-Diagrama de radiaçã'!$C$5:$C$365,'Medidas-dBm-Diagrama de radiaçã'!$F$5:$F$365)</f>
        <v>-1.2</v>
      </c>
      <c r="E191" s="53" t="n">
        <f aca="false">('Medidas-dBm-Diagrama de radiaçã'!F191)-MAX('Medidas-dBm-Diagrama de radiaçã'!$C$5:$C$365,'Medidas-dBm-Diagrama de radiaçã'!$F$5:$F$365)</f>
        <v>-12.6</v>
      </c>
      <c r="F191" s="0" t="n">
        <v>-14.2</v>
      </c>
      <c r="I191" s="41" t="n">
        <f aca="false">I190+1</f>
        <v>186</v>
      </c>
      <c r="J191" s="53" t="n">
        <f aca="false">('Medidas-dBm-Diagrama de radiaçã'!I191)-MAX('Medidas-dBm-Diagrama de radiaçã'!$I$5:$I$365)</f>
        <v>-0.0760000000000005</v>
      </c>
      <c r="K191" s="53" t="n">
        <f aca="false">('Medidas-dBm-Diagrama de radiaçã'!J191)-MAX('Medidas-dBm-Diagrama de radiaçã'!$J$5:$J$365)</f>
        <v>-3.91</v>
      </c>
      <c r="O191" s="41" t="n">
        <f aca="false">O190+1</f>
        <v>186</v>
      </c>
      <c r="P191" s="53" t="n">
        <f aca="false">('Medidas-dBm-Diagrama de radiaçã'!O191)-MAX('Medidas-dBm-Diagrama de radiaçã'!$P$5:$P$365)</f>
        <v>-4.948</v>
      </c>
      <c r="Q191" s="53" t="n">
        <f aca="false">('Medidas-dBm-Diagrama de radiaçã'!P191)-MAX('Medidas-dBm-Diagrama de radiaçã'!$P$5:$P$365)</f>
        <v>-17.208</v>
      </c>
      <c r="R191" s="53" t="n">
        <f aca="false">('Medidas-dBm-Diagrama de radiaçã'!Q191)-MAX('Medidas-dBm-Diagrama de radiaçã'!$P$5:$P$365)</f>
        <v>-10.338</v>
      </c>
      <c r="S191" s="53" t="n">
        <f aca="false">('Medidas-dBm-Diagrama de radiaçã'!R191)-MAX('Medidas-dBm-Diagrama de radiaçã'!$R$5:$R$365)</f>
        <v>-15.392</v>
      </c>
      <c r="T191" s="0" t="n">
        <v>-14.33</v>
      </c>
    </row>
    <row r="192" customFormat="false" ht="12.8" hidden="false" customHeight="false" outlineLevel="0" collapsed="false">
      <c r="A192" s="41"/>
      <c r="C192" s="41" t="n">
        <f aca="false">C191+1</f>
        <v>187</v>
      </c>
      <c r="D192" s="53" t="n">
        <f aca="false">('Medidas-dBm-Diagrama de radiaçã'!C192)-MAX('Medidas-dBm-Diagrama de radiaçã'!$C$5:$C$365,'Medidas-dBm-Diagrama de radiaçã'!$F$5:$F$365)</f>
        <v>-1.2</v>
      </c>
      <c r="E192" s="53" t="n">
        <f aca="false">('Medidas-dBm-Diagrama de radiaçã'!F192)-MAX('Medidas-dBm-Diagrama de radiaçã'!$C$5:$C$365,'Medidas-dBm-Diagrama de radiaçã'!$F$5:$F$365)</f>
        <v>-12.3</v>
      </c>
      <c r="F192" s="0" t="n">
        <v>-13.2</v>
      </c>
      <c r="I192" s="41" t="n">
        <f aca="false">I191+1</f>
        <v>187</v>
      </c>
      <c r="J192" s="53" t="n">
        <f aca="false">('Medidas-dBm-Diagrama de radiaçã'!I192)-MAX('Medidas-dBm-Diagrama de radiaçã'!$I$5:$I$365)</f>
        <v>-0.0820000000000007</v>
      </c>
      <c r="K192" s="53" t="n">
        <f aca="false">('Medidas-dBm-Diagrama de radiaçã'!J192)-MAX('Medidas-dBm-Diagrama de radiaçã'!$J$5:$J$365)</f>
        <v>-3.92</v>
      </c>
      <c r="O192" s="41" t="n">
        <f aca="false">O191+1</f>
        <v>187</v>
      </c>
      <c r="P192" s="53" t="n">
        <f aca="false">('Medidas-dBm-Diagrama de radiaçã'!O192)-MAX('Medidas-dBm-Diagrama de radiaçã'!$P$5:$P$365)</f>
        <v>-4.996</v>
      </c>
      <c r="Q192" s="53" t="n">
        <f aca="false">('Medidas-dBm-Diagrama de radiaçã'!P192)-MAX('Medidas-dBm-Diagrama de radiaçã'!$P$5:$P$365)</f>
        <v>-16.876</v>
      </c>
      <c r="R192" s="53" t="n">
        <f aca="false">('Medidas-dBm-Diagrama de radiaçã'!Q192)-MAX('Medidas-dBm-Diagrama de radiaçã'!$P$5:$P$365)</f>
        <v>-10.026</v>
      </c>
      <c r="S192" s="53" t="n">
        <f aca="false">('Medidas-dBm-Diagrama de radiaçã'!R192)-MAX('Medidas-dBm-Diagrama de radiaçã'!$R$5:$R$365)</f>
        <v>-15.064</v>
      </c>
      <c r="T192" s="0" t="n">
        <v>-14.556</v>
      </c>
    </row>
    <row r="193" customFormat="false" ht="12.8" hidden="false" customHeight="false" outlineLevel="0" collapsed="false">
      <c r="A193" s="41"/>
      <c r="C193" s="41" t="n">
        <f aca="false">C192+1</f>
        <v>188</v>
      </c>
      <c r="D193" s="53" t="n">
        <f aca="false">('Medidas-dBm-Diagrama de radiaçã'!C193)-MAX('Medidas-dBm-Diagrama de radiaçã'!$C$5:$C$365,'Medidas-dBm-Diagrama de radiaçã'!$F$5:$F$365)</f>
        <v>-1.2</v>
      </c>
      <c r="E193" s="53" t="n">
        <f aca="false">('Medidas-dBm-Diagrama de radiaçã'!F193)-MAX('Medidas-dBm-Diagrama de radiaçã'!$C$5:$C$365,'Medidas-dBm-Diagrama de radiaçã'!$F$5:$F$365)</f>
        <v>-12.2</v>
      </c>
      <c r="F193" s="0" t="n">
        <v>-12.8</v>
      </c>
      <c r="I193" s="41" t="n">
        <f aca="false">I192+1</f>
        <v>188</v>
      </c>
      <c r="J193" s="53" t="n">
        <f aca="false">('Medidas-dBm-Diagrama de radiaçã'!I193)-MAX('Medidas-dBm-Diagrama de radiaçã'!$I$5:$I$365)</f>
        <v>-0.088000000000001</v>
      </c>
      <c r="K193" s="53" t="n">
        <f aca="false">('Medidas-dBm-Diagrama de radiaçã'!J193)-MAX('Medidas-dBm-Diagrama de radiaçã'!$J$5:$J$365)</f>
        <v>-3.93</v>
      </c>
      <c r="O193" s="41" t="n">
        <f aca="false">O192+1</f>
        <v>188</v>
      </c>
      <c r="P193" s="53" t="n">
        <f aca="false">('Medidas-dBm-Diagrama de radiaçã'!O193)-MAX('Medidas-dBm-Diagrama de radiaçã'!$P$5:$P$365)</f>
        <v>-5.044</v>
      </c>
      <c r="Q193" s="53" t="n">
        <f aca="false">('Medidas-dBm-Diagrama de radiaçã'!P193)-MAX('Medidas-dBm-Diagrama de radiaçã'!$P$5:$P$365)</f>
        <v>-16.544</v>
      </c>
      <c r="R193" s="53" t="n">
        <f aca="false">('Medidas-dBm-Diagrama de radiaçã'!Q193)-MAX('Medidas-dBm-Diagrama de radiaçã'!$P$5:$P$365)</f>
        <v>-9.71400000000001</v>
      </c>
      <c r="S193" s="53" t="n">
        <f aca="false">('Medidas-dBm-Diagrama de radiaçã'!R193)-MAX('Medidas-dBm-Diagrama de radiaçã'!$R$5:$R$365)</f>
        <v>-14.736</v>
      </c>
      <c r="T193" s="0" t="n">
        <v>-14.782</v>
      </c>
    </row>
    <row r="194" customFormat="false" ht="12.8" hidden="false" customHeight="false" outlineLevel="0" collapsed="false">
      <c r="A194" s="41"/>
      <c r="C194" s="41" t="n">
        <f aca="false">C193+1</f>
        <v>189</v>
      </c>
      <c r="D194" s="53" t="n">
        <f aca="false">('Medidas-dBm-Diagrama de radiaçã'!C194)-MAX('Medidas-dBm-Diagrama de radiaçã'!$C$5:$C$365,'Medidas-dBm-Diagrama de radiaçã'!$F$5:$F$365)</f>
        <v>-1.2</v>
      </c>
      <c r="E194" s="53" t="n">
        <f aca="false">('Medidas-dBm-Diagrama de radiaçã'!F194)-MAX('Medidas-dBm-Diagrama de radiaçã'!$C$5:$C$365,'Medidas-dBm-Diagrama de radiaçã'!$F$5:$F$365)</f>
        <v>-12.1</v>
      </c>
      <c r="F194" s="0" t="n">
        <v>-12.4</v>
      </c>
      <c r="I194" s="41" t="n">
        <f aca="false">I193+1</f>
        <v>189</v>
      </c>
      <c r="J194" s="53" t="n">
        <f aca="false">('Medidas-dBm-Diagrama de radiaçã'!I194)-MAX('Medidas-dBm-Diagrama de radiaçã'!$I$5:$I$365)</f>
        <v>-0.0940000000000012</v>
      </c>
      <c r="K194" s="53" t="n">
        <f aca="false">('Medidas-dBm-Diagrama de radiaçã'!J194)-MAX('Medidas-dBm-Diagrama de radiaçã'!$J$5:$J$365)</f>
        <v>-3.94</v>
      </c>
      <c r="O194" s="41" t="n">
        <f aca="false">O193+1</f>
        <v>189</v>
      </c>
      <c r="P194" s="53" t="n">
        <f aca="false">('Medidas-dBm-Diagrama de radiaçã'!O194)-MAX('Medidas-dBm-Diagrama de radiaçã'!$P$5:$P$365)</f>
        <v>-5.09200000000001</v>
      </c>
      <c r="Q194" s="53" t="n">
        <f aca="false">('Medidas-dBm-Diagrama de radiaçã'!P194)-MAX('Medidas-dBm-Diagrama de radiaçã'!$P$5:$P$365)</f>
        <v>-16.212</v>
      </c>
      <c r="R194" s="53" t="n">
        <f aca="false">('Medidas-dBm-Diagrama de radiaçã'!Q194)-MAX('Medidas-dBm-Diagrama de radiaçã'!$P$5:$P$365)</f>
        <v>-9.402</v>
      </c>
      <c r="S194" s="53" t="n">
        <f aca="false">('Medidas-dBm-Diagrama de radiaçã'!R194)-MAX('Medidas-dBm-Diagrama de radiaçã'!$R$5:$R$365)</f>
        <v>-14.408</v>
      </c>
      <c r="T194" s="0" t="n">
        <v>-15.008</v>
      </c>
    </row>
    <row r="195" customFormat="false" ht="12.8" hidden="false" customHeight="false" outlineLevel="0" collapsed="false">
      <c r="A195" s="41" t="n">
        <v>190</v>
      </c>
      <c r="C195" s="41" t="n">
        <f aca="false">C194+1</f>
        <v>190</v>
      </c>
      <c r="D195" s="53" t="n">
        <f aca="false">('Medidas-dBm-Diagrama de radiaçã'!C195)-MAX('Medidas-dBm-Diagrama de radiaçã'!$C$5:$C$365,'Medidas-dBm-Diagrama de radiaçã'!$F$5:$F$365)</f>
        <v>-1.2</v>
      </c>
      <c r="E195" s="53" t="n">
        <f aca="false">('Medidas-dBm-Diagrama de radiaçã'!F195)-MAX('Medidas-dBm-Diagrama de radiaçã'!$C$5:$C$365,'Medidas-dBm-Diagrama de radiaçã'!$F$5:$F$365)</f>
        <v>-12.1</v>
      </c>
      <c r="F195" s="0" t="n">
        <v>-12</v>
      </c>
      <c r="I195" s="41" t="n">
        <f aca="false">I194+1</f>
        <v>190</v>
      </c>
      <c r="J195" s="53" t="n">
        <f aca="false">('Medidas-dBm-Diagrama de radiaçã'!I195)-MAX('Medidas-dBm-Diagrama de radiaçã'!$I$5:$I$365)</f>
        <v>-0.100000000000001</v>
      </c>
      <c r="K195" s="53" t="n">
        <f aca="false">('Medidas-dBm-Diagrama de radiaçã'!J195)-MAX('Medidas-dBm-Diagrama de radiaçã'!$J$5:$J$365)</f>
        <v>-3.95</v>
      </c>
      <c r="O195" s="41" t="n">
        <f aca="false">O194+1</f>
        <v>190</v>
      </c>
      <c r="P195" s="53" t="n">
        <f aca="false">('Medidas-dBm-Diagrama de radiaçã'!O195)-MAX('Medidas-dBm-Diagrama de radiaçã'!$P$5:$P$365)</f>
        <v>-5.14</v>
      </c>
      <c r="Q195" s="53" t="n">
        <f aca="false">('Medidas-dBm-Diagrama de radiaçã'!P195)-MAX('Medidas-dBm-Diagrama de radiaçã'!$P$5:$P$365)</f>
        <v>-15.88</v>
      </c>
      <c r="R195" s="53" t="n">
        <f aca="false">('Medidas-dBm-Diagrama de radiaçã'!Q195)-MAX('Medidas-dBm-Diagrama de radiaçã'!$P$5:$P$365)</f>
        <v>-9.09</v>
      </c>
      <c r="S195" s="53" t="n">
        <f aca="false">('Medidas-dBm-Diagrama de radiaçã'!R195)-MAX('Medidas-dBm-Diagrama de radiaçã'!$R$5:$R$365)</f>
        <v>-14.08</v>
      </c>
      <c r="T195" s="0" t="n">
        <v>-15.234</v>
      </c>
    </row>
    <row r="196" customFormat="false" ht="12.8" hidden="false" customHeight="false" outlineLevel="0" collapsed="false">
      <c r="A196" s="41"/>
      <c r="C196" s="41" t="n">
        <f aca="false">C195+1</f>
        <v>191</v>
      </c>
      <c r="D196" s="53" t="n">
        <f aca="false">('Medidas-dBm-Diagrama de radiaçã'!C196)-MAX('Medidas-dBm-Diagrama de radiaçã'!$C$5:$C$365,'Medidas-dBm-Diagrama de radiaçã'!$F$5:$F$365)</f>
        <v>-1.3</v>
      </c>
      <c r="E196" s="53" t="n">
        <f aca="false">('Medidas-dBm-Diagrama de radiaçã'!F196)-MAX('Medidas-dBm-Diagrama de radiaçã'!$C$5:$C$365,'Medidas-dBm-Diagrama de radiaçã'!$F$5:$F$365)</f>
        <v>-12.1</v>
      </c>
      <c r="F196" s="0" t="n">
        <v>-11.8</v>
      </c>
      <c r="I196" s="41" t="n">
        <f aca="false">I195+1</f>
        <v>191</v>
      </c>
      <c r="J196" s="53" t="n">
        <f aca="false">('Medidas-dBm-Diagrama de radiaçã'!I196)-MAX('Medidas-dBm-Diagrama de radiaçã'!$I$5:$I$365)</f>
        <v>-0.126000000000005</v>
      </c>
      <c r="K196" s="53" t="n">
        <f aca="false">('Medidas-dBm-Diagrama de radiaçã'!J196)-MAX('Medidas-dBm-Diagrama de radiaçã'!$J$5:$J$365)</f>
        <v>-4</v>
      </c>
      <c r="O196" s="41" t="n">
        <f aca="false">O195+1</f>
        <v>191</v>
      </c>
      <c r="P196" s="53" t="n">
        <f aca="false">('Medidas-dBm-Diagrama de radiaçã'!O196)-MAX('Medidas-dBm-Diagrama de radiaçã'!$P$5:$P$365)</f>
        <v>-5.296</v>
      </c>
      <c r="Q196" s="53" t="n">
        <f aca="false">('Medidas-dBm-Diagrama de radiaçã'!P196)-MAX('Medidas-dBm-Diagrama de radiaçã'!$P$5:$P$365)</f>
        <v>-15.796</v>
      </c>
      <c r="R196" s="53" t="n">
        <f aca="false">('Medidas-dBm-Diagrama de radiaçã'!Q196)-MAX('Medidas-dBm-Diagrama de radiaçã'!$P$5:$P$365)</f>
        <v>-8.794</v>
      </c>
      <c r="S196" s="53" t="n">
        <f aca="false">('Medidas-dBm-Diagrama de radiaçã'!R196)-MAX('Medidas-dBm-Diagrama de radiaçã'!$R$5:$R$365)</f>
        <v>-13.666</v>
      </c>
      <c r="T196" s="0" t="n">
        <v>-15.46</v>
      </c>
    </row>
    <row r="197" customFormat="false" ht="12.8" hidden="false" customHeight="false" outlineLevel="0" collapsed="false">
      <c r="A197" s="41"/>
      <c r="C197" s="41" t="n">
        <f aca="false">C196+1</f>
        <v>192</v>
      </c>
      <c r="D197" s="53" t="n">
        <f aca="false">('Medidas-dBm-Diagrama de radiaçã'!C197)-MAX('Medidas-dBm-Diagrama de radiaçã'!$C$5:$C$365,'Medidas-dBm-Diagrama de radiaçã'!$F$5:$F$365)</f>
        <v>-1.4</v>
      </c>
      <c r="E197" s="53" t="n">
        <f aca="false">('Medidas-dBm-Diagrama de radiaçã'!F197)-MAX('Medidas-dBm-Diagrama de radiaçã'!$C$5:$C$365,'Medidas-dBm-Diagrama de radiaçã'!$F$5:$F$365)</f>
        <v>-12.2</v>
      </c>
      <c r="F197" s="0" t="n">
        <v>-11.5</v>
      </c>
      <c r="I197" s="41" t="n">
        <f aca="false">I196+1</f>
        <v>192</v>
      </c>
      <c r="J197" s="53" t="n">
        <f aca="false">('Medidas-dBm-Diagrama de radiaçã'!I197)-MAX('Medidas-dBm-Diagrama de radiaçã'!$I$5:$I$365)</f>
        <v>-0.152000000000008</v>
      </c>
      <c r="K197" s="53" t="n">
        <f aca="false">('Medidas-dBm-Diagrama de radiaçã'!J197)-MAX('Medidas-dBm-Diagrama de radiaçã'!$J$5:$J$365)</f>
        <v>-4.05</v>
      </c>
      <c r="O197" s="41" t="n">
        <f aca="false">O196+1</f>
        <v>192</v>
      </c>
      <c r="P197" s="53" t="n">
        <f aca="false">('Medidas-dBm-Diagrama de radiaçã'!O197)-MAX('Medidas-dBm-Diagrama de radiaçã'!$P$5:$P$365)</f>
        <v>-5.45200000000001</v>
      </c>
      <c r="Q197" s="53" t="n">
        <f aca="false">('Medidas-dBm-Diagrama de radiaçã'!P197)-MAX('Medidas-dBm-Diagrama de radiaçã'!$P$5:$P$365)</f>
        <v>-15.712</v>
      </c>
      <c r="R197" s="53" t="n">
        <f aca="false">('Medidas-dBm-Diagrama de radiaçã'!Q197)-MAX('Medidas-dBm-Diagrama de radiaçã'!$P$5:$P$365)</f>
        <v>-8.498</v>
      </c>
      <c r="S197" s="53" t="n">
        <f aca="false">('Medidas-dBm-Diagrama de radiaçã'!R197)-MAX('Medidas-dBm-Diagrama de radiaçã'!$R$5:$R$365)</f>
        <v>-13.252</v>
      </c>
      <c r="T197" s="0" t="n">
        <v>-15.544</v>
      </c>
    </row>
    <row r="198" customFormat="false" ht="12.8" hidden="false" customHeight="false" outlineLevel="0" collapsed="false">
      <c r="A198" s="41"/>
      <c r="C198" s="41" t="n">
        <f aca="false">C197+1</f>
        <v>193</v>
      </c>
      <c r="D198" s="53" t="n">
        <f aca="false">('Medidas-dBm-Diagrama de radiaçã'!C198)-MAX('Medidas-dBm-Diagrama de radiaçã'!$C$5:$C$365,'Medidas-dBm-Diagrama de radiaçã'!$F$5:$F$365)</f>
        <v>-1.5</v>
      </c>
      <c r="E198" s="53" t="n">
        <f aca="false">('Medidas-dBm-Diagrama de radiaçã'!F198)-MAX('Medidas-dBm-Diagrama de radiaçã'!$C$5:$C$365,'Medidas-dBm-Diagrama de radiaçã'!$F$5:$F$365)</f>
        <v>-12.2</v>
      </c>
      <c r="F198" s="0" t="n">
        <v>-11.4</v>
      </c>
      <c r="I198" s="41" t="n">
        <f aca="false">I197+1</f>
        <v>193</v>
      </c>
      <c r="J198" s="53" t="n">
        <f aca="false">('Medidas-dBm-Diagrama de radiaçã'!I198)-MAX('Medidas-dBm-Diagrama de radiaçã'!$I$5:$I$365)</f>
        <v>-0.178000000000004</v>
      </c>
      <c r="K198" s="53" t="n">
        <f aca="false">('Medidas-dBm-Diagrama de radiaçã'!J198)-MAX('Medidas-dBm-Diagrama de radiaçã'!$J$5:$J$365)</f>
        <v>-4.1</v>
      </c>
      <c r="O198" s="41" t="n">
        <f aca="false">O197+1</f>
        <v>193</v>
      </c>
      <c r="P198" s="53" t="n">
        <f aca="false">('Medidas-dBm-Diagrama de radiaçã'!O198)-MAX('Medidas-dBm-Diagrama de radiaçã'!$P$5:$P$365)</f>
        <v>-5.608</v>
      </c>
      <c r="Q198" s="53" t="n">
        <f aca="false">('Medidas-dBm-Diagrama de radiaçã'!P198)-MAX('Medidas-dBm-Diagrama de radiaçã'!$P$5:$P$365)</f>
        <v>-15.628</v>
      </c>
      <c r="R198" s="53" t="n">
        <f aca="false">('Medidas-dBm-Diagrama de radiaçã'!Q198)-MAX('Medidas-dBm-Diagrama de radiaçã'!$P$5:$P$365)</f>
        <v>-8.20200000000001</v>
      </c>
      <c r="S198" s="53" t="n">
        <f aca="false">('Medidas-dBm-Diagrama de radiaçã'!R198)-MAX('Medidas-dBm-Diagrama de radiaçã'!$R$5:$R$365)</f>
        <v>-12.838</v>
      </c>
      <c r="T198" s="0" t="n">
        <v>-15.628</v>
      </c>
    </row>
    <row r="199" customFormat="false" ht="12.8" hidden="false" customHeight="false" outlineLevel="0" collapsed="false">
      <c r="A199" s="41"/>
      <c r="C199" s="41" t="n">
        <f aca="false">C198+1</f>
        <v>194</v>
      </c>
      <c r="D199" s="53" t="n">
        <f aca="false">('Medidas-dBm-Diagrama de radiaçã'!C199)-MAX('Medidas-dBm-Diagrama de radiaçã'!$C$5:$C$365,'Medidas-dBm-Diagrama de radiaçã'!$F$5:$F$365)</f>
        <v>-1.59999999999999</v>
      </c>
      <c r="E199" s="53" t="n">
        <f aca="false">('Medidas-dBm-Diagrama de radiaçã'!F199)-MAX('Medidas-dBm-Diagrama de radiaçã'!$C$5:$C$365,'Medidas-dBm-Diagrama de radiaçã'!$F$5:$F$365)</f>
        <v>-12.3</v>
      </c>
      <c r="F199" s="0" t="n">
        <v>-11.3</v>
      </c>
      <c r="I199" s="41" t="n">
        <f aca="false">I198+1</f>
        <v>194</v>
      </c>
      <c r="J199" s="53" t="n">
        <f aca="false">('Medidas-dBm-Diagrama de radiaçã'!I199)-MAX('Medidas-dBm-Diagrama de radiaçã'!$I$5:$I$365)</f>
        <v>-0.204000000000008</v>
      </c>
      <c r="K199" s="53" t="n">
        <f aca="false">('Medidas-dBm-Diagrama de radiaçã'!J199)-MAX('Medidas-dBm-Diagrama de radiaçã'!$J$5:$J$365)</f>
        <v>-4.15</v>
      </c>
      <c r="O199" s="41" t="n">
        <f aca="false">O198+1</f>
        <v>194</v>
      </c>
      <c r="P199" s="53" t="n">
        <f aca="false">('Medidas-dBm-Diagrama de radiaçã'!O199)-MAX('Medidas-dBm-Diagrama de radiaçã'!$P$5:$P$365)</f>
        <v>-5.764</v>
      </c>
      <c r="Q199" s="53" t="n">
        <f aca="false">('Medidas-dBm-Diagrama de radiaçã'!P199)-MAX('Medidas-dBm-Diagrama de radiaçã'!$P$5:$P$365)</f>
        <v>-15.544</v>
      </c>
      <c r="R199" s="53" t="n">
        <f aca="false">('Medidas-dBm-Diagrama de radiaçã'!Q199)-MAX('Medidas-dBm-Diagrama de radiaçã'!$P$5:$P$365)</f>
        <v>-7.90600000000001</v>
      </c>
      <c r="S199" s="53" t="n">
        <f aca="false">('Medidas-dBm-Diagrama de radiaçã'!R199)-MAX('Medidas-dBm-Diagrama de radiaçã'!$R$5:$R$365)</f>
        <v>-12.424</v>
      </c>
      <c r="T199" s="0" t="n">
        <v>-15.712</v>
      </c>
    </row>
    <row r="200" customFormat="false" ht="12.8" hidden="false" customHeight="false" outlineLevel="0" collapsed="false">
      <c r="A200" s="41"/>
      <c r="C200" s="41" t="n">
        <f aca="false">C199+1</f>
        <v>195</v>
      </c>
      <c r="D200" s="53" t="n">
        <f aca="false">('Medidas-dBm-Diagrama de radiaçã'!C200)-MAX('Medidas-dBm-Diagrama de radiaçã'!$C$5:$C$365,'Medidas-dBm-Diagrama de radiaçã'!$F$5:$F$365)</f>
        <v>-1.7</v>
      </c>
      <c r="E200" s="53" t="n">
        <f aca="false">('Medidas-dBm-Diagrama de radiaçã'!F200)-MAX('Medidas-dBm-Diagrama de radiaçã'!$C$5:$C$365,'Medidas-dBm-Diagrama de radiaçã'!$F$5:$F$365)</f>
        <v>-12.6</v>
      </c>
      <c r="F200" s="0" t="n">
        <v>-11.3</v>
      </c>
      <c r="I200" s="41" t="n">
        <f aca="false">I199+1</f>
        <v>195</v>
      </c>
      <c r="J200" s="53" t="n">
        <f aca="false">('Medidas-dBm-Diagrama de radiaçã'!I200)-MAX('Medidas-dBm-Diagrama de radiaçã'!$I$5:$I$365)</f>
        <v>-0.230000000000004</v>
      </c>
      <c r="K200" s="53" t="n">
        <f aca="false">('Medidas-dBm-Diagrama de radiaçã'!J200)-MAX('Medidas-dBm-Diagrama de radiaçã'!$J$5:$J$365)</f>
        <v>-4.2</v>
      </c>
      <c r="O200" s="41" t="n">
        <f aca="false">O199+1</f>
        <v>195</v>
      </c>
      <c r="P200" s="53" t="n">
        <f aca="false">('Medidas-dBm-Diagrama de radiaçã'!O200)-MAX('Medidas-dBm-Diagrama de radiaçã'!$P$5:$P$365)</f>
        <v>-5.92</v>
      </c>
      <c r="Q200" s="53" t="n">
        <f aca="false">('Medidas-dBm-Diagrama de radiaçã'!P200)-MAX('Medidas-dBm-Diagrama de radiaçã'!$P$5:$P$365)</f>
        <v>-15.46</v>
      </c>
      <c r="R200" s="53" t="n">
        <f aca="false">('Medidas-dBm-Diagrama de radiaçã'!Q200)-MAX('Medidas-dBm-Diagrama de radiaçã'!$P$5:$P$365)</f>
        <v>-7.61</v>
      </c>
      <c r="S200" s="53" t="n">
        <f aca="false">('Medidas-dBm-Diagrama de radiaçã'!R200)-MAX('Medidas-dBm-Diagrama de radiaçã'!$R$5:$R$365)</f>
        <v>-12.01</v>
      </c>
      <c r="T200" s="0" t="n">
        <v>-15.796</v>
      </c>
    </row>
    <row r="201" customFormat="false" ht="12.8" hidden="false" customHeight="false" outlineLevel="0" collapsed="false">
      <c r="A201" s="41"/>
      <c r="C201" s="41" t="n">
        <f aca="false">C200+1</f>
        <v>196</v>
      </c>
      <c r="D201" s="53" t="n">
        <f aca="false">('Medidas-dBm-Diagrama de radiaçã'!C201)-MAX('Medidas-dBm-Diagrama de radiaçã'!$C$5:$C$365,'Medidas-dBm-Diagrama de radiaçã'!$F$5:$F$365)</f>
        <v>-1.8</v>
      </c>
      <c r="E201" s="53" t="n">
        <f aca="false">('Medidas-dBm-Diagrama de radiaçã'!F201)-MAX('Medidas-dBm-Diagrama de radiaçã'!$C$5:$C$365,'Medidas-dBm-Diagrama de radiaçã'!$F$5:$F$365)</f>
        <v>-12.8</v>
      </c>
      <c r="F201" s="0" t="n">
        <v>-11.3</v>
      </c>
      <c r="I201" s="41" t="n">
        <f aca="false">I200+1</f>
        <v>196</v>
      </c>
      <c r="J201" s="53" t="n">
        <f aca="false">('Medidas-dBm-Diagrama de radiaçã'!I201)-MAX('Medidas-dBm-Diagrama de radiaçã'!$I$5:$I$365)</f>
        <v>-0.350000000000001</v>
      </c>
      <c r="K201" s="53" t="n">
        <f aca="false">('Medidas-dBm-Diagrama de radiaçã'!J201)-MAX('Medidas-dBm-Diagrama de radiaçã'!$J$5:$J$365)</f>
        <v>-4.262</v>
      </c>
      <c r="O201" s="41" t="n">
        <f aca="false">O200+1</f>
        <v>196</v>
      </c>
      <c r="P201" s="53" t="n">
        <f aca="false">('Medidas-dBm-Diagrama de radiaçã'!O201)-MAX('Medidas-dBm-Diagrama de radiaçã'!$P$5:$P$365)</f>
        <v>-6.222</v>
      </c>
      <c r="Q201" s="53" t="n">
        <f aca="false">('Medidas-dBm-Diagrama de radiaçã'!P201)-MAX('Medidas-dBm-Diagrama de radiaçã'!$P$5:$P$365)</f>
        <v>-15.234</v>
      </c>
      <c r="R201" s="53" t="n">
        <f aca="false">('Medidas-dBm-Diagrama de radiaçã'!Q201)-MAX('Medidas-dBm-Diagrama de radiaçã'!$P$5:$P$365)</f>
        <v>-7.338</v>
      </c>
      <c r="S201" s="53" t="n">
        <f aca="false">('Medidas-dBm-Diagrama de radiaçã'!R201)-MAX('Medidas-dBm-Diagrama de radiaçã'!$R$5:$R$365)</f>
        <v>-11.49</v>
      </c>
      <c r="T201" s="0" t="n">
        <v>-15.88</v>
      </c>
    </row>
    <row r="202" customFormat="false" ht="12.8" hidden="false" customHeight="false" outlineLevel="0" collapsed="false">
      <c r="A202" s="41"/>
      <c r="C202" s="41" t="n">
        <f aca="false">C201+1</f>
        <v>197</v>
      </c>
      <c r="D202" s="53" t="n">
        <f aca="false">('Medidas-dBm-Diagrama de radiaçã'!C202)-MAX('Medidas-dBm-Diagrama de radiaçã'!$C$5:$C$365,'Medidas-dBm-Diagrama de radiaçã'!$F$5:$F$365)</f>
        <v>-1.8</v>
      </c>
      <c r="E202" s="53" t="n">
        <f aca="false">('Medidas-dBm-Diagrama de radiaçã'!F202)-MAX('Medidas-dBm-Diagrama de radiaçã'!$C$5:$C$365,'Medidas-dBm-Diagrama de radiaçã'!$F$5:$F$365)</f>
        <v>-13</v>
      </c>
      <c r="F202" s="0" t="n">
        <v>-11.4</v>
      </c>
      <c r="I202" s="41" t="n">
        <f aca="false">I201+1</f>
        <v>197</v>
      </c>
      <c r="J202" s="53" t="n">
        <f aca="false">('Medidas-dBm-Diagrama de radiaçã'!I202)-MAX('Medidas-dBm-Diagrama de radiaçã'!$I$5:$I$365)</f>
        <v>-0.470000000000006</v>
      </c>
      <c r="K202" s="53" t="n">
        <f aca="false">('Medidas-dBm-Diagrama de radiaçã'!J202)-MAX('Medidas-dBm-Diagrama de radiaçã'!$J$5:$J$365)</f>
        <v>-4.324</v>
      </c>
      <c r="O202" s="41" t="n">
        <f aca="false">O201+1</f>
        <v>197</v>
      </c>
      <c r="P202" s="53" t="n">
        <f aca="false">('Medidas-dBm-Diagrama de radiaçã'!O202)-MAX('Medidas-dBm-Diagrama de radiaçã'!$P$5:$P$365)</f>
        <v>-6.524</v>
      </c>
      <c r="Q202" s="53" t="n">
        <f aca="false">('Medidas-dBm-Diagrama de radiaçã'!P202)-MAX('Medidas-dBm-Diagrama de radiaçã'!$P$5:$P$365)</f>
        <v>-15.008</v>
      </c>
      <c r="R202" s="53" t="n">
        <f aca="false">('Medidas-dBm-Diagrama de radiaçã'!Q202)-MAX('Medidas-dBm-Diagrama de radiaçã'!$P$5:$P$365)</f>
        <v>-7.066</v>
      </c>
      <c r="S202" s="53" t="n">
        <f aca="false">('Medidas-dBm-Diagrama de radiaçã'!R202)-MAX('Medidas-dBm-Diagrama de radiaçã'!$R$5:$R$365)</f>
        <v>-10.97</v>
      </c>
      <c r="T202" s="0" t="n">
        <v>-16.212</v>
      </c>
    </row>
    <row r="203" customFormat="false" ht="12.8" hidden="false" customHeight="false" outlineLevel="0" collapsed="false">
      <c r="A203" s="41"/>
      <c r="C203" s="41" t="n">
        <f aca="false">C202+1</f>
        <v>198</v>
      </c>
      <c r="D203" s="53" t="n">
        <f aca="false">('Medidas-dBm-Diagrama de radiaçã'!C203)-MAX('Medidas-dBm-Diagrama de radiaçã'!$C$5:$C$365,'Medidas-dBm-Diagrama de radiaçã'!$F$5:$F$365)</f>
        <v>-1.9</v>
      </c>
      <c r="E203" s="53" t="n">
        <f aca="false">('Medidas-dBm-Diagrama de radiaçã'!F203)-MAX('Medidas-dBm-Diagrama de radiaçã'!$C$5:$C$365,'Medidas-dBm-Diagrama de radiaçã'!$F$5:$F$365)</f>
        <v>-13.2</v>
      </c>
      <c r="F203" s="0" t="n">
        <v>-11.4</v>
      </c>
      <c r="I203" s="41" t="n">
        <f aca="false">I202+1</f>
        <v>198</v>
      </c>
      <c r="J203" s="53" t="n">
        <f aca="false">('Medidas-dBm-Diagrama de radiaçã'!I203)-MAX('Medidas-dBm-Diagrama de radiaçã'!$I$5:$I$365)</f>
        <v>-0.590000000000011</v>
      </c>
      <c r="K203" s="53" t="n">
        <f aca="false">('Medidas-dBm-Diagrama de radiaçã'!J203)-MAX('Medidas-dBm-Diagrama de radiaçã'!$J$5:$J$365)</f>
        <v>-4.386</v>
      </c>
      <c r="O203" s="41" t="n">
        <f aca="false">O202+1</f>
        <v>198</v>
      </c>
      <c r="P203" s="53" t="n">
        <f aca="false">('Medidas-dBm-Diagrama de radiaçã'!O203)-MAX('Medidas-dBm-Diagrama de radiaçã'!$P$5:$P$365)</f>
        <v>-6.826</v>
      </c>
      <c r="Q203" s="53" t="n">
        <f aca="false">('Medidas-dBm-Diagrama de radiaçã'!P203)-MAX('Medidas-dBm-Diagrama de radiaçã'!$P$5:$P$365)</f>
        <v>-14.782</v>
      </c>
      <c r="R203" s="53" t="n">
        <f aca="false">('Medidas-dBm-Diagrama de radiaçã'!Q203)-MAX('Medidas-dBm-Diagrama de radiaçã'!$P$5:$P$365)</f>
        <v>-6.794</v>
      </c>
      <c r="S203" s="53" t="n">
        <f aca="false">('Medidas-dBm-Diagrama de radiaçã'!R203)-MAX('Medidas-dBm-Diagrama de radiaçã'!$R$5:$R$365)</f>
        <v>-10.45</v>
      </c>
      <c r="T203" s="0" t="n">
        <v>-16.544</v>
      </c>
    </row>
    <row r="204" customFormat="false" ht="12.8" hidden="false" customHeight="false" outlineLevel="0" collapsed="false">
      <c r="A204" s="41"/>
      <c r="C204" s="41" t="n">
        <f aca="false">C203+1</f>
        <v>199</v>
      </c>
      <c r="D204" s="53" t="n">
        <f aca="false">('Medidas-dBm-Diagrama de radiaçã'!C204)-MAX('Medidas-dBm-Diagrama de radiaçã'!$C$5:$C$365,'Medidas-dBm-Diagrama de radiaçã'!$F$5:$F$365)</f>
        <v>-2</v>
      </c>
      <c r="E204" s="53" t="n">
        <f aca="false">('Medidas-dBm-Diagrama de radiaçã'!F204)-MAX('Medidas-dBm-Diagrama de radiaçã'!$C$5:$C$365,'Medidas-dBm-Diagrama de radiaçã'!$F$5:$F$365)</f>
        <v>-13.3</v>
      </c>
      <c r="F204" s="0" t="n">
        <v>-11.5</v>
      </c>
      <c r="I204" s="41" t="n">
        <f aca="false">I203+1</f>
        <v>199</v>
      </c>
      <c r="J204" s="53" t="n">
        <f aca="false">('Medidas-dBm-Diagrama de radiaçã'!I204)-MAX('Medidas-dBm-Diagrama de radiaçã'!$I$5:$I$365)</f>
        <v>-0.710000000000008</v>
      </c>
      <c r="K204" s="53" t="n">
        <f aca="false">('Medidas-dBm-Diagrama de radiaçã'!J204)-MAX('Medidas-dBm-Diagrama de radiaçã'!$J$5:$J$365)</f>
        <v>-4.448</v>
      </c>
      <c r="O204" s="41" t="n">
        <f aca="false">O203+1</f>
        <v>199</v>
      </c>
      <c r="P204" s="53" t="n">
        <f aca="false">('Medidas-dBm-Diagrama de radiaçã'!O204)-MAX('Medidas-dBm-Diagrama de radiaçã'!$P$5:$P$365)</f>
        <v>-7.128</v>
      </c>
      <c r="Q204" s="53" t="n">
        <f aca="false">('Medidas-dBm-Diagrama de radiaçã'!P204)-MAX('Medidas-dBm-Diagrama de radiaçã'!$P$5:$P$365)</f>
        <v>-14.556</v>
      </c>
      <c r="R204" s="53" t="n">
        <f aca="false">('Medidas-dBm-Diagrama de radiaçã'!Q204)-MAX('Medidas-dBm-Diagrama de radiaçã'!$P$5:$P$365)</f>
        <v>-6.52200000000001</v>
      </c>
      <c r="S204" s="53" t="n">
        <f aca="false">('Medidas-dBm-Diagrama de radiaçã'!R204)-MAX('Medidas-dBm-Diagrama de radiaçã'!$R$5:$R$365)</f>
        <v>-9.93</v>
      </c>
      <c r="T204" s="0" t="n">
        <v>-16.876</v>
      </c>
    </row>
    <row r="205" customFormat="false" ht="12.8" hidden="false" customHeight="false" outlineLevel="0" collapsed="false">
      <c r="A205" s="41" t="n">
        <v>200</v>
      </c>
      <c r="C205" s="41" t="n">
        <f aca="false">C204+1</f>
        <v>200</v>
      </c>
      <c r="D205" s="53" t="n">
        <f aca="false">('Medidas-dBm-Diagrama de radiaçã'!C205)-MAX('Medidas-dBm-Diagrama de radiaçã'!$C$5:$C$365,'Medidas-dBm-Diagrama de radiaçã'!$F$5:$F$365)</f>
        <v>-2.09999999999999</v>
      </c>
      <c r="E205" s="53" t="n">
        <f aca="false">('Medidas-dBm-Diagrama de radiaçã'!F205)-MAX('Medidas-dBm-Diagrama de radiaçã'!$C$5:$C$365,'Medidas-dBm-Diagrama de radiaçã'!$F$5:$F$365)</f>
        <v>-13.4</v>
      </c>
      <c r="F205" s="0" t="n">
        <v>-11.8</v>
      </c>
      <c r="I205" s="41" t="n">
        <f aca="false">I204+1</f>
        <v>200</v>
      </c>
      <c r="J205" s="53" t="n">
        <f aca="false">('Medidas-dBm-Diagrama de radiaçã'!I205)-MAX('Medidas-dBm-Diagrama de radiaçã'!$I$5:$I$365)</f>
        <v>-0.830000000000005</v>
      </c>
      <c r="K205" s="53" t="n">
        <f aca="false">('Medidas-dBm-Diagrama de radiaçã'!J205)-MAX('Medidas-dBm-Diagrama de radiaçã'!$J$5:$J$365)</f>
        <v>-4.51</v>
      </c>
      <c r="O205" s="41" t="n">
        <f aca="false">O204+1</f>
        <v>200</v>
      </c>
      <c r="P205" s="53" t="n">
        <f aca="false">('Medidas-dBm-Diagrama de radiaçã'!O205)-MAX('Medidas-dBm-Diagrama de radiaçã'!$P$5:$P$365)</f>
        <v>-7.43</v>
      </c>
      <c r="Q205" s="53" t="n">
        <f aca="false">('Medidas-dBm-Diagrama de radiaçã'!P205)-MAX('Medidas-dBm-Diagrama de radiaçã'!$P$5:$P$365)</f>
        <v>-14.33</v>
      </c>
      <c r="R205" s="53" t="n">
        <f aca="false">('Medidas-dBm-Diagrama de radiaçã'!Q205)-MAX('Medidas-dBm-Diagrama de radiaçã'!$P$5:$P$365)</f>
        <v>-6.25</v>
      </c>
      <c r="S205" s="53" t="n">
        <f aca="false">('Medidas-dBm-Diagrama de radiaçã'!R205)-MAX('Medidas-dBm-Diagrama de radiaçã'!$R$5:$R$365)</f>
        <v>-9.41</v>
      </c>
      <c r="T205" s="0" t="n">
        <v>-17.208</v>
      </c>
    </row>
    <row r="206" customFormat="false" ht="12.8" hidden="false" customHeight="false" outlineLevel="0" collapsed="false">
      <c r="A206" s="41"/>
      <c r="C206" s="41" t="n">
        <f aca="false">C205+1</f>
        <v>201</v>
      </c>
      <c r="D206" s="53" t="n">
        <f aca="false">('Medidas-dBm-Diagrama de radiaçã'!C206)-MAX('Medidas-dBm-Diagrama de radiaçã'!$C$5:$C$365,'Medidas-dBm-Diagrama de radiaçã'!$F$5:$F$365)</f>
        <v>-2.3</v>
      </c>
      <c r="E206" s="53" t="n">
        <f aca="false">('Medidas-dBm-Diagrama de radiaçã'!F206)-MAX('Medidas-dBm-Diagrama de radiaçã'!$C$5:$C$365,'Medidas-dBm-Diagrama de radiaçã'!$F$5:$F$365)</f>
        <v>-13.5</v>
      </c>
      <c r="F206" s="0" t="n">
        <v>-12</v>
      </c>
      <c r="I206" s="41" t="n">
        <f aca="false">I205+1</f>
        <v>201</v>
      </c>
      <c r="J206" s="53" t="n">
        <f aca="false">('Medidas-dBm-Diagrama de radiaçã'!I206)-MAX('Medidas-dBm-Diagrama de radiaçã'!$I$5:$I$365)</f>
        <v>-0.940000000000005</v>
      </c>
      <c r="K206" s="53" t="n">
        <f aca="false">('Medidas-dBm-Diagrama de radiaçã'!J206)-MAX('Medidas-dBm-Diagrama de radiaçã'!$J$5:$J$365)</f>
        <v>-4.676</v>
      </c>
      <c r="O206" s="41" t="n">
        <f aca="false">O205+1</f>
        <v>201</v>
      </c>
      <c r="P206" s="53" t="n">
        <f aca="false">('Medidas-dBm-Diagrama de radiaçã'!O206)-MAX('Medidas-dBm-Diagrama de radiaçã'!$P$5:$P$365)</f>
        <v>-7.85</v>
      </c>
      <c r="Q206" s="53" t="n">
        <f aca="false">('Medidas-dBm-Diagrama de radiaçã'!P206)-MAX('Medidas-dBm-Diagrama de radiaçã'!$P$5:$P$365)</f>
        <v>-13.992</v>
      </c>
      <c r="R206" s="53" t="n">
        <f aca="false">('Medidas-dBm-Diagrama de radiaçã'!Q206)-MAX('Medidas-dBm-Diagrama de radiaçã'!$P$5:$P$365)</f>
        <v>-6.066</v>
      </c>
      <c r="S206" s="53" t="n">
        <f aca="false">('Medidas-dBm-Diagrama de radiaçã'!R206)-MAX('Medidas-dBm-Diagrama de radiaçã'!$R$5:$R$365)</f>
        <v>-9.12200000000001</v>
      </c>
      <c r="T206" s="0" t="n">
        <v>-17.54</v>
      </c>
    </row>
    <row r="207" customFormat="false" ht="12.8" hidden="false" customHeight="false" outlineLevel="0" collapsed="false">
      <c r="A207" s="41"/>
      <c r="C207" s="41" t="n">
        <f aca="false">C206+1</f>
        <v>202</v>
      </c>
      <c r="D207" s="53" t="n">
        <f aca="false">('Medidas-dBm-Diagrama de radiaçã'!C207)-MAX('Medidas-dBm-Diagrama de radiaçã'!$C$5:$C$365,'Medidas-dBm-Diagrama de radiaçã'!$F$5:$F$365)</f>
        <v>-2.3</v>
      </c>
      <c r="E207" s="53" t="n">
        <f aca="false">('Medidas-dBm-Diagrama de radiaçã'!F207)-MAX('Medidas-dBm-Diagrama de radiaçã'!$C$5:$C$365,'Medidas-dBm-Diagrama de radiaçã'!$F$5:$F$365)</f>
        <v>-13.4</v>
      </c>
      <c r="F207" s="0" t="n">
        <v>-12.2</v>
      </c>
      <c r="I207" s="41" t="n">
        <f aca="false">I206+1</f>
        <v>202</v>
      </c>
      <c r="J207" s="53" t="n">
        <f aca="false">('Medidas-dBm-Diagrama de radiaçã'!I207)-MAX('Medidas-dBm-Diagrama de radiaçã'!$I$5:$I$365)</f>
        <v>-1.05</v>
      </c>
      <c r="K207" s="53" t="n">
        <f aca="false">('Medidas-dBm-Diagrama de radiaçã'!J207)-MAX('Medidas-dBm-Diagrama de radiaçã'!$J$5:$J$365)</f>
        <v>-4.842</v>
      </c>
      <c r="O207" s="41" t="n">
        <f aca="false">O206+1</f>
        <v>202</v>
      </c>
      <c r="P207" s="53" t="n">
        <f aca="false">('Medidas-dBm-Diagrama de radiaçã'!O207)-MAX('Medidas-dBm-Diagrama de radiaçã'!$P$5:$P$365)</f>
        <v>-8.27</v>
      </c>
      <c r="Q207" s="53" t="n">
        <f aca="false">('Medidas-dBm-Diagrama de radiaçã'!P207)-MAX('Medidas-dBm-Diagrama de radiaçã'!$P$5:$P$365)</f>
        <v>-13.654</v>
      </c>
      <c r="R207" s="53" t="n">
        <f aca="false">('Medidas-dBm-Diagrama de radiaçã'!Q207)-MAX('Medidas-dBm-Diagrama de radiaçã'!$P$5:$P$365)</f>
        <v>-5.88200000000001</v>
      </c>
      <c r="S207" s="53" t="n">
        <f aca="false">('Medidas-dBm-Diagrama de radiaçã'!R207)-MAX('Medidas-dBm-Diagrama de radiaçã'!$R$5:$R$365)</f>
        <v>-8.834</v>
      </c>
      <c r="T207" s="0" t="n">
        <v>-17.58</v>
      </c>
    </row>
    <row r="208" customFormat="false" ht="12.8" hidden="false" customHeight="false" outlineLevel="0" collapsed="false">
      <c r="A208" s="41"/>
      <c r="C208" s="41" t="n">
        <f aca="false">C207+1</f>
        <v>203</v>
      </c>
      <c r="D208" s="53" t="n">
        <f aca="false">('Medidas-dBm-Diagrama de radiaçã'!C208)-MAX('Medidas-dBm-Diagrama de radiaçã'!$C$5:$C$365,'Medidas-dBm-Diagrama de radiaçã'!$F$5:$F$365)</f>
        <v>-2.4</v>
      </c>
      <c r="E208" s="53" t="n">
        <f aca="false">('Medidas-dBm-Diagrama de radiaçã'!F208)-MAX('Medidas-dBm-Diagrama de radiaçã'!$C$5:$C$365,'Medidas-dBm-Diagrama de radiaçã'!$F$5:$F$365)</f>
        <v>-13.3</v>
      </c>
      <c r="F208" s="0" t="n">
        <v>-12.4</v>
      </c>
      <c r="I208" s="41" t="n">
        <f aca="false">I207+1</f>
        <v>203</v>
      </c>
      <c r="J208" s="53" t="n">
        <f aca="false">('Medidas-dBm-Diagrama de radiaçã'!I208)-MAX('Medidas-dBm-Diagrama de radiaçã'!$I$5:$I$365)</f>
        <v>-1.16</v>
      </c>
      <c r="K208" s="53" t="n">
        <f aca="false">('Medidas-dBm-Diagrama de radiaçã'!J208)-MAX('Medidas-dBm-Diagrama de radiaçã'!$J$5:$J$365)</f>
        <v>-5.008</v>
      </c>
      <c r="O208" s="41" t="n">
        <f aca="false">O207+1</f>
        <v>203</v>
      </c>
      <c r="P208" s="53" t="n">
        <f aca="false">('Medidas-dBm-Diagrama de radiaçã'!O208)-MAX('Medidas-dBm-Diagrama de radiaçã'!$P$5:$P$365)</f>
        <v>-8.69000000000001</v>
      </c>
      <c r="Q208" s="53" t="n">
        <f aca="false">('Medidas-dBm-Diagrama de radiaçã'!P208)-MAX('Medidas-dBm-Diagrama de radiaçã'!$P$5:$P$365)</f>
        <v>-13.316</v>
      </c>
      <c r="R208" s="53" t="n">
        <f aca="false">('Medidas-dBm-Diagrama de radiaçã'!Q208)-MAX('Medidas-dBm-Diagrama de radiaçã'!$P$5:$P$365)</f>
        <v>-5.698</v>
      </c>
      <c r="S208" s="53" t="n">
        <f aca="false">('Medidas-dBm-Diagrama de radiaçã'!R208)-MAX('Medidas-dBm-Diagrama de radiaçã'!$R$5:$R$365)</f>
        <v>-8.54600000000001</v>
      </c>
      <c r="T208" s="0" t="n">
        <v>-17.62</v>
      </c>
    </row>
    <row r="209" customFormat="false" ht="12.8" hidden="false" customHeight="false" outlineLevel="0" collapsed="false">
      <c r="A209" s="41"/>
      <c r="C209" s="41" t="n">
        <f aca="false">C208+1</f>
        <v>204</v>
      </c>
      <c r="D209" s="53" t="n">
        <f aca="false">('Medidas-dBm-Diagrama de radiaçã'!C209)-MAX('Medidas-dBm-Diagrama de radiaçã'!$C$5:$C$365,'Medidas-dBm-Diagrama de radiaçã'!$F$5:$F$365)</f>
        <v>-2.5</v>
      </c>
      <c r="E209" s="53" t="n">
        <f aca="false">('Medidas-dBm-Diagrama de radiaçã'!F209)-MAX('Medidas-dBm-Diagrama de radiaçã'!$C$5:$C$365,'Medidas-dBm-Diagrama de radiaçã'!$F$5:$F$365)</f>
        <v>-13.2</v>
      </c>
      <c r="F209" s="0" t="n">
        <v>-12.5</v>
      </c>
      <c r="I209" s="41" t="n">
        <f aca="false">I208+1</f>
        <v>204</v>
      </c>
      <c r="J209" s="53" t="n">
        <f aca="false">('Medidas-dBm-Diagrama de radiaçã'!I209)-MAX('Medidas-dBm-Diagrama de radiaçã'!$I$5:$I$365)</f>
        <v>-1.27</v>
      </c>
      <c r="K209" s="53" t="n">
        <f aca="false">('Medidas-dBm-Diagrama de radiaçã'!J209)-MAX('Medidas-dBm-Diagrama de radiaçã'!$J$5:$J$365)</f>
        <v>-5.174</v>
      </c>
      <c r="O209" s="41" t="n">
        <f aca="false">O208+1</f>
        <v>204</v>
      </c>
      <c r="P209" s="53" t="n">
        <f aca="false">('Medidas-dBm-Diagrama de radiaçã'!O209)-MAX('Medidas-dBm-Diagrama de radiaçã'!$P$5:$P$365)</f>
        <v>-9.11</v>
      </c>
      <c r="Q209" s="53" t="n">
        <f aca="false">('Medidas-dBm-Diagrama de radiaçã'!P209)-MAX('Medidas-dBm-Diagrama de radiaçã'!$P$5:$P$365)</f>
        <v>-12.978</v>
      </c>
      <c r="R209" s="53" t="n">
        <f aca="false">('Medidas-dBm-Diagrama de radiaçã'!Q209)-MAX('Medidas-dBm-Diagrama de radiaçã'!$P$5:$P$365)</f>
        <v>-5.514</v>
      </c>
      <c r="S209" s="53" t="n">
        <f aca="false">('Medidas-dBm-Diagrama de radiaçã'!R209)-MAX('Medidas-dBm-Diagrama de radiaçã'!$R$5:$R$365)</f>
        <v>-8.258</v>
      </c>
      <c r="T209" s="0" t="n">
        <v>-17.66</v>
      </c>
    </row>
    <row r="210" customFormat="false" ht="12.8" hidden="false" customHeight="false" outlineLevel="0" collapsed="false">
      <c r="A210" s="41"/>
      <c r="C210" s="41" t="n">
        <f aca="false">C209+1</f>
        <v>205</v>
      </c>
      <c r="D210" s="53" t="n">
        <f aca="false">('Medidas-dBm-Diagrama de radiaçã'!C210)-MAX('Medidas-dBm-Diagrama de radiaçã'!$C$5:$C$365,'Medidas-dBm-Diagrama de radiaçã'!$F$5:$F$365)</f>
        <v>-2.59999999999999</v>
      </c>
      <c r="E210" s="53" t="n">
        <f aca="false">('Medidas-dBm-Diagrama de radiaçã'!F210)-MAX('Medidas-dBm-Diagrama de radiaçã'!$C$5:$C$365,'Medidas-dBm-Diagrama de radiaçã'!$F$5:$F$365)</f>
        <v>-13.1</v>
      </c>
      <c r="F210" s="0" t="n">
        <v>-12.6</v>
      </c>
      <c r="I210" s="41" t="n">
        <f aca="false">I209+1</f>
        <v>205</v>
      </c>
      <c r="J210" s="53" t="n">
        <f aca="false">('Medidas-dBm-Diagrama de radiaçã'!I210)-MAX('Medidas-dBm-Diagrama de radiaçã'!$I$5:$I$365)</f>
        <v>-1.38</v>
      </c>
      <c r="K210" s="53" t="n">
        <f aca="false">('Medidas-dBm-Diagrama de radiaçã'!J210)-MAX('Medidas-dBm-Diagrama de radiaçã'!$J$5:$J$365)</f>
        <v>-5.34</v>
      </c>
      <c r="O210" s="41" t="n">
        <f aca="false">O209+1</f>
        <v>205</v>
      </c>
      <c r="P210" s="53" t="n">
        <f aca="false">('Medidas-dBm-Diagrama de radiaçã'!O210)-MAX('Medidas-dBm-Diagrama de radiaçã'!$P$5:$P$365)</f>
        <v>-9.53</v>
      </c>
      <c r="Q210" s="53" t="n">
        <f aca="false">('Medidas-dBm-Diagrama de radiaçã'!P210)-MAX('Medidas-dBm-Diagrama de radiaçã'!$P$5:$P$365)</f>
        <v>-12.64</v>
      </c>
      <c r="R210" s="53" t="n">
        <f aca="false">('Medidas-dBm-Diagrama de radiaçã'!Q210)-MAX('Medidas-dBm-Diagrama de radiaçã'!$P$5:$P$365)</f>
        <v>-5.33000000000001</v>
      </c>
      <c r="S210" s="53" t="n">
        <f aca="false">('Medidas-dBm-Diagrama de radiaçã'!R210)-MAX('Medidas-dBm-Diagrama de radiaçã'!$R$5:$R$365)</f>
        <v>-7.97000000000001</v>
      </c>
      <c r="T210" s="0" t="n">
        <v>-17.7</v>
      </c>
    </row>
    <row r="211" customFormat="false" ht="12.8" hidden="false" customHeight="false" outlineLevel="0" collapsed="false">
      <c r="A211" s="41"/>
      <c r="C211" s="41" t="n">
        <f aca="false">C210+1</f>
        <v>206</v>
      </c>
      <c r="D211" s="53" t="n">
        <f aca="false">('Medidas-dBm-Diagrama de radiaçã'!C211)-MAX('Medidas-dBm-Diagrama de radiaçã'!$C$5:$C$365,'Medidas-dBm-Diagrama de radiaçã'!$F$5:$F$365)</f>
        <v>-2.7</v>
      </c>
      <c r="E211" s="53" t="n">
        <f aca="false">('Medidas-dBm-Diagrama de radiaçã'!F211)-MAX('Medidas-dBm-Diagrama de radiaçã'!$C$5:$C$365,'Medidas-dBm-Diagrama de radiaçã'!$F$5:$F$365)</f>
        <v>-12.8</v>
      </c>
      <c r="F211" s="0" t="n">
        <v>-12.7</v>
      </c>
      <c r="I211" s="41" t="n">
        <f aca="false">I210+1</f>
        <v>206</v>
      </c>
      <c r="J211" s="53" t="n">
        <f aca="false">('Medidas-dBm-Diagrama de radiaçã'!I211)-MAX('Medidas-dBm-Diagrama de radiaçã'!$I$5:$I$365)</f>
        <v>-1.584</v>
      </c>
      <c r="K211" s="53" t="n">
        <f aca="false">('Medidas-dBm-Diagrama de radiaçã'!J211)-MAX('Medidas-dBm-Diagrama de radiaçã'!$J$5:$J$365)</f>
        <v>-5.506</v>
      </c>
      <c r="O211" s="41" t="n">
        <f aca="false">O210+1</f>
        <v>206</v>
      </c>
      <c r="P211" s="53" t="n">
        <f aca="false">('Medidas-dBm-Diagrama de radiaçã'!O211)-MAX('Medidas-dBm-Diagrama de radiaçã'!$P$5:$P$365)</f>
        <v>-9.722</v>
      </c>
      <c r="Q211" s="53" t="n">
        <f aca="false">('Medidas-dBm-Diagrama de radiaçã'!P211)-MAX('Medidas-dBm-Diagrama de radiaçã'!$P$5:$P$365)</f>
        <v>-12.474</v>
      </c>
      <c r="R211" s="53" t="n">
        <f aca="false">('Medidas-dBm-Diagrama de radiaçã'!Q211)-MAX('Medidas-dBm-Diagrama de radiaçã'!$P$5:$P$365)</f>
        <v>-5.29</v>
      </c>
      <c r="S211" s="53" t="n">
        <f aca="false">('Medidas-dBm-Diagrama de radiaçã'!R211)-MAX('Medidas-dBm-Diagrama de radiaçã'!$R$5:$R$365)</f>
        <v>-7.758</v>
      </c>
      <c r="T211" s="0" t="n">
        <v>-17.74</v>
      </c>
    </row>
    <row r="212" customFormat="false" ht="12.8" hidden="false" customHeight="false" outlineLevel="0" collapsed="false">
      <c r="A212" s="41"/>
      <c r="C212" s="41" t="n">
        <f aca="false">C211+1</f>
        <v>207</v>
      </c>
      <c r="D212" s="53" t="n">
        <f aca="false">('Medidas-dBm-Diagrama de radiaçã'!C212)-MAX('Medidas-dBm-Diagrama de radiaçã'!$C$5:$C$365,'Medidas-dBm-Diagrama de radiaçã'!$F$5:$F$365)</f>
        <v>-2.8</v>
      </c>
      <c r="E212" s="53" t="n">
        <f aca="false">('Medidas-dBm-Diagrama de radiaçã'!F212)-MAX('Medidas-dBm-Diagrama de radiaçã'!$C$5:$C$365,'Medidas-dBm-Diagrama de radiaçã'!$F$5:$F$365)</f>
        <v>-12.6</v>
      </c>
      <c r="F212" s="0" t="n">
        <v>-12.6</v>
      </c>
      <c r="I212" s="41" t="n">
        <f aca="false">I211+1</f>
        <v>207</v>
      </c>
      <c r="J212" s="53" t="n">
        <f aca="false">('Medidas-dBm-Diagrama de radiaçã'!I212)-MAX('Medidas-dBm-Diagrama de radiaçã'!$I$5:$I$365)</f>
        <v>-1.788</v>
      </c>
      <c r="K212" s="53" t="n">
        <f aca="false">('Medidas-dBm-Diagrama de radiaçã'!J212)-MAX('Medidas-dBm-Diagrama de radiaçã'!$J$5:$J$365)</f>
        <v>-5.672</v>
      </c>
      <c r="O212" s="41" t="n">
        <f aca="false">O211+1</f>
        <v>207</v>
      </c>
      <c r="P212" s="53" t="n">
        <f aca="false">('Medidas-dBm-Diagrama de radiaçã'!O212)-MAX('Medidas-dBm-Diagrama de radiaçã'!$P$5:$P$365)</f>
        <v>-9.914</v>
      </c>
      <c r="Q212" s="53" t="n">
        <f aca="false">('Medidas-dBm-Diagrama de radiaçã'!P212)-MAX('Medidas-dBm-Diagrama de radiaçã'!$P$5:$P$365)</f>
        <v>-12.308</v>
      </c>
      <c r="R212" s="53" t="n">
        <f aca="false">('Medidas-dBm-Diagrama de radiaçã'!Q212)-MAX('Medidas-dBm-Diagrama de radiaçã'!$P$5:$P$365)</f>
        <v>-5.25</v>
      </c>
      <c r="S212" s="53" t="n">
        <f aca="false">('Medidas-dBm-Diagrama de radiaçã'!R212)-MAX('Medidas-dBm-Diagrama de radiaçã'!$R$5:$R$365)</f>
        <v>-7.54600000000001</v>
      </c>
      <c r="T212" s="0" t="n">
        <v>-17.336</v>
      </c>
    </row>
    <row r="213" customFormat="false" ht="12.8" hidden="false" customHeight="false" outlineLevel="0" collapsed="false">
      <c r="A213" s="41"/>
      <c r="C213" s="41" t="n">
        <f aca="false">C212+1</f>
        <v>208</v>
      </c>
      <c r="D213" s="53" t="n">
        <f aca="false">('Medidas-dBm-Diagrama de radiaçã'!C213)-MAX('Medidas-dBm-Diagrama de radiaçã'!$C$5:$C$365,'Medidas-dBm-Diagrama de radiaçã'!$F$5:$F$365)</f>
        <v>-2.9</v>
      </c>
      <c r="E213" s="53" t="n">
        <f aca="false">('Medidas-dBm-Diagrama de radiaçã'!F213)-MAX('Medidas-dBm-Diagrama de radiaçã'!$C$5:$C$365,'Medidas-dBm-Diagrama de radiaçã'!$F$5:$F$365)</f>
        <v>-12.3</v>
      </c>
      <c r="F213" s="0" t="n">
        <v>-12.5</v>
      </c>
      <c r="I213" s="41" t="n">
        <f aca="false">I212+1</f>
        <v>208</v>
      </c>
      <c r="J213" s="53" t="n">
        <f aca="false">('Medidas-dBm-Diagrama de radiaçã'!I213)-MAX('Medidas-dBm-Diagrama de radiaçã'!$I$5:$I$365)</f>
        <v>-1.992</v>
      </c>
      <c r="K213" s="53" t="n">
        <f aca="false">('Medidas-dBm-Diagrama de radiaçã'!J213)-MAX('Medidas-dBm-Diagrama de radiaçã'!$J$5:$J$365)</f>
        <v>-5.838</v>
      </c>
      <c r="O213" s="41" t="n">
        <f aca="false">O212+1</f>
        <v>208</v>
      </c>
      <c r="P213" s="53" t="n">
        <f aca="false">('Medidas-dBm-Diagrama de radiaçã'!O213)-MAX('Medidas-dBm-Diagrama de radiaçã'!$P$5:$P$365)</f>
        <v>-10.106</v>
      </c>
      <c r="Q213" s="53" t="n">
        <f aca="false">('Medidas-dBm-Diagrama de radiaçã'!P213)-MAX('Medidas-dBm-Diagrama de radiaçã'!$P$5:$P$365)</f>
        <v>-12.142</v>
      </c>
      <c r="R213" s="53" t="n">
        <f aca="false">('Medidas-dBm-Diagrama de radiaçã'!Q213)-MAX('Medidas-dBm-Diagrama de radiaçã'!$P$5:$P$365)</f>
        <v>-5.21</v>
      </c>
      <c r="S213" s="53" t="n">
        <f aca="false">('Medidas-dBm-Diagrama de radiaçã'!R213)-MAX('Medidas-dBm-Diagrama de radiaçã'!$R$5:$R$365)</f>
        <v>-7.334</v>
      </c>
      <c r="T213" s="0" t="n">
        <v>-16.932</v>
      </c>
    </row>
    <row r="214" customFormat="false" ht="12.8" hidden="false" customHeight="false" outlineLevel="0" collapsed="false">
      <c r="A214" s="41"/>
      <c r="C214" s="41" t="n">
        <f aca="false">C213+1</f>
        <v>209</v>
      </c>
      <c r="D214" s="53" t="n">
        <f aca="false">('Medidas-dBm-Diagrama de radiaçã'!C214)-MAX('Medidas-dBm-Diagrama de radiaçã'!$C$5:$C$365,'Medidas-dBm-Diagrama de radiaçã'!$F$5:$F$365)</f>
        <v>-2.9</v>
      </c>
      <c r="E214" s="53" t="n">
        <f aca="false">('Medidas-dBm-Diagrama de radiaçã'!F214)-MAX('Medidas-dBm-Diagrama de radiaçã'!$C$5:$C$365,'Medidas-dBm-Diagrama de radiaçã'!$F$5:$F$365)</f>
        <v>-12.1</v>
      </c>
      <c r="F214" s="0" t="n">
        <v>-12.4</v>
      </c>
      <c r="I214" s="41" t="n">
        <f aca="false">I213+1</f>
        <v>209</v>
      </c>
      <c r="J214" s="53" t="n">
        <f aca="false">('Medidas-dBm-Diagrama de radiaçã'!I214)-MAX('Medidas-dBm-Diagrama de radiaçã'!$I$5:$I$365)</f>
        <v>-2.196</v>
      </c>
      <c r="K214" s="53" t="n">
        <f aca="false">('Medidas-dBm-Diagrama de radiaçã'!J214)-MAX('Medidas-dBm-Diagrama de radiaçã'!$J$5:$J$365)</f>
        <v>-6.004</v>
      </c>
      <c r="O214" s="41" t="n">
        <f aca="false">O213+1</f>
        <v>209</v>
      </c>
      <c r="P214" s="53" t="n">
        <f aca="false">('Medidas-dBm-Diagrama de radiaçã'!O214)-MAX('Medidas-dBm-Diagrama de radiaçã'!$P$5:$P$365)</f>
        <v>-10.298</v>
      </c>
      <c r="Q214" s="53" t="n">
        <f aca="false">('Medidas-dBm-Diagrama de radiaçã'!P214)-MAX('Medidas-dBm-Diagrama de radiaçã'!$P$5:$P$365)</f>
        <v>-11.976</v>
      </c>
      <c r="R214" s="53" t="n">
        <f aca="false">('Medidas-dBm-Diagrama de radiaçã'!Q214)-MAX('Medidas-dBm-Diagrama de radiaçã'!$P$5:$P$365)</f>
        <v>-5.17</v>
      </c>
      <c r="S214" s="53" t="n">
        <f aca="false">('Medidas-dBm-Diagrama de radiaçã'!R214)-MAX('Medidas-dBm-Diagrama de radiaçã'!$R$5:$R$365)</f>
        <v>-7.12200000000001</v>
      </c>
      <c r="T214" s="0" t="n">
        <v>-16.528</v>
      </c>
    </row>
    <row r="215" customFormat="false" ht="12.8" hidden="false" customHeight="false" outlineLevel="0" collapsed="false">
      <c r="A215" s="41" t="n">
        <v>210</v>
      </c>
      <c r="C215" s="41" t="n">
        <f aca="false">C214+1</f>
        <v>210</v>
      </c>
      <c r="D215" s="53" t="n">
        <f aca="false">('Medidas-dBm-Diagrama de radiaçã'!C215)-MAX('Medidas-dBm-Diagrama de radiaçã'!$C$5:$C$365,'Medidas-dBm-Diagrama de radiaçã'!$F$5:$F$365)</f>
        <v>-3.09999999999999</v>
      </c>
      <c r="E215" s="53" t="n">
        <f aca="false">('Medidas-dBm-Diagrama de radiaçã'!F215)-MAX('Medidas-dBm-Diagrama de radiaçã'!$C$5:$C$365,'Medidas-dBm-Diagrama de radiaçã'!$F$5:$F$365)</f>
        <v>-11.8</v>
      </c>
      <c r="F215" s="0" t="n">
        <v>-12.3</v>
      </c>
      <c r="I215" s="41" t="n">
        <f aca="false">I214+1</f>
        <v>210</v>
      </c>
      <c r="J215" s="53" t="n">
        <f aca="false">('Medidas-dBm-Diagrama de radiaçã'!I215)-MAX('Medidas-dBm-Diagrama de radiaçã'!$I$5:$I$365)</f>
        <v>-2.40000000000001</v>
      </c>
      <c r="K215" s="53" t="n">
        <f aca="false">('Medidas-dBm-Diagrama de radiaçã'!J215)-MAX('Medidas-dBm-Diagrama de radiaçã'!$J$5:$J$365)</f>
        <v>-6.17</v>
      </c>
      <c r="O215" s="41" t="n">
        <f aca="false">O214+1</f>
        <v>210</v>
      </c>
      <c r="P215" s="53" t="n">
        <f aca="false">('Medidas-dBm-Diagrama de radiaçã'!O215)-MAX('Medidas-dBm-Diagrama de radiaçã'!$P$5:$P$365)</f>
        <v>-10.49</v>
      </c>
      <c r="Q215" s="53" t="n">
        <f aca="false">('Medidas-dBm-Diagrama de radiaçã'!P215)-MAX('Medidas-dBm-Diagrama de radiaçã'!$P$5:$P$365)</f>
        <v>-11.81</v>
      </c>
      <c r="R215" s="53" t="n">
        <f aca="false">('Medidas-dBm-Diagrama de radiaçã'!Q215)-MAX('Medidas-dBm-Diagrama de radiaçã'!$P$5:$P$365)</f>
        <v>-5.13</v>
      </c>
      <c r="S215" s="53" t="n">
        <f aca="false">('Medidas-dBm-Diagrama de radiaçã'!R215)-MAX('Medidas-dBm-Diagrama de radiaçã'!$R$5:$R$365)</f>
        <v>-6.91</v>
      </c>
      <c r="T215" s="0" t="n">
        <v>-16.124</v>
      </c>
    </row>
    <row r="216" customFormat="false" ht="12.8" hidden="false" customHeight="false" outlineLevel="0" collapsed="false">
      <c r="A216" s="41"/>
      <c r="C216" s="41" t="n">
        <f aca="false">C215+1</f>
        <v>211</v>
      </c>
      <c r="D216" s="53" t="n">
        <f aca="false">('Medidas-dBm-Diagrama de radiaçã'!C216)-MAX('Medidas-dBm-Diagrama de radiaçã'!$C$5:$C$365,'Medidas-dBm-Diagrama de radiaçã'!$F$5:$F$365)</f>
        <v>-3.2</v>
      </c>
      <c r="E216" s="53" t="n">
        <f aca="false">('Medidas-dBm-Diagrama de radiaçã'!F216)-MAX('Medidas-dBm-Diagrama de radiaçã'!$C$5:$C$365,'Medidas-dBm-Diagrama de radiaçã'!$F$5:$F$365)</f>
        <v>-11.4</v>
      </c>
      <c r="F216" s="0" t="n">
        <v>-12</v>
      </c>
      <c r="I216" s="41" t="n">
        <f aca="false">I215+1</f>
        <v>211</v>
      </c>
      <c r="J216" s="53" t="n">
        <f aca="false">('Medidas-dBm-Diagrama de radiaçã'!I216)-MAX('Medidas-dBm-Diagrama de radiaçã'!$I$5:$I$365)</f>
        <v>-2.60200000000001</v>
      </c>
      <c r="K216" s="53" t="n">
        <f aca="false">('Medidas-dBm-Diagrama de radiaçã'!J216)-MAX('Medidas-dBm-Diagrama de radiaçã'!$J$5:$J$365)</f>
        <v>-6.364</v>
      </c>
      <c r="O216" s="41" t="n">
        <f aca="false">O215+1</f>
        <v>211</v>
      </c>
      <c r="P216" s="53" t="n">
        <f aca="false">('Medidas-dBm-Diagrama de radiaçã'!O216)-MAX('Medidas-dBm-Diagrama de radiaçã'!$P$5:$P$365)</f>
        <v>-10.134</v>
      </c>
      <c r="Q216" s="53" t="n">
        <f aca="false">('Medidas-dBm-Diagrama de radiaçã'!P216)-MAX('Medidas-dBm-Diagrama de radiaçã'!$P$5:$P$365)</f>
        <v>-11.488</v>
      </c>
      <c r="R216" s="53" t="n">
        <f aca="false">('Medidas-dBm-Diagrama de radiaçã'!Q216)-MAX('Medidas-dBm-Diagrama de radiaçã'!$P$5:$P$365)</f>
        <v>-5.15000000000001</v>
      </c>
      <c r="S216" s="53" t="n">
        <f aca="false">('Medidas-dBm-Diagrama de radiaçã'!R216)-MAX('Medidas-dBm-Diagrama de radiaçã'!$R$5:$R$365)</f>
        <v>-6.792</v>
      </c>
      <c r="T216" s="0" t="n">
        <v>-15.72</v>
      </c>
    </row>
    <row r="217" customFormat="false" ht="12.8" hidden="false" customHeight="false" outlineLevel="0" collapsed="false">
      <c r="A217" s="41"/>
      <c r="C217" s="41" t="n">
        <f aca="false">C216+1</f>
        <v>212</v>
      </c>
      <c r="D217" s="53" t="n">
        <f aca="false">('Medidas-dBm-Diagrama de radiaçã'!C217)-MAX('Medidas-dBm-Diagrama de radiaçã'!$C$5:$C$365,'Medidas-dBm-Diagrama de radiaçã'!$F$5:$F$365)</f>
        <v>-3.3</v>
      </c>
      <c r="E217" s="53" t="n">
        <f aca="false">('Medidas-dBm-Diagrama de radiaçã'!F217)-MAX('Medidas-dBm-Diagrama de radiaçã'!$C$5:$C$365,'Medidas-dBm-Diagrama de radiaçã'!$F$5:$F$365)</f>
        <v>-11.1</v>
      </c>
      <c r="F217" s="0" t="n">
        <v>-11.8</v>
      </c>
      <c r="I217" s="41" t="n">
        <f aca="false">I216+1</f>
        <v>212</v>
      </c>
      <c r="J217" s="53" t="n">
        <f aca="false">('Medidas-dBm-Diagrama de radiaçã'!I217)-MAX('Medidas-dBm-Diagrama de radiaçã'!$I$5:$I$365)</f>
        <v>-2.80400000000001</v>
      </c>
      <c r="K217" s="53" t="n">
        <f aca="false">('Medidas-dBm-Diagrama de radiaçã'!J217)-MAX('Medidas-dBm-Diagrama de radiaçã'!$J$5:$J$365)</f>
        <v>-6.558</v>
      </c>
      <c r="O217" s="41" t="n">
        <f aca="false">O216+1</f>
        <v>212</v>
      </c>
      <c r="P217" s="53" t="n">
        <f aca="false">('Medidas-dBm-Diagrama de radiaçã'!O217)-MAX('Medidas-dBm-Diagrama de radiaçã'!$P$5:$P$365)</f>
        <v>-9.77800000000001</v>
      </c>
      <c r="Q217" s="53" t="n">
        <f aca="false">('Medidas-dBm-Diagrama de radiaçã'!P217)-MAX('Medidas-dBm-Diagrama de radiaçã'!$P$5:$P$365)</f>
        <v>-11.166</v>
      </c>
      <c r="R217" s="53" t="n">
        <f aca="false">('Medidas-dBm-Diagrama de radiaçã'!Q217)-MAX('Medidas-dBm-Diagrama de radiaçã'!$P$5:$P$365)</f>
        <v>-5.17</v>
      </c>
      <c r="S217" s="53" t="n">
        <f aca="false">('Medidas-dBm-Diagrama de radiaçã'!R217)-MAX('Medidas-dBm-Diagrama de radiaçã'!$R$5:$R$365)</f>
        <v>-6.674</v>
      </c>
      <c r="T217" s="0" t="n">
        <v>-15.392</v>
      </c>
    </row>
    <row r="218" customFormat="false" ht="12.8" hidden="false" customHeight="false" outlineLevel="0" collapsed="false">
      <c r="A218" s="41"/>
      <c r="C218" s="41" t="n">
        <f aca="false">C217+1</f>
        <v>213</v>
      </c>
      <c r="D218" s="53" t="n">
        <f aca="false">('Medidas-dBm-Diagrama de radiaçã'!C218)-MAX('Medidas-dBm-Diagrama de radiaçã'!$C$5:$C$365,'Medidas-dBm-Diagrama de radiaçã'!$F$5:$F$365)</f>
        <v>-3.4</v>
      </c>
      <c r="E218" s="53" t="n">
        <f aca="false">('Medidas-dBm-Diagrama de radiaçã'!F218)-MAX('Medidas-dBm-Diagrama de radiaçã'!$C$5:$C$365,'Medidas-dBm-Diagrama de radiaçã'!$F$5:$F$365)</f>
        <v>-10.6</v>
      </c>
      <c r="F218" s="0" t="n">
        <v>-11.5</v>
      </c>
      <c r="I218" s="41" t="n">
        <f aca="false">I217+1</f>
        <v>213</v>
      </c>
      <c r="J218" s="53" t="n">
        <f aca="false">('Medidas-dBm-Diagrama de radiaçã'!I218)-MAX('Medidas-dBm-Diagrama de radiaçã'!$I$5:$I$365)</f>
        <v>-3.00600000000001</v>
      </c>
      <c r="K218" s="53" t="n">
        <f aca="false">('Medidas-dBm-Diagrama de radiaçã'!J218)-MAX('Medidas-dBm-Diagrama de radiaçã'!$J$5:$J$365)</f>
        <v>-6.752</v>
      </c>
      <c r="O218" s="41" t="n">
        <f aca="false">O217+1</f>
        <v>213</v>
      </c>
      <c r="P218" s="53" t="n">
        <f aca="false">('Medidas-dBm-Diagrama de radiaçã'!O218)-MAX('Medidas-dBm-Diagrama de radiaçã'!$P$5:$P$365)</f>
        <v>-9.422</v>
      </c>
      <c r="Q218" s="53" t="n">
        <f aca="false">('Medidas-dBm-Diagrama de radiaçã'!P218)-MAX('Medidas-dBm-Diagrama de radiaçã'!$P$5:$P$365)</f>
        <v>-10.844</v>
      </c>
      <c r="R218" s="53" t="n">
        <f aca="false">('Medidas-dBm-Diagrama de radiaçã'!Q218)-MAX('Medidas-dBm-Diagrama de radiaçã'!$P$5:$P$365)</f>
        <v>-5.19000000000001</v>
      </c>
      <c r="S218" s="53" t="n">
        <f aca="false">('Medidas-dBm-Diagrama de radiaçã'!R218)-MAX('Medidas-dBm-Diagrama de radiaçã'!$R$5:$R$365)</f>
        <v>-6.556</v>
      </c>
      <c r="T218" s="0" t="n">
        <v>-15.064</v>
      </c>
    </row>
    <row r="219" customFormat="false" ht="12.8" hidden="false" customHeight="false" outlineLevel="0" collapsed="false">
      <c r="A219" s="41"/>
      <c r="C219" s="41" t="n">
        <f aca="false">C218+1</f>
        <v>214</v>
      </c>
      <c r="D219" s="53" t="n">
        <f aca="false">('Medidas-dBm-Diagrama de radiaçã'!C219)-MAX('Medidas-dBm-Diagrama de radiaçã'!$C$5:$C$365,'Medidas-dBm-Diagrama de radiaçã'!$F$5:$F$365)</f>
        <v>-3.59999999999999</v>
      </c>
      <c r="E219" s="53" t="n">
        <f aca="false">('Medidas-dBm-Diagrama de radiaçã'!F219)-MAX('Medidas-dBm-Diagrama de radiaçã'!$C$5:$C$365,'Medidas-dBm-Diagrama de radiaçã'!$F$5:$F$365)</f>
        <v>-10.3</v>
      </c>
      <c r="F219" s="0" t="n">
        <v>-11.3</v>
      </c>
      <c r="I219" s="41" t="n">
        <f aca="false">I218+1</f>
        <v>214</v>
      </c>
      <c r="J219" s="53" t="n">
        <f aca="false">('Medidas-dBm-Diagrama de radiaçã'!I219)-MAX('Medidas-dBm-Diagrama de radiaçã'!$I$5:$I$365)</f>
        <v>-3.20800000000001</v>
      </c>
      <c r="K219" s="53" t="n">
        <f aca="false">('Medidas-dBm-Diagrama de radiaçã'!J219)-MAX('Medidas-dBm-Diagrama de radiaçã'!$J$5:$J$365)</f>
        <v>-6.946</v>
      </c>
      <c r="O219" s="41" t="n">
        <f aca="false">O218+1</f>
        <v>214</v>
      </c>
      <c r="P219" s="53" t="n">
        <f aca="false">('Medidas-dBm-Diagrama de radiaçã'!O219)-MAX('Medidas-dBm-Diagrama de radiaçã'!$P$5:$P$365)</f>
        <v>-9.066</v>
      </c>
      <c r="Q219" s="53" t="n">
        <f aca="false">('Medidas-dBm-Diagrama de radiaçã'!P219)-MAX('Medidas-dBm-Diagrama de radiaçã'!$P$5:$P$365)</f>
        <v>-10.522</v>
      </c>
      <c r="R219" s="53" t="n">
        <f aca="false">('Medidas-dBm-Diagrama de radiaçã'!Q219)-MAX('Medidas-dBm-Diagrama de radiaçã'!$P$5:$P$365)</f>
        <v>-5.21</v>
      </c>
      <c r="S219" s="53" t="n">
        <f aca="false">('Medidas-dBm-Diagrama de radiaçã'!R219)-MAX('Medidas-dBm-Diagrama de radiaçã'!$R$5:$R$365)</f>
        <v>-6.438</v>
      </c>
      <c r="T219" s="0" t="n">
        <v>-14.736</v>
      </c>
    </row>
    <row r="220" customFormat="false" ht="12.8" hidden="false" customHeight="false" outlineLevel="0" collapsed="false">
      <c r="A220" s="41"/>
      <c r="C220" s="41" t="n">
        <f aca="false">C219+1</f>
        <v>215</v>
      </c>
      <c r="D220" s="53" t="n">
        <f aca="false">('Medidas-dBm-Diagrama de radiaçã'!C220)-MAX('Medidas-dBm-Diagrama de radiaçã'!$C$5:$C$365,'Medidas-dBm-Diagrama de radiaçã'!$F$5:$F$365)</f>
        <v>-3.7</v>
      </c>
      <c r="E220" s="53" t="n">
        <f aca="false">('Medidas-dBm-Diagrama de radiaçã'!F220)-MAX('Medidas-dBm-Diagrama de radiaçã'!$C$5:$C$365,'Medidas-dBm-Diagrama de radiaçã'!$F$5:$F$365)</f>
        <v>-10</v>
      </c>
      <c r="F220" s="0" t="n">
        <v>-11</v>
      </c>
      <c r="I220" s="41" t="n">
        <f aca="false">I219+1</f>
        <v>215</v>
      </c>
      <c r="J220" s="53" t="n">
        <f aca="false">('Medidas-dBm-Diagrama de radiaçã'!I220)-MAX('Medidas-dBm-Diagrama de radiaçã'!$I$5:$I$365)</f>
        <v>-3.41</v>
      </c>
      <c r="K220" s="53" t="n">
        <f aca="false">('Medidas-dBm-Diagrama de radiaçã'!J220)-MAX('Medidas-dBm-Diagrama de radiaçã'!$J$5:$J$365)</f>
        <v>-7.14</v>
      </c>
      <c r="O220" s="41" t="n">
        <f aca="false">O219+1</f>
        <v>215</v>
      </c>
      <c r="P220" s="53" t="n">
        <f aca="false">('Medidas-dBm-Diagrama de radiaçã'!O220)-MAX('Medidas-dBm-Diagrama de radiaçã'!$P$5:$P$365)</f>
        <v>-8.71</v>
      </c>
      <c r="Q220" s="53" t="n">
        <f aca="false">('Medidas-dBm-Diagrama de radiaçã'!P220)-MAX('Medidas-dBm-Diagrama de radiaçã'!$P$5:$P$365)</f>
        <v>-10.2</v>
      </c>
      <c r="R220" s="53" t="n">
        <f aca="false">('Medidas-dBm-Diagrama de radiaçã'!Q220)-MAX('Medidas-dBm-Diagrama de radiaçã'!$P$5:$P$365)</f>
        <v>-5.23</v>
      </c>
      <c r="S220" s="53" t="n">
        <f aca="false">('Medidas-dBm-Diagrama de radiaçã'!R220)-MAX('Medidas-dBm-Diagrama de radiaçã'!$R$5:$R$365)</f>
        <v>-6.32</v>
      </c>
      <c r="T220" s="0" t="n">
        <v>-14.408</v>
      </c>
    </row>
    <row r="221" customFormat="false" ht="12.8" hidden="false" customHeight="false" outlineLevel="0" collapsed="false">
      <c r="A221" s="41"/>
      <c r="C221" s="41" t="n">
        <f aca="false">C220+1</f>
        <v>216</v>
      </c>
      <c r="D221" s="53" t="n">
        <f aca="false">('Medidas-dBm-Diagrama de radiaçã'!C221)-MAX('Medidas-dBm-Diagrama de radiaçã'!$C$5:$C$365,'Medidas-dBm-Diagrama de radiaçã'!$F$5:$F$365)</f>
        <v>-3.8</v>
      </c>
      <c r="E221" s="53" t="n">
        <f aca="false">('Medidas-dBm-Diagrama de radiaçã'!F221)-MAX('Medidas-dBm-Diagrama de radiaçã'!$C$5:$C$365,'Medidas-dBm-Diagrama de radiaçã'!$F$5:$F$365)</f>
        <v>-9.5</v>
      </c>
      <c r="F221" s="0" t="n">
        <v>-10.6</v>
      </c>
      <c r="I221" s="41" t="n">
        <f aca="false">I220+1</f>
        <v>216</v>
      </c>
      <c r="J221" s="53" t="n">
        <f aca="false">('Medidas-dBm-Diagrama de radiaçã'!I221)-MAX('Medidas-dBm-Diagrama de radiaçã'!$I$5:$I$365)</f>
        <v>-3.718</v>
      </c>
      <c r="K221" s="53" t="n">
        <f aca="false">('Medidas-dBm-Diagrama de radiaçã'!J221)-MAX('Medidas-dBm-Diagrama de radiaçã'!$J$5:$J$365)</f>
        <v>-7.38</v>
      </c>
      <c r="O221" s="41" t="n">
        <f aca="false">O220+1</f>
        <v>216</v>
      </c>
      <c r="P221" s="53" t="n">
        <f aca="false">('Medidas-dBm-Diagrama de radiaçã'!O221)-MAX('Medidas-dBm-Diagrama de radiaçã'!$P$5:$P$365)</f>
        <v>-8.24</v>
      </c>
      <c r="Q221" s="53" t="n">
        <f aca="false">('Medidas-dBm-Diagrama de radiaçã'!P221)-MAX('Medidas-dBm-Diagrama de radiaçã'!$P$5:$P$365)</f>
        <v>-10</v>
      </c>
      <c r="R221" s="53" t="n">
        <f aca="false">('Medidas-dBm-Diagrama de radiaçã'!Q221)-MAX('Medidas-dBm-Diagrama de radiaçã'!$P$5:$P$365)</f>
        <v>-5.294</v>
      </c>
      <c r="S221" s="53" t="n">
        <f aca="false">('Medidas-dBm-Diagrama de radiaçã'!R221)-MAX('Medidas-dBm-Diagrama de radiaçã'!$R$5:$R$365)</f>
        <v>-6.332</v>
      </c>
      <c r="T221" s="0" t="n">
        <v>-14.08</v>
      </c>
    </row>
    <row r="222" customFormat="false" ht="12.8" hidden="false" customHeight="false" outlineLevel="0" collapsed="false">
      <c r="A222" s="41"/>
      <c r="C222" s="41" t="n">
        <f aca="false">C221+1</f>
        <v>217</v>
      </c>
      <c r="D222" s="53" t="n">
        <f aca="false">('Medidas-dBm-Diagrama de radiaçã'!C222)-MAX('Medidas-dBm-Diagrama de radiaçã'!$C$5:$C$365,'Medidas-dBm-Diagrama de radiaçã'!$F$5:$F$365)</f>
        <v>-3.8</v>
      </c>
      <c r="E222" s="53" t="n">
        <f aca="false">('Medidas-dBm-Diagrama de radiaçã'!F222)-MAX('Medidas-dBm-Diagrama de radiaçã'!$C$5:$C$365,'Medidas-dBm-Diagrama de radiaçã'!$F$5:$F$365)</f>
        <v>-9.09999999999999</v>
      </c>
      <c r="F222" s="0" t="n">
        <v>-10.3</v>
      </c>
      <c r="I222" s="41" t="n">
        <f aca="false">I221+1</f>
        <v>217</v>
      </c>
      <c r="J222" s="53" t="n">
        <f aca="false">('Medidas-dBm-Diagrama de radiaçã'!I222)-MAX('Medidas-dBm-Diagrama de radiaçã'!$I$5:$I$365)</f>
        <v>-4.02600000000001</v>
      </c>
      <c r="K222" s="53" t="n">
        <f aca="false">('Medidas-dBm-Diagrama de radiaçã'!J222)-MAX('Medidas-dBm-Diagrama de radiaçã'!$J$5:$J$365)</f>
        <v>-7.62</v>
      </c>
      <c r="O222" s="41" t="n">
        <f aca="false">O221+1</f>
        <v>217</v>
      </c>
      <c r="P222" s="53" t="n">
        <f aca="false">('Medidas-dBm-Diagrama de radiaçã'!O222)-MAX('Medidas-dBm-Diagrama de radiaçã'!$P$5:$P$365)</f>
        <v>-7.77</v>
      </c>
      <c r="Q222" s="53" t="n">
        <f aca="false">('Medidas-dBm-Diagrama de radiaçã'!P222)-MAX('Medidas-dBm-Diagrama de radiaçã'!$P$5:$P$365)</f>
        <v>-9.8</v>
      </c>
      <c r="R222" s="53" t="n">
        <f aca="false">('Medidas-dBm-Diagrama de radiaçã'!Q222)-MAX('Medidas-dBm-Diagrama de radiaçã'!$P$5:$P$365)</f>
        <v>-5.358</v>
      </c>
      <c r="S222" s="53" t="n">
        <f aca="false">('Medidas-dBm-Diagrama de radiaçã'!R222)-MAX('Medidas-dBm-Diagrama de radiaçã'!$R$5:$R$365)</f>
        <v>-6.344</v>
      </c>
      <c r="T222" s="0" t="n">
        <v>-13.666</v>
      </c>
    </row>
    <row r="223" customFormat="false" ht="12.8" hidden="false" customHeight="false" outlineLevel="0" collapsed="false">
      <c r="A223" s="41"/>
      <c r="C223" s="41" t="n">
        <f aca="false">C222+1</f>
        <v>218</v>
      </c>
      <c r="D223" s="53" t="n">
        <f aca="false">('Medidas-dBm-Diagrama de radiaçã'!C223)-MAX('Medidas-dBm-Diagrama de radiaçã'!$C$5:$C$365,'Medidas-dBm-Diagrama de radiaçã'!$F$5:$F$365)</f>
        <v>-3.8</v>
      </c>
      <c r="E223" s="53" t="n">
        <f aca="false">('Medidas-dBm-Diagrama de radiaçã'!F223)-MAX('Medidas-dBm-Diagrama de radiaçã'!$C$5:$C$365,'Medidas-dBm-Diagrama de radiaçã'!$F$5:$F$365)</f>
        <v>-8.59999999999999</v>
      </c>
      <c r="F223" s="0" t="n">
        <v>-9.8</v>
      </c>
      <c r="I223" s="41" t="n">
        <f aca="false">I222+1</f>
        <v>218</v>
      </c>
      <c r="J223" s="53" t="n">
        <f aca="false">('Medidas-dBm-Diagrama de radiaçã'!I223)-MAX('Medidas-dBm-Diagrama de radiaçã'!$I$5:$I$365)</f>
        <v>-4.334</v>
      </c>
      <c r="K223" s="53" t="n">
        <f aca="false">('Medidas-dBm-Diagrama de radiaçã'!J223)-MAX('Medidas-dBm-Diagrama de radiaçã'!$J$5:$J$365)</f>
        <v>-7.86</v>
      </c>
      <c r="O223" s="41" t="n">
        <f aca="false">O222+1</f>
        <v>218</v>
      </c>
      <c r="P223" s="53" t="n">
        <f aca="false">('Medidas-dBm-Diagrama de radiaçã'!O223)-MAX('Medidas-dBm-Diagrama de radiaçã'!$P$5:$P$365)</f>
        <v>-7.3</v>
      </c>
      <c r="Q223" s="53" t="n">
        <f aca="false">('Medidas-dBm-Diagrama de radiaçã'!P223)-MAX('Medidas-dBm-Diagrama de radiaçã'!$P$5:$P$365)</f>
        <v>-9.6</v>
      </c>
      <c r="R223" s="53" t="n">
        <f aca="false">('Medidas-dBm-Diagrama de radiaçã'!Q223)-MAX('Medidas-dBm-Diagrama de radiaçã'!$P$5:$P$365)</f>
        <v>-5.422</v>
      </c>
      <c r="S223" s="53" t="n">
        <f aca="false">('Medidas-dBm-Diagrama de radiaçã'!R223)-MAX('Medidas-dBm-Diagrama de radiaçã'!$R$5:$R$365)</f>
        <v>-6.356</v>
      </c>
      <c r="T223" s="0" t="n">
        <v>-13.252</v>
      </c>
    </row>
    <row r="224" customFormat="false" ht="12.8" hidden="false" customHeight="false" outlineLevel="0" collapsed="false">
      <c r="A224" s="41"/>
      <c r="C224" s="41" t="n">
        <f aca="false">C223+1</f>
        <v>219</v>
      </c>
      <c r="D224" s="53" t="n">
        <f aca="false">('Medidas-dBm-Diagrama de radiaçã'!C224)-MAX('Medidas-dBm-Diagrama de radiaçã'!$C$5:$C$365,'Medidas-dBm-Diagrama de radiaçã'!$F$5:$F$365)</f>
        <v>-3.8</v>
      </c>
      <c r="E224" s="53" t="n">
        <f aca="false">('Medidas-dBm-Diagrama de radiaçã'!F224)-MAX('Medidas-dBm-Diagrama de radiaçã'!$C$5:$C$365,'Medidas-dBm-Diagrama de radiaçã'!$F$5:$F$365)</f>
        <v>-8.3</v>
      </c>
      <c r="F224" s="0" t="n">
        <v>-9.5</v>
      </c>
      <c r="I224" s="41" t="n">
        <f aca="false">I223+1</f>
        <v>219</v>
      </c>
      <c r="J224" s="53" t="n">
        <f aca="false">('Medidas-dBm-Diagrama de radiaçã'!I224)-MAX('Medidas-dBm-Diagrama de radiaçã'!$I$5:$I$365)</f>
        <v>-4.642</v>
      </c>
      <c r="K224" s="53" t="n">
        <f aca="false">('Medidas-dBm-Diagrama de radiaçã'!J224)-MAX('Medidas-dBm-Diagrama de radiaçã'!$J$5:$J$365)</f>
        <v>-8.1</v>
      </c>
      <c r="O224" s="41" t="n">
        <f aca="false">O223+1</f>
        <v>219</v>
      </c>
      <c r="P224" s="53" t="n">
        <f aca="false">('Medidas-dBm-Diagrama de radiaçã'!O224)-MAX('Medidas-dBm-Diagrama de radiaçã'!$P$5:$P$365)</f>
        <v>-6.83000000000001</v>
      </c>
      <c r="Q224" s="53" t="n">
        <f aca="false">('Medidas-dBm-Diagrama de radiaçã'!P224)-MAX('Medidas-dBm-Diagrama de radiaçã'!$P$5:$P$365)</f>
        <v>-9.40000000000001</v>
      </c>
      <c r="R224" s="53" t="n">
        <f aca="false">('Medidas-dBm-Diagrama de radiaçã'!Q224)-MAX('Medidas-dBm-Diagrama de radiaçã'!$P$5:$P$365)</f>
        <v>-5.486</v>
      </c>
      <c r="S224" s="53" t="n">
        <f aca="false">('Medidas-dBm-Diagrama de radiaçã'!R224)-MAX('Medidas-dBm-Diagrama de radiaçã'!$R$5:$R$365)</f>
        <v>-6.368</v>
      </c>
      <c r="T224" s="0" t="n">
        <v>-12.838</v>
      </c>
    </row>
    <row r="225" customFormat="false" ht="12.8" hidden="false" customHeight="false" outlineLevel="0" collapsed="false">
      <c r="A225" s="41" t="n">
        <v>220</v>
      </c>
      <c r="C225" s="41" t="n">
        <f aca="false">C224+1</f>
        <v>220</v>
      </c>
      <c r="D225" s="53" t="n">
        <f aca="false">('Medidas-dBm-Diagrama de radiaçã'!C225)-MAX('Medidas-dBm-Diagrama de radiaçã'!$C$5:$C$365,'Medidas-dBm-Diagrama de radiaçã'!$F$5:$F$365)</f>
        <v>-3.8</v>
      </c>
      <c r="E225" s="53" t="n">
        <f aca="false">('Medidas-dBm-Diagrama de radiaçã'!F225)-MAX('Medidas-dBm-Diagrama de radiaçã'!$C$5:$C$365,'Medidas-dBm-Diagrama de radiaçã'!$F$5:$F$365)</f>
        <v>-8</v>
      </c>
      <c r="F225" s="0" t="n">
        <v>-9.2</v>
      </c>
      <c r="I225" s="41" t="n">
        <f aca="false">I224+1</f>
        <v>220</v>
      </c>
      <c r="J225" s="53" t="n">
        <f aca="false">('Medidas-dBm-Diagrama de radiaçã'!I225)-MAX('Medidas-dBm-Diagrama de radiaçã'!$I$5:$I$365)</f>
        <v>-4.95</v>
      </c>
      <c r="K225" s="53" t="n">
        <f aca="false">('Medidas-dBm-Diagrama de radiaçã'!J225)-MAX('Medidas-dBm-Diagrama de radiaçã'!$J$5:$J$365)</f>
        <v>-8.34</v>
      </c>
      <c r="O225" s="41" t="n">
        <f aca="false">O224+1</f>
        <v>220</v>
      </c>
      <c r="P225" s="53" t="n">
        <f aca="false">('Medidas-dBm-Diagrama de radiaçã'!O225)-MAX('Medidas-dBm-Diagrama de radiaçã'!$P$5:$P$365)</f>
        <v>-6.36</v>
      </c>
      <c r="Q225" s="53" t="n">
        <f aca="false">('Medidas-dBm-Diagrama de radiaçã'!P225)-MAX('Medidas-dBm-Diagrama de radiaçã'!$P$5:$P$365)</f>
        <v>-9.2</v>
      </c>
      <c r="R225" s="53" t="n">
        <f aca="false">('Medidas-dBm-Diagrama de radiaçã'!Q225)-MAX('Medidas-dBm-Diagrama de radiaçã'!$P$5:$P$365)</f>
        <v>-5.55</v>
      </c>
      <c r="S225" s="53" t="n">
        <f aca="false">('Medidas-dBm-Diagrama de radiaçã'!R225)-MAX('Medidas-dBm-Diagrama de radiaçã'!$R$5:$R$365)</f>
        <v>-6.38</v>
      </c>
      <c r="T225" s="0" t="n">
        <v>-12.424</v>
      </c>
    </row>
    <row r="226" customFormat="false" ht="12.8" hidden="false" customHeight="false" outlineLevel="0" collapsed="false">
      <c r="A226" s="41"/>
      <c r="C226" s="41" t="n">
        <f aca="false">C225+1</f>
        <v>221</v>
      </c>
      <c r="D226" s="53" t="n">
        <f aca="false">('Medidas-dBm-Diagrama de radiaçã'!C226)-MAX('Medidas-dBm-Diagrama de radiaçã'!$C$5:$C$365,'Medidas-dBm-Diagrama de radiaçã'!$F$5:$F$365)</f>
        <v>-3.8</v>
      </c>
      <c r="E226" s="53" t="n">
        <f aca="false">('Medidas-dBm-Diagrama de radiaçã'!F226)-MAX('Medidas-dBm-Diagrama de radiaçã'!$C$5:$C$365,'Medidas-dBm-Diagrama de radiaçã'!$F$5:$F$365)</f>
        <v>-7.7</v>
      </c>
      <c r="F226" s="0" t="n">
        <v>-8.7</v>
      </c>
      <c r="I226" s="41" t="n">
        <f aca="false">I225+1</f>
        <v>221</v>
      </c>
      <c r="J226" s="53" t="n">
        <f aca="false">('Medidas-dBm-Diagrama de radiaçã'!I226)-MAX('Medidas-dBm-Diagrama de radiaçã'!$I$5:$I$365)</f>
        <v>-5.47000000000001</v>
      </c>
      <c r="K226" s="53" t="n">
        <f aca="false">('Medidas-dBm-Diagrama de radiaçã'!J226)-MAX('Medidas-dBm-Diagrama de radiaçã'!$J$5:$J$365)</f>
        <v>-8.728</v>
      </c>
      <c r="O226" s="41" t="n">
        <f aca="false">O225+1</f>
        <v>221</v>
      </c>
      <c r="P226" s="53" t="n">
        <f aca="false">('Medidas-dBm-Diagrama de radiaçã'!O226)-MAX('Medidas-dBm-Diagrama de radiaçã'!$P$5:$P$365)</f>
        <v>-5.948</v>
      </c>
      <c r="Q226" s="53" t="n">
        <f aca="false">('Medidas-dBm-Diagrama de radiaçã'!P226)-MAX('Medidas-dBm-Diagrama de radiaçã'!$P$5:$P$365)</f>
        <v>-9.02</v>
      </c>
      <c r="R226" s="53" t="n">
        <f aca="false">('Medidas-dBm-Diagrama de radiaçã'!Q226)-MAX('Medidas-dBm-Diagrama de radiaçã'!$P$5:$P$365)</f>
        <v>-5.57400000000001</v>
      </c>
      <c r="S226" s="53" t="n">
        <f aca="false">('Medidas-dBm-Diagrama de radiaçã'!R226)-MAX('Medidas-dBm-Diagrama de radiaçã'!$R$5:$R$365)</f>
        <v>-6.45</v>
      </c>
      <c r="T226" s="0" t="n">
        <v>-12.01</v>
      </c>
    </row>
    <row r="227" customFormat="false" ht="12.8" hidden="false" customHeight="false" outlineLevel="0" collapsed="false">
      <c r="A227" s="41"/>
      <c r="C227" s="41" t="n">
        <f aca="false">C226+1</f>
        <v>222</v>
      </c>
      <c r="D227" s="53" t="n">
        <f aca="false">('Medidas-dBm-Diagrama de radiaçã'!C227)-MAX('Medidas-dBm-Diagrama de radiaçã'!$C$5:$C$365,'Medidas-dBm-Diagrama de radiaçã'!$F$5:$F$365)</f>
        <v>-3.8</v>
      </c>
      <c r="E227" s="53" t="n">
        <f aca="false">('Medidas-dBm-Diagrama de radiaçã'!F227)-MAX('Medidas-dBm-Diagrama de radiaçã'!$C$5:$C$365,'Medidas-dBm-Diagrama de radiaçã'!$F$5:$F$365)</f>
        <v>-7.59999999999999</v>
      </c>
      <c r="F227" s="0" t="n">
        <v>-8.3</v>
      </c>
      <c r="I227" s="41" t="n">
        <f aca="false">I226+1</f>
        <v>222</v>
      </c>
      <c r="J227" s="53" t="n">
        <f aca="false">('Medidas-dBm-Diagrama de radiaçã'!I227)-MAX('Medidas-dBm-Diagrama de radiaçã'!$I$5:$I$365)</f>
        <v>-5.99000000000001</v>
      </c>
      <c r="K227" s="53" t="n">
        <f aca="false">('Medidas-dBm-Diagrama de radiaçã'!J227)-MAX('Medidas-dBm-Diagrama de radiaçã'!$J$5:$J$365)</f>
        <v>-9.116</v>
      </c>
      <c r="O227" s="41" t="n">
        <f aca="false">O226+1</f>
        <v>222</v>
      </c>
      <c r="P227" s="53" t="n">
        <f aca="false">('Medidas-dBm-Diagrama de radiaçã'!O227)-MAX('Medidas-dBm-Diagrama de radiaçã'!$P$5:$P$365)</f>
        <v>-5.536</v>
      </c>
      <c r="Q227" s="53" t="n">
        <f aca="false">('Medidas-dBm-Diagrama de radiaçã'!P227)-MAX('Medidas-dBm-Diagrama de radiaçã'!$P$5:$P$365)</f>
        <v>-8.84</v>
      </c>
      <c r="R227" s="53" t="n">
        <f aca="false">('Medidas-dBm-Diagrama de radiaçã'!Q227)-MAX('Medidas-dBm-Diagrama de radiaçã'!$P$5:$P$365)</f>
        <v>-5.59800000000001</v>
      </c>
      <c r="S227" s="53" t="n">
        <f aca="false">('Medidas-dBm-Diagrama de radiaçã'!R227)-MAX('Medidas-dBm-Diagrama de radiaçã'!$R$5:$R$365)</f>
        <v>-6.52</v>
      </c>
      <c r="T227" s="0" t="n">
        <v>-11.49</v>
      </c>
    </row>
    <row r="228" customFormat="false" ht="12.8" hidden="false" customHeight="false" outlineLevel="0" collapsed="false">
      <c r="A228" s="41"/>
      <c r="C228" s="41" t="n">
        <f aca="false">C227+1</f>
        <v>223</v>
      </c>
      <c r="D228" s="53" t="n">
        <f aca="false">('Medidas-dBm-Diagrama de radiaçã'!C228)-MAX('Medidas-dBm-Diagrama de radiaçã'!$C$5:$C$365,'Medidas-dBm-Diagrama de radiaçã'!$F$5:$F$365)</f>
        <v>-3.8</v>
      </c>
      <c r="E228" s="53" t="n">
        <f aca="false">('Medidas-dBm-Diagrama de radiaçã'!F228)-MAX('Medidas-dBm-Diagrama de radiaçã'!$C$5:$C$365,'Medidas-dBm-Diagrama de radiaçã'!$F$5:$F$365)</f>
        <v>-7.4</v>
      </c>
      <c r="F228" s="0" t="n">
        <v>-7.8</v>
      </c>
      <c r="I228" s="41" t="n">
        <f aca="false">I227+1</f>
        <v>223</v>
      </c>
      <c r="J228" s="53" t="n">
        <f aca="false">('Medidas-dBm-Diagrama de radiaçã'!I228)-MAX('Medidas-dBm-Diagrama de radiaçã'!$I$5:$I$365)</f>
        <v>-6.51</v>
      </c>
      <c r="K228" s="53" t="n">
        <f aca="false">('Medidas-dBm-Diagrama de radiaçã'!J228)-MAX('Medidas-dBm-Diagrama de radiaçã'!$J$5:$J$365)</f>
        <v>-9.504</v>
      </c>
      <c r="O228" s="41" t="n">
        <f aca="false">O227+1</f>
        <v>223</v>
      </c>
      <c r="P228" s="53" t="n">
        <f aca="false">('Medidas-dBm-Diagrama de radiaçã'!O228)-MAX('Medidas-dBm-Diagrama de radiaçã'!$P$5:$P$365)</f>
        <v>-5.124</v>
      </c>
      <c r="Q228" s="53" t="n">
        <f aca="false">('Medidas-dBm-Diagrama de radiaçã'!P228)-MAX('Medidas-dBm-Diagrama de radiaçã'!$P$5:$P$365)</f>
        <v>-8.66</v>
      </c>
      <c r="R228" s="53" t="n">
        <f aca="false">('Medidas-dBm-Diagrama de radiaçã'!Q228)-MAX('Medidas-dBm-Diagrama de radiaçã'!$P$5:$P$365)</f>
        <v>-5.622</v>
      </c>
      <c r="S228" s="53" t="n">
        <f aca="false">('Medidas-dBm-Diagrama de radiaçã'!R228)-MAX('Medidas-dBm-Diagrama de radiaçã'!$R$5:$R$365)</f>
        <v>-6.59</v>
      </c>
      <c r="T228" s="0" t="n">
        <v>-10.97</v>
      </c>
    </row>
    <row r="229" customFormat="false" ht="12.8" hidden="false" customHeight="false" outlineLevel="0" collapsed="false">
      <c r="A229" s="41"/>
      <c r="C229" s="41" t="n">
        <f aca="false">C228+1</f>
        <v>224</v>
      </c>
      <c r="D229" s="53" t="n">
        <f aca="false">('Medidas-dBm-Diagrama de radiaçã'!C229)-MAX('Medidas-dBm-Diagrama de radiaçã'!$C$5:$C$365,'Medidas-dBm-Diagrama de radiaçã'!$F$5:$F$365)</f>
        <v>-3.7</v>
      </c>
      <c r="E229" s="53" t="n">
        <f aca="false">('Medidas-dBm-Diagrama de radiaçã'!F229)-MAX('Medidas-dBm-Diagrama de radiaçã'!$C$5:$C$365,'Medidas-dBm-Diagrama de radiaçã'!$F$5:$F$365)</f>
        <v>-7.2</v>
      </c>
      <c r="F229" s="0" t="n">
        <v>-7.5</v>
      </c>
      <c r="I229" s="41" t="n">
        <f aca="false">I228+1</f>
        <v>224</v>
      </c>
      <c r="J229" s="53" t="n">
        <f aca="false">('Medidas-dBm-Diagrama de radiaçã'!I229)-MAX('Medidas-dBm-Diagrama de radiaçã'!$I$5:$I$365)</f>
        <v>-7.03000000000001</v>
      </c>
      <c r="K229" s="53" t="n">
        <f aca="false">('Medidas-dBm-Diagrama de radiaçã'!J229)-MAX('Medidas-dBm-Diagrama de radiaçã'!$J$5:$J$365)</f>
        <v>-9.892</v>
      </c>
      <c r="O229" s="41" t="n">
        <f aca="false">O228+1</f>
        <v>224</v>
      </c>
      <c r="P229" s="53" t="n">
        <f aca="false">('Medidas-dBm-Diagrama de radiaçã'!O229)-MAX('Medidas-dBm-Diagrama de radiaçã'!$P$5:$P$365)</f>
        <v>-4.712</v>
      </c>
      <c r="Q229" s="53" t="n">
        <f aca="false">('Medidas-dBm-Diagrama de radiaçã'!P229)-MAX('Medidas-dBm-Diagrama de radiaçã'!$P$5:$P$365)</f>
        <v>-8.48</v>
      </c>
      <c r="R229" s="53" t="n">
        <f aca="false">('Medidas-dBm-Diagrama de radiaçã'!Q229)-MAX('Medidas-dBm-Diagrama de radiaçã'!$P$5:$P$365)</f>
        <v>-5.646</v>
      </c>
      <c r="S229" s="53" t="n">
        <f aca="false">('Medidas-dBm-Diagrama de radiaçã'!R229)-MAX('Medidas-dBm-Diagrama de radiaçã'!$R$5:$R$365)</f>
        <v>-6.66</v>
      </c>
      <c r="T229" s="0" t="n">
        <v>-10.45</v>
      </c>
    </row>
    <row r="230" customFormat="false" ht="12.8" hidden="false" customHeight="false" outlineLevel="0" collapsed="false">
      <c r="A230" s="41"/>
      <c r="C230" s="41" t="n">
        <f aca="false">C229+1</f>
        <v>225</v>
      </c>
      <c r="D230" s="53" t="n">
        <f aca="false">('Medidas-dBm-Diagrama de radiaçã'!C230)-MAX('Medidas-dBm-Diagrama de radiaçã'!$C$5:$C$365,'Medidas-dBm-Diagrama de radiaçã'!$F$5:$F$365)</f>
        <v>-3.7</v>
      </c>
      <c r="E230" s="53" t="n">
        <f aca="false">('Medidas-dBm-Diagrama de radiaçã'!F230)-MAX('Medidas-dBm-Diagrama de radiaçã'!$C$5:$C$365,'Medidas-dBm-Diagrama de radiaçã'!$F$5:$F$365)</f>
        <v>-7</v>
      </c>
      <c r="F230" s="0" t="n">
        <v>-7.2</v>
      </c>
      <c r="I230" s="41" t="n">
        <f aca="false">I229+1</f>
        <v>225</v>
      </c>
      <c r="J230" s="53" t="n">
        <f aca="false">('Medidas-dBm-Diagrama de radiaçã'!I230)-MAX('Medidas-dBm-Diagrama de radiaçã'!$I$5:$I$365)</f>
        <v>-7.55</v>
      </c>
      <c r="K230" s="53" t="n">
        <f aca="false">('Medidas-dBm-Diagrama de radiaçã'!J230)-MAX('Medidas-dBm-Diagrama de radiaçã'!$J$5:$J$365)</f>
        <v>-10.28</v>
      </c>
      <c r="O230" s="41" t="n">
        <f aca="false">O229+1</f>
        <v>225</v>
      </c>
      <c r="P230" s="53" t="n">
        <f aca="false">('Medidas-dBm-Diagrama de radiaçã'!O230)-MAX('Medidas-dBm-Diagrama de radiaçã'!$P$5:$P$365)</f>
        <v>-4.3</v>
      </c>
      <c r="Q230" s="53" t="n">
        <f aca="false">('Medidas-dBm-Diagrama de radiaçã'!P230)-MAX('Medidas-dBm-Diagrama de radiaçã'!$P$5:$P$365)</f>
        <v>-8.3</v>
      </c>
      <c r="R230" s="53" t="n">
        <f aca="false">('Medidas-dBm-Diagrama de radiaçã'!Q230)-MAX('Medidas-dBm-Diagrama de radiaçã'!$P$5:$P$365)</f>
        <v>-5.67</v>
      </c>
      <c r="S230" s="53" t="n">
        <f aca="false">('Medidas-dBm-Diagrama de radiaçã'!R230)-MAX('Medidas-dBm-Diagrama de radiaçã'!$R$5:$R$365)</f>
        <v>-6.73</v>
      </c>
      <c r="T230" s="0" t="n">
        <v>-9.93</v>
      </c>
    </row>
    <row r="231" customFormat="false" ht="12.8" hidden="false" customHeight="false" outlineLevel="0" collapsed="false">
      <c r="A231" s="41"/>
      <c r="C231" s="41" t="n">
        <f aca="false">C230+1</f>
        <v>226</v>
      </c>
      <c r="D231" s="53" t="n">
        <f aca="false">('Medidas-dBm-Diagrama de radiaçã'!C231)-MAX('Medidas-dBm-Diagrama de radiaçã'!$C$5:$C$365,'Medidas-dBm-Diagrama de radiaçã'!$F$5:$F$365)</f>
        <v>-3.7</v>
      </c>
      <c r="E231" s="53" t="n">
        <f aca="false">('Medidas-dBm-Diagrama de radiaçã'!F231)-MAX('Medidas-dBm-Diagrama de radiaçã'!$C$5:$C$365,'Medidas-dBm-Diagrama de radiaçã'!$F$5:$F$365)</f>
        <v>-6.9</v>
      </c>
      <c r="F231" s="0" t="n">
        <v>-6.9</v>
      </c>
      <c r="I231" s="41" t="n">
        <f aca="false">I230+1</f>
        <v>226</v>
      </c>
      <c r="J231" s="53" t="n">
        <f aca="false">('Medidas-dBm-Diagrama de radiaçã'!I231)-MAX('Medidas-dBm-Diagrama de radiaçã'!$I$5:$I$365)</f>
        <v>-8.496</v>
      </c>
      <c r="K231" s="53" t="n">
        <f aca="false">('Medidas-dBm-Diagrama de radiaçã'!J231)-MAX('Medidas-dBm-Diagrama de radiaçã'!$J$5:$J$365)</f>
        <v>-10.584</v>
      </c>
      <c r="O231" s="41" t="n">
        <f aca="false">O230+1</f>
        <v>226</v>
      </c>
      <c r="P231" s="53" t="n">
        <f aca="false">('Medidas-dBm-Diagrama de radiaçã'!O231)-MAX('Medidas-dBm-Diagrama de radiaçã'!$P$5:$P$365)</f>
        <v>-4.058</v>
      </c>
      <c r="Q231" s="53" t="n">
        <f aca="false">('Medidas-dBm-Diagrama de radiaçã'!P231)-MAX('Medidas-dBm-Diagrama de radiaçã'!$P$5:$P$365)</f>
        <v>-8.124</v>
      </c>
      <c r="R231" s="53" t="n">
        <f aca="false">('Medidas-dBm-Diagrama de radiaçã'!Q231)-MAX('Medidas-dBm-Diagrama de radiaçã'!$P$5:$P$365)</f>
        <v>-5.77800000000001</v>
      </c>
      <c r="S231" s="53" t="n">
        <f aca="false">('Medidas-dBm-Diagrama de radiaçã'!R231)-MAX('Medidas-dBm-Diagrama de radiaçã'!$R$5:$R$365)</f>
        <v>-7.00000000000001</v>
      </c>
      <c r="T231" s="0" t="n">
        <v>-9.41</v>
      </c>
    </row>
    <row r="232" customFormat="false" ht="12.8" hidden="false" customHeight="false" outlineLevel="0" collapsed="false">
      <c r="A232" s="41"/>
      <c r="C232" s="41" t="n">
        <f aca="false">C231+1</f>
        <v>227</v>
      </c>
      <c r="D232" s="53" t="n">
        <f aca="false">('Medidas-dBm-Diagrama de radiaçã'!C232)-MAX('Medidas-dBm-Diagrama de radiaçã'!$C$5:$C$365,'Medidas-dBm-Diagrama de radiaçã'!$F$5:$F$365)</f>
        <v>-3.59999999999999</v>
      </c>
      <c r="E232" s="53" t="n">
        <f aca="false">('Medidas-dBm-Diagrama de radiaçã'!F232)-MAX('Medidas-dBm-Diagrama de radiaçã'!$C$5:$C$365,'Medidas-dBm-Diagrama de radiaçã'!$F$5:$F$365)</f>
        <v>-6.8</v>
      </c>
      <c r="F232" s="0" t="n">
        <v>-6.8</v>
      </c>
      <c r="I232" s="41" t="n">
        <f aca="false">I231+1</f>
        <v>227</v>
      </c>
      <c r="J232" s="53" t="n">
        <f aca="false">('Medidas-dBm-Diagrama de radiaçã'!I232)-MAX('Medidas-dBm-Diagrama de radiaçã'!$I$5:$I$365)</f>
        <v>-9.44200000000001</v>
      </c>
      <c r="K232" s="53" t="n">
        <f aca="false">('Medidas-dBm-Diagrama de radiaçã'!J232)-MAX('Medidas-dBm-Diagrama de radiaçã'!$J$5:$J$365)</f>
        <v>-10.888</v>
      </c>
      <c r="O232" s="41" t="n">
        <f aca="false">O231+1</f>
        <v>227</v>
      </c>
      <c r="P232" s="53" t="n">
        <f aca="false">('Medidas-dBm-Diagrama de radiaçã'!O232)-MAX('Medidas-dBm-Diagrama de radiaçã'!$P$5:$P$365)</f>
        <v>-3.816</v>
      </c>
      <c r="Q232" s="53" t="n">
        <f aca="false">('Medidas-dBm-Diagrama de radiaçã'!P232)-MAX('Medidas-dBm-Diagrama de radiaçã'!$P$5:$P$365)</f>
        <v>-7.948</v>
      </c>
      <c r="R232" s="53" t="n">
        <f aca="false">('Medidas-dBm-Diagrama de radiaçã'!Q232)-MAX('Medidas-dBm-Diagrama de radiaçã'!$P$5:$P$365)</f>
        <v>-5.886</v>
      </c>
      <c r="S232" s="53" t="n">
        <f aca="false">('Medidas-dBm-Diagrama de radiaçã'!R232)-MAX('Medidas-dBm-Diagrama de radiaçã'!$R$5:$R$365)</f>
        <v>-7.27</v>
      </c>
      <c r="T232" s="0" t="n">
        <v>-9.12200000000001</v>
      </c>
    </row>
    <row r="233" customFormat="false" ht="12.8" hidden="false" customHeight="false" outlineLevel="0" collapsed="false">
      <c r="A233" s="41"/>
      <c r="C233" s="41" t="n">
        <f aca="false">C232+1</f>
        <v>228</v>
      </c>
      <c r="D233" s="53" t="n">
        <f aca="false">('Medidas-dBm-Diagrama de radiaçã'!C233)-MAX('Medidas-dBm-Diagrama de radiaçã'!$C$5:$C$365,'Medidas-dBm-Diagrama de radiaçã'!$F$5:$F$365)</f>
        <v>-3.59999999999999</v>
      </c>
      <c r="E233" s="53" t="n">
        <f aca="false">('Medidas-dBm-Diagrama de radiaçã'!F233)-MAX('Medidas-dBm-Diagrama de radiaçã'!$C$5:$C$365,'Medidas-dBm-Diagrama de radiaçã'!$F$5:$F$365)</f>
        <v>-6.7</v>
      </c>
      <c r="F233" s="0" t="n">
        <v>-6.6</v>
      </c>
      <c r="I233" s="41" t="n">
        <f aca="false">I232+1</f>
        <v>228</v>
      </c>
      <c r="J233" s="53" t="n">
        <f aca="false">('Medidas-dBm-Diagrama de radiaçã'!I233)-MAX('Medidas-dBm-Diagrama de radiaçã'!$I$5:$I$365)</f>
        <v>-10.388</v>
      </c>
      <c r="K233" s="53" t="n">
        <f aca="false">('Medidas-dBm-Diagrama de radiaçã'!J233)-MAX('Medidas-dBm-Diagrama de radiaçã'!$J$5:$J$365)</f>
        <v>-11.192</v>
      </c>
      <c r="O233" s="41" t="n">
        <f aca="false">O232+1</f>
        <v>228</v>
      </c>
      <c r="P233" s="53" t="n">
        <f aca="false">('Medidas-dBm-Diagrama de radiaçã'!O233)-MAX('Medidas-dBm-Diagrama de radiaçã'!$P$5:$P$365)</f>
        <v>-3.57400000000001</v>
      </c>
      <c r="Q233" s="53" t="n">
        <f aca="false">('Medidas-dBm-Diagrama de radiaçã'!P233)-MAX('Medidas-dBm-Diagrama de radiaçã'!$P$5:$P$365)</f>
        <v>-7.77200000000001</v>
      </c>
      <c r="R233" s="53" t="n">
        <f aca="false">('Medidas-dBm-Diagrama de radiaçã'!Q233)-MAX('Medidas-dBm-Diagrama de radiaçã'!$P$5:$P$365)</f>
        <v>-5.994</v>
      </c>
      <c r="S233" s="53" t="n">
        <f aca="false">('Medidas-dBm-Diagrama de radiaçã'!R233)-MAX('Medidas-dBm-Diagrama de radiaçã'!$R$5:$R$365)</f>
        <v>-7.54000000000001</v>
      </c>
      <c r="T233" s="0" t="n">
        <v>-8.834</v>
      </c>
    </row>
    <row r="234" customFormat="false" ht="12.8" hidden="false" customHeight="false" outlineLevel="0" collapsed="false">
      <c r="A234" s="41"/>
      <c r="C234" s="41" t="n">
        <f aca="false">C233+1</f>
        <v>229</v>
      </c>
      <c r="D234" s="53" t="n">
        <f aca="false">('Medidas-dBm-Diagrama de radiaçã'!C234)-MAX('Medidas-dBm-Diagrama de radiaçã'!$C$5:$C$365,'Medidas-dBm-Diagrama de radiaçã'!$F$5:$F$365)</f>
        <v>-3.4</v>
      </c>
      <c r="E234" s="53" t="n">
        <f aca="false">('Medidas-dBm-Diagrama de radiaçã'!F234)-MAX('Medidas-dBm-Diagrama de radiaçã'!$C$5:$C$365,'Medidas-dBm-Diagrama de radiaçã'!$F$5:$F$365)</f>
        <v>-6.59999999999999</v>
      </c>
      <c r="F234" s="0" t="n">
        <v>-6.4</v>
      </c>
      <c r="I234" s="41" t="n">
        <f aca="false">I233+1</f>
        <v>229</v>
      </c>
      <c r="J234" s="53" t="n">
        <f aca="false">('Medidas-dBm-Diagrama de radiaçã'!I234)-MAX('Medidas-dBm-Diagrama de radiaçã'!$I$5:$I$365)</f>
        <v>-11.334</v>
      </c>
      <c r="K234" s="53" t="n">
        <f aca="false">('Medidas-dBm-Diagrama de radiaçã'!J234)-MAX('Medidas-dBm-Diagrama de radiaçã'!$J$5:$J$365)</f>
        <v>-11.496</v>
      </c>
      <c r="O234" s="41" t="n">
        <f aca="false">O233+1</f>
        <v>229</v>
      </c>
      <c r="P234" s="53" t="n">
        <f aca="false">('Medidas-dBm-Diagrama de radiaçã'!O234)-MAX('Medidas-dBm-Diagrama de radiaçã'!$P$5:$P$365)</f>
        <v>-3.332</v>
      </c>
      <c r="Q234" s="53" t="n">
        <f aca="false">('Medidas-dBm-Diagrama de radiaçã'!P234)-MAX('Medidas-dBm-Diagrama de radiaçã'!$P$5:$P$365)</f>
        <v>-7.596</v>
      </c>
      <c r="R234" s="53" t="n">
        <f aca="false">('Medidas-dBm-Diagrama de radiaçã'!Q234)-MAX('Medidas-dBm-Diagrama de radiaçã'!$P$5:$P$365)</f>
        <v>-6.102</v>
      </c>
      <c r="S234" s="53" t="n">
        <f aca="false">('Medidas-dBm-Diagrama de radiaçã'!R234)-MAX('Medidas-dBm-Diagrama de radiaçã'!$R$5:$R$365)</f>
        <v>-7.81</v>
      </c>
      <c r="T234" s="0" t="n">
        <v>-8.54600000000001</v>
      </c>
    </row>
    <row r="235" customFormat="false" ht="12.8" hidden="false" customHeight="false" outlineLevel="0" collapsed="false">
      <c r="A235" s="41" t="n">
        <v>230</v>
      </c>
      <c r="C235" s="41" t="n">
        <f aca="false">C234+1</f>
        <v>230</v>
      </c>
      <c r="D235" s="53" t="n">
        <f aca="false">('Medidas-dBm-Diagrama de radiaçã'!C235)-MAX('Medidas-dBm-Diagrama de radiaçã'!$C$5:$C$365,'Medidas-dBm-Diagrama de radiaçã'!$F$5:$F$365)</f>
        <v>-3.2</v>
      </c>
      <c r="E235" s="53" t="n">
        <f aca="false">('Medidas-dBm-Diagrama de radiaçã'!F235)-MAX('Medidas-dBm-Diagrama de radiaçã'!$C$5:$C$365,'Medidas-dBm-Diagrama de radiaçã'!$F$5:$F$365)</f>
        <v>-6.59999999999999</v>
      </c>
      <c r="F235" s="0" t="n">
        <v>-6.2</v>
      </c>
      <c r="I235" s="41" t="n">
        <f aca="false">I234+1</f>
        <v>230</v>
      </c>
      <c r="J235" s="53" t="n">
        <f aca="false">('Medidas-dBm-Diagrama de radiaçã'!I235)-MAX('Medidas-dBm-Diagrama de radiaçã'!$I$5:$I$365)</f>
        <v>-12.28</v>
      </c>
      <c r="K235" s="53" t="n">
        <f aca="false">('Medidas-dBm-Diagrama de radiaçã'!J235)-MAX('Medidas-dBm-Diagrama de radiaçã'!$J$5:$J$365)</f>
        <v>-11.8</v>
      </c>
      <c r="O235" s="41" t="n">
        <f aca="false">O234+1</f>
        <v>230</v>
      </c>
      <c r="P235" s="53" t="n">
        <f aca="false">('Medidas-dBm-Diagrama de radiaçã'!O235)-MAX('Medidas-dBm-Diagrama de radiaçã'!$P$5:$P$365)</f>
        <v>-3.09</v>
      </c>
      <c r="Q235" s="53" t="n">
        <f aca="false">('Medidas-dBm-Diagrama de radiaçã'!P235)-MAX('Medidas-dBm-Diagrama de radiaçã'!$P$5:$P$365)</f>
        <v>-7.42</v>
      </c>
      <c r="R235" s="53" t="n">
        <f aca="false">('Medidas-dBm-Diagrama de radiaçã'!Q235)-MAX('Medidas-dBm-Diagrama de radiaçã'!$P$5:$P$365)</f>
        <v>-6.21</v>
      </c>
      <c r="S235" s="53" t="n">
        <f aca="false">('Medidas-dBm-Diagrama de radiaçã'!R235)-MAX('Medidas-dBm-Diagrama de radiaçã'!$R$5:$R$365)</f>
        <v>-8.08000000000001</v>
      </c>
      <c r="T235" s="0" t="n">
        <v>-8.258</v>
      </c>
    </row>
    <row r="236" customFormat="false" ht="12.8" hidden="false" customHeight="false" outlineLevel="0" collapsed="false">
      <c r="A236" s="41"/>
      <c r="C236" s="41" t="n">
        <f aca="false">C235+1</f>
        <v>231</v>
      </c>
      <c r="D236" s="53" t="n">
        <f aca="false">('Medidas-dBm-Diagrama de radiaçã'!C236)-MAX('Medidas-dBm-Diagrama de radiaçã'!$C$5:$C$365,'Medidas-dBm-Diagrama de radiaçã'!$F$5:$F$365)</f>
        <v>-3</v>
      </c>
      <c r="E236" s="53" t="n">
        <f aca="false">('Medidas-dBm-Diagrama de radiaçã'!F236)-MAX('Medidas-dBm-Diagrama de radiaçã'!$C$5:$C$365,'Medidas-dBm-Diagrama de radiaçã'!$F$5:$F$365)</f>
        <v>-6.5</v>
      </c>
      <c r="F236" s="0" t="n">
        <v>-6.1</v>
      </c>
      <c r="I236" s="41" t="n">
        <f aca="false">I235+1</f>
        <v>231</v>
      </c>
      <c r="J236" s="53" t="n">
        <f aca="false">('Medidas-dBm-Diagrama de radiaçã'!I236)-MAX('Medidas-dBm-Diagrama de radiaçã'!$I$5:$I$365)</f>
        <v>-13.134</v>
      </c>
      <c r="K236" s="53" t="n">
        <f aca="false">('Medidas-dBm-Diagrama de radiaçã'!J236)-MAX('Medidas-dBm-Diagrama de radiaçã'!$J$5:$J$365)</f>
        <v>-11.854</v>
      </c>
      <c r="O236" s="41" t="n">
        <f aca="false">O235+1</f>
        <v>231</v>
      </c>
      <c r="P236" s="53" t="n">
        <f aca="false">('Medidas-dBm-Diagrama de radiaçã'!O236)-MAX('Medidas-dBm-Diagrama de radiaçã'!$P$5:$P$365)</f>
        <v>-2.97000000000001</v>
      </c>
      <c r="Q236" s="53" t="n">
        <f aca="false">('Medidas-dBm-Diagrama de radiaçã'!P236)-MAX('Medidas-dBm-Diagrama de radiaçã'!$P$5:$P$365)</f>
        <v>-7.14400000000001</v>
      </c>
      <c r="R236" s="53" t="n">
        <f aca="false">('Medidas-dBm-Diagrama de radiaçã'!Q236)-MAX('Medidas-dBm-Diagrama de radiaçã'!$P$5:$P$365)</f>
        <v>-6.26000000000001</v>
      </c>
      <c r="S236" s="53" t="n">
        <f aca="false">('Medidas-dBm-Diagrama de radiaçã'!R236)-MAX('Medidas-dBm-Diagrama de radiaçã'!$R$5:$R$365)</f>
        <v>-8.45800000000001</v>
      </c>
      <c r="T236" s="0" t="n">
        <v>-7.97000000000001</v>
      </c>
    </row>
    <row r="237" customFormat="false" ht="12.8" hidden="false" customHeight="false" outlineLevel="0" collapsed="false">
      <c r="A237" s="41"/>
      <c r="C237" s="41" t="n">
        <f aca="false">C236+1</f>
        <v>232</v>
      </c>
      <c r="D237" s="53" t="n">
        <f aca="false">('Medidas-dBm-Diagrama de radiaçã'!C237)-MAX('Medidas-dBm-Diagrama de radiaçã'!$C$5:$C$365,'Medidas-dBm-Diagrama de radiaçã'!$F$5:$F$365)</f>
        <v>-2.8</v>
      </c>
      <c r="E237" s="53" t="n">
        <f aca="false">('Medidas-dBm-Diagrama de radiaçã'!F237)-MAX('Medidas-dBm-Diagrama de radiaçã'!$C$5:$C$365,'Medidas-dBm-Diagrama de radiaçã'!$F$5:$F$365)</f>
        <v>-6.4</v>
      </c>
      <c r="F237" s="0" t="n">
        <v>-6</v>
      </c>
      <c r="I237" s="41" t="n">
        <f aca="false">I236+1</f>
        <v>232</v>
      </c>
      <c r="J237" s="53" t="n">
        <f aca="false">('Medidas-dBm-Diagrama de radiaçã'!I237)-MAX('Medidas-dBm-Diagrama de radiaçã'!$I$5:$I$365)</f>
        <v>-13.988</v>
      </c>
      <c r="K237" s="53" t="n">
        <f aca="false">('Medidas-dBm-Diagrama de radiaçã'!J237)-MAX('Medidas-dBm-Diagrama de radiaçã'!$J$5:$J$365)</f>
        <v>-11.908</v>
      </c>
      <c r="O237" s="41" t="n">
        <f aca="false">O236+1</f>
        <v>232</v>
      </c>
      <c r="P237" s="53" t="n">
        <f aca="false">('Medidas-dBm-Diagrama de radiaçã'!O237)-MAX('Medidas-dBm-Diagrama de radiaçã'!$P$5:$P$365)</f>
        <v>-2.85</v>
      </c>
      <c r="Q237" s="53" t="n">
        <f aca="false">('Medidas-dBm-Diagrama de radiaçã'!P237)-MAX('Medidas-dBm-Diagrama de radiaçã'!$P$5:$P$365)</f>
        <v>-6.868</v>
      </c>
      <c r="R237" s="53" t="n">
        <f aca="false">('Medidas-dBm-Diagrama de radiaçã'!Q237)-MAX('Medidas-dBm-Diagrama de radiaçã'!$P$5:$P$365)</f>
        <v>-6.31</v>
      </c>
      <c r="S237" s="53" t="n">
        <f aca="false">('Medidas-dBm-Diagrama de radiaçã'!R237)-MAX('Medidas-dBm-Diagrama de radiaçã'!$R$5:$R$365)</f>
        <v>-8.83600000000001</v>
      </c>
      <c r="T237" s="0" t="n">
        <v>-7.758</v>
      </c>
    </row>
    <row r="238" customFormat="false" ht="12.8" hidden="false" customHeight="false" outlineLevel="0" collapsed="false">
      <c r="A238" s="41"/>
      <c r="C238" s="41" t="n">
        <f aca="false">C237+1</f>
        <v>233</v>
      </c>
      <c r="D238" s="53" t="n">
        <f aca="false">('Medidas-dBm-Diagrama de radiaçã'!C238)-MAX('Medidas-dBm-Diagrama de radiaçã'!$C$5:$C$365,'Medidas-dBm-Diagrama de radiaçã'!$F$5:$F$365)</f>
        <v>-2.7</v>
      </c>
      <c r="E238" s="53" t="n">
        <f aca="false">('Medidas-dBm-Diagrama de radiaçã'!F238)-MAX('Medidas-dBm-Diagrama de radiaçã'!$C$5:$C$365,'Medidas-dBm-Diagrama de radiaçã'!$F$5:$F$365)</f>
        <v>-6.2</v>
      </c>
      <c r="F238" s="0" t="n">
        <v>-5.9</v>
      </c>
      <c r="I238" s="41" t="n">
        <f aca="false">I237+1</f>
        <v>233</v>
      </c>
      <c r="J238" s="53" t="n">
        <f aca="false">('Medidas-dBm-Diagrama de radiaçã'!I238)-MAX('Medidas-dBm-Diagrama de radiaçã'!$I$5:$I$365)</f>
        <v>-14.842</v>
      </c>
      <c r="K238" s="53" t="n">
        <f aca="false">('Medidas-dBm-Diagrama de radiaçã'!J238)-MAX('Medidas-dBm-Diagrama de radiaçã'!$J$5:$J$365)</f>
        <v>-11.962</v>
      </c>
      <c r="O238" s="41" t="n">
        <f aca="false">O237+1</f>
        <v>233</v>
      </c>
      <c r="P238" s="53" t="n">
        <f aca="false">('Medidas-dBm-Diagrama de radiaçã'!O238)-MAX('Medidas-dBm-Diagrama de radiaçã'!$P$5:$P$365)</f>
        <v>-2.73</v>
      </c>
      <c r="Q238" s="53" t="n">
        <f aca="false">('Medidas-dBm-Diagrama de radiaçã'!P238)-MAX('Medidas-dBm-Diagrama de radiaçã'!$P$5:$P$365)</f>
        <v>-6.59200000000001</v>
      </c>
      <c r="R238" s="53" t="n">
        <f aca="false">('Medidas-dBm-Diagrama de radiaçã'!Q238)-MAX('Medidas-dBm-Diagrama de radiaçã'!$P$5:$P$365)</f>
        <v>-6.36</v>
      </c>
      <c r="S238" s="53" t="n">
        <f aca="false">('Medidas-dBm-Diagrama de radiaçã'!R238)-MAX('Medidas-dBm-Diagrama de radiaçã'!$R$5:$R$365)</f>
        <v>-9.21400000000001</v>
      </c>
      <c r="T238" s="0" t="n">
        <v>-7.54600000000001</v>
      </c>
    </row>
    <row r="239" customFormat="false" ht="12.8" hidden="false" customHeight="false" outlineLevel="0" collapsed="false">
      <c r="A239" s="41"/>
      <c r="C239" s="41" t="n">
        <f aca="false">C238+1</f>
        <v>234</v>
      </c>
      <c r="D239" s="53" t="n">
        <f aca="false">('Medidas-dBm-Diagrama de radiaçã'!C239)-MAX('Medidas-dBm-Diagrama de radiaçã'!$C$5:$C$365,'Medidas-dBm-Diagrama de radiaçã'!$F$5:$F$365)</f>
        <v>-2.5</v>
      </c>
      <c r="E239" s="53" t="n">
        <f aca="false">('Medidas-dBm-Diagrama de radiaçã'!F239)-MAX('Medidas-dBm-Diagrama de radiaçã'!$C$5:$C$365,'Medidas-dBm-Diagrama de radiaçã'!$F$5:$F$365)</f>
        <v>-6</v>
      </c>
      <c r="F239" s="0" t="n">
        <v>-5.8</v>
      </c>
      <c r="I239" s="41" t="n">
        <f aca="false">I238+1</f>
        <v>234</v>
      </c>
      <c r="J239" s="53" t="n">
        <f aca="false">('Medidas-dBm-Diagrama de radiaçã'!I239)-MAX('Medidas-dBm-Diagrama de radiaçã'!$I$5:$I$365)</f>
        <v>-15.696</v>
      </c>
      <c r="K239" s="53" t="n">
        <f aca="false">('Medidas-dBm-Diagrama de radiaçã'!J239)-MAX('Medidas-dBm-Diagrama de radiaçã'!$J$5:$J$365)</f>
        <v>-12.016</v>
      </c>
      <c r="O239" s="41" t="n">
        <f aca="false">O238+1</f>
        <v>234</v>
      </c>
      <c r="P239" s="53" t="n">
        <f aca="false">('Medidas-dBm-Diagrama de radiaçã'!O239)-MAX('Medidas-dBm-Diagrama de radiaçã'!$P$5:$P$365)</f>
        <v>-2.61</v>
      </c>
      <c r="Q239" s="53" t="n">
        <f aca="false">('Medidas-dBm-Diagrama de radiaçã'!P239)-MAX('Medidas-dBm-Diagrama de radiaçã'!$P$5:$P$365)</f>
        <v>-6.316</v>
      </c>
      <c r="R239" s="53" t="n">
        <f aca="false">('Medidas-dBm-Diagrama de radiaçã'!Q239)-MAX('Medidas-dBm-Diagrama de radiaçã'!$P$5:$P$365)</f>
        <v>-6.41</v>
      </c>
      <c r="S239" s="53" t="n">
        <f aca="false">('Medidas-dBm-Diagrama de radiaçã'!R239)-MAX('Medidas-dBm-Diagrama de radiaçã'!$R$5:$R$365)</f>
        <v>-9.59200000000001</v>
      </c>
      <c r="T239" s="0" t="n">
        <v>-7.334</v>
      </c>
    </row>
    <row r="240" customFormat="false" ht="12.8" hidden="false" customHeight="false" outlineLevel="0" collapsed="false">
      <c r="A240" s="41"/>
      <c r="C240" s="41" t="n">
        <f aca="false">C239+1</f>
        <v>235</v>
      </c>
      <c r="D240" s="53" t="n">
        <f aca="false">('Medidas-dBm-Diagrama de radiaçã'!C240)-MAX('Medidas-dBm-Diagrama de radiaçã'!$C$5:$C$365,'Medidas-dBm-Diagrama de radiaçã'!$F$5:$F$365)</f>
        <v>-2.4</v>
      </c>
      <c r="E240" s="53" t="n">
        <f aca="false">('Medidas-dBm-Diagrama de radiaçã'!F240)-MAX('Medidas-dBm-Diagrama de radiaçã'!$C$5:$C$365,'Medidas-dBm-Diagrama de radiaçã'!$F$5:$F$365)</f>
        <v>-5.8</v>
      </c>
      <c r="F240" s="0" t="n">
        <v>-5.8</v>
      </c>
      <c r="I240" s="41" t="n">
        <f aca="false">I239+1</f>
        <v>235</v>
      </c>
      <c r="J240" s="53" t="n">
        <f aca="false">('Medidas-dBm-Diagrama de radiaçã'!I240)-MAX('Medidas-dBm-Diagrama de radiaçã'!$I$5:$I$365)</f>
        <v>-16.55</v>
      </c>
      <c r="K240" s="53" t="n">
        <f aca="false">('Medidas-dBm-Diagrama de radiaçã'!J240)-MAX('Medidas-dBm-Diagrama de radiaçã'!$J$5:$J$365)</f>
        <v>-12.07</v>
      </c>
      <c r="O240" s="41" t="n">
        <f aca="false">O239+1</f>
        <v>235</v>
      </c>
      <c r="P240" s="53" t="n">
        <f aca="false">('Medidas-dBm-Diagrama de radiaçã'!O240)-MAX('Medidas-dBm-Diagrama de radiaçã'!$P$5:$P$365)</f>
        <v>-2.49</v>
      </c>
      <c r="Q240" s="53" t="n">
        <f aca="false">('Medidas-dBm-Diagrama de radiaçã'!P240)-MAX('Medidas-dBm-Diagrama de radiaçã'!$P$5:$P$365)</f>
        <v>-6.04</v>
      </c>
      <c r="R240" s="53" t="n">
        <f aca="false">('Medidas-dBm-Diagrama de radiaçã'!Q240)-MAX('Medidas-dBm-Diagrama de radiaçã'!$P$5:$P$365)</f>
        <v>-6.46</v>
      </c>
      <c r="S240" s="53" t="n">
        <f aca="false">('Medidas-dBm-Diagrama de radiaçã'!R240)-MAX('Medidas-dBm-Diagrama de radiaçã'!$R$5:$R$365)</f>
        <v>-9.97000000000001</v>
      </c>
      <c r="T240" s="0" t="n">
        <v>-7.12200000000001</v>
      </c>
    </row>
    <row r="241" customFormat="false" ht="12.8" hidden="false" customHeight="false" outlineLevel="0" collapsed="false">
      <c r="A241" s="41"/>
      <c r="C241" s="41" t="n">
        <f aca="false">C240+1</f>
        <v>236</v>
      </c>
      <c r="D241" s="53" t="n">
        <f aca="false">('Medidas-dBm-Diagrama de radiaçã'!C241)-MAX('Medidas-dBm-Diagrama de radiaçã'!$C$5:$C$365,'Medidas-dBm-Diagrama de radiaçã'!$F$5:$F$365)</f>
        <v>-2.3</v>
      </c>
      <c r="E241" s="53" t="n">
        <f aca="false">('Medidas-dBm-Diagrama de radiaçã'!F241)-MAX('Medidas-dBm-Diagrama de radiaçã'!$C$5:$C$365,'Medidas-dBm-Diagrama de radiaçã'!$F$5:$F$365)</f>
        <v>-5.59999999999999</v>
      </c>
      <c r="F241" s="0" t="n">
        <v>-5.7</v>
      </c>
      <c r="I241" s="41" t="n">
        <f aca="false">I240+1</f>
        <v>236</v>
      </c>
      <c r="J241" s="53" t="n">
        <f aca="false">('Medidas-dBm-Diagrama de radiaçã'!I241)-MAX('Medidas-dBm-Diagrama de radiaçã'!$I$5:$I$365)</f>
        <v>-15.924</v>
      </c>
      <c r="K241" s="53" t="n">
        <f aca="false">('Medidas-dBm-Diagrama de radiaçã'!J241)-MAX('Medidas-dBm-Diagrama de radiaçã'!$J$5:$J$365)</f>
        <v>-11.712</v>
      </c>
      <c r="O241" s="41" t="n">
        <f aca="false">O240+1</f>
        <v>236</v>
      </c>
      <c r="P241" s="53" t="n">
        <f aca="false">('Medidas-dBm-Diagrama de radiaçã'!O241)-MAX('Medidas-dBm-Diagrama de radiaçã'!$P$5:$P$365)</f>
        <v>-2.448</v>
      </c>
      <c r="Q241" s="53" t="n">
        <f aca="false">('Medidas-dBm-Diagrama de radiaçã'!P241)-MAX('Medidas-dBm-Diagrama de radiaçã'!$P$5:$P$365)</f>
        <v>-5.746</v>
      </c>
      <c r="R241" s="53" t="n">
        <f aca="false">('Medidas-dBm-Diagrama de radiaçã'!Q241)-MAX('Medidas-dBm-Diagrama de radiaçã'!$P$5:$P$365)</f>
        <v>-6.42</v>
      </c>
      <c r="S241" s="53" t="n">
        <f aca="false">('Medidas-dBm-Diagrama de radiaçã'!R241)-MAX('Medidas-dBm-Diagrama de radiaçã'!$R$5:$R$365)</f>
        <v>-9.96400000000001</v>
      </c>
      <c r="T241" s="0" t="n">
        <v>-6.91</v>
      </c>
    </row>
    <row r="242" customFormat="false" ht="12.8" hidden="false" customHeight="false" outlineLevel="0" collapsed="false">
      <c r="A242" s="41"/>
      <c r="C242" s="41" t="n">
        <f aca="false">C241+1</f>
        <v>237</v>
      </c>
      <c r="D242" s="53" t="n">
        <f aca="false">('Medidas-dBm-Diagrama de radiaçã'!C242)-MAX('Medidas-dBm-Diagrama de radiaçã'!$C$5:$C$365,'Medidas-dBm-Diagrama de radiaçã'!$F$5:$F$365)</f>
        <v>-2.09999999999999</v>
      </c>
      <c r="E242" s="53" t="n">
        <f aca="false">('Medidas-dBm-Diagrama de radiaçã'!F242)-MAX('Medidas-dBm-Diagrama de radiaçã'!$C$5:$C$365,'Medidas-dBm-Diagrama de radiaçã'!$F$5:$F$365)</f>
        <v>-5.4</v>
      </c>
      <c r="F242" s="0" t="n">
        <v>-5.6</v>
      </c>
      <c r="I242" s="41" t="n">
        <f aca="false">I241+1</f>
        <v>237</v>
      </c>
      <c r="J242" s="53" t="n">
        <f aca="false">('Medidas-dBm-Diagrama de radiaçã'!I242)-MAX('Medidas-dBm-Diagrama de radiaçã'!$I$5:$I$365)</f>
        <v>-15.298</v>
      </c>
      <c r="K242" s="53" t="n">
        <f aca="false">('Medidas-dBm-Diagrama de radiaçã'!J242)-MAX('Medidas-dBm-Diagrama de radiaçã'!$J$5:$J$365)</f>
        <v>-11.354</v>
      </c>
      <c r="O242" s="41" t="n">
        <f aca="false">O241+1</f>
        <v>237</v>
      </c>
      <c r="P242" s="53" t="n">
        <f aca="false">('Medidas-dBm-Diagrama de radiaçã'!O242)-MAX('Medidas-dBm-Diagrama de radiaçã'!$P$5:$P$365)</f>
        <v>-2.40600000000001</v>
      </c>
      <c r="Q242" s="53" t="n">
        <f aca="false">('Medidas-dBm-Diagrama de radiaçã'!P242)-MAX('Medidas-dBm-Diagrama de radiaçã'!$P$5:$P$365)</f>
        <v>-5.45200000000001</v>
      </c>
      <c r="R242" s="53" t="n">
        <f aca="false">('Medidas-dBm-Diagrama de radiaçã'!Q242)-MAX('Medidas-dBm-Diagrama de radiaçã'!$P$5:$P$365)</f>
        <v>-6.38</v>
      </c>
      <c r="S242" s="53" t="n">
        <f aca="false">('Medidas-dBm-Diagrama de radiaçã'!R242)-MAX('Medidas-dBm-Diagrama de radiaçã'!$R$5:$R$365)</f>
        <v>-9.95800000000001</v>
      </c>
      <c r="T242" s="0" t="n">
        <v>-6.792</v>
      </c>
    </row>
    <row r="243" customFormat="false" ht="12.8" hidden="false" customHeight="false" outlineLevel="0" collapsed="false">
      <c r="A243" s="41"/>
      <c r="C243" s="41" t="n">
        <f aca="false">C242+1</f>
        <v>238</v>
      </c>
      <c r="D243" s="53" t="n">
        <f aca="false">('Medidas-dBm-Diagrama de radiaçã'!C243)-MAX('Medidas-dBm-Diagrama de radiaçã'!$C$5:$C$365,'Medidas-dBm-Diagrama de radiaçã'!$F$5:$F$365)</f>
        <v>-2</v>
      </c>
      <c r="E243" s="53" t="n">
        <f aca="false">('Medidas-dBm-Diagrama de radiaçã'!F243)-MAX('Medidas-dBm-Diagrama de radiaçã'!$C$5:$C$365,'Medidas-dBm-Diagrama de radiaçã'!$F$5:$F$365)</f>
        <v>-5</v>
      </c>
      <c r="F243" s="0" t="n">
        <v>-5.4</v>
      </c>
      <c r="I243" s="41" t="n">
        <f aca="false">I242+1</f>
        <v>238</v>
      </c>
      <c r="J243" s="53" t="n">
        <f aca="false">('Medidas-dBm-Diagrama de radiaçã'!I243)-MAX('Medidas-dBm-Diagrama de radiaçã'!$I$5:$I$365)</f>
        <v>-14.672</v>
      </c>
      <c r="K243" s="53" t="n">
        <f aca="false">('Medidas-dBm-Diagrama de radiaçã'!J243)-MAX('Medidas-dBm-Diagrama de radiaçã'!$J$5:$J$365)</f>
        <v>-10.996</v>
      </c>
      <c r="O243" s="41" t="n">
        <f aca="false">O242+1</f>
        <v>238</v>
      </c>
      <c r="P243" s="53" t="n">
        <f aca="false">('Medidas-dBm-Diagrama de radiaçã'!O243)-MAX('Medidas-dBm-Diagrama de radiaçã'!$P$5:$P$365)</f>
        <v>-2.364</v>
      </c>
      <c r="Q243" s="53" t="n">
        <f aca="false">('Medidas-dBm-Diagrama de radiaçã'!P243)-MAX('Medidas-dBm-Diagrama de radiaçã'!$P$5:$P$365)</f>
        <v>-5.158</v>
      </c>
      <c r="R243" s="53" t="n">
        <f aca="false">('Medidas-dBm-Diagrama de radiaçã'!Q243)-MAX('Medidas-dBm-Diagrama de radiaçã'!$P$5:$P$365)</f>
        <v>-6.34</v>
      </c>
      <c r="S243" s="53" t="n">
        <f aca="false">('Medidas-dBm-Diagrama de radiaçã'!R243)-MAX('Medidas-dBm-Diagrama de radiaçã'!$R$5:$R$365)</f>
        <v>-9.95200000000001</v>
      </c>
      <c r="T243" s="0" t="n">
        <v>-6.674</v>
      </c>
    </row>
    <row r="244" customFormat="false" ht="12.8" hidden="false" customHeight="false" outlineLevel="0" collapsed="false">
      <c r="A244" s="41"/>
      <c r="C244" s="41" t="n">
        <f aca="false">C243+1</f>
        <v>239</v>
      </c>
      <c r="D244" s="53" t="n">
        <f aca="false">('Medidas-dBm-Diagrama de radiaçã'!C244)-MAX('Medidas-dBm-Diagrama de radiaçã'!$C$5:$C$365,'Medidas-dBm-Diagrama de radiaçã'!$F$5:$F$365)</f>
        <v>-1.8</v>
      </c>
      <c r="E244" s="53" t="n">
        <f aca="false">('Medidas-dBm-Diagrama de radiaçã'!F244)-MAX('Medidas-dBm-Diagrama de radiaçã'!$C$5:$C$365,'Medidas-dBm-Diagrama de radiaçã'!$F$5:$F$365)</f>
        <v>-4.8</v>
      </c>
      <c r="F244" s="0" t="n">
        <v>-5.2</v>
      </c>
      <c r="I244" s="41" t="n">
        <f aca="false">I243+1</f>
        <v>239</v>
      </c>
      <c r="J244" s="53" t="n">
        <f aca="false">('Medidas-dBm-Diagrama de radiaçã'!I244)-MAX('Medidas-dBm-Diagrama de radiaçã'!$I$5:$I$365)</f>
        <v>-14.046</v>
      </c>
      <c r="K244" s="53" t="n">
        <f aca="false">('Medidas-dBm-Diagrama de radiaçã'!J244)-MAX('Medidas-dBm-Diagrama de radiaçã'!$J$5:$J$365)</f>
        <v>-10.638</v>
      </c>
      <c r="O244" s="41" t="n">
        <f aca="false">O243+1</f>
        <v>239</v>
      </c>
      <c r="P244" s="53" t="n">
        <f aca="false">('Medidas-dBm-Diagrama de radiaçã'!O244)-MAX('Medidas-dBm-Diagrama de radiaçã'!$P$5:$P$365)</f>
        <v>-2.322</v>
      </c>
      <c r="Q244" s="53" t="n">
        <f aca="false">('Medidas-dBm-Diagrama de radiaçã'!P244)-MAX('Medidas-dBm-Diagrama de radiaçã'!$P$5:$P$365)</f>
        <v>-4.864</v>
      </c>
      <c r="R244" s="53" t="n">
        <f aca="false">('Medidas-dBm-Diagrama de radiaçã'!Q244)-MAX('Medidas-dBm-Diagrama de radiaçã'!$P$5:$P$365)</f>
        <v>-6.3</v>
      </c>
      <c r="S244" s="53" t="n">
        <f aca="false">('Medidas-dBm-Diagrama de radiaçã'!R244)-MAX('Medidas-dBm-Diagrama de radiaçã'!$R$5:$R$365)</f>
        <v>-9.94600000000001</v>
      </c>
      <c r="T244" s="0" t="n">
        <v>-6.556</v>
      </c>
    </row>
    <row r="245" customFormat="false" ht="12.8" hidden="false" customHeight="false" outlineLevel="0" collapsed="false">
      <c r="A245" s="41" t="n">
        <v>240</v>
      </c>
      <c r="C245" s="41" t="n">
        <f aca="false">C244+1</f>
        <v>240</v>
      </c>
      <c r="D245" s="53" t="n">
        <f aca="false">('Medidas-dBm-Diagrama de radiaçã'!C245)-MAX('Medidas-dBm-Diagrama de radiaçã'!$C$5:$C$365,'Medidas-dBm-Diagrama de radiaçã'!$F$5:$F$365)</f>
        <v>-1.7</v>
      </c>
      <c r="E245" s="53" t="n">
        <f aca="false">('Medidas-dBm-Diagrama de radiaçã'!F245)-MAX('Medidas-dBm-Diagrama de radiaçã'!$C$5:$C$365,'Medidas-dBm-Diagrama de radiaçã'!$F$5:$F$365)</f>
        <v>-4.5</v>
      </c>
      <c r="F245" s="0" t="n">
        <v>-5</v>
      </c>
      <c r="I245" s="41" t="n">
        <f aca="false">I244+1</f>
        <v>240</v>
      </c>
      <c r="J245" s="53" t="n">
        <f aca="false">('Medidas-dBm-Diagrama de radiaçã'!I245)-MAX('Medidas-dBm-Diagrama de radiaçã'!$I$5:$I$365)</f>
        <v>-13.42</v>
      </c>
      <c r="K245" s="53" t="n">
        <f aca="false">('Medidas-dBm-Diagrama de radiaçã'!J245)-MAX('Medidas-dBm-Diagrama de radiaçã'!$J$5:$J$365)</f>
        <v>-10.28</v>
      </c>
      <c r="O245" s="41" t="n">
        <f aca="false">O244+1</f>
        <v>240</v>
      </c>
      <c r="P245" s="53" t="n">
        <f aca="false">('Medidas-dBm-Diagrama de radiaçã'!O245)-MAX('Medidas-dBm-Diagrama de radiaçã'!$P$5:$P$365)</f>
        <v>-2.28</v>
      </c>
      <c r="Q245" s="53" t="n">
        <f aca="false">('Medidas-dBm-Diagrama de radiaçã'!P245)-MAX('Medidas-dBm-Diagrama de radiaçã'!$P$5:$P$365)</f>
        <v>-4.57</v>
      </c>
      <c r="R245" s="53" t="n">
        <f aca="false">('Medidas-dBm-Diagrama de radiaçã'!Q245)-MAX('Medidas-dBm-Diagrama de radiaçã'!$P$5:$P$365)</f>
        <v>-6.26000000000001</v>
      </c>
      <c r="S245" s="53" t="n">
        <f aca="false">('Medidas-dBm-Diagrama de radiaçã'!R245)-MAX('Medidas-dBm-Diagrama de radiaçã'!$R$5:$R$365)</f>
        <v>-9.94000000000001</v>
      </c>
      <c r="T245" s="0" t="n">
        <v>-6.438</v>
      </c>
    </row>
    <row r="246" customFormat="false" ht="12.8" hidden="false" customHeight="false" outlineLevel="0" collapsed="false">
      <c r="A246" s="41"/>
      <c r="C246" s="41" t="n">
        <f aca="false">C245+1</f>
        <v>241</v>
      </c>
      <c r="D246" s="53" t="n">
        <f aca="false">('Medidas-dBm-Diagrama de radiaçã'!C246)-MAX('Medidas-dBm-Diagrama de radiaçã'!$C$5:$C$365,'Medidas-dBm-Diagrama de radiaçã'!$F$5:$F$365)</f>
        <v>-1.59999999999999</v>
      </c>
      <c r="E246" s="53" t="n">
        <f aca="false">('Medidas-dBm-Diagrama de radiaçã'!F246)-MAX('Medidas-dBm-Diagrama de radiaçã'!$C$5:$C$365,'Medidas-dBm-Diagrama de radiaçã'!$F$5:$F$365)</f>
        <v>-4.3</v>
      </c>
      <c r="F246" s="0" t="n">
        <v>-4.8</v>
      </c>
      <c r="I246" s="41" t="n">
        <f aca="false">I245+1</f>
        <v>241</v>
      </c>
      <c r="J246" s="53" t="n">
        <f aca="false">('Medidas-dBm-Diagrama de radiaçã'!I246)-MAX('Medidas-dBm-Diagrama de radiaçã'!$I$5:$I$365)</f>
        <v>-12.6</v>
      </c>
      <c r="K246" s="53" t="n">
        <f aca="false">('Medidas-dBm-Diagrama de radiaçã'!J246)-MAX('Medidas-dBm-Diagrama de radiaçã'!$J$5:$J$365)</f>
        <v>-9.888</v>
      </c>
      <c r="O246" s="41" t="n">
        <f aca="false">O245+1</f>
        <v>241</v>
      </c>
      <c r="P246" s="53" t="n">
        <f aca="false">('Medidas-dBm-Diagrama de radiaçã'!O246)-MAX('Medidas-dBm-Diagrama de radiaçã'!$P$5:$P$365)</f>
        <v>-2.286</v>
      </c>
      <c r="Q246" s="53" t="n">
        <f aca="false">('Medidas-dBm-Diagrama de radiaçã'!P246)-MAX('Medidas-dBm-Diagrama de radiaçã'!$P$5:$P$365)</f>
        <v>-4.286</v>
      </c>
      <c r="R246" s="53" t="n">
        <f aca="false">('Medidas-dBm-Diagrama de radiaçã'!Q246)-MAX('Medidas-dBm-Diagrama de radiaçã'!$P$5:$P$365)</f>
        <v>-6.238</v>
      </c>
      <c r="S246" s="53" t="n">
        <f aca="false">('Medidas-dBm-Diagrama de radiaçã'!R246)-MAX('Medidas-dBm-Diagrama de radiaçã'!$R$5:$R$365)</f>
        <v>-9.45800000000001</v>
      </c>
      <c r="T246" s="0" t="n">
        <v>-6.32</v>
      </c>
    </row>
    <row r="247" customFormat="false" ht="12.8" hidden="false" customHeight="false" outlineLevel="0" collapsed="false">
      <c r="A247" s="41"/>
      <c r="C247" s="41" t="n">
        <f aca="false">C246+1</f>
        <v>242</v>
      </c>
      <c r="D247" s="53" t="n">
        <f aca="false">('Medidas-dBm-Diagrama de radiaçã'!C247)-MAX('Medidas-dBm-Diagrama de radiaçã'!$C$5:$C$365,'Medidas-dBm-Diagrama de radiaçã'!$F$5:$F$365)</f>
        <v>-1.4</v>
      </c>
      <c r="E247" s="53" t="n">
        <f aca="false">('Medidas-dBm-Diagrama de radiaçã'!F247)-MAX('Medidas-dBm-Diagrama de radiaçã'!$C$5:$C$365,'Medidas-dBm-Diagrama de radiaçã'!$F$5:$F$365)</f>
        <v>-4</v>
      </c>
      <c r="F247" s="0" t="n">
        <v>-4.6</v>
      </c>
      <c r="I247" s="41" t="n">
        <f aca="false">I246+1</f>
        <v>242</v>
      </c>
      <c r="J247" s="53" t="n">
        <f aca="false">('Medidas-dBm-Diagrama de radiaçã'!I247)-MAX('Medidas-dBm-Diagrama de radiaçã'!$I$5:$I$365)</f>
        <v>-11.78</v>
      </c>
      <c r="K247" s="53" t="n">
        <f aca="false">('Medidas-dBm-Diagrama de radiaçã'!J247)-MAX('Medidas-dBm-Diagrama de radiaçã'!$J$5:$J$365)</f>
        <v>-9.496</v>
      </c>
      <c r="O247" s="41" t="n">
        <f aca="false">O246+1</f>
        <v>242</v>
      </c>
      <c r="P247" s="53" t="n">
        <f aca="false">('Medidas-dBm-Diagrama de radiaçã'!O247)-MAX('Medidas-dBm-Diagrama de radiaçã'!$P$5:$P$365)</f>
        <v>-2.292</v>
      </c>
      <c r="Q247" s="53" t="n">
        <f aca="false">('Medidas-dBm-Diagrama de radiaçã'!P247)-MAX('Medidas-dBm-Diagrama de radiaçã'!$P$5:$P$365)</f>
        <v>-4.002</v>
      </c>
      <c r="R247" s="53" t="n">
        <f aca="false">('Medidas-dBm-Diagrama de radiaçã'!Q247)-MAX('Medidas-dBm-Diagrama de radiaçã'!$P$5:$P$365)</f>
        <v>-6.216</v>
      </c>
      <c r="S247" s="53" t="n">
        <f aca="false">('Medidas-dBm-Diagrama de radiaçã'!R247)-MAX('Medidas-dBm-Diagrama de radiaçã'!$R$5:$R$365)</f>
        <v>-8.97600000000001</v>
      </c>
      <c r="T247" s="0" t="n">
        <v>-6.332</v>
      </c>
    </row>
    <row r="248" customFormat="false" ht="12.8" hidden="false" customHeight="false" outlineLevel="0" collapsed="false">
      <c r="A248" s="41"/>
      <c r="C248" s="41" t="n">
        <f aca="false">C247+1</f>
        <v>243</v>
      </c>
      <c r="D248" s="53" t="n">
        <f aca="false">('Medidas-dBm-Diagrama de radiaçã'!C248)-MAX('Medidas-dBm-Diagrama de radiaçã'!$C$5:$C$365,'Medidas-dBm-Diagrama de radiaçã'!$F$5:$F$365)</f>
        <v>-1.2</v>
      </c>
      <c r="E248" s="53" t="n">
        <f aca="false">('Medidas-dBm-Diagrama de radiaçã'!F248)-MAX('Medidas-dBm-Diagrama de radiaçã'!$C$5:$C$365,'Medidas-dBm-Diagrama de radiaçã'!$F$5:$F$365)</f>
        <v>-3.8</v>
      </c>
      <c r="F248" s="0" t="n">
        <v>-4.2</v>
      </c>
      <c r="I248" s="41" t="n">
        <f aca="false">I247+1</f>
        <v>243</v>
      </c>
      <c r="J248" s="53" t="n">
        <f aca="false">('Medidas-dBm-Diagrama de radiaçã'!I248)-MAX('Medidas-dBm-Diagrama de radiaçã'!$I$5:$I$365)</f>
        <v>-10.96</v>
      </c>
      <c r="K248" s="53" t="n">
        <f aca="false">('Medidas-dBm-Diagrama de radiaçã'!J248)-MAX('Medidas-dBm-Diagrama de radiaçã'!$J$5:$J$365)</f>
        <v>-9.104</v>
      </c>
      <c r="O248" s="41" t="n">
        <f aca="false">O247+1</f>
        <v>243</v>
      </c>
      <c r="P248" s="53" t="n">
        <f aca="false">('Medidas-dBm-Diagrama de radiaçã'!O248)-MAX('Medidas-dBm-Diagrama de radiaçã'!$P$5:$P$365)</f>
        <v>-2.298</v>
      </c>
      <c r="Q248" s="53" t="n">
        <f aca="false">('Medidas-dBm-Diagrama de radiaçã'!P248)-MAX('Medidas-dBm-Diagrama de radiaçã'!$P$5:$P$365)</f>
        <v>-3.718</v>
      </c>
      <c r="R248" s="53" t="n">
        <f aca="false">('Medidas-dBm-Diagrama de radiaçã'!Q248)-MAX('Medidas-dBm-Diagrama de radiaçã'!$P$5:$P$365)</f>
        <v>-6.194</v>
      </c>
      <c r="S248" s="53" t="n">
        <f aca="false">('Medidas-dBm-Diagrama de radiaçã'!R248)-MAX('Medidas-dBm-Diagrama de radiaçã'!$R$5:$R$365)</f>
        <v>-8.494</v>
      </c>
      <c r="T248" s="0" t="n">
        <v>-6.344</v>
      </c>
    </row>
    <row r="249" customFormat="false" ht="12.8" hidden="false" customHeight="false" outlineLevel="0" collapsed="false">
      <c r="A249" s="41"/>
      <c r="C249" s="41" t="n">
        <f aca="false">C248+1</f>
        <v>244</v>
      </c>
      <c r="D249" s="53" t="n">
        <f aca="false">('Medidas-dBm-Diagrama de radiaçã'!C249)-MAX('Medidas-dBm-Diagrama de radiaçã'!$C$5:$C$365,'Medidas-dBm-Diagrama de radiaçã'!$F$5:$F$365)</f>
        <v>-1.09999999999999</v>
      </c>
      <c r="E249" s="53" t="n">
        <f aca="false">('Medidas-dBm-Diagrama de radiaçã'!F249)-MAX('Medidas-dBm-Diagrama de radiaçã'!$C$5:$C$365,'Medidas-dBm-Diagrama de radiaçã'!$F$5:$F$365)</f>
        <v>-3.59999999999999</v>
      </c>
      <c r="F249" s="0" t="n">
        <v>-4</v>
      </c>
      <c r="I249" s="41" t="n">
        <f aca="false">I248+1</f>
        <v>244</v>
      </c>
      <c r="J249" s="53" t="n">
        <f aca="false">('Medidas-dBm-Diagrama de radiaçã'!I249)-MAX('Medidas-dBm-Diagrama de radiaçã'!$I$5:$I$365)</f>
        <v>-10.14</v>
      </c>
      <c r="K249" s="53" t="n">
        <f aca="false">('Medidas-dBm-Diagrama de radiaçã'!J249)-MAX('Medidas-dBm-Diagrama de radiaçã'!$J$5:$J$365)</f>
        <v>-8.712</v>
      </c>
      <c r="O249" s="41" t="n">
        <f aca="false">O248+1</f>
        <v>244</v>
      </c>
      <c r="P249" s="53" t="n">
        <f aca="false">('Medidas-dBm-Diagrama de radiaçã'!O249)-MAX('Medidas-dBm-Diagrama de radiaçã'!$P$5:$P$365)</f>
        <v>-2.304</v>
      </c>
      <c r="Q249" s="53" t="n">
        <f aca="false">('Medidas-dBm-Diagrama de radiaçã'!P249)-MAX('Medidas-dBm-Diagrama de radiaçã'!$P$5:$P$365)</f>
        <v>-3.434</v>
      </c>
      <c r="R249" s="53" t="n">
        <f aca="false">('Medidas-dBm-Diagrama de radiaçã'!Q249)-MAX('Medidas-dBm-Diagrama de radiaçã'!$P$5:$P$365)</f>
        <v>-6.172</v>
      </c>
      <c r="S249" s="53" t="n">
        <f aca="false">('Medidas-dBm-Diagrama de radiaçã'!R249)-MAX('Medidas-dBm-Diagrama de radiaçã'!$R$5:$R$365)</f>
        <v>-8.012</v>
      </c>
      <c r="T249" s="0" t="n">
        <v>-6.356</v>
      </c>
    </row>
    <row r="250" customFormat="false" ht="12.8" hidden="false" customHeight="false" outlineLevel="0" collapsed="false">
      <c r="A250" s="41"/>
      <c r="C250" s="41" t="n">
        <f aca="false">C249+1</f>
        <v>245</v>
      </c>
      <c r="D250" s="53" t="n">
        <f aca="false">('Medidas-dBm-Diagrama de radiaçã'!C250)-MAX('Medidas-dBm-Diagrama de radiaçã'!$C$5:$C$365,'Medidas-dBm-Diagrama de radiaçã'!$F$5:$F$365)</f>
        <v>-0.899999999999999</v>
      </c>
      <c r="E250" s="53" t="n">
        <f aca="false">('Medidas-dBm-Diagrama de radiaçã'!F250)-MAX('Medidas-dBm-Diagrama de radiaçã'!$C$5:$C$365,'Medidas-dBm-Diagrama de radiaçã'!$F$5:$F$365)</f>
        <v>-3.4</v>
      </c>
      <c r="F250" s="0" t="n">
        <v>-3.7</v>
      </c>
      <c r="I250" s="41" t="n">
        <f aca="false">I249+1</f>
        <v>245</v>
      </c>
      <c r="J250" s="53" t="n">
        <f aca="false">('Medidas-dBm-Diagrama de radiaçã'!I250)-MAX('Medidas-dBm-Diagrama de radiaçã'!$I$5:$I$365)</f>
        <v>-9.32</v>
      </c>
      <c r="K250" s="53" t="n">
        <f aca="false">('Medidas-dBm-Diagrama de radiaçã'!J250)-MAX('Medidas-dBm-Diagrama de radiaçã'!$J$5:$J$365)</f>
        <v>-8.32</v>
      </c>
      <c r="O250" s="41" t="n">
        <f aca="false">O249+1</f>
        <v>245</v>
      </c>
      <c r="P250" s="53" t="n">
        <f aca="false">('Medidas-dBm-Diagrama de radiaçã'!O250)-MAX('Medidas-dBm-Diagrama de radiaçã'!$P$5:$P$365)</f>
        <v>-2.31</v>
      </c>
      <c r="Q250" s="53" t="n">
        <f aca="false">('Medidas-dBm-Diagrama de radiaçã'!P250)-MAX('Medidas-dBm-Diagrama de radiaçã'!$P$5:$P$365)</f>
        <v>-3.15000000000001</v>
      </c>
      <c r="R250" s="53" t="n">
        <f aca="false">('Medidas-dBm-Diagrama de radiaçã'!Q250)-MAX('Medidas-dBm-Diagrama de radiaçã'!$P$5:$P$365)</f>
        <v>-6.15000000000001</v>
      </c>
      <c r="S250" s="53" t="n">
        <f aca="false">('Medidas-dBm-Diagrama de radiaçã'!R250)-MAX('Medidas-dBm-Diagrama de radiaçã'!$R$5:$R$365)</f>
        <v>-7.53</v>
      </c>
      <c r="T250" s="0" t="n">
        <v>-6.368</v>
      </c>
    </row>
    <row r="251" customFormat="false" ht="12.8" hidden="false" customHeight="false" outlineLevel="0" collapsed="false">
      <c r="A251" s="41"/>
      <c r="C251" s="41" t="n">
        <f aca="false">C250+1</f>
        <v>246</v>
      </c>
      <c r="D251" s="53" t="n">
        <f aca="false">('Medidas-dBm-Diagrama de radiaçã'!C251)-MAX('Medidas-dBm-Diagrama de radiaçã'!$C$5:$C$365,'Medidas-dBm-Diagrama de radiaçã'!$F$5:$F$365)</f>
        <v>-0.799999999999997</v>
      </c>
      <c r="E251" s="53" t="n">
        <f aca="false">('Medidas-dBm-Diagrama de radiaçã'!F251)-MAX('Medidas-dBm-Diagrama de radiaçã'!$C$5:$C$365,'Medidas-dBm-Diagrama de radiaçã'!$F$5:$F$365)</f>
        <v>-3.3</v>
      </c>
      <c r="F251" s="0" t="n">
        <v>-3.5</v>
      </c>
      <c r="I251" s="41" t="n">
        <f aca="false">I250+1</f>
        <v>246</v>
      </c>
      <c r="J251" s="53" t="n">
        <f aca="false">('Medidas-dBm-Diagrama de radiaçã'!I251)-MAX('Medidas-dBm-Diagrama de radiaçã'!$I$5:$I$365)</f>
        <v>-8.938</v>
      </c>
      <c r="K251" s="53" t="n">
        <f aca="false">('Medidas-dBm-Diagrama de radiaçã'!J251)-MAX('Medidas-dBm-Diagrama de radiaçã'!$J$5:$J$365)</f>
        <v>-8.002</v>
      </c>
      <c r="O251" s="41" t="n">
        <f aca="false">O250+1</f>
        <v>246</v>
      </c>
      <c r="P251" s="53" t="n">
        <f aca="false">('Medidas-dBm-Diagrama de radiaçã'!O251)-MAX('Medidas-dBm-Diagrama de radiaçã'!$P$5:$P$365)</f>
        <v>-2.376</v>
      </c>
      <c r="Q251" s="53" t="n">
        <f aca="false">('Medidas-dBm-Diagrama de radiaçã'!P251)-MAX('Medidas-dBm-Diagrama de radiaçã'!$P$5:$P$365)</f>
        <v>-2.928</v>
      </c>
      <c r="R251" s="53" t="n">
        <f aca="false">('Medidas-dBm-Diagrama de radiaçã'!Q251)-MAX('Medidas-dBm-Diagrama de radiaçã'!$P$5:$P$365)</f>
        <v>-6.186</v>
      </c>
      <c r="S251" s="53" t="n">
        <f aca="false">('Medidas-dBm-Diagrama de radiaçã'!R251)-MAX('Medidas-dBm-Diagrama de radiaçã'!$R$5:$R$365)</f>
        <v>-6.536</v>
      </c>
      <c r="T251" s="0" t="n">
        <v>-6.38</v>
      </c>
    </row>
    <row r="252" customFormat="false" ht="12.8" hidden="false" customHeight="false" outlineLevel="0" collapsed="false">
      <c r="A252" s="41"/>
      <c r="C252" s="41" t="n">
        <f aca="false">C251+1</f>
        <v>247</v>
      </c>
      <c r="D252" s="53" t="n">
        <f aca="false">('Medidas-dBm-Diagrama de radiaçã'!C252)-MAX('Medidas-dBm-Diagrama de radiaçã'!$C$5:$C$365,'Medidas-dBm-Diagrama de radiaçã'!$F$5:$F$365)</f>
        <v>-0.799999999999997</v>
      </c>
      <c r="E252" s="53" t="n">
        <f aca="false">('Medidas-dBm-Diagrama de radiaçã'!F252)-MAX('Medidas-dBm-Diagrama de radiaçã'!$C$5:$C$365,'Medidas-dBm-Diagrama de radiaçã'!$F$5:$F$365)</f>
        <v>-3.09999999999999</v>
      </c>
      <c r="F252" s="0" t="n">
        <v>-3.2</v>
      </c>
      <c r="I252" s="41" t="n">
        <f aca="false">I251+1</f>
        <v>247</v>
      </c>
      <c r="J252" s="53" t="n">
        <f aca="false">('Medidas-dBm-Diagrama de radiaçã'!I252)-MAX('Medidas-dBm-Diagrama de radiaçã'!$I$5:$I$365)</f>
        <v>-8.55599999999999</v>
      </c>
      <c r="K252" s="53" t="n">
        <f aca="false">('Medidas-dBm-Diagrama de radiaçã'!J252)-MAX('Medidas-dBm-Diagrama de radiaçã'!$J$5:$J$365)</f>
        <v>-7.684</v>
      </c>
      <c r="O252" s="41" t="n">
        <f aca="false">O251+1</f>
        <v>247</v>
      </c>
      <c r="P252" s="53" t="n">
        <f aca="false">('Medidas-dBm-Diagrama de radiaçã'!O252)-MAX('Medidas-dBm-Diagrama de radiaçã'!$P$5:$P$365)</f>
        <v>-2.442</v>
      </c>
      <c r="Q252" s="53" t="n">
        <f aca="false">('Medidas-dBm-Diagrama de radiaçã'!P252)-MAX('Medidas-dBm-Diagrama de radiaçã'!$P$5:$P$365)</f>
        <v>-2.706</v>
      </c>
      <c r="R252" s="53" t="n">
        <f aca="false">('Medidas-dBm-Diagrama de radiaçã'!Q252)-MAX('Medidas-dBm-Diagrama de radiaçã'!$P$5:$P$365)</f>
        <v>-6.222</v>
      </c>
      <c r="S252" s="53" t="n">
        <f aca="false">('Medidas-dBm-Diagrama de radiaçã'!R252)-MAX('Medidas-dBm-Diagrama de radiaçã'!$R$5:$R$365)</f>
        <v>-5.542</v>
      </c>
      <c r="T252" s="0" t="n">
        <v>-6.45</v>
      </c>
    </row>
    <row r="253" customFormat="false" ht="12.8" hidden="false" customHeight="false" outlineLevel="0" collapsed="false">
      <c r="A253" s="41"/>
      <c r="C253" s="41" t="n">
        <f aca="false">C252+1</f>
        <v>248</v>
      </c>
      <c r="D253" s="53" t="n">
        <f aca="false">('Medidas-dBm-Diagrama de radiaçã'!C253)-MAX('Medidas-dBm-Diagrama de radiaçã'!$C$5:$C$365,'Medidas-dBm-Diagrama de radiaçã'!$F$5:$F$365)</f>
        <v>-0.799999999999997</v>
      </c>
      <c r="E253" s="53" t="n">
        <f aca="false">('Medidas-dBm-Diagrama de radiaçã'!F253)-MAX('Medidas-dBm-Diagrama de radiaçã'!$C$5:$C$365,'Medidas-dBm-Diagrama de radiaçã'!$F$5:$F$365)</f>
        <v>-3.09999999999999</v>
      </c>
      <c r="F253" s="0" t="n">
        <v>-3</v>
      </c>
      <c r="I253" s="41" t="n">
        <f aca="false">I252+1</f>
        <v>248</v>
      </c>
      <c r="J253" s="53" t="n">
        <f aca="false">('Medidas-dBm-Diagrama de radiaçã'!I253)-MAX('Medidas-dBm-Diagrama de radiaçã'!$I$5:$I$365)</f>
        <v>-8.174</v>
      </c>
      <c r="K253" s="53" t="n">
        <f aca="false">('Medidas-dBm-Diagrama de radiaçã'!J253)-MAX('Medidas-dBm-Diagrama de radiaçã'!$J$5:$J$365)</f>
        <v>-7.366</v>
      </c>
      <c r="O253" s="41" t="n">
        <f aca="false">O252+1</f>
        <v>248</v>
      </c>
      <c r="P253" s="53" t="n">
        <f aca="false">('Medidas-dBm-Diagrama de radiaçã'!O253)-MAX('Medidas-dBm-Diagrama de radiaçã'!$P$5:$P$365)</f>
        <v>-2.508</v>
      </c>
      <c r="Q253" s="53" t="n">
        <f aca="false">('Medidas-dBm-Diagrama de radiaçã'!P253)-MAX('Medidas-dBm-Diagrama de radiaçã'!$P$5:$P$365)</f>
        <v>-2.484</v>
      </c>
      <c r="R253" s="53" t="n">
        <f aca="false">('Medidas-dBm-Diagrama de radiaçã'!Q253)-MAX('Medidas-dBm-Diagrama de radiaçã'!$P$5:$P$365)</f>
        <v>-6.258</v>
      </c>
      <c r="S253" s="53" t="n">
        <f aca="false">('Medidas-dBm-Diagrama de radiaçã'!R253)-MAX('Medidas-dBm-Diagrama de radiaçã'!$R$5:$R$365)</f>
        <v>-4.548</v>
      </c>
      <c r="T253" s="0" t="n">
        <v>-6.52</v>
      </c>
    </row>
    <row r="254" customFormat="false" ht="12.8" hidden="false" customHeight="false" outlineLevel="0" collapsed="false">
      <c r="A254" s="41"/>
      <c r="C254" s="41" t="n">
        <f aca="false">C253+1</f>
        <v>249</v>
      </c>
      <c r="D254" s="53" t="n">
        <f aca="false">('Medidas-dBm-Diagrama de radiaçã'!C254)-MAX('Medidas-dBm-Diagrama de radiaçã'!$C$5:$C$365,'Medidas-dBm-Diagrama de radiaçã'!$F$5:$F$365)</f>
        <v>-0.699999999999996</v>
      </c>
      <c r="E254" s="53" t="n">
        <f aca="false">('Medidas-dBm-Diagrama de radiaçã'!F254)-MAX('Medidas-dBm-Diagrama de radiaçã'!$C$5:$C$365,'Medidas-dBm-Diagrama de radiaçã'!$F$5:$F$365)</f>
        <v>-3</v>
      </c>
      <c r="F254" s="0" t="n">
        <v>-2.8</v>
      </c>
      <c r="I254" s="41" t="n">
        <f aca="false">I253+1</f>
        <v>249</v>
      </c>
      <c r="J254" s="53" t="n">
        <f aca="false">('Medidas-dBm-Diagrama de radiaçã'!I254)-MAX('Medidas-dBm-Diagrama de radiaçã'!$I$5:$I$365)</f>
        <v>-7.79200000000001</v>
      </c>
      <c r="K254" s="53" t="n">
        <f aca="false">('Medidas-dBm-Diagrama de radiaçã'!J254)-MAX('Medidas-dBm-Diagrama de radiaçã'!$J$5:$J$365)</f>
        <v>-7.048</v>
      </c>
      <c r="O254" s="41" t="n">
        <f aca="false">O253+1</f>
        <v>249</v>
      </c>
      <c r="P254" s="53" t="n">
        <f aca="false">('Medidas-dBm-Diagrama de radiaçã'!O254)-MAX('Medidas-dBm-Diagrama de radiaçã'!$P$5:$P$365)</f>
        <v>-2.57400000000001</v>
      </c>
      <c r="Q254" s="53" t="n">
        <f aca="false">('Medidas-dBm-Diagrama de radiaçã'!P254)-MAX('Medidas-dBm-Diagrama de radiaçã'!$P$5:$P$365)</f>
        <v>-2.262</v>
      </c>
      <c r="R254" s="53" t="n">
        <f aca="false">('Medidas-dBm-Diagrama de radiaçã'!Q254)-MAX('Medidas-dBm-Diagrama de radiaçã'!$P$5:$P$365)</f>
        <v>-6.294</v>
      </c>
      <c r="S254" s="53" t="n">
        <f aca="false">('Medidas-dBm-Diagrama de radiaçã'!R254)-MAX('Medidas-dBm-Diagrama de radiaçã'!$R$5:$R$365)</f>
        <v>-3.554</v>
      </c>
      <c r="T254" s="0" t="n">
        <v>-6.59</v>
      </c>
    </row>
    <row r="255" customFormat="false" ht="12.8" hidden="false" customHeight="false" outlineLevel="0" collapsed="false">
      <c r="A255" s="41" t="n">
        <v>250</v>
      </c>
      <c r="C255" s="41" t="n">
        <f aca="false">C254+1</f>
        <v>250</v>
      </c>
      <c r="D255" s="53" t="n">
        <f aca="false">('Medidas-dBm-Diagrama de radiaçã'!C255)-MAX('Medidas-dBm-Diagrama de radiaçã'!$C$5:$C$365,'Medidas-dBm-Diagrama de radiaçã'!$F$5:$F$365)</f>
        <v>-0.699999999999996</v>
      </c>
      <c r="E255" s="53" t="n">
        <f aca="false">('Medidas-dBm-Diagrama de radiaçã'!F255)-MAX('Medidas-dBm-Diagrama de radiaçã'!$C$5:$C$365,'Medidas-dBm-Diagrama de radiaçã'!$F$5:$F$365)</f>
        <v>-2.8</v>
      </c>
      <c r="F255" s="0" t="n">
        <v>-2.6</v>
      </c>
      <c r="I255" s="41" t="n">
        <f aca="false">I254+1</f>
        <v>250</v>
      </c>
      <c r="J255" s="53" t="n">
        <f aca="false">('Medidas-dBm-Diagrama de radiaçã'!I255)-MAX('Medidas-dBm-Diagrama de radiaçã'!$I$5:$I$365)</f>
        <v>-7.41</v>
      </c>
      <c r="K255" s="53" t="n">
        <f aca="false">('Medidas-dBm-Diagrama de radiaçã'!J255)-MAX('Medidas-dBm-Diagrama de radiaçã'!$J$5:$J$365)</f>
        <v>-6.73</v>
      </c>
      <c r="O255" s="41" t="n">
        <f aca="false">O254+1</f>
        <v>250</v>
      </c>
      <c r="P255" s="53" t="n">
        <f aca="false">('Medidas-dBm-Diagrama de radiaçã'!O255)-MAX('Medidas-dBm-Diagrama de radiaçã'!$P$5:$P$365)</f>
        <v>-2.64</v>
      </c>
      <c r="Q255" s="53" t="n">
        <f aca="false">('Medidas-dBm-Diagrama de radiaçã'!P255)-MAX('Medidas-dBm-Diagrama de radiaçã'!$P$5:$P$365)</f>
        <v>-2.04</v>
      </c>
      <c r="R255" s="53" t="n">
        <f aca="false">('Medidas-dBm-Diagrama de radiaçã'!Q255)-MAX('Medidas-dBm-Diagrama de radiaçã'!$P$5:$P$365)</f>
        <v>-6.33000000000001</v>
      </c>
      <c r="S255" s="53" t="n">
        <f aca="false">('Medidas-dBm-Diagrama de radiaçã'!R255)-MAX('Medidas-dBm-Diagrama de radiaçã'!$R$5:$R$365)</f>
        <v>-2.56</v>
      </c>
      <c r="T255" s="0" t="n">
        <v>-6.66</v>
      </c>
    </row>
    <row r="256" customFormat="false" ht="12.8" hidden="false" customHeight="false" outlineLevel="0" collapsed="false">
      <c r="A256" s="41"/>
      <c r="C256" s="41" t="n">
        <f aca="false">C255+1</f>
        <v>251</v>
      </c>
      <c r="D256" s="53" t="n">
        <f aca="false">('Medidas-dBm-Diagrama de radiaçã'!C256)-MAX('Medidas-dBm-Diagrama de radiaçã'!$C$5:$C$365,'Medidas-dBm-Diagrama de radiaçã'!$F$5:$F$365)</f>
        <v>-0.699999999999996</v>
      </c>
      <c r="E256" s="53" t="n">
        <f aca="false">('Medidas-dBm-Diagrama de radiaçã'!F256)-MAX('Medidas-dBm-Diagrama de radiaçã'!$C$5:$C$365,'Medidas-dBm-Diagrama de radiaçã'!$F$5:$F$365)</f>
        <v>-2.8</v>
      </c>
      <c r="F256" s="0" t="n">
        <v>-2.5</v>
      </c>
      <c r="I256" s="41" t="n">
        <f aca="false">I255+1</f>
        <v>251</v>
      </c>
      <c r="J256" s="53" t="n">
        <f aca="false">('Medidas-dBm-Diagrama de radiaçã'!I256)-MAX('Medidas-dBm-Diagrama de radiaçã'!$I$5:$I$365)</f>
        <v>-7.358</v>
      </c>
      <c r="K256" s="53" t="n">
        <f aca="false">('Medidas-dBm-Diagrama de radiaçã'!J256)-MAX('Medidas-dBm-Diagrama de radiaçã'!$J$5:$J$365)</f>
        <v>-6.752</v>
      </c>
      <c r="O256" s="41" t="n">
        <f aca="false">O255+1</f>
        <v>251</v>
      </c>
      <c r="P256" s="53" t="n">
        <f aca="false">('Medidas-dBm-Diagrama de radiaçã'!O256)-MAX('Medidas-dBm-Diagrama de radiaçã'!$P$5:$P$365)</f>
        <v>-2.738</v>
      </c>
      <c r="Q256" s="53" t="n">
        <f aca="false">('Medidas-dBm-Diagrama de radiaçã'!P256)-MAX('Medidas-dBm-Diagrama de radiaçã'!$P$5:$P$365)</f>
        <v>-1.876</v>
      </c>
      <c r="R256" s="53" t="n">
        <f aca="false">('Medidas-dBm-Diagrama de radiaçã'!Q256)-MAX('Medidas-dBm-Diagrama de radiaçã'!$P$5:$P$365)</f>
        <v>-6.352</v>
      </c>
      <c r="S256" s="53" t="n">
        <f aca="false">('Medidas-dBm-Diagrama de radiaçã'!R256)-MAX('Medidas-dBm-Diagrama de radiaçã'!$R$5:$R$365)</f>
        <v>-2.558</v>
      </c>
      <c r="T256" s="0" t="n">
        <v>-6.73</v>
      </c>
    </row>
    <row r="257" customFormat="false" ht="12.8" hidden="false" customHeight="false" outlineLevel="0" collapsed="false">
      <c r="A257" s="41"/>
      <c r="C257" s="41" t="n">
        <f aca="false">C256+1</f>
        <v>252</v>
      </c>
      <c r="D257" s="53" t="n">
        <f aca="false">('Medidas-dBm-Diagrama de radiaçã'!C257)-MAX('Medidas-dBm-Diagrama de radiaçã'!$C$5:$C$365,'Medidas-dBm-Diagrama de radiaçã'!$F$5:$F$365)</f>
        <v>-0.699999999999996</v>
      </c>
      <c r="E257" s="53" t="n">
        <f aca="false">('Medidas-dBm-Diagrama de radiaçã'!F257)-MAX('Medidas-dBm-Diagrama de radiaçã'!$C$5:$C$365,'Medidas-dBm-Diagrama de radiaçã'!$F$5:$F$365)</f>
        <v>-2.59999999999999</v>
      </c>
      <c r="F257" s="0" t="n">
        <v>-2.3</v>
      </c>
      <c r="I257" s="41" t="n">
        <f aca="false">I256+1</f>
        <v>252</v>
      </c>
      <c r="J257" s="53" t="n">
        <f aca="false">('Medidas-dBm-Diagrama de radiaçã'!I257)-MAX('Medidas-dBm-Diagrama de radiaçã'!$I$5:$I$365)</f>
        <v>-7.306</v>
      </c>
      <c r="K257" s="53" t="n">
        <f aca="false">('Medidas-dBm-Diagrama de radiaçã'!J257)-MAX('Medidas-dBm-Diagrama de radiaçã'!$J$5:$J$365)</f>
        <v>-6.774</v>
      </c>
      <c r="O257" s="41" t="n">
        <f aca="false">O256+1</f>
        <v>252</v>
      </c>
      <c r="P257" s="53" t="n">
        <f aca="false">('Medidas-dBm-Diagrama de radiaçã'!O257)-MAX('Medidas-dBm-Diagrama de radiaçã'!$P$5:$P$365)</f>
        <v>-2.83600000000001</v>
      </c>
      <c r="Q257" s="53" t="n">
        <f aca="false">('Medidas-dBm-Diagrama de radiaçã'!P257)-MAX('Medidas-dBm-Diagrama de radiaçã'!$P$5:$P$365)</f>
        <v>-1.712</v>
      </c>
      <c r="R257" s="53" t="n">
        <f aca="false">('Medidas-dBm-Diagrama de radiaçã'!Q257)-MAX('Medidas-dBm-Diagrama de radiaçã'!$P$5:$P$365)</f>
        <v>-6.374</v>
      </c>
      <c r="S257" s="53" t="n">
        <f aca="false">('Medidas-dBm-Diagrama de radiaçã'!R257)-MAX('Medidas-dBm-Diagrama de radiaçã'!$R$5:$R$365)</f>
        <v>-2.556</v>
      </c>
      <c r="T257" s="0" t="n">
        <v>-7.00000000000001</v>
      </c>
    </row>
    <row r="258" customFormat="false" ht="12.8" hidden="false" customHeight="false" outlineLevel="0" collapsed="false">
      <c r="A258" s="41"/>
      <c r="C258" s="41" t="n">
        <f aca="false">C257+1</f>
        <v>253</v>
      </c>
      <c r="D258" s="53" t="n">
        <f aca="false">('Medidas-dBm-Diagrama de radiaçã'!C258)-MAX('Medidas-dBm-Diagrama de radiaçã'!$C$5:$C$365,'Medidas-dBm-Diagrama de radiaçã'!$F$5:$F$365)</f>
        <v>-0.699999999999996</v>
      </c>
      <c r="E258" s="53" t="n">
        <f aca="false">('Medidas-dBm-Diagrama de radiaçã'!F258)-MAX('Medidas-dBm-Diagrama de radiaçã'!$C$5:$C$365,'Medidas-dBm-Diagrama de radiaçã'!$F$5:$F$365)</f>
        <v>-2.4</v>
      </c>
      <c r="F258" s="0" t="n">
        <v>-2.3</v>
      </c>
      <c r="I258" s="41" t="n">
        <f aca="false">I257+1</f>
        <v>253</v>
      </c>
      <c r="J258" s="53" t="n">
        <f aca="false">('Medidas-dBm-Diagrama de radiaçã'!I258)-MAX('Medidas-dBm-Diagrama de radiaçã'!$I$5:$I$365)</f>
        <v>-7.25400000000001</v>
      </c>
      <c r="K258" s="53" t="n">
        <f aca="false">('Medidas-dBm-Diagrama de radiaçã'!J258)-MAX('Medidas-dBm-Diagrama de radiaçã'!$J$5:$J$365)</f>
        <v>-6.796</v>
      </c>
      <c r="O258" s="41" t="n">
        <f aca="false">O257+1</f>
        <v>253</v>
      </c>
      <c r="P258" s="53" t="n">
        <f aca="false">('Medidas-dBm-Diagrama de radiaçã'!O258)-MAX('Medidas-dBm-Diagrama de radiaçã'!$P$5:$P$365)</f>
        <v>-2.934</v>
      </c>
      <c r="Q258" s="53" t="n">
        <f aca="false">('Medidas-dBm-Diagrama de radiaçã'!P258)-MAX('Medidas-dBm-Diagrama de radiaçã'!$P$5:$P$365)</f>
        <v>-1.548</v>
      </c>
      <c r="R258" s="53" t="n">
        <f aca="false">('Medidas-dBm-Diagrama de radiaçã'!Q258)-MAX('Medidas-dBm-Diagrama de radiaçã'!$P$5:$P$365)</f>
        <v>-6.396</v>
      </c>
      <c r="S258" s="53" t="n">
        <f aca="false">('Medidas-dBm-Diagrama de radiaçã'!R258)-MAX('Medidas-dBm-Diagrama de radiaçã'!$R$5:$R$365)</f>
        <v>-2.554</v>
      </c>
      <c r="T258" s="0" t="n">
        <v>-7.27</v>
      </c>
    </row>
    <row r="259" customFormat="false" ht="12.8" hidden="false" customHeight="false" outlineLevel="0" collapsed="false">
      <c r="A259" s="41"/>
      <c r="C259" s="41" t="n">
        <f aca="false">C258+1</f>
        <v>254</v>
      </c>
      <c r="D259" s="53" t="n">
        <f aca="false">('Medidas-dBm-Diagrama de radiaçã'!C259)-MAX('Medidas-dBm-Diagrama de radiaçã'!$C$5:$C$365,'Medidas-dBm-Diagrama de radiaçã'!$F$5:$F$365)</f>
        <v>-0.799999999999997</v>
      </c>
      <c r="E259" s="53" t="n">
        <f aca="false">('Medidas-dBm-Diagrama de radiaçã'!F259)-MAX('Medidas-dBm-Diagrama de radiaçã'!$C$5:$C$365,'Medidas-dBm-Diagrama de radiaçã'!$F$5:$F$365)</f>
        <v>-2.2</v>
      </c>
      <c r="F259" s="0" t="n">
        <v>-2.2</v>
      </c>
      <c r="I259" s="41" t="n">
        <f aca="false">I258+1</f>
        <v>254</v>
      </c>
      <c r="J259" s="53" t="n">
        <f aca="false">('Medidas-dBm-Diagrama de radiaçã'!I259)-MAX('Medidas-dBm-Diagrama de radiaçã'!$I$5:$I$365)</f>
        <v>-7.20200000000001</v>
      </c>
      <c r="K259" s="53" t="n">
        <f aca="false">('Medidas-dBm-Diagrama de radiaçã'!J259)-MAX('Medidas-dBm-Diagrama de radiaçã'!$J$5:$J$365)</f>
        <v>-6.818</v>
      </c>
      <c r="O259" s="41" t="n">
        <f aca="false">O258+1</f>
        <v>254</v>
      </c>
      <c r="P259" s="53" t="n">
        <f aca="false">('Medidas-dBm-Diagrama de radiaçã'!O259)-MAX('Medidas-dBm-Diagrama de radiaçã'!$P$5:$P$365)</f>
        <v>-3.032</v>
      </c>
      <c r="Q259" s="53" t="n">
        <f aca="false">('Medidas-dBm-Diagrama de radiaçã'!P259)-MAX('Medidas-dBm-Diagrama de radiaçã'!$P$5:$P$365)</f>
        <v>-1.384</v>
      </c>
      <c r="R259" s="53" t="n">
        <f aca="false">('Medidas-dBm-Diagrama de radiaçã'!Q259)-MAX('Medidas-dBm-Diagrama de radiaçã'!$P$5:$P$365)</f>
        <v>-6.418</v>
      </c>
      <c r="S259" s="53" t="n">
        <f aca="false">('Medidas-dBm-Diagrama de radiaçã'!R259)-MAX('Medidas-dBm-Diagrama de radiaçã'!$R$5:$R$365)</f>
        <v>-2.55200000000001</v>
      </c>
      <c r="T259" s="0" t="n">
        <v>-7.54000000000001</v>
      </c>
    </row>
    <row r="260" customFormat="false" ht="12.8" hidden="false" customHeight="false" outlineLevel="0" collapsed="false">
      <c r="A260" s="41"/>
      <c r="C260" s="41" t="n">
        <f aca="false">C259+1</f>
        <v>255</v>
      </c>
      <c r="D260" s="53" t="n">
        <f aca="false">('Medidas-dBm-Diagrama de radiaçã'!C260)-MAX('Medidas-dBm-Diagrama de radiaçã'!$C$5:$C$365,'Medidas-dBm-Diagrama de radiaçã'!$F$5:$F$365)</f>
        <v>-0.799999999999997</v>
      </c>
      <c r="E260" s="53" t="n">
        <f aca="false">('Medidas-dBm-Diagrama de radiaçã'!F260)-MAX('Medidas-dBm-Diagrama de radiaçã'!$C$5:$C$365,'Medidas-dBm-Diagrama de radiaçã'!$F$5:$F$365)</f>
        <v>-1.9</v>
      </c>
      <c r="F260" s="0" t="n">
        <v>-2</v>
      </c>
      <c r="I260" s="41" t="n">
        <f aca="false">I259+1</f>
        <v>255</v>
      </c>
      <c r="J260" s="53" t="n">
        <f aca="false">('Medidas-dBm-Diagrama de radiaçã'!I260)-MAX('Medidas-dBm-Diagrama de radiaçã'!$I$5:$I$365)</f>
        <v>-7.15000000000001</v>
      </c>
      <c r="K260" s="53" t="n">
        <f aca="false">('Medidas-dBm-Diagrama de radiaçã'!J260)-MAX('Medidas-dBm-Diagrama de radiaçã'!$J$5:$J$365)</f>
        <v>-6.84</v>
      </c>
      <c r="O260" s="41" t="n">
        <f aca="false">O259+1</f>
        <v>255</v>
      </c>
      <c r="P260" s="53" t="n">
        <f aca="false">('Medidas-dBm-Diagrama de radiaçã'!O260)-MAX('Medidas-dBm-Diagrama de radiaçã'!$P$5:$P$365)</f>
        <v>-3.13</v>
      </c>
      <c r="Q260" s="53" t="n">
        <f aca="false">('Medidas-dBm-Diagrama de radiaçã'!P260)-MAX('Medidas-dBm-Diagrama de radiaçã'!$P$5:$P$365)</f>
        <v>-1.22000000000001</v>
      </c>
      <c r="R260" s="53" t="n">
        <f aca="false">('Medidas-dBm-Diagrama de radiaçã'!Q260)-MAX('Medidas-dBm-Diagrama de radiaçã'!$P$5:$P$365)</f>
        <v>-6.44000000000001</v>
      </c>
      <c r="S260" s="53" t="n">
        <f aca="false">('Medidas-dBm-Diagrama de radiaçã'!R260)-MAX('Medidas-dBm-Diagrama de radiaçã'!$R$5:$R$365)</f>
        <v>-2.55</v>
      </c>
      <c r="T260" s="0" t="n">
        <v>-7.81</v>
      </c>
    </row>
    <row r="261" customFormat="false" ht="12.8" hidden="false" customHeight="false" outlineLevel="0" collapsed="false">
      <c r="A261" s="41"/>
      <c r="C261" s="41" t="n">
        <f aca="false">C260+1</f>
        <v>256</v>
      </c>
      <c r="D261" s="53" t="n">
        <f aca="false">('Medidas-dBm-Diagrama de radiaçã'!C261)-MAX('Medidas-dBm-Diagrama de radiaçã'!$C$5:$C$365,'Medidas-dBm-Diagrama de radiaçã'!$F$5:$F$365)</f>
        <v>-0.899999999999999</v>
      </c>
      <c r="E261" s="53" t="n">
        <f aca="false">('Medidas-dBm-Diagrama de radiaçã'!F261)-MAX('Medidas-dBm-Diagrama de radiaçã'!$C$5:$C$365,'Medidas-dBm-Diagrama de radiaçã'!$F$5:$F$365)</f>
        <v>-1.8</v>
      </c>
      <c r="F261" s="0" t="n">
        <v>-2</v>
      </c>
      <c r="I261" s="41" t="n">
        <f aca="false">I260+1</f>
        <v>256</v>
      </c>
      <c r="J261" s="53" t="n">
        <f aca="false">('Medidas-dBm-Diagrama de radiaçã'!I261)-MAX('Medidas-dBm-Diagrama de radiaçã'!$I$5:$I$365)</f>
        <v>-7.146</v>
      </c>
      <c r="K261" s="53" t="n">
        <f aca="false">('Medidas-dBm-Diagrama de radiaçã'!J261)-MAX('Medidas-dBm-Diagrama de radiaçã'!$J$5:$J$365)</f>
        <v>-7.142</v>
      </c>
      <c r="O261" s="41" t="n">
        <f aca="false">O260+1</f>
        <v>256</v>
      </c>
      <c r="P261" s="53" t="n">
        <f aca="false">('Medidas-dBm-Diagrama de radiaçã'!O261)-MAX('Medidas-dBm-Diagrama de radiaçã'!$P$5:$P$365)</f>
        <v>-3.264</v>
      </c>
      <c r="Q261" s="53" t="n">
        <f aca="false">('Medidas-dBm-Diagrama de radiaçã'!P261)-MAX('Medidas-dBm-Diagrama de radiaçã'!$P$5:$P$365)</f>
        <v>-1.09</v>
      </c>
      <c r="R261" s="53" t="n">
        <f aca="false">('Medidas-dBm-Diagrama de radiaçã'!Q261)-MAX('Medidas-dBm-Diagrama de radiaçã'!$P$5:$P$365)</f>
        <v>-6.544</v>
      </c>
      <c r="S261" s="53" t="n">
        <f aca="false">('Medidas-dBm-Diagrama de radiaçã'!R261)-MAX('Medidas-dBm-Diagrama de radiaçã'!$R$5:$R$365)</f>
        <v>-2.236</v>
      </c>
      <c r="T261" s="0" t="n">
        <v>-8.08000000000001</v>
      </c>
    </row>
    <row r="262" customFormat="false" ht="12.8" hidden="false" customHeight="false" outlineLevel="0" collapsed="false">
      <c r="A262" s="41"/>
      <c r="C262" s="41" t="n">
        <f aca="false">C261+1</f>
        <v>257</v>
      </c>
      <c r="D262" s="53" t="n">
        <f aca="false">('Medidas-dBm-Diagrama de radiaçã'!C262)-MAX('Medidas-dBm-Diagrama de radiaçã'!$C$5:$C$365,'Medidas-dBm-Diagrama de radiaçã'!$F$5:$F$365)</f>
        <v>-1</v>
      </c>
      <c r="E262" s="53" t="n">
        <f aca="false">('Medidas-dBm-Diagrama de radiaçã'!F262)-MAX('Medidas-dBm-Diagrama de radiaçã'!$C$5:$C$365,'Medidas-dBm-Diagrama de radiaçã'!$F$5:$F$365)</f>
        <v>-1.7</v>
      </c>
      <c r="F262" s="0" t="n">
        <v>-1.8</v>
      </c>
      <c r="I262" s="41" t="n">
        <f aca="false">I261+1</f>
        <v>257</v>
      </c>
      <c r="J262" s="53" t="n">
        <f aca="false">('Medidas-dBm-Diagrama de radiaçã'!I262)-MAX('Medidas-dBm-Diagrama de radiaçã'!$I$5:$I$365)</f>
        <v>-7.142</v>
      </c>
      <c r="K262" s="53" t="n">
        <f aca="false">('Medidas-dBm-Diagrama de radiaçã'!J262)-MAX('Medidas-dBm-Diagrama de radiaçã'!$J$5:$J$365)</f>
        <v>-7.444</v>
      </c>
      <c r="O262" s="41" t="n">
        <f aca="false">O261+1</f>
        <v>257</v>
      </c>
      <c r="P262" s="53" t="n">
        <f aca="false">('Medidas-dBm-Diagrama de radiaçã'!O262)-MAX('Medidas-dBm-Diagrama de radiaçã'!$P$5:$P$365)</f>
        <v>-3.398</v>
      </c>
      <c r="Q262" s="53" t="n">
        <f aca="false">('Medidas-dBm-Diagrama de radiaçã'!P262)-MAX('Medidas-dBm-Diagrama de radiaçã'!$P$5:$P$365)</f>
        <v>-0.960000000000001</v>
      </c>
      <c r="R262" s="53" t="n">
        <f aca="false">('Medidas-dBm-Diagrama de radiaçã'!Q262)-MAX('Medidas-dBm-Diagrama de radiaçã'!$P$5:$P$365)</f>
        <v>-6.648</v>
      </c>
      <c r="S262" s="53" t="n">
        <f aca="false">('Medidas-dBm-Diagrama de radiaçã'!R262)-MAX('Medidas-dBm-Diagrama de radiaçã'!$R$5:$R$365)</f>
        <v>-1.922</v>
      </c>
      <c r="T262" s="0" t="n">
        <v>-8.45800000000001</v>
      </c>
    </row>
    <row r="263" customFormat="false" ht="12.8" hidden="false" customHeight="false" outlineLevel="0" collapsed="false">
      <c r="A263" s="41"/>
      <c r="C263" s="41" t="n">
        <f aca="false">C262+1</f>
        <v>258</v>
      </c>
      <c r="D263" s="53" t="n">
        <f aca="false">('Medidas-dBm-Diagrama de radiaçã'!C263)-MAX('Medidas-dBm-Diagrama de radiaçã'!$C$5:$C$365,'Medidas-dBm-Diagrama de radiaçã'!$F$5:$F$365)</f>
        <v>-1.09999999999999</v>
      </c>
      <c r="E263" s="53" t="n">
        <f aca="false">('Medidas-dBm-Diagrama de radiaçã'!F263)-MAX('Medidas-dBm-Diagrama de radiaçã'!$C$5:$C$365,'Medidas-dBm-Diagrama de radiaçã'!$F$5:$F$365)</f>
        <v>-1.5</v>
      </c>
      <c r="F263" s="0" t="n">
        <v>-1.6</v>
      </c>
      <c r="I263" s="41" t="n">
        <f aca="false">I262+1</f>
        <v>258</v>
      </c>
      <c r="J263" s="53" t="n">
        <f aca="false">('Medidas-dBm-Diagrama de radiaçã'!I263)-MAX('Medidas-dBm-Diagrama de radiaçã'!$I$5:$I$365)</f>
        <v>-7.138</v>
      </c>
      <c r="K263" s="53" t="n">
        <f aca="false">('Medidas-dBm-Diagrama de radiaçã'!J263)-MAX('Medidas-dBm-Diagrama de radiaçã'!$J$5:$J$365)</f>
        <v>-7.746</v>
      </c>
      <c r="O263" s="41" t="n">
        <f aca="false">O262+1</f>
        <v>258</v>
      </c>
      <c r="P263" s="53" t="n">
        <f aca="false">('Medidas-dBm-Diagrama de radiaçã'!O263)-MAX('Medidas-dBm-Diagrama de radiaçã'!$P$5:$P$365)</f>
        <v>-3.532</v>
      </c>
      <c r="Q263" s="53" t="n">
        <f aca="false">('Medidas-dBm-Diagrama de radiaçã'!P263)-MAX('Medidas-dBm-Diagrama de radiaçã'!$P$5:$P$365)</f>
        <v>-0.830000000000005</v>
      </c>
      <c r="R263" s="53" t="n">
        <f aca="false">('Medidas-dBm-Diagrama de radiaçã'!Q263)-MAX('Medidas-dBm-Diagrama de radiaçã'!$P$5:$P$365)</f>
        <v>-6.752</v>
      </c>
      <c r="S263" s="53" t="n">
        <f aca="false">('Medidas-dBm-Diagrama de radiaçã'!R263)-MAX('Medidas-dBm-Diagrama de radiaçã'!$R$5:$R$365)</f>
        <v>-1.608</v>
      </c>
      <c r="T263" s="0" t="n">
        <v>-8.83600000000001</v>
      </c>
    </row>
    <row r="264" customFormat="false" ht="12.8" hidden="false" customHeight="false" outlineLevel="0" collapsed="false">
      <c r="A264" s="41"/>
      <c r="C264" s="41" t="n">
        <f aca="false">C263+1</f>
        <v>259</v>
      </c>
      <c r="D264" s="53" t="n">
        <f aca="false">('Medidas-dBm-Diagrama de radiaçã'!C264)-MAX('Medidas-dBm-Diagrama de radiaçã'!$C$5:$C$365,'Medidas-dBm-Diagrama de radiaçã'!$F$5:$F$365)</f>
        <v>-1.2</v>
      </c>
      <c r="E264" s="53" t="n">
        <f aca="false">('Medidas-dBm-Diagrama de radiaçã'!F264)-MAX('Medidas-dBm-Diagrama de radiaçã'!$C$5:$C$365,'Medidas-dBm-Diagrama de radiaçã'!$F$5:$F$365)</f>
        <v>-1.4</v>
      </c>
      <c r="F264" s="0" t="n">
        <v>-1.4</v>
      </c>
      <c r="I264" s="41" t="n">
        <f aca="false">I263+1</f>
        <v>259</v>
      </c>
      <c r="J264" s="53" t="n">
        <f aca="false">('Medidas-dBm-Diagrama de radiaçã'!I264)-MAX('Medidas-dBm-Diagrama de radiaçã'!$I$5:$I$365)</f>
        <v>-7.134</v>
      </c>
      <c r="K264" s="53" t="n">
        <f aca="false">('Medidas-dBm-Diagrama de radiaçã'!J264)-MAX('Medidas-dBm-Diagrama de radiaçã'!$J$5:$J$365)</f>
        <v>-8.048</v>
      </c>
      <c r="O264" s="41" t="n">
        <f aca="false">O263+1</f>
        <v>259</v>
      </c>
      <c r="P264" s="53" t="n">
        <f aca="false">('Medidas-dBm-Diagrama de radiaçã'!O264)-MAX('Medidas-dBm-Diagrama de radiaçã'!$P$5:$P$365)</f>
        <v>-3.666</v>
      </c>
      <c r="Q264" s="53" t="n">
        <f aca="false">('Medidas-dBm-Diagrama de radiaçã'!P264)-MAX('Medidas-dBm-Diagrama de radiaçã'!$P$5:$P$365)</f>
        <v>-0.700000000000003</v>
      </c>
      <c r="R264" s="53" t="n">
        <f aca="false">('Medidas-dBm-Diagrama de radiaçã'!Q264)-MAX('Medidas-dBm-Diagrama de radiaçã'!$P$5:$P$365)</f>
        <v>-6.856</v>
      </c>
      <c r="S264" s="53" t="n">
        <f aca="false">('Medidas-dBm-Diagrama de radiaçã'!R264)-MAX('Medidas-dBm-Diagrama de radiaçã'!$R$5:$R$365)</f>
        <v>-1.294</v>
      </c>
      <c r="T264" s="0" t="n">
        <v>-9.21400000000001</v>
      </c>
    </row>
    <row r="265" customFormat="false" ht="12.8" hidden="false" customHeight="false" outlineLevel="0" collapsed="false">
      <c r="A265" s="41" t="n">
        <v>260</v>
      </c>
      <c r="C265" s="41" t="n">
        <f aca="false">C264+1</f>
        <v>260</v>
      </c>
      <c r="D265" s="53" t="n">
        <f aca="false">('Medidas-dBm-Diagrama de radiaçã'!C265)-MAX('Medidas-dBm-Diagrama de radiaçã'!$C$5:$C$365,'Medidas-dBm-Diagrama de radiaçã'!$F$5:$F$365)</f>
        <v>-1.2</v>
      </c>
      <c r="E265" s="53" t="n">
        <f aca="false">('Medidas-dBm-Diagrama de radiaçã'!F265)-MAX('Medidas-dBm-Diagrama de radiaçã'!$C$5:$C$365,'Medidas-dBm-Diagrama de radiaçã'!$F$5:$F$365)</f>
        <v>-1.4</v>
      </c>
      <c r="F265" s="0" t="n">
        <v>-1.1</v>
      </c>
      <c r="I265" s="41" t="n">
        <f aca="false">I264+1</f>
        <v>260</v>
      </c>
      <c r="J265" s="53" t="n">
        <f aca="false">('Medidas-dBm-Diagrama de radiaçã'!I265)-MAX('Medidas-dBm-Diagrama de radiaçã'!$I$5:$I$365)</f>
        <v>-7.13</v>
      </c>
      <c r="K265" s="53" t="n">
        <f aca="false">('Medidas-dBm-Diagrama de radiaçã'!J265)-MAX('Medidas-dBm-Diagrama de radiaçã'!$J$5:$J$365)</f>
        <v>-8.35</v>
      </c>
      <c r="O265" s="41" t="n">
        <f aca="false">O264+1</f>
        <v>260</v>
      </c>
      <c r="P265" s="53" t="n">
        <f aca="false">('Medidas-dBm-Diagrama de radiaçã'!O265)-MAX('Medidas-dBm-Diagrama de radiaçã'!$P$5:$P$365)</f>
        <v>-3.8</v>
      </c>
      <c r="Q265" s="53" t="n">
        <f aca="false">('Medidas-dBm-Diagrama de radiaçã'!P265)-MAX('Medidas-dBm-Diagrama de radiaçã'!$P$5:$P$365)</f>
        <v>-0.57</v>
      </c>
      <c r="R265" s="53" t="n">
        <f aca="false">('Medidas-dBm-Diagrama de radiaçã'!Q265)-MAX('Medidas-dBm-Diagrama de radiaçã'!$P$5:$P$365)</f>
        <v>-6.96</v>
      </c>
      <c r="S265" s="53" t="n">
        <f aca="false">('Medidas-dBm-Diagrama de radiaçã'!R265)-MAX('Medidas-dBm-Diagrama de radiaçã'!$R$5:$R$365)</f>
        <v>-0.980000000000004</v>
      </c>
      <c r="T265" s="0" t="n">
        <v>-9.59200000000001</v>
      </c>
    </row>
    <row r="266" customFormat="false" ht="12.8" hidden="false" customHeight="false" outlineLevel="0" collapsed="false">
      <c r="A266" s="41"/>
      <c r="C266" s="41" t="n">
        <f aca="false">C265+1</f>
        <v>261</v>
      </c>
      <c r="D266" s="53" t="n">
        <f aca="false">('Medidas-dBm-Diagrama de radiaçã'!C266)-MAX('Medidas-dBm-Diagrama de radiaçã'!$C$5:$C$365,'Medidas-dBm-Diagrama de radiaçã'!$F$5:$F$365)</f>
        <v>-1.3</v>
      </c>
      <c r="E266" s="53" t="n">
        <f aca="false">('Medidas-dBm-Diagrama de radiaçã'!F266)-MAX('Medidas-dBm-Diagrama de radiaçã'!$C$5:$C$365,'Medidas-dBm-Diagrama de radiaçã'!$F$5:$F$365)</f>
        <v>-1.3</v>
      </c>
      <c r="F266" s="0" t="n">
        <v>-1</v>
      </c>
      <c r="I266" s="41" t="n">
        <f aca="false">I265+1</f>
        <v>261</v>
      </c>
      <c r="J266" s="53" t="n">
        <f aca="false">('Medidas-dBm-Diagrama de radiaçã'!I266)-MAX('Medidas-dBm-Diagrama de radiaçã'!$I$5:$I$365)</f>
        <v>-6.85400000000001</v>
      </c>
      <c r="K266" s="53" t="n">
        <f aca="false">('Medidas-dBm-Diagrama de radiaçã'!J266)-MAX('Medidas-dBm-Diagrama de radiaçã'!$J$5:$J$365)</f>
        <v>-8.564</v>
      </c>
      <c r="O266" s="41" t="n">
        <f aca="false">O265+1</f>
        <v>261</v>
      </c>
      <c r="P266" s="53" t="n">
        <f aca="false">('Medidas-dBm-Diagrama de radiaçã'!O266)-MAX('Medidas-dBm-Diagrama de radiaçã'!$P$5:$P$365)</f>
        <v>-3.916</v>
      </c>
      <c r="Q266" s="53" t="n">
        <f aca="false">('Medidas-dBm-Diagrama de radiaçã'!P266)-MAX('Medidas-dBm-Diagrama de radiaçã'!$P$5:$P$365)</f>
        <v>-0.5</v>
      </c>
      <c r="R266" s="53" t="n">
        <f aca="false">('Medidas-dBm-Diagrama de radiaçã'!Q266)-MAX('Medidas-dBm-Diagrama de radiaçã'!$P$5:$P$365)</f>
        <v>-7.186</v>
      </c>
      <c r="S266" s="53" t="n">
        <f aca="false">('Medidas-dBm-Diagrama de radiaçã'!R266)-MAX('Medidas-dBm-Diagrama de radiaçã'!$R$5:$R$365)</f>
        <v>-0.874000000000002</v>
      </c>
      <c r="T266" s="0" t="n">
        <v>-9.97000000000001</v>
      </c>
    </row>
    <row r="267" customFormat="false" ht="12.8" hidden="false" customHeight="false" outlineLevel="0" collapsed="false">
      <c r="A267" s="41"/>
      <c r="C267" s="41" t="n">
        <f aca="false">C266+1</f>
        <v>262</v>
      </c>
      <c r="D267" s="53" t="n">
        <f aca="false">('Medidas-dBm-Diagrama de radiaçã'!C267)-MAX('Medidas-dBm-Diagrama de radiaçã'!$C$5:$C$365,'Medidas-dBm-Diagrama de radiaçã'!$F$5:$F$365)</f>
        <v>-1.3</v>
      </c>
      <c r="E267" s="53" t="n">
        <f aca="false">('Medidas-dBm-Diagrama de radiaçã'!F267)-MAX('Medidas-dBm-Diagrama de radiaçã'!$C$5:$C$365,'Medidas-dBm-Diagrama de radiaçã'!$F$5:$F$365)</f>
        <v>-1.3</v>
      </c>
      <c r="F267" s="0" t="n">
        <v>-0.899999999999999</v>
      </c>
      <c r="I267" s="41" t="n">
        <f aca="false">I266+1</f>
        <v>262</v>
      </c>
      <c r="J267" s="53" t="n">
        <f aca="false">('Medidas-dBm-Diagrama de radiaçã'!I267)-MAX('Medidas-dBm-Diagrama de radiaçã'!$I$5:$I$365)</f>
        <v>-6.578</v>
      </c>
      <c r="K267" s="53" t="n">
        <f aca="false">('Medidas-dBm-Diagrama de radiaçã'!J267)-MAX('Medidas-dBm-Diagrama de radiaçã'!$J$5:$J$365)</f>
        <v>-8.778</v>
      </c>
      <c r="O267" s="41" t="n">
        <f aca="false">O266+1</f>
        <v>262</v>
      </c>
      <c r="P267" s="53" t="n">
        <f aca="false">('Medidas-dBm-Diagrama de radiaçã'!O267)-MAX('Medidas-dBm-Diagrama de radiaçã'!$P$5:$P$365)</f>
        <v>-4.032</v>
      </c>
      <c r="Q267" s="53" t="n">
        <f aca="false">('Medidas-dBm-Diagrama de radiaçã'!P267)-MAX('Medidas-dBm-Diagrama de radiaçã'!$P$5:$P$365)</f>
        <v>-0.43</v>
      </c>
      <c r="R267" s="53" t="n">
        <f aca="false">('Medidas-dBm-Diagrama de radiaçã'!Q267)-MAX('Medidas-dBm-Diagrama de radiaçã'!$P$5:$P$365)</f>
        <v>-7.412</v>
      </c>
      <c r="S267" s="53" t="n">
        <f aca="false">('Medidas-dBm-Diagrama de radiaçã'!R267)-MAX('Medidas-dBm-Diagrama de radiaçã'!$R$5:$R$365)</f>
        <v>-0.768000000000001</v>
      </c>
      <c r="T267" s="0" t="n">
        <v>-9.96400000000001</v>
      </c>
    </row>
    <row r="268" customFormat="false" ht="12.8" hidden="false" customHeight="false" outlineLevel="0" collapsed="false">
      <c r="A268" s="41"/>
      <c r="C268" s="41" t="n">
        <f aca="false">C267+1</f>
        <v>263</v>
      </c>
      <c r="D268" s="53" t="n">
        <f aca="false">('Medidas-dBm-Diagrama de radiaçã'!C268)-MAX('Medidas-dBm-Diagrama de radiaçã'!$C$5:$C$365,'Medidas-dBm-Diagrama de radiaçã'!$F$5:$F$365)</f>
        <v>-1.5</v>
      </c>
      <c r="E268" s="53" t="n">
        <f aca="false">('Medidas-dBm-Diagrama de radiaçã'!F268)-MAX('Medidas-dBm-Diagrama de radiaçã'!$C$5:$C$365,'Medidas-dBm-Diagrama de radiaçã'!$F$5:$F$365)</f>
        <v>-1.2</v>
      </c>
      <c r="F268" s="0" t="n">
        <v>-0.700000000000003</v>
      </c>
      <c r="I268" s="41" t="n">
        <f aca="false">I267+1</f>
        <v>263</v>
      </c>
      <c r="J268" s="53" t="n">
        <f aca="false">('Medidas-dBm-Diagrama de radiaçã'!I268)-MAX('Medidas-dBm-Diagrama de radiaçã'!$I$5:$I$365)</f>
        <v>-6.302</v>
      </c>
      <c r="K268" s="53" t="n">
        <f aca="false">('Medidas-dBm-Diagrama de radiaçã'!J268)-MAX('Medidas-dBm-Diagrama de radiaçã'!$J$5:$J$365)</f>
        <v>-8.992</v>
      </c>
      <c r="O268" s="41" t="n">
        <f aca="false">O267+1</f>
        <v>263</v>
      </c>
      <c r="P268" s="53" t="n">
        <f aca="false">('Medidas-dBm-Diagrama de radiaçã'!O268)-MAX('Medidas-dBm-Diagrama de radiaçã'!$P$5:$P$365)</f>
        <v>-4.148</v>
      </c>
      <c r="Q268" s="53" t="n">
        <f aca="false">('Medidas-dBm-Diagrama de radiaçã'!P268)-MAX('Medidas-dBm-Diagrama de radiaçã'!$P$5:$P$365)</f>
        <v>-0.359999999999999</v>
      </c>
      <c r="R268" s="53" t="n">
        <f aca="false">('Medidas-dBm-Diagrama de radiaçã'!Q268)-MAX('Medidas-dBm-Diagrama de radiaçã'!$P$5:$P$365)</f>
        <v>-7.63800000000001</v>
      </c>
      <c r="S268" s="53" t="n">
        <f aca="false">('Medidas-dBm-Diagrama de radiaçã'!R268)-MAX('Medidas-dBm-Diagrama de radiaçã'!$R$5:$R$365)</f>
        <v>-0.662000000000006</v>
      </c>
      <c r="T268" s="0" t="n">
        <v>-9.95800000000001</v>
      </c>
    </row>
    <row r="269" customFormat="false" ht="12.8" hidden="false" customHeight="false" outlineLevel="0" collapsed="false">
      <c r="A269" s="41"/>
      <c r="C269" s="41" t="n">
        <f aca="false">C268+1</f>
        <v>264</v>
      </c>
      <c r="D269" s="53" t="n">
        <f aca="false">('Medidas-dBm-Diagrama de radiaçã'!C269)-MAX('Medidas-dBm-Diagrama de radiaçã'!$C$5:$C$365,'Medidas-dBm-Diagrama de radiaçã'!$F$5:$F$365)</f>
        <v>-1.59999999999999</v>
      </c>
      <c r="E269" s="53" t="n">
        <f aca="false">('Medidas-dBm-Diagrama de radiaçã'!F269)-MAX('Medidas-dBm-Diagrama de radiaçã'!$C$5:$C$365,'Medidas-dBm-Diagrama de radiaçã'!$F$5:$F$365)</f>
        <v>-1.2</v>
      </c>
      <c r="F269" s="0" t="n">
        <v>-0.600000000000001</v>
      </c>
      <c r="I269" s="41" t="n">
        <f aca="false">I268+1</f>
        <v>264</v>
      </c>
      <c r="J269" s="53" t="n">
        <f aca="false">('Medidas-dBm-Diagrama de radiaçã'!I269)-MAX('Medidas-dBm-Diagrama de radiaçã'!$I$5:$I$365)</f>
        <v>-6.026</v>
      </c>
      <c r="K269" s="53" t="n">
        <f aca="false">('Medidas-dBm-Diagrama de radiaçã'!J269)-MAX('Medidas-dBm-Diagrama de radiaçã'!$J$5:$J$365)</f>
        <v>-9.206</v>
      </c>
      <c r="O269" s="41" t="n">
        <f aca="false">O268+1</f>
        <v>264</v>
      </c>
      <c r="P269" s="53" t="n">
        <f aca="false">('Medidas-dBm-Diagrama de radiaçã'!O269)-MAX('Medidas-dBm-Diagrama de radiaçã'!$P$5:$P$365)</f>
        <v>-4.264</v>
      </c>
      <c r="Q269" s="53" t="n">
        <f aca="false">('Medidas-dBm-Diagrama de radiaçã'!P269)-MAX('Medidas-dBm-Diagrama de radiaçã'!$P$5:$P$365)</f>
        <v>-0.289999999999999</v>
      </c>
      <c r="R269" s="53" t="n">
        <f aca="false">('Medidas-dBm-Diagrama de radiaçã'!Q269)-MAX('Medidas-dBm-Diagrama de radiaçã'!$P$5:$P$365)</f>
        <v>-7.864</v>
      </c>
      <c r="S269" s="53" t="n">
        <f aca="false">('Medidas-dBm-Diagrama de radiaçã'!R269)-MAX('Medidas-dBm-Diagrama de radiaçã'!$R$5:$R$365)</f>
        <v>-0.556000000000005</v>
      </c>
      <c r="T269" s="0" t="n">
        <v>-9.95200000000001</v>
      </c>
    </row>
    <row r="270" customFormat="false" ht="12.8" hidden="false" customHeight="false" outlineLevel="0" collapsed="false">
      <c r="A270" s="41"/>
      <c r="C270" s="41" t="n">
        <f aca="false">C269+1</f>
        <v>265</v>
      </c>
      <c r="D270" s="53" t="n">
        <f aca="false">('Medidas-dBm-Diagrama de radiaçã'!C270)-MAX('Medidas-dBm-Diagrama de radiaçã'!$C$5:$C$365,'Medidas-dBm-Diagrama de radiaçã'!$F$5:$F$365)</f>
        <v>-1.8</v>
      </c>
      <c r="E270" s="53" t="n">
        <f aca="false">('Medidas-dBm-Diagrama de radiaçã'!F270)-MAX('Medidas-dBm-Diagrama de radiaçã'!$C$5:$C$365,'Medidas-dBm-Diagrama de radiaçã'!$F$5:$F$365)</f>
        <v>-1.2</v>
      </c>
      <c r="F270" s="0" t="n">
        <v>-0.600000000000001</v>
      </c>
      <c r="I270" s="41" t="n">
        <f aca="false">I269+1</f>
        <v>265</v>
      </c>
      <c r="J270" s="53" t="n">
        <f aca="false">('Medidas-dBm-Diagrama de radiaçã'!I270)-MAX('Medidas-dBm-Diagrama de radiaçã'!$I$5:$I$365)</f>
        <v>-5.75</v>
      </c>
      <c r="K270" s="53" t="n">
        <f aca="false">('Medidas-dBm-Diagrama de radiaçã'!J270)-MAX('Medidas-dBm-Diagrama de radiaçã'!$J$5:$J$365)</f>
        <v>-9.42</v>
      </c>
      <c r="O270" s="41" t="n">
        <f aca="false">O269+1</f>
        <v>265</v>
      </c>
      <c r="P270" s="53" t="n">
        <f aca="false">('Medidas-dBm-Diagrama de radiaçã'!O270)-MAX('Medidas-dBm-Diagrama de radiaçã'!$P$5:$P$365)</f>
        <v>-4.38</v>
      </c>
      <c r="Q270" s="53" t="n">
        <f aca="false">('Medidas-dBm-Diagrama de radiaçã'!P270)-MAX('Medidas-dBm-Diagrama de radiaçã'!$P$5:$P$365)</f>
        <v>-0.220000000000006</v>
      </c>
      <c r="R270" s="53" t="n">
        <f aca="false">('Medidas-dBm-Diagrama de radiaçã'!Q270)-MAX('Medidas-dBm-Diagrama de radiaçã'!$P$5:$P$365)</f>
        <v>-8.09</v>
      </c>
      <c r="S270" s="53" t="n">
        <f aca="false">('Medidas-dBm-Diagrama de radiaçã'!R270)-MAX('Medidas-dBm-Diagrama de radiaçã'!$R$5:$R$365)</f>
        <v>-0.450000000000003</v>
      </c>
      <c r="T270" s="0" t="n">
        <v>-9.94600000000001</v>
      </c>
    </row>
    <row r="271" customFormat="false" ht="12.8" hidden="false" customHeight="false" outlineLevel="0" collapsed="false">
      <c r="A271" s="41"/>
      <c r="C271" s="41" t="n">
        <f aca="false">C270+1</f>
        <v>266</v>
      </c>
      <c r="D271" s="53" t="n">
        <f aca="false">('Medidas-dBm-Diagrama de radiaçã'!C271)-MAX('Medidas-dBm-Diagrama de radiaçã'!$C$5:$C$365,'Medidas-dBm-Diagrama de radiaçã'!$F$5:$F$365)</f>
        <v>-1.9</v>
      </c>
      <c r="E271" s="53" t="n">
        <f aca="false">('Medidas-dBm-Diagrama de radiaçã'!F271)-MAX('Medidas-dBm-Diagrama de radiaçã'!$C$5:$C$365,'Medidas-dBm-Diagrama de radiaçã'!$F$5:$F$365)</f>
        <v>-1.2</v>
      </c>
      <c r="F271" s="0" t="n">
        <v>-0.5</v>
      </c>
      <c r="I271" s="41" t="n">
        <f aca="false">I270+1</f>
        <v>266</v>
      </c>
      <c r="J271" s="53" t="n">
        <f aca="false">('Medidas-dBm-Diagrama de radiaçã'!I271)-MAX('Medidas-dBm-Diagrama de radiaçã'!$I$5:$I$365)</f>
        <v>-5.486</v>
      </c>
      <c r="K271" s="53" t="n">
        <f aca="false">('Medidas-dBm-Diagrama de radiaçã'!J271)-MAX('Medidas-dBm-Diagrama de radiaçã'!$J$5:$J$365)</f>
        <v>-9.774</v>
      </c>
      <c r="O271" s="41" t="n">
        <f aca="false">O270+1</f>
        <v>266</v>
      </c>
      <c r="P271" s="53" t="n">
        <f aca="false">('Medidas-dBm-Diagrama de radiaçã'!O271)-MAX('Medidas-dBm-Diagrama de radiaçã'!$P$5:$P$365)</f>
        <v>-4.498</v>
      </c>
      <c r="Q271" s="53" t="n">
        <f aca="false">('Medidas-dBm-Diagrama de radiaçã'!P271)-MAX('Medidas-dBm-Diagrama de radiaçã'!$P$5:$P$365)</f>
        <v>-0.182000000000002</v>
      </c>
      <c r="R271" s="53" t="n">
        <f aca="false">('Medidas-dBm-Diagrama de radiaçã'!Q271)-MAX('Medidas-dBm-Diagrama de radiaçã'!$P$5:$P$365)</f>
        <v>-8.27200000000001</v>
      </c>
      <c r="S271" s="53" t="n">
        <f aca="false">('Medidas-dBm-Diagrama de radiaçã'!R271)-MAX('Medidas-dBm-Diagrama de radiaçã'!$R$5:$R$365)</f>
        <v>-0.434000000000005</v>
      </c>
      <c r="T271" s="0" t="n">
        <v>-9.94000000000001</v>
      </c>
    </row>
    <row r="272" customFormat="false" ht="12.8" hidden="false" customHeight="false" outlineLevel="0" collapsed="false">
      <c r="A272" s="41"/>
      <c r="C272" s="41" t="n">
        <f aca="false">C271+1</f>
        <v>267</v>
      </c>
      <c r="D272" s="53" t="n">
        <f aca="false">('Medidas-dBm-Diagrama de radiaçã'!C272)-MAX('Medidas-dBm-Diagrama de radiaçã'!$C$5:$C$365,'Medidas-dBm-Diagrama de radiaçã'!$F$5:$F$365)</f>
        <v>-2.09999999999999</v>
      </c>
      <c r="E272" s="53" t="n">
        <f aca="false">('Medidas-dBm-Diagrama de radiaçã'!F272)-MAX('Medidas-dBm-Diagrama de radiaçã'!$C$5:$C$365,'Medidas-dBm-Diagrama de radiaçã'!$F$5:$F$365)</f>
        <v>-1.2</v>
      </c>
      <c r="F272" s="0" t="n">
        <v>-0.5</v>
      </c>
      <c r="I272" s="41" t="n">
        <f aca="false">I271+1</f>
        <v>267</v>
      </c>
      <c r="J272" s="53" t="n">
        <f aca="false">('Medidas-dBm-Diagrama de radiaçã'!I272)-MAX('Medidas-dBm-Diagrama de radiaçã'!$I$5:$I$365)</f>
        <v>-5.222</v>
      </c>
      <c r="K272" s="53" t="n">
        <f aca="false">('Medidas-dBm-Diagrama de radiaçã'!J272)-MAX('Medidas-dBm-Diagrama de radiaçã'!$J$5:$J$365)</f>
        <v>-10.128</v>
      </c>
      <c r="O272" s="41" t="n">
        <f aca="false">O271+1</f>
        <v>267</v>
      </c>
      <c r="P272" s="53" t="n">
        <f aca="false">('Medidas-dBm-Diagrama de radiaçã'!O272)-MAX('Medidas-dBm-Diagrama de radiaçã'!$P$5:$P$365)</f>
        <v>-4.616</v>
      </c>
      <c r="Q272" s="53" t="n">
        <f aca="false">('Medidas-dBm-Diagrama de radiaçã'!P272)-MAX('Medidas-dBm-Diagrama de radiaçã'!$P$5:$P$365)</f>
        <v>-0.144000000000005</v>
      </c>
      <c r="R272" s="53" t="n">
        <f aca="false">('Medidas-dBm-Diagrama de radiaçã'!Q272)-MAX('Medidas-dBm-Diagrama de radiaçã'!$P$5:$P$365)</f>
        <v>-8.454</v>
      </c>
      <c r="S272" s="53" t="n">
        <f aca="false">('Medidas-dBm-Diagrama de radiaçã'!R272)-MAX('Medidas-dBm-Diagrama de radiaçã'!$R$5:$R$365)</f>
        <v>-0.417999999999999</v>
      </c>
      <c r="T272" s="0" t="n">
        <v>-9.45800000000001</v>
      </c>
    </row>
    <row r="273" customFormat="false" ht="12.8" hidden="false" customHeight="false" outlineLevel="0" collapsed="false">
      <c r="A273" s="41"/>
      <c r="C273" s="41" t="n">
        <f aca="false">C272+1</f>
        <v>268</v>
      </c>
      <c r="D273" s="53" t="n">
        <f aca="false">('Medidas-dBm-Diagrama de radiaçã'!C273)-MAX('Medidas-dBm-Diagrama de radiaçã'!$C$5:$C$365,'Medidas-dBm-Diagrama de radiaçã'!$F$5:$F$365)</f>
        <v>-2.3</v>
      </c>
      <c r="E273" s="53" t="n">
        <f aca="false">('Medidas-dBm-Diagrama de radiaçã'!F273)-MAX('Medidas-dBm-Diagrama de radiaçã'!$C$5:$C$365,'Medidas-dBm-Diagrama de radiaçã'!$F$5:$F$365)</f>
        <v>-1.2</v>
      </c>
      <c r="F273" s="0" t="n">
        <v>-0.399999999999999</v>
      </c>
      <c r="I273" s="41" t="n">
        <f aca="false">I272+1</f>
        <v>268</v>
      </c>
      <c r="J273" s="53" t="n">
        <f aca="false">('Medidas-dBm-Diagrama de radiaçã'!I273)-MAX('Medidas-dBm-Diagrama de radiaçã'!$I$5:$I$365)</f>
        <v>-4.95800000000001</v>
      </c>
      <c r="K273" s="53" t="n">
        <f aca="false">('Medidas-dBm-Diagrama de radiaçã'!J273)-MAX('Medidas-dBm-Diagrama de radiaçã'!$J$5:$J$365)</f>
        <v>-10.482</v>
      </c>
      <c r="O273" s="41" t="n">
        <f aca="false">O272+1</f>
        <v>268</v>
      </c>
      <c r="P273" s="53" t="n">
        <f aca="false">('Medidas-dBm-Diagrama de radiaçã'!O273)-MAX('Medidas-dBm-Diagrama de radiaçã'!$P$5:$P$365)</f>
        <v>-4.734</v>
      </c>
      <c r="Q273" s="53" t="n">
        <f aca="false">('Medidas-dBm-Diagrama de radiaçã'!P273)-MAX('Medidas-dBm-Diagrama de radiaçã'!$P$5:$P$365)</f>
        <v>-0.106000000000002</v>
      </c>
      <c r="R273" s="53" t="n">
        <f aca="false">('Medidas-dBm-Diagrama de radiaçã'!Q273)-MAX('Medidas-dBm-Diagrama de radiaçã'!$P$5:$P$365)</f>
        <v>-8.636</v>
      </c>
      <c r="S273" s="53" t="n">
        <f aca="false">('Medidas-dBm-Diagrama de radiaçã'!R273)-MAX('Medidas-dBm-Diagrama de radiaçã'!$R$5:$R$365)</f>
        <v>-0.402000000000008</v>
      </c>
      <c r="T273" s="0" t="n">
        <v>-8.97600000000001</v>
      </c>
    </row>
    <row r="274" customFormat="false" ht="12.8" hidden="false" customHeight="false" outlineLevel="0" collapsed="false">
      <c r="A274" s="41"/>
      <c r="C274" s="41" t="n">
        <f aca="false">C273+1</f>
        <v>269</v>
      </c>
      <c r="D274" s="53" t="n">
        <f aca="false">('Medidas-dBm-Diagrama de radiaçã'!C274)-MAX('Medidas-dBm-Diagrama de radiaçã'!$C$5:$C$365,'Medidas-dBm-Diagrama de radiaçã'!$F$5:$F$365)</f>
        <v>-2.5</v>
      </c>
      <c r="E274" s="53" t="n">
        <f aca="false">('Medidas-dBm-Diagrama de radiaçã'!F274)-MAX('Medidas-dBm-Diagrama de radiaçã'!$C$5:$C$365,'Medidas-dBm-Diagrama de radiaçã'!$F$5:$F$365)</f>
        <v>-1.2</v>
      </c>
      <c r="F274" s="0" t="n">
        <v>-0.399999999999999</v>
      </c>
      <c r="I274" s="41" t="n">
        <f aca="false">I273+1</f>
        <v>269</v>
      </c>
      <c r="J274" s="53" t="n">
        <f aca="false">('Medidas-dBm-Diagrama de radiaçã'!I274)-MAX('Medidas-dBm-Diagrama de radiaçã'!$I$5:$I$365)</f>
        <v>-4.694</v>
      </c>
      <c r="K274" s="53" t="n">
        <f aca="false">('Medidas-dBm-Diagrama de radiaçã'!J274)-MAX('Medidas-dBm-Diagrama de radiaçã'!$J$5:$J$365)</f>
        <v>-10.836</v>
      </c>
      <c r="O274" s="41" t="n">
        <f aca="false">O273+1</f>
        <v>269</v>
      </c>
      <c r="P274" s="53" t="n">
        <f aca="false">('Medidas-dBm-Diagrama de radiaçã'!O274)-MAX('Medidas-dBm-Diagrama de radiaçã'!$P$5:$P$365)</f>
        <v>-4.852</v>
      </c>
      <c r="Q274" s="53" t="n">
        <f aca="false">('Medidas-dBm-Diagrama de radiaçã'!P274)-MAX('Medidas-dBm-Diagrama de radiaçã'!$P$5:$P$365)</f>
        <v>-0.0680000000000049</v>
      </c>
      <c r="R274" s="53" t="n">
        <f aca="false">('Medidas-dBm-Diagrama de radiaçã'!Q274)-MAX('Medidas-dBm-Diagrama de radiaçã'!$P$5:$P$365)</f>
        <v>-8.81800000000001</v>
      </c>
      <c r="S274" s="53" t="n">
        <f aca="false">('Medidas-dBm-Diagrama de radiaçã'!R274)-MAX('Medidas-dBm-Diagrama de radiaçã'!$R$5:$R$365)</f>
        <v>-0.386000000000003</v>
      </c>
      <c r="T274" s="0" t="n">
        <v>-8.494</v>
      </c>
    </row>
    <row r="275" customFormat="false" ht="12.8" hidden="false" customHeight="false" outlineLevel="0" collapsed="false">
      <c r="A275" s="41" t="n">
        <v>270</v>
      </c>
      <c r="C275" s="41" t="n">
        <f aca="false">C274+1</f>
        <v>270</v>
      </c>
      <c r="D275" s="53" t="n">
        <f aca="false">('Medidas-dBm-Diagrama de radiaçã'!C275)-MAX('Medidas-dBm-Diagrama de radiaçã'!$C$5:$C$365,'Medidas-dBm-Diagrama de radiaçã'!$F$5:$F$365)</f>
        <v>-2.7</v>
      </c>
      <c r="E275" s="53" t="n">
        <f aca="false">('Medidas-dBm-Diagrama de radiaçã'!F275)-MAX('Medidas-dBm-Diagrama de radiaçã'!$C$5:$C$365,'Medidas-dBm-Diagrama de radiaçã'!$F$5:$F$365)</f>
        <v>-1.2</v>
      </c>
      <c r="F275" s="0" t="n">
        <v>-0.399999999999999</v>
      </c>
      <c r="I275" s="41" t="n">
        <f aca="false">I274+1</f>
        <v>270</v>
      </c>
      <c r="J275" s="53" t="n">
        <f aca="false">('Medidas-dBm-Diagrama de radiaçã'!I275)-MAX('Medidas-dBm-Diagrama de radiaçã'!$I$5:$I$365)</f>
        <v>-4.43</v>
      </c>
      <c r="K275" s="53" t="n">
        <f aca="false">('Medidas-dBm-Diagrama de radiaçã'!J275)-MAX('Medidas-dBm-Diagrama de radiaçã'!$J$5:$J$365)</f>
        <v>-11.19</v>
      </c>
      <c r="O275" s="41" t="n">
        <f aca="false">O274+1</f>
        <v>270</v>
      </c>
      <c r="P275" s="56" t="n">
        <f aca="false">('Medidas-dBm-Diagrama de radiaçã'!O275)-MAX('Medidas-dBm-Diagrama de radiaçã'!$P$5:$P$365)</f>
        <v>-4.97000000000001</v>
      </c>
      <c r="Q275" s="53" t="n">
        <f aca="false">('Medidas-dBm-Diagrama de radiaçã'!P275)-MAX('Medidas-dBm-Diagrama de radiaçã'!$P$5:$P$365)</f>
        <v>-0.0300000000000011</v>
      </c>
      <c r="R275" s="53" t="n">
        <f aca="false">('Medidas-dBm-Diagrama de radiaçã'!Q275)-MAX('Medidas-dBm-Diagrama de radiaçã'!$P$5:$P$365)</f>
        <v>-9</v>
      </c>
      <c r="S275" s="53" t="n">
        <f aca="false">('Medidas-dBm-Diagrama de radiaçã'!R275)-MAX('Medidas-dBm-Diagrama de radiaçã'!$R$5:$R$365)</f>
        <v>-0.370000000000005</v>
      </c>
      <c r="T275" s="0" t="n">
        <v>-8.012</v>
      </c>
    </row>
    <row r="276" customFormat="false" ht="12.8" hidden="false" customHeight="false" outlineLevel="0" collapsed="false">
      <c r="A276" s="41"/>
      <c r="C276" s="41" t="n">
        <f aca="false">C275+1</f>
        <v>271</v>
      </c>
      <c r="D276" s="53" t="n">
        <f aca="false">('Medidas-dBm-Diagrama de radiaçã'!C276)-MAX('Medidas-dBm-Diagrama de radiaçã'!$C$5:$C$365,'Medidas-dBm-Diagrama de radiaçã'!$F$5:$F$365)</f>
        <v>-2.8</v>
      </c>
      <c r="E276" s="53" t="n">
        <f aca="false">('Medidas-dBm-Diagrama de radiaçã'!F276)-MAX('Medidas-dBm-Diagrama de radiaçã'!$C$5:$C$365,'Medidas-dBm-Diagrama de radiaçã'!$F$5:$F$365)</f>
        <v>-1.2</v>
      </c>
      <c r="F276" s="0" t="n">
        <v>-0.399999999999999</v>
      </c>
      <c r="I276" s="41" t="n">
        <f aca="false">I275+1</f>
        <v>271</v>
      </c>
      <c r="J276" s="53" t="n">
        <f aca="false">('Medidas-dBm-Diagrama de radiaçã'!I276)-MAX('Medidas-dBm-Diagrama de radiaçã'!$I$5:$I$365)</f>
        <v>-4.088</v>
      </c>
      <c r="K276" s="53" t="n">
        <f aca="false">('Medidas-dBm-Diagrama de radiaçã'!J276)-MAX('Medidas-dBm-Diagrama de radiaçã'!$J$5:$J$365)</f>
        <v>-10.912</v>
      </c>
      <c r="O276" s="41" t="n">
        <f aca="false">O275+1</f>
        <v>271</v>
      </c>
      <c r="P276" s="53" t="n">
        <f aca="false">('Medidas-dBm-Diagrama de radiaçã'!O276)-MAX('Medidas-dBm-Diagrama de radiaçã'!$P$5:$P$365)</f>
        <v>-4.99</v>
      </c>
      <c r="Q276" s="53" t="n">
        <f aca="false">('Medidas-dBm-Diagrama de radiaçã'!P276)-MAX('Medidas-dBm-Diagrama de radiaçã'!$P$5:$P$365)</f>
        <v>-0.0240000000000009</v>
      </c>
      <c r="R276" s="53" t="n">
        <f aca="false">('Medidas-dBm-Diagrama de radiaçã'!Q276)-MAX('Medidas-dBm-Diagrama de radiaçã'!$P$5:$P$365)</f>
        <v>-8.976</v>
      </c>
      <c r="S276" s="53" t="n">
        <f aca="false">('Medidas-dBm-Diagrama de radiaçã'!R276)-MAX('Medidas-dBm-Diagrama de radiaçã'!$R$5:$R$365)</f>
        <v>-0.458000000000006</v>
      </c>
      <c r="T276" s="0" t="n">
        <v>-7.53</v>
      </c>
    </row>
    <row r="277" customFormat="false" ht="12.8" hidden="false" customHeight="false" outlineLevel="0" collapsed="false">
      <c r="A277" s="41"/>
      <c r="C277" s="41" t="n">
        <f aca="false">C276+1</f>
        <v>272</v>
      </c>
      <c r="D277" s="53" t="n">
        <f aca="false">('Medidas-dBm-Diagrama de radiaçã'!C277)-MAX('Medidas-dBm-Diagrama de radiaçã'!$C$5:$C$365,'Medidas-dBm-Diagrama de radiaçã'!$F$5:$F$365)</f>
        <v>-2.9</v>
      </c>
      <c r="E277" s="53" t="n">
        <f aca="false">('Medidas-dBm-Diagrama de radiaçã'!F277)-MAX('Medidas-dBm-Diagrama de radiaçã'!$C$5:$C$365,'Medidas-dBm-Diagrama de radiaçã'!$F$5:$F$365)</f>
        <v>-1.2</v>
      </c>
      <c r="F277" s="0" t="n">
        <v>-0.399999999999999</v>
      </c>
      <c r="I277" s="41" t="n">
        <f aca="false">I276+1</f>
        <v>272</v>
      </c>
      <c r="J277" s="53" t="n">
        <f aca="false">('Medidas-dBm-Diagrama de radiaçã'!I277)-MAX('Medidas-dBm-Diagrama de radiaçã'!$I$5:$I$365)</f>
        <v>-3.746</v>
      </c>
      <c r="K277" s="53" t="n">
        <f aca="false">('Medidas-dBm-Diagrama de radiaçã'!J277)-MAX('Medidas-dBm-Diagrama de radiaçã'!$J$5:$J$365)</f>
        <v>-10.634</v>
      </c>
      <c r="O277" s="41" t="n">
        <f aca="false">O276+1</f>
        <v>272</v>
      </c>
      <c r="P277" s="53" t="n">
        <f aca="false">('Medidas-dBm-Diagrama de radiaçã'!O277)-MAX('Medidas-dBm-Diagrama de radiaçã'!$P$5:$P$365)</f>
        <v>-5.01000000000001</v>
      </c>
      <c r="Q277" s="53" t="n">
        <f aca="false">('Medidas-dBm-Diagrama de radiaçã'!P277)-MAX('Medidas-dBm-Diagrama de radiaçã'!$P$5:$P$365)</f>
        <v>-0.0180000000000007</v>
      </c>
      <c r="R277" s="53" t="n">
        <f aca="false">('Medidas-dBm-Diagrama de radiaçã'!Q277)-MAX('Medidas-dBm-Diagrama de radiaçã'!$P$5:$P$365)</f>
        <v>-8.95200000000001</v>
      </c>
      <c r="S277" s="53" t="n">
        <f aca="false">('Medidas-dBm-Diagrama de radiaçã'!R277)-MAX('Medidas-dBm-Diagrama de radiaçã'!$R$5:$R$365)</f>
        <v>-0.545999999999999</v>
      </c>
      <c r="T277" s="0" t="n">
        <v>-6.536</v>
      </c>
    </row>
    <row r="278" customFormat="false" ht="12.8" hidden="false" customHeight="false" outlineLevel="0" collapsed="false">
      <c r="A278" s="41"/>
      <c r="C278" s="41" t="n">
        <f aca="false">C277+1</f>
        <v>273</v>
      </c>
      <c r="D278" s="53" t="n">
        <f aca="false">('Medidas-dBm-Diagrama de radiaçã'!C278)-MAX('Medidas-dBm-Diagrama de radiaçã'!$C$5:$C$365,'Medidas-dBm-Diagrama de radiaçã'!$F$5:$F$365)</f>
        <v>-3</v>
      </c>
      <c r="E278" s="53" t="n">
        <f aca="false">('Medidas-dBm-Diagrama de radiaçã'!F278)-MAX('Medidas-dBm-Diagrama de radiaçã'!$C$5:$C$365,'Medidas-dBm-Diagrama de radiaçã'!$F$5:$F$365)</f>
        <v>-1.2</v>
      </c>
      <c r="F278" s="0" t="n">
        <v>-0.399999999999999</v>
      </c>
      <c r="I278" s="41" t="n">
        <f aca="false">I277+1</f>
        <v>273</v>
      </c>
      <c r="J278" s="53" t="n">
        <f aca="false">('Medidas-dBm-Diagrama de radiaçã'!I278)-MAX('Medidas-dBm-Diagrama de radiaçã'!$I$5:$I$365)</f>
        <v>-3.404</v>
      </c>
      <c r="K278" s="53" t="n">
        <f aca="false">('Medidas-dBm-Diagrama de radiaçã'!J278)-MAX('Medidas-dBm-Diagrama de radiaçã'!$J$5:$J$365)</f>
        <v>-10.356</v>
      </c>
      <c r="O278" s="41" t="n">
        <f aca="false">O277+1</f>
        <v>273</v>
      </c>
      <c r="P278" s="53" t="n">
        <f aca="false">('Medidas-dBm-Diagrama de radiaçã'!O278)-MAX('Medidas-dBm-Diagrama de radiaçã'!$P$5:$P$365)</f>
        <v>-5.03</v>
      </c>
      <c r="Q278" s="53" t="n">
        <f aca="false">('Medidas-dBm-Diagrama de radiaçã'!P278)-MAX('Medidas-dBm-Diagrama de radiaçã'!$P$5:$P$365)</f>
        <v>-0.0120000000000005</v>
      </c>
      <c r="R278" s="53" t="n">
        <f aca="false">('Medidas-dBm-Diagrama de radiaçã'!Q278)-MAX('Medidas-dBm-Diagrama de radiaçã'!$P$5:$P$365)</f>
        <v>-8.928</v>
      </c>
      <c r="S278" s="53" t="n">
        <f aca="false">('Medidas-dBm-Diagrama de radiaçã'!R278)-MAX('Medidas-dBm-Diagrama de radiaçã'!$R$5:$R$365)</f>
        <v>-0.634</v>
      </c>
      <c r="T278" s="0" t="n">
        <v>-5.542</v>
      </c>
    </row>
    <row r="279" customFormat="false" ht="12.8" hidden="false" customHeight="false" outlineLevel="0" collapsed="false">
      <c r="A279" s="41"/>
      <c r="C279" s="41" t="n">
        <f aca="false">C278+1</f>
        <v>274</v>
      </c>
      <c r="D279" s="53" t="n">
        <f aca="false">('Medidas-dBm-Diagrama de radiaçã'!C279)-MAX('Medidas-dBm-Diagrama de radiaçã'!$C$5:$C$365,'Medidas-dBm-Diagrama de radiaçã'!$F$5:$F$365)</f>
        <v>-3.2</v>
      </c>
      <c r="E279" s="53" t="n">
        <f aca="false">('Medidas-dBm-Diagrama de radiaçã'!F279)-MAX('Medidas-dBm-Diagrama de radiaçã'!$C$5:$C$365,'Medidas-dBm-Diagrama de radiaçã'!$F$5:$F$365)</f>
        <v>-1.2</v>
      </c>
      <c r="F279" s="0" t="n">
        <v>-0.399999999999999</v>
      </c>
      <c r="I279" s="41" t="n">
        <f aca="false">I278+1</f>
        <v>274</v>
      </c>
      <c r="J279" s="53" t="n">
        <f aca="false">('Medidas-dBm-Diagrama de radiaçã'!I279)-MAX('Medidas-dBm-Diagrama de radiaçã'!$I$5:$I$365)</f>
        <v>-3.062</v>
      </c>
      <c r="K279" s="53" t="n">
        <f aca="false">('Medidas-dBm-Diagrama de radiaçã'!J279)-MAX('Medidas-dBm-Diagrama de radiaçã'!$J$5:$J$365)</f>
        <v>-10.078</v>
      </c>
      <c r="O279" s="41" t="n">
        <f aca="false">O278+1</f>
        <v>274</v>
      </c>
      <c r="P279" s="53" t="n">
        <f aca="false">('Medidas-dBm-Diagrama de radiaçã'!O279)-MAX('Medidas-dBm-Diagrama de radiaçã'!$P$5:$P$365)</f>
        <v>-5.05</v>
      </c>
      <c r="Q279" s="53" t="n">
        <f aca="false">('Medidas-dBm-Diagrama de radiaçã'!P279)-MAX('Medidas-dBm-Diagrama de radiaçã'!$P$5:$P$365)</f>
        <v>-0.00600000000000023</v>
      </c>
      <c r="R279" s="53" t="n">
        <f aca="false">('Medidas-dBm-Diagrama de radiaçã'!Q279)-MAX('Medidas-dBm-Diagrama de radiaçã'!$P$5:$P$365)</f>
        <v>-8.904</v>
      </c>
      <c r="S279" s="53" t="n">
        <f aca="false">('Medidas-dBm-Diagrama de radiaçã'!R279)-MAX('Medidas-dBm-Diagrama de radiaçã'!$R$5:$R$365)</f>
        <v>-0.722000000000001</v>
      </c>
      <c r="T279" s="0" t="n">
        <v>-4.548</v>
      </c>
    </row>
    <row r="280" customFormat="false" ht="12.8" hidden="false" customHeight="false" outlineLevel="0" collapsed="false">
      <c r="A280" s="41"/>
      <c r="C280" s="41" t="n">
        <f aca="false">C279+1</f>
        <v>275</v>
      </c>
      <c r="D280" s="53" t="n">
        <f aca="false">('Medidas-dBm-Diagrama de radiaçã'!C280)-MAX('Medidas-dBm-Diagrama de radiaçã'!$C$5:$C$365,'Medidas-dBm-Diagrama de radiaçã'!$F$5:$F$365)</f>
        <v>-3.4</v>
      </c>
      <c r="E280" s="53" t="n">
        <f aca="false">('Medidas-dBm-Diagrama de radiaçã'!F280)-MAX('Medidas-dBm-Diagrama de radiaçã'!$C$5:$C$365,'Medidas-dBm-Diagrama de radiaçã'!$F$5:$F$365)</f>
        <v>-1.3</v>
      </c>
      <c r="F280" s="0" t="n">
        <v>-0.399999999999999</v>
      </c>
      <c r="I280" s="41" t="n">
        <f aca="false">I279+1</f>
        <v>275</v>
      </c>
      <c r="J280" s="53" t="n">
        <f aca="false">('Medidas-dBm-Diagrama de radiaçã'!I280)-MAX('Medidas-dBm-Diagrama de radiaçã'!$I$5:$I$365)</f>
        <v>-2.72000000000001</v>
      </c>
      <c r="K280" s="53" t="n">
        <f aca="false">('Medidas-dBm-Diagrama de radiaçã'!J280)-MAX('Medidas-dBm-Diagrama de radiaçã'!$J$5:$J$365)</f>
        <v>-9.8</v>
      </c>
      <c r="O280" s="41" t="n">
        <f aca="false">O279+1</f>
        <v>275</v>
      </c>
      <c r="P280" s="53" t="n">
        <f aca="false">('Medidas-dBm-Diagrama de radiaçã'!O280)-MAX('Medidas-dBm-Diagrama de radiaçã'!$P$5:$P$365)</f>
        <v>-5.07</v>
      </c>
      <c r="Q280" s="53" t="n">
        <f aca="false">('Medidas-dBm-Diagrama de radiaçã'!P280)-MAX('Medidas-dBm-Diagrama de radiaçã'!$P$5:$P$365)</f>
        <v>0</v>
      </c>
      <c r="R280" s="53" t="n">
        <f aca="false">('Medidas-dBm-Diagrama de radiaçã'!Q280)-MAX('Medidas-dBm-Diagrama de radiaçã'!$P$5:$P$365)</f>
        <v>-8.88</v>
      </c>
      <c r="S280" s="53" t="n">
        <f aca="false">('Medidas-dBm-Diagrama de radiaçã'!R280)-MAX('Medidas-dBm-Diagrama de radiaçã'!$R$5:$R$365)</f>
        <v>-0.810000000000002</v>
      </c>
      <c r="T280" s="0" t="n">
        <v>-3.554</v>
      </c>
    </row>
    <row r="281" customFormat="false" ht="12.8" hidden="false" customHeight="false" outlineLevel="0" collapsed="false">
      <c r="A281" s="41"/>
      <c r="C281" s="41" t="n">
        <f aca="false">C280+1</f>
        <v>276</v>
      </c>
      <c r="D281" s="53" t="n">
        <f aca="false">('Medidas-dBm-Diagrama de radiaçã'!C281)-MAX('Medidas-dBm-Diagrama de radiaçã'!$C$5:$C$365,'Medidas-dBm-Diagrama de radiaçã'!$F$5:$F$365)</f>
        <v>-3.59999999999999</v>
      </c>
      <c r="E281" s="53" t="n">
        <f aca="false">('Medidas-dBm-Diagrama de radiaçã'!F281)-MAX('Medidas-dBm-Diagrama de radiaçã'!$C$5:$C$365,'Medidas-dBm-Diagrama de radiaçã'!$F$5:$F$365)</f>
        <v>-1.3</v>
      </c>
      <c r="F281" s="0" t="n">
        <v>-0.399999999999999</v>
      </c>
      <c r="I281" s="41" t="n">
        <f aca="false">I280+1</f>
        <v>276</v>
      </c>
      <c r="J281" s="53" t="n">
        <f aca="false">('Medidas-dBm-Diagrama de radiaçã'!I281)-MAX('Medidas-dBm-Diagrama de radiaçã'!$I$5:$I$365)</f>
        <v>-2.49400000000001</v>
      </c>
      <c r="K281" s="53" t="n">
        <f aca="false">('Medidas-dBm-Diagrama de radiaçã'!J281)-MAX('Medidas-dBm-Diagrama de radiaçã'!$J$5:$J$365)</f>
        <v>-9.096</v>
      </c>
      <c r="O281" s="41" t="n">
        <f aca="false">O280+1</f>
        <v>276</v>
      </c>
      <c r="P281" s="53" t="n">
        <f aca="false">('Medidas-dBm-Diagrama de radiaçã'!O281)-MAX('Medidas-dBm-Diagrama de radiaçã'!$P$5:$P$365)</f>
        <v>-5.06800000000001</v>
      </c>
      <c r="Q281" s="53" t="n">
        <f aca="false">('Medidas-dBm-Diagrama de radiaçã'!P281)-MAX('Medidas-dBm-Diagrama de radiaçã'!$P$5:$P$365)</f>
        <v>-0.0640000000000001</v>
      </c>
      <c r="R281" s="53" t="n">
        <f aca="false">('Medidas-dBm-Diagrama de radiaçã'!Q281)-MAX('Medidas-dBm-Diagrama de radiaçã'!$P$5:$P$365)</f>
        <v>-8.872</v>
      </c>
      <c r="S281" s="53" t="n">
        <f aca="false">('Medidas-dBm-Diagrama de radiaçã'!R281)-MAX('Medidas-dBm-Diagrama de radiaçã'!$R$5:$R$365)</f>
        <v>-0.981999999999999</v>
      </c>
      <c r="T281" s="0" t="n">
        <v>-2.56</v>
      </c>
    </row>
    <row r="282" customFormat="false" ht="12.8" hidden="false" customHeight="false" outlineLevel="0" collapsed="false">
      <c r="A282" s="41"/>
      <c r="C282" s="41" t="n">
        <f aca="false">C281+1</f>
        <v>277</v>
      </c>
      <c r="D282" s="53" t="n">
        <f aca="false">('Medidas-dBm-Diagrama de radiaçã'!C282)-MAX('Medidas-dBm-Diagrama de radiaçã'!$C$5:$C$365,'Medidas-dBm-Diagrama de radiaçã'!$F$5:$F$365)</f>
        <v>-3.59999999999999</v>
      </c>
      <c r="E282" s="53" t="n">
        <f aca="false">('Medidas-dBm-Diagrama de radiaçã'!F282)-MAX('Medidas-dBm-Diagrama de radiaçã'!$C$5:$C$365,'Medidas-dBm-Diagrama de radiaçã'!$F$5:$F$365)</f>
        <v>-1.3</v>
      </c>
      <c r="F282" s="0" t="n">
        <v>-0.399999999999999</v>
      </c>
      <c r="I282" s="41" t="n">
        <f aca="false">I281+1</f>
        <v>277</v>
      </c>
      <c r="J282" s="53" t="n">
        <f aca="false">('Medidas-dBm-Diagrama de radiaçã'!I282)-MAX('Medidas-dBm-Diagrama de radiaçã'!$I$5:$I$365)</f>
        <v>-2.26800000000001</v>
      </c>
      <c r="K282" s="53" t="n">
        <f aca="false">('Medidas-dBm-Diagrama de radiaçã'!J282)-MAX('Medidas-dBm-Diagrama de radiaçã'!$J$5:$J$365)</f>
        <v>-8.392</v>
      </c>
      <c r="O282" s="41" t="n">
        <f aca="false">O281+1</f>
        <v>277</v>
      </c>
      <c r="P282" s="53" t="n">
        <f aca="false">('Medidas-dBm-Diagrama de radiaçã'!O282)-MAX('Medidas-dBm-Diagrama de radiaçã'!$P$5:$P$365)</f>
        <v>-5.066</v>
      </c>
      <c r="Q282" s="53" t="n">
        <f aca="false">('Medidas-dBm-Diagrama de radiaçã'!P282)-MAX('Medidas-dBm-Diagrama de radiaçã'!$P$5:$P$365)</f>
        <v>-0.128</v>
      </c>
      <c r="R282" s="53" t="n">
        <f aca="false">('Medidas-dBm-Diagrama de radiaçã'!Q282)-MAX('Medidas-dBm-Diagrama de radiaçã'!$P$5:$P$365)</f>
        <v>-8.864</v>
      </c>
      <c r="S282" s="53" t="n">
        <f aca="false">('Medidas-dBm-Diagrama de radiaçã'!R282)-MAX('Medidas-dBm-Diagrama de radiaçã'!$R$5:$R$365)</f>
        <v>-1.154</v>
      </c>
      <c r="T282" s="0" t="n">
        <v>-2.558</v>
      </c>
    </row>
    <row r="283" customFormat="false" ht="12.8" hidden="false" customHeight="false" outlineLevel="0" collapsed="false">
      <c r="A283" s="41"/>
      <c r="C283" s="41" t="n">
        <f aca="false">C282+1</f>
        <v>278</v>
      </c>
      <c r="D283" s="53" t="n">
        <f aca="false">('Medidas-dBm-Diagrama de radiaçã'!C283)-MAX('Medidas-dBm-Diagrama de radiaçã'!$C$5:$C$365,'Medidas-dBm-Diagrama de radiaçã'!$F$5:$F$365)</f>
        <v>-3.8</v>
      </c>
      <c r="E283" s="53" t="n">
        <f aca="false">('Medidas-dBm-Diagrama de radiaçã'!F283)-MAX('Medidas-dBm-Diagrama de radiaçã'!$C$5:$C$365,'Medidas-dBm-Diagrama de radiaçã'!$F$5:$F$365)</f>
        <v>-0.899999999999999</v>
      </c>
      <c r="F283" s="0" t="n">
        <v>-0.399999999999999</v>
      </c>
      <c r="I283" s="41" t="n">
        <f aca="false">I282+1</f>
        <v>278</v>
      </c>
      <c r="J283" s="53" t="n">
        <f aca="false">('Medidas-dBm-Diagrama de radiaçã'!I283)-MAX('Medidas-dBm-Diagrama de radiaçã'!$I$5:$I$365)</f>
        <v>-2.04200000000001</v>
      </c>
      <c r="K283" s="53" t="n">
        <f aca="false">('Medidas-dBm-Diagrama de radiaçã'!J283)-MAX('Medidas-dBm-Diagrama de radiaçã'!$J$5:$J$365)</f>
        <v>-7.688</v>
      </c>
      <c r="O283" s="41" t="n">
        <f aca="false">O282+1</f>
        <v>278</v>
      </c>
      <c r="P283" s="53" t="n">
        <f aca="false">('Medidas-dBm-Diagrama de radiaçã'!O283)-MAX('Medidas-dBm-Diagrama de radiaçã'!$P$5:$P$365)</f>
        <v>-5.064</v>
      </c>
      <c r="Q283" s="53" t="n">
        <f aca="false">('Medidas-dBm-Diagrama de radiaçã'!P283)-MAX('Medidas-dBm-Diagrama de radiaçã'!$P$5:$P$365)</f>
        <v>-0.192</v>
      </c>
      <c r="R283" s="53" t="n">
        <f aca="false">('Medidas-dBm-Diagrama de radiaçã'!Q283)-MAX('Medidas-dBm-Diagrama de radiaçã'!$P$5:$P$365)</f>
        <v>-8.856</v>
      </c>
      <c r="S283" s="53" t="n">
        <f aca="false">('Medidas-dBm-Diagrama de radiaçã'!R283)-MAX('Medidas-dBm-Diagrama de radiaçã'!$R$5:$R$365)</f>
        <v>-1.32600000000001</v>
      </c>
      <c r="T283" s="0" t="n">
        <v>-2.556</v>
      </c>
    </row>
    <row r="284" customFormat="false" ht="12.8" hidden="false" customHeight="false" outlineLevel="0" collapsed="false">
      <c r="A284" s="41"/>
      <c r="C284" s="41" t="n">
        <f aca="false">C283+1</f>
        <v>279</v>
      </c>
      <c r="D284" s="53" t="n">
        <f aca="false">('Medidas-dBm-Diagrama de radiaçã'!C284)-MAX('Medidas-dBm-Diagrama de radiaçã'!$C$5:$C$365,'Medidas-dBm-Diagrama de radiaçã'!$F$5:$F$365)</f>
        <v>-3.8</v>
      </c>
      <c r="E284" s="53" t="n">
        <f aca="false">('Medidas-dBm-Diagrama de radiaçã'!F284)-MAX('Medidas-dBm-Diagrama de radiaçã'!$C$5:$C$365,'Medidas-dBm-Diagrama de radiaçã'!$F$5:$F$365)</f>
        <v>-0.899999999999999</v>
      </c>
      <c r="F284" s="0" t="n">
        <v>-0.399999999999999</v>
      </c>
      <c r="I284" s="41" t="n">
        <f aca="false">I283+1</f>
        <v>279</v>
      </c>
      <c r="J284" s="53" t="n">
        <f aca="false">('Medidas-dBm-Diagrama de radiaçã'!I284)-MAX('Medidas-dBm-Diagrama de radiaçã'!$I$5:$I$365)</f>
        <v>-1.81600000000001</v>
      </c>
      <c r="K284" s="53" t="n">
        <f aca="false">('Medidas-dBm-Diagrama de radiaçã'!J284)-MAX('Medidas-dBm-Diagrama de radiaçã'!$J$5:$J$365)</f>
        <v>-6.984</v>
      </c>
      <c r="O284" s="41" t="n">
        <f aca="false">O283+1</f>
        <v>279</v>
      </c>
      <c r="P284" s="53" t="n">
        <f aca="false">('Medidas-dBm-Diagrama de radiaçã'!O284)-MAX('Medidas-dBm-Diagrama de radiaçã'!$P$5:$P$365)</f>
        <v>-5.06200000000001</v>
      </c>
      <c r="Q284" s="53" t="n">
        <f aca="false">('Medidas-dBm-Diagrama de radiaçã'!P284)-MAX('Medidas-dBm-Diagrama de radiaçã'!$P$5:$P$365)</f>
        <v>-0.256</v>
      </c>
      <c r="R284" s="53" t="n">
        <f aca="false">('Medidas-dBm-Diagrama de radiaçã'!Q284)-MAX('Medidas-dBm-Diagrama de radiaçã'!$P$5:$P$365)</f>
        <v>-8.84800000000001</v>
      </c>
      <c r="S284" s="53" t="n">
        <f aca="false">('Medidas-dBm-Diagrama de radiaçã'!R284)-MAX('Medidas-dBm-Diagrama de radiaçã'!$R$5:$R$365)</f>
        <v>-1.498</v>
      </c>
      <c r="T284" s="0" t="n">
        <v>-2.554</v>
      </c>
    </row>
    <row r="285" customFormat="false" ht="12.8" hidden="false" customHeight="false" outlineLevel="0" collapsed="false">
      <c r="A285" s="41" t="n">
        <v>280</v>
      </c>
      <c r="C285" s="41" t="n">
        <f aca="false">C284+1</f>
        <v>280</v>
      </c>
      <c r="D285" s="53" t="n">
        <f aca="false">('Medidas-dBm-Diagrama de radiaçã'!C285)-MAX('Medidas-dBm-Diagrama de radiaçã'!$C$5:$C$365,'Medidas-dBm-Diagrama de radiaçã'!$F$5:$F$365)</f>
        <v>-3.9</v>
      </c>
      <c r="E285" s="53" t="n">
        <f aca="false">('Medidas-dBm-Diagrama de radiaçã'!F285)-MAX('Medidas-dBm-Diagrama de radiaçã'!$C$5:$C$365,'Medidas-dBm-Diagrama de radiaçã'!$F$5:$F$365)</f>
        <v>-0.799999999999997</v>
      </c>
      <c r="F285" s="0" t="n">
        <v>-0.5</v>
      </c>
      <c r="I285" s="41" t="n">
        <f aca="false">I284+1</f>
        <v>280</v>
      </c>
      <c r="J285" s="53" t="n">
        <f aca="false">('Medidas-dBm-Diagrama de radiaçã'!I285)-MAX('Medidas-dBm-Diagrama de radiaçã'!$I$5:$I$365)</f>
        <v>-1.59</v>
      </c>
      <c r="K285" s="53" t="n">
        <f aca="false">('Medidas-dBm-Diagrama de radiaçã'!J285)-MAX('Medidas-dBm-Diagrama de radiaçã'!$J$5:$J$365)</f>
        <v>-6.28</v>
      </c>
      <c r="O285" s="41" t="n">
        <f aca="false">O284+1</f>
        <v>280</v>
      </c>
      <c r="P285" s="53" t="n">
        <f aca="false">('Medidas-dBm-Diagrama de radiaçã'!O285)-MAX('Medidas-dBm-Diagrama de radiaçã'!$P$5:$P$365)</f>
        <v>-5.06</v>
      </c>
      <c r="Q285" s="53" t="n">
        <f aca="false">('Medidas-dBm-Diagrama de radiaçã'!P285)-MAX('Medidas-dBm-Diagrama de radiaçã'!$P$5:$P$365)</f>
        <v>-0.32</v>
      </c>
      <c r="R285" s="53" t="n">
        <f aca="false">('Medidas-dBm-Diagrama de radiaçã'!Q285)-MAX('Medidas-dBm-Diagrama de radiaçã'!$P$5:$P$365)</f>
        <v>-8.84</v>
      </c>
      <c r="S285" s="53" t="n">
        <f aca="false">('Medidas-dBm-Diagrama de radiaçã'!R285)-MAX('Medidas-dBm-Diagrama de radiaçã'!$R$5:$R$365)</f>
        <v>-1.67</v>
      </c>
      <c r="T285" s="0" t="n">
        <v>-2.55200000000001</v>
      </c>
    </row>
    <row r="286" customFormat="false" ht="12.8" hidden="false" customHeight="false" outlineLevel="0" collapsed="false">
      <c r="A286" s="41"/>
      <c r="C286" s="41" t="n">
        <f aca="false">C285+1</f>
        <v>281</v>
      </c>
      <c r="D286" s="53" t="n">
        <f aca="false">('Medidas-dBm-Diagrama de radiaçã'!C286)-MAX('Medidas-dBm-Diagrama de radiaçã'!$C$5:$C$365,'Medidas-dBm-Diagrama de radiaçã'!$F$5:$F$365)</f>
        <v>-4</v>
      </c>
      <c r="E286" s="53" t="n">
        <f aca="false">('Medidas-dBm-Diagrama de radiaçã'!F286)-MAX('Medidas-dBm-Diagrama de radiaçã'!$C$5:$C$365,'Medidas-dBm-Diagrama de radiaçã'!$F$5:$F$365)</f>
        <v>-0.799999999999997</v>
      </c>
      <c r="F286" s="0" t="n">
        <v>-0.5</v>
      </c>
      <c r="I286" s="41" t="n">
        <f aca="false">I285+1</f>
        <v>281</v>
      </c>
      <c r="J286" s="53" t="n">
        <f aca="false">('Medidas-dBm-Diagrama de radiaçã'!I286)-MAX('Medidas-dBm-Diagrama de radiaçã'!$I$5:$I$365)</f>
        <v>-1.594</v>
      </c>
      <c r="K286" s="53" t="n">
        <f aca="false">('Medidas-dBm-Diagrama de radiaçã'!J286)-MAX('Medidas-dBm-Diagrama de radiaçã'!$J$5:$J$365)</f>
        <v>-6.092</v>
      </c>
      <c r="O286" s="41" t="n">
        <f aca="false">O285+1</f>
        <v>281</v>
      </c>
      <c r="P286" s="53" t="n">
        <f aca="false">('Medidas-dBm-Diagrama de radiaçã'!O286)-MAX('Medidas-dBm-Diagrama de radiaçã'!$P$5:$P$365)</f>
        <v>-5.078</v>
      </c>
      <c r="Q286" s="53" t="n">
        <f aca="false">('Medidas-dBm-Diagrama de radiaçã'!P286)-MAX('Medidas-dBm-Diagrama de radiaçã'!$P$5:$P$365)</f>
        <v>-0.404000000000004</v>
      </c>
      <c r="R286" s="53" t="n">
        <f aca="false">('Medidas-dBm-Diagrama de radiaçã'!Q286)-MAX('Medidas-dBm-Diagrama de radiaçã'!$P$5:$P$365)</f>
        <v>-8.758</v>
      </c>
      <c r="S286" s="53" t="n">
        <f aca="false">('Medidas-dBm-Diagrama de radiaçã'!R286)-MAX('Medidas-dBm-Diagrama de radiaçã'!$R$5:$R$365)</f>
        <v>-1.926</v>
      </c>
      <c r="T286" s="0" t="n">
        <v>-2.55</v>
      </c>
    </row>
    <row r="287" customFormat="false" ht="12.8" hidden="false" customHeight="false" outlineLevel="0" collapsed="false">
      <c r="A287" s="41"/>
      <c r="C287" s="41" t="n">
        <f aca="false">C286+1</f>
        <v>282</v>
      </c>
      <c r="D287" s="53" t="n">
        <f aca="false">('Medidas-dBm-Diagrama de radiaçã'!C287)-MAX('Medidas-dBm-Diagrama de radiaçã'!$C$5:$C$365,'Medidas-dBm-Diagrama de radiaçã'!$F$5:$F$365)</f>
        <v>-4.09999999999999</v>
      </c>
      <c r="E287" s="53" t="n">
        <f aca="false">('Medidas-dBm-Diagrama de radiaçã'!F287)-MAX('Medidas-dBm-Diagrama de radiaçã'!$C$5:$C$365,'Medidas-dBm-Diagrama de radiaçã'!$F$5:$F$365)</f>
        <v>-0.799999999999997</v>
      </c>
      <c r="F287" s="0" t="n">
        <v>-0.5</v>
      </c>
      <c r="I287" s="41" t="n">
        <f aca="false">I286+1</f>
        <v>282</v>
      </c>
      <c r="J287" s="53" t="n">
        <f aca="false">('Medidas-dBm-Diagrama de radiaçã'!I287)-MAX('Medidas-dBm-Diagrama de radiaçã'!$I$5:$I$365)</f>
        <v>-1.59800000000001</v>
      </c>
      <c r="K287" s="53" t="n">
        <f aca="false">('Medidas-dBm-Diagrama de radiaçã'!J287)-MAX('Medidas-dBm-Diagrama de radiaçã'!$J$5:$J$365)</f>
        <v>-5.904</v>
      </c>
      <c r="O287" s="41" t="n">
        <f aca="false">O286+1</f>
        <v>282</v>
      </c>
      <c r="P287" s="53" t="n">
        <f aca="false">('Medidas-dBm-Diagrama de radiaçã'!O287)-MAX('Medidas-dBm-Diagrama de radiaçã'!$P$5:$P$365)</f>
        <v>-5.096</v>
      </c>
      <c r="Q287" s="53" t="n">
        <f aca="false">('Medidas-dBm-Diagrama de radiaçã'!P287)-MAX('Medidas-dBm-Diagrama de radiaçã'!$P$5:$P$365)</f>
        <v>-0.488</v>
      </c>
      <c r="R287" s="53" t="n">
        <f aca="false">('Medidas-dBm-Diagrama de radiaçã'!Q287)-MAX('Medidas-dBm-Diagrama de radiaçã'!$P$5:$P$365)</f>
        <v>-8.676</v>
      </c>
      <c r="S287" s="53" t="n">
        <f aca="false">('Medidas-dBm-Diagrama de radiaçã'!R287)-MAX('Medidas-dBm-Diagrama de radiaçã'!$R$5:$R$365)</f>
        <v>-2.182</v>
      </c>
      <c r="T287" s="0" t="n">
        <v>-2.236</v>
      </c>
    </row>
    <row r="288" customFormat="false" ht="12.8" hidden="false" customHeight="false" outlineLevel="0" collapsed="false">
      <c r="A288" s="41"/>
      <c r="C288" s="41" t="n">
        <f aca="false">C287+1</f>
        <v>283</v>
      </c>
      <c r="D288" s="53" t="n">
        <f aca="false">('Medidas-dBm-Diagrama de radiaçã'!C288)-MAX('Medidas-dBm-Diagrama de radiaçã'!$C$5:$C$365,'Medidas-dBm-Diagrama de radiaçã'!$F$5:$F$365)</f>
        <v>-4.2</v>
      </c>
      <c r="E288" s="53" t="n">
        <f aca="false">('Medidas-dBm-Diagrama de radiaçã'!F288)-MAX('Medidas-dBm-Diagrama de radiaçã'!$C$5:$C$365,'Medidas-dBm-Diagrama de radiaçã'!$F$5:$F$365)</f>
        <v>-0.799999999999997</v>
      </c>
      <c r="F288" s="0" t="n">
        <v>-0.100000000000001</v>
      </c>
      <c r="I288" s="41" t="n">
        <f aca="false">I287+1</f>
        <v>283</v>
      </c>
      <c r="J288" s="53" t="n">
        <f aca="false">('Medidas-dBm-Diagrama de radiaçã'!I288)-MAX('Medidas-dBm-Diagrama de radiaçã'!$I$5:$I$365)</f>
        <v>-1.60200000000001</v>
      </c>
      <c r="K288" s="53" t="n">
        <f aca="false">('Medidas-dBm-Diagrama de radiaçã'!J288)-MAX('Medidas-dBm-Diagrama de radiaçã'!$J$5:$J$365)</f>
        <v>-5.716</v>
      </c>
      <c r="O288" s="41" t="n">
        <f aca="false">O287+1</f>
        <v>283</v>
      </c>
      <c r="P288" s="53" t="n">
        <f aca="false">('Medidas-dBm-Diagrama de radiaçã'!O288)-MAX('Medidas-dBm-Diagrama de radiaçã'!$P$5:$P$365)</f>
        <v>-5.114</v>
      </c>
      <c r="Q288" s="53" t="n">
        <f aca="false">('Medidas-dBm-Diagrama de radiaçã'!P288)-MAX('Medidas-dBm-Diagrama de radiaçã'!$P$5:$P$365)</f>
        <v>-0.572000000000003</v>
      </c>
      <c r="R288" s="53" t="n">
        <f aca="false">('Medidas-dBm-Diagrama de radiaçã'!Q288)-MAX('Medidas-dBm-Diagrama de radiaçã'!$P$5:$P$365)</f>
        <v>-8.594</v>
      </c>
      <c r="S288" s="53" t="n">
        <f aca="false">('Medidas-dBm-Diagrama de radiaçã'!R288)-MAX('Medidas-dBm-Diagrama de radiaçã'!$R$5:$R$365)</f>
        <v>-2.43800000000001</v>
      </c>
      <c r="T288" s="0" t="n">
        <v>-1.922</v>
      </c>
    </row>
    <row r="289" customFormat="false" ht="12.8" hidden="false" customHeight="false" outlineLevel="0" collapsed="false">
      <c r="A289" s="41"/>
      <c r="C289" s="41" t="n">
        <f aca="false">C288+1</f>
        <v>284</v>
      </c>
      <c r="D289" s="53" t="n">
        <f aca="false">('Medidas-dBm-Diagrama de radiaçã'!C289)-MAX('Medidas-dBm-Diagrama de radiaçã'!$C$5:$C$365,'Medidas-dBm-Diagrama de radiaçã'!$F$5:$F$365)</f>
        <v>-4.2</v>
      </c>
      <c r="E289" s="53" t="n">
        <f aca="false">('Medidas-dBm-Diagrama de radiaçã'!F289)-MAX('Medidas-dBm-Diagrama de radiaçã'!$C$5:$C$365,'Medidas-dBm-Diagrama de radiaçã'!$F$5:$F$365)</f>
        <v>-0.799999999999997</v>
      </c>
      <c r="F289" s="0" t="n">
        <v>-0.100000000000001</v>
      </c>
      <c r="I289" s="41" t="n">
        <f aca="false">I288+1</f>
        <v>284</v>
      </c>
      <c r="J289" s="53" t="n">
        <f aca="false">('Medidas-dBm-Diagrama de radiaçã'!I289)-MAX('Medidas-dBm-Diagrama de radiaçã'!$I$5:$I$365)</f>
        <v>-1.606</v>
      </c>
      <c r="K289" s="53" t="n">
        <f aca="false">('Medidas-dBm-Diagrama de radiaçã'!J289)-MAX('Medidas-dBm-Diagrama de radiaçã'!$J$5:$J$365)</f>
        <v>-5.528</v>
      </c>
      <c r="O289" s="41" t="n">
        <f aca="false">O288+1</f>
        <v>284</v>
      </c>
      <c r="P289" s="53" t="n">
        <f aca="false">('Medidas-dBm-Diagrama de radiaçã'!O289)-MAX('Medidas-dBm-Diagrama de radiaçã'!$P$5:$P$365)</f>
        <v>-5.13200000000001</v>
      </c>
      <c r="Q289" s="53" t="n">
        <f aca="false">('Medidas-dBm-Diagrama de radiaçã'!P289)-MAX('Medidas-dBm-Diagrama de radiaçã'!$P$5:$P$365)</f>
        <v>-0.656000000000006</v>
      </c>
      <c r="R289" s="53" t="n">
        <f aca="false">('Medidas-dBm-Diagrama de radiaçã'!Q289)-MAX('Medidas-dBm-Diagrama de radiaçã'!$P$5:$P$365)</f>
        <v>-8.512</v>
      </c>
      <c r="S289" s="53" t="n">
        <f aca="false">('Medidas-dBm-Diagrama de radiaçã'!R289)-MAX('Medidas-dBm-Diagrama de radiaçã'!$R$5:$R$365)</f>
        <v>-2.694</v>
      </c>
      <c r="T289" s="0" t="n">
        <v>-1.608</v>
      </c>
    </row>
    <row r="290" customFormat="false" ht="12.8" hidden="false" customHeight="false" outlineLevel="0" collapsed="false">
      <c r="A290" s="41"/>
      <c r="C290" s="41" t="n">
        <f aca="false">C289+1</f>
        <v>285</v>
      </c>
      <c r="D290" s="53" t="n">
        <f aca="false">('Medidas-dBm-Diagrama de radiaçã'!C290)-MAX('Medidas-dBm-Diagrama de radiaçã'!$C$5:$C$365,'Medidas-dBm-Diagrama de radiaçã'!$F$5:$F$365)</f>
        <v>-4.2</v>
      </c>
      <c r="E290" s="53" t="n">
        <f aca="false">('Medidas-dBm-Diagrama de radiaçã'!F290)-MAX('Medidas-dBm-Diagrama de radiaçã'!$C$5:$C$365,'Medidas-dBm-Diagrama de radiaçã'!$F$5:$F$365)</f>
        <v>-0.899999999999999</v>
      </c>
      <c r="F290" s="0" t="n">
        <v>0</v>
      </c>
      <c r="I290" s="41" t="n">
        <f aca="false">I289+1</f>
        <v>285</v>
      </c>
      <c r="J290" s="53" t="n">
        <f aca="false">('Medidas-dBm-Diagrama de radiaçã'!I290)-MAX('Medidas-dBm-Diagrama de radiaçã'!$I$5:$I$365)</f>
        <v>-1.61000000000001</v>
      </c>
      <c r="K290" s="53" t="n">
        <f aca="false">('Medidas-dBm-Diagrama de radiaçã'!J290)-MAX('Medidas-dBm-Diagrama de radiaçã'!$J$5:$J$365)</f>
        <v>-5.34</v>
      </c>
      <c r="O290" s="41" t="n">
        <f aca="false">O289+1</f>
        <v>285</v>
      </c>
      <c r="P290" s="53" t="n">
        <f aca="false">('Medidas-dBm-Diagrama de radiaçã'!O290)-MAX('Medidas-dBm-Diagrama de radiaçã'!$P$5:$P$365)</f>
        <v>-5.15000000000001</v>
      </c>
      <c r="Q290" s="53" t="n">
        <f aca="false">('Medidas-dBm-Diagrama de radiaçã'!P290)-MAX('Medidas-dBm-Diagrama de radiaçã'!$P$5:$P$365)</f>
        <v>-0.740000000000002</v>
      </c>
      <c r="R290" s="53" t="n">
        <f aca="false">('Medidas-dBm-Diagrama de radiaçã'!Q290)-MAX('Medidas-dBm-Diagrama de radiaçã'!$P$5:$P$365)</f>
        <v>-8.43</v>
      </c>
      <c r="S290" s="53" t="n">
        <f aca="false">('Medidas-dBm-Diagrama de radiaçã'!R290)-MAX('Medidas-dBm-Diagrama de radiaçã'!$R$5:$R$365)</f>
        <v>-2.95</v>
      </c>
      <c r="T290" s="0" t="n">
        <v>-1.294</v>
      </c>
    </row>
    <row r="291" customFormat="false" ht="12.8" hidden="false" customHeight="false" outlineLevel="0" collapsed="false">
      <c r="A291" s="41"/>
      <c r="C291" s="41" t="n">
        <f aca="false">C290+1</f>
        <v>286</v>
      </c>
      <c r="D291" s="53" t="n">
        <f aca="false">('Medidas-dBm-Diagrama de radiaçã'!C291)-MAX('Medidas-dBm-Diagrama de radiaçã'!$C$5:$C$365,'Medidas-dBm-Diagrama de radiaçã'!$F$5:$F$365)</f>
        <v>-4.09999999999999</v>
      </c>
      <c r="E291" s="53" t="n">
        <f aca="false">('Medidas-dBm-Diagrama de radiaçã'!F291)-MAX('Medidas-dBm-Diagrama de radiaçã'!$C$5:$C$365,'Medidas-dBm-Diagrama de radiaçã'!$F$5:$F$365)</f>
        <v>-0.899999999999999</v>
      </c>
      <c r="F291" s="0" t="n">
        <v>0</v>
      </c>
      <c r="I291" s="41" t="n">
        <f aca="false">I290+1</f>
        <v>286</v>
      </c>
      <c r="J291" s="53" t="n">
        <f aca="false">('Medidas-dBm-Diagrama de radiaçã'!I291)-MAX('Medidas-dBm-Diagrama de radiaçã'!$I$5:$I$365)</f>
        <v>-1.57400000000001</v>
      </c>
      <c r="K291" s="53" t="n">
        <f aca="false">('Medidas-dBm-Diagrama de radiaçã'!J291)-MAX('Medidas-dBm-Diagrama de radiaçã'!$J$5:$J$365)</f>
        <v>-5.126</v>
      </c>
      <c r="O291" s="41" t="n">
        <f aca="false">O290+1</f>
        <v>286</v>
      </c>
      <c r="P291" s="53" t="n">
        <f aca="false">('Medidas-dBm-Diagrama de radiaçã'!O291)-MAX('Medidas-dBm-Diagrama de radiaçã'!$P$5:$P$365)</f>
        <v>-5.174</v>
      </c>
      <c r="Q291" s="53" t="n">
        <f aca="false">('Medidas-dBm-Diagrama de radiaçã'!P291)-MAX('Medidas-dBm-Diagrama de radiaçã'!$P$5:$P$365)</f>
        <v>-0.856000000000002</v>
      </c>
      <c r="R291" s="53" t="n">
        <f aca="false">('Medidas-dBm-Diagrama de radiaçã'!Q291)-MAX('Medidas-dBm-Diagrama de radiaçã'!$P$5:$P$365)</f>
        <v>-8.256</v>
      </c>
      <c r="S291" s="53" t="n">
        <f aca="false">('Medidas-dBm-Diagrama de radiaçã'!R291)-MAX('Medidas-dBm-Diagrama de radiaçã'!$R$5:$R$365)</f>
        <v>-3.276</v>
      </c>
      <c r="T291" s="0" t="n">
        <v>-0.980000000000004</v>
      </c>
    </row>
    <row r="292" customFormat="false" ht="12.8" hidden="false" customHeight="false" outlineLevel="0" collapsed="false">
      <c r="A292" s="41"/>
      <c r="C292" s="41" t="n">
        <f aca="false">C291+1</f>
        <v>287</v>
      </c>
      <c r="D292" s="53" t="n">
        <f aca="false">('Medidas-dBm-Diagrama de radiaçã'!C292)-MAX('Medidas-dBm-Diagrama de radiaçã'!$C$5:$C$365,'Medidas-dBm-Diagrama de radiaçã'!$F$5:$F$365)</f>
        <v>-4</v>
      </c>
      <c r="E292" s="53" t="n">
        <f aca="false">('Medidas-dBm-Diagrama de radiaçã'!F292)-MAX('Medidas-dBm-Diagrama de radiaçã'!$C$5:$C$365,'Medidas-dBm-Diagrama de radiaçã'!$F$5:$F$365)</f>
        <v>-0.899999999999999</v>
      </c>
      <c r="F292" s="0" t="n">
        <v>0</v>
      </c>
      <c r="I292" s="41" t="n">
        <f aca="false">I291+1</f>
        <v>287</v>
      </c>
      <c r="J292" s="53" t="n">
        <f aca="false">('Medidas-dBm-Diagrama de radiaçã'!I292)-MAX('Medidas-dBm-Diagrama de radiaçã'!$I$5:$I$365)</f>
        <v>-1.538</v>
      </c>
      <c r="K292" s="53" t="n">
        <f aca="false">('Medidas-dBm-Diagrama de radiaçã'!J292)-MAX('Medidas-dBm-Diagrama de radiaçã'!$J$5:$J$365)</f>
        <v>-4.912</v>
      </c>
      <c r="O292" s="41" t="n">
        <f aca="false">O291+1</f>
        <v>287</v>
      </c>
      <c r="P292" s="53" t="n">
        <f aca="false">('Medidas-dBm-Diagrama de radiaçã'!O292)-MAX('Medidas-dBm-Diagrama de radiaçã'!$P$5:$P$365)</f>
        <v>-5.198</v>
      </c>
      <c r="Q292" s="53" t="n">
        <f aca="false">('Medidas-dBm-Diagrama de radiaçã'!P292)-MAX('Medidas-dBm-Diagrama de radiaçã'!$P$5:$P$365)</f>
        <v>-0.972000000000001</v>
      </c>
      <c r="R292" s="53" t="n">
        <f aca="false">('Medidas-dBm-Diagrama de radiaçã'!Q292)-MAX('Medidas-dBm-Diagrama de radiaçã'!$P$5:$P$365)</f>
        <v>-8.082</v>
      </c>
      <c r="S292" s="53" t="n">
        <f aca="false">('Medidas-dBm-Diagrama de radiaçã'!R292)-MAX('Medidas-dBm-Diagrama de radiaçã'!$R$5:$R$365)</f>
        <v>-3.602</v>
      </c>
      <c r="T292" s="0" t="n">
        <v>-0.874000000000002</v>
      </c>
    </row>
    <row r="293" customFormat="false" ht="12.8" hidden="false" customHeight="false" outlineLevel="0" collapsed="false">
      <c r="A293" s="41"/>
      <c r="C293" s="41" t="n">
        <f aca="false">C292+1</f>
        <v>288</v>
      </c>
      <c r="D293" s="53" t="n">
        <f aca="false">('Medidas-dBm-Diagrama de radiaçã'!C293)-MAX('Medidas-dBm-Diagrama de radiaçã'!$C$5:$C$365,'Medidas-dBm-Diagrama de radiaçã'!$F$5:$F$365)</f>
        <v>-3.9</v>
      </c>
      <c r="E293" s="53" t="n">
        <f aca="false">('Medidas-dBm-Diagrama de radiaçã'!F293)-MAX('Medidas-dBm-Diagrama de radiaçã'!$C$5:$C$365,'Medidas-dBm-Diagrama de radiaçã'!$F$5:$F$365)</f>
        <v>-1</v>
      </c>
      <c r="F293" s="0" t="n">
        <v>0</v>
      </c>
      <c r="I293" s="41" t="n">
        <f aca="false">I292+1</f>
        <v>288</v>
      </c>
      <c r="J293" s="53" t="n">
        <f aca="false">('Medidas-dBm-Diagrama de radiaçã'!I293)-MAX('Medidas-dBm-Diagrama de radiaçã'!$I$5:$I$365)</f>
        <v>-1.502</v>
      </c>
      <c r="K293" s="53" t="n">
        <f aca="false">('Medidas-dBm-Diagrama de radiaçã'!J293)-MAX('Medidas-dBm-Diagrama de radiaçã'!$J$5:$J$365)</f>
        <v>-4.698</v>
      </c>
      <c r="O293" s="41" t="n">
        <f aca="false">O292+1</f>
        <v>288</v>
      </c>
      <c r="P293" s="53" t="n">
        <f aca="false">('Medidas-dBm-Diagrama de radiaçã'!O293)-MAX('Medidas-dBm-Diagrama de radiaçã'!$P$5:$P$365)</f>
        <v>-5.222</v>
      </c>
      <c r="Q293" s="53" t="n">
        <f aca="false">('Medidas-dBm-Diagrama de radiaçã'!P293)-MAX('Medidas-dBm-Diagrama de radiaçã'!$P$5:$P$365)</f>
        <v>-1.088</v>
      </c>
      <c r="R293" s="53" t="n">
        <f aca="false">('Medidas-dBm-Diagrama de radiaçã'!Q293)-MAX('Medidas-dBm-Diagrama de radiaçã'!$P$5:$P$365)</f>
        <v>-7.908</v>
      </c>
      <c r="S293" s="53" t="n">
        <f aca="false">('Medidas-dBm-Diagrama de radiaçã'!R293)-MAX('Medidas-dBm-Diagrama de radiaçã'!$R$5:$R$365)</f>
        <v>-3.928</v>
      </c>
      <c r="T293" s="0" t="n">
        <v>-0.768000000000001</v>
      </c>
    </row>
    <row r="294" customFormat="false" ht="12.8" hidden="false" customHeight="false" outlineLevel="0" collapsed="false">
      <c r="A294" s="41"/>
      <c r="C294" s="41" t="n">
        <f aca="false">C293+1</f>
        <v>289</v>
      </c>
      <c r="D294" s="53" t="n">
        <f aca="false">('Medidas-dBm-Diagrama de radiaçã'!C294)-MAX('Medidas-dBm-Diagrama de radiaçã'!$C$5:$C$365,'Medidas-dBm-Diagrama de radiaçã'!$F$5:$F$365)</f>
        <v>-3.8</v>
      </c>
      <c r="E294" s="53" t="n">
        <f aca="false">('Medidas-dBm-Diagrama de radiaçã'!F294)-MAX('Medidas-dBm-Diagrama de radiaçã'!$C$5:$C$365,'Medidas-dBm-Diagrama de radiaçã'!$F$5:$F$365)</f>
        <v>-1</v>
      </c>
      <c r="F294" s="0" t="n">
        <v>0</v>
      </c>
      <c r="I294" s="41" t="n">
        <f aca="false">I293+1</f>
        <v>289</v>
      </c>
      <c r="J294" s="53" t="n">
        <f aca="false">('Medidas-dBm-Diagrama de radiaçã'!I294)-MAX('Medidas-dBm-Diagrama de radiaçã'!$I$5:$I$365)</f>
        <v>-1.466</v>
      </c>
      <c r="K294" s="53" t="n">
        <f aca="false">('Medidas-dBm-Diagrama de radiaçã'!J294)-MAX('Medidas-dBm-Diagrama de radiaçã'!$J$5:$J$365)</f>
        <v>-4.484</v>
      </c>
      <c r="O294" s="41" t="n">
        <f aca="false">O293+1</f>
        <v>289</v>
      </c>
      <c r="P294" s="53" t="n">
        <f aca="false">('Medidas-dBm-Diagrama de radiaçã'!O294)-MAX('Medidas-dBm-Diagrama de radiaçã'!$P$5:$P$365)</f>
        <v>-5.246</v>
      </c>
      <c r="Q294" s="53" t="n">
        <f aca="false">('Medidas-dBm-Diagrama de radiaçã'!P294)-MAX('Medidas-dBm-Diagrama de radiaçã'!$P$5:$P$365)</f>
        <v>-1.204</v>
      </c>
      <c r="R294" s="53" t="n">
        <f aca="false">('Medidas-dBm-Diagrama de radiaçã'!Q294)-MAX('Medidas-dBm-Diagrama de radiaçã'!$P$5:$P$365)</f>
        <v>-7.734</v>
      </c>
      <c r="S294" s="53" t="n">
        <f aca="false">('Medidas-dBm-Diagrama de radiaçã'!R294)-MAX('Medidas-dBm-Diagrama de radiaçã'!$R$5:$R$365)</f>
        <v>-4.25400000000001</v>
      </c>
      <c r="T294" s="0" t="n">
        <v>-0.662000000000006</v>
      </c>
    </row>
    <row r="295" customFormat="false" ht="12.8" hidden="false" customHeight="false" outlineLevel="0" collapsed="false">
      <c r="A295" s="41" t="n">
        <v>290</v>
      </c>
      <c r="C295" s="41" t="n">
        <f aca="false">C294+1</f>
        <v>290</v>
      </c>
      <c r="D295" s="53" t="n">
        <f aca="false">('Medidas-dBm-Diagrama de radiaçã'!C295)-MAX('Medidas-dBm-Diagrama de radiaçã'!$C$5:$C$365,'Medidas-dBm-Diagrama de radiaçã'!$F$5:$F$365)</f>
        <v>-3.59999999999999</v>
      </c>
      <c r="E295" s="53" t="n">
        <f aca="false">('Medidas-dBm-Diagrama de radiaçã'!F295)-MAX('Medidas-dBm-Diagrama de radiaçã'!$C$5:$C$365,'Medidas-dBm-Diagrama de radiaçã'!$F$5:$F$365)</f>
        <v>-1.09999999999999</v>
      </c>
      <c r="F295" s="0" t="n">
        <v>-0.100000000000001</v>
      </c>
      <c r="I295" s="41" t="n">
        <f aca="false">I294+1</f>
        <v>290</v>
      </c>
      <c r="J295" s="53" t="n">
        <f aca="false">('Medidas-dBm-Diagrama de radiaçã'!I295)-MAX('Medidas-dBm-Diagrama de radiaçã'!$I$5:$I$365)</f>
        <v>-1.43</v>
      </c>
      <c r="K295" s="53" t="n">
        <f aca="false">('Medidas-dBm-Diagrama de radiaçã'!J295)-MAX('Medidas-dBm-Diagrama de radiaçã'!$J$5:$J$365)</f>
        <v>-4.27</v>
      </c>
      <c r="O295" s="41" t="n">
        <f aca="false">O294+1</f>
        <v>290</v>
      </c>
      <c r="P295" s="53" t="n">
        <f aca="false">('Medidas-dBm-Diagrama de radiaçã'!O295)-MAX('Medidas-dBm-Diagrama de radiaçã'!$P$5:$P$365)</f>
        <v>-5.27</v>
      </c>
      <c r="Q295" s="53" t="n">
        <f aca="false">('Medidas-dBm-Diagrama de radiaçã'!P295)-MAX('Medidas-dBm-Diagrama de radiaçã'!$P$5:$P$365)</f>
        <v>-1.32</v>
      </c>
      <c r="R295" s="53" t="n">
        <f aca="false">('Medidas-dBm-Diagrama de radiaçã'!Q295)-MAX('Medidas-dBm-Diagrama de radiaçã'!$P$5:$P$365)</f>
        <v>-7.56</v>
      </c>
      <c r="S295" s="53" t="n">
        <f aca="false">('Medidas-dBm-Diagrama de radiaçã'!R295)-MAX('Medidas-dBm-Diagrama de radiaçã'!$R$5:$R$365)</f>
        <v>-4.58000000000001</v>
      </c>
      <c r="T295" s="0" t="n">
        <v>-0.556000000000005</v>
      </c>
    </row>
    <row r="296" customFormat="false" ht="12.8" hidden="false" customHeight="false" outlineLevel="0" collapsed="false">
      <c r="A296" s="41"/>
      <c r="C296" s="41" t="n">
        <f aca="false">C295+1</f>
        <v>291</v>
      </c>
      <c r="D296" s="53" t="n">
        <f aca="false">('Medidas-dBm-Diagrama de radiaçã'!C296)-MAX('Medidas-dBm-Diagrama de radiaçã'!$C$5:$C$365,'Medidas-dBm-Diagrama de radiaçã'!$F$5:$F$365)</f>
        <v>-3.5</v>
      </c>
      <c r="E296" s="53" t="n">
        <f aca="false">('Medidas-dBm-Diagrama de radiaçã'!F296)-MAX('Medidas-dBm-Diagrama de radiaçã'!$C$5:$C$365,'Medidas-dBm-Diagrama de radiaçã'!$F$5:$F$365)</f>
        <v>-1.09999999999999</v>
      </c>
      <c r="F296" s="0" t="n">
        <v>-0.100000000000001</v>
      </c>
      <c r="I296" s="41" t="n">
        <f aca="false">I295+1</f>
        <v>291</v>
      </c>
      <c r="J296" s="53" t="n">
        <f aca="false">('Medidas-dBm-Diagrama de radiaçã'!I296)-MAX('Medidas-dBm-Diagrama de radiaçã'!$I$5:$I$365)</f>
        <v>-1.41399999999999</v>
      </c>
      <c r="K296" s="53" t="n">
        <f aca="false">('Medidas-dBm-Diagrama de radiaçã'!J296)-MAX('Medidas-dBm-Diagrama de radiaçã'!$J$5:$J$365)</f>
        <v>-4.166</v>
      </c>
      <c r="O296" s="41" t="n">
        <f aca="false">O295+1</f>
        <v>291</v>
      </c>
      <c r="P296" s="53" t="n">
        <f aca="false">('Medidas-dBm-Diagrama de radiaçã'!O296)-MAX('Medidas-dBm-Diagrama de radiaçã'!$P$5:$P$365)</f>
        <v>-5.326</v>
      </c>
      <c r="Q296" s="53" t="n">
        <f aca="false">('Medidas-dBm-Diagrama de radiaçã'!P296)-MAX('Medidas-dBm-Diagrama de radiaçã'!$P$5:$P$365)</f>
        <v>-1.40000000000001</v>
      </c>
      <c r="R296" s="53" t="n">
        <f aca="false">('Medidas-dBm-Diagrama de radiaçã'!Q296)-MAX('Medidas-dBm-Diagrama de radiaçã'!$P$5:$P$365)</f>
        <v>-7.612</v>
      </c>
      <c r="S296" s="53" t="n">
        <f aca="false">('Medidas-dBm-Diagrama de radiaçã'!R296)-MAX('Medidas-dBm-Diagrama de radiaçã'!$R$5:$R$365)</f>
        <v>-4.98800000000001</v>
      </c>
      <c r="T296" s="0" t="n">
        <v>-0.450000000000003</v>
      </c>
    </row>
    <row r="297" customFormat="false" ht="12.8" hidden="false" customHeight="false" outlineLevel="0" collapsed="false">
      <c r="A297" s="41"/>
      <c r="C297" s="41" t="n">
        <f aca="false">C296+1</f>
        <v>292</v>
      </c>
      <c r="D297" s="53" t="n">
        <f aca="false">('Medidas-dBm-Diagrama de radiaçã'!C297)-MAX('Medidas-dBm-Diagrama de radiaçã'!$C$5:$C$365,'Medidas-dBm-Diagrama de radiaçã'!$F$5:$F$365)</f>
        <v>-3.4</v>
      </c>
      <c r="E297" s="53" t="n">
        <f aca="false">('Medidas-dBm-Diagrama de radiaçã'!F297)-MAX('Medidas-dBm-Diagrama de radiaçã'!$C$5:$C$365,'Medidas-dBm-Diagrama de radiaçã'!$F$5:$F$365)</f>
        <v>-1.2</v>
      </c>
      <c r="F297" s="0" t="n">
        <v>-0.100000000000001</v>
      </c>
      <c r="I297" s="41" t="n">
        <f aca="false">I296+1</f>
        <v>292</v>
      </c>
      <c r="J297" s="53" t="n">
        <f aca="false">('Medidas-dBm-Diagrama de radiaçã'!I297)-MAX('Medidas-dBm-Diagrama de radiaçã'!$I$5:$I$365)</f>
        <v>-1.398</v>
      </c>
      <c r="K297" s="53" t="n">
        <f aca="false">('Medidas-dBm-Diagrama de radiaçã'!J297)-MAX('Medidas-dBm-Diagrama de radiaçã'!$J$5:$J$365)</f>
        <v>-4.062</v>
      </c>
      <c r="O297" s="41" t="n">
        <f aca="false">O296+1</f>
        <v>292</v>
      </c>
      <c r="P297" s="53" t="n">
        <f aca="false">('Medidas-dBm-Diagrama de radiaçã'!O297)-MAX('Medidas-dBm-Diagrama de radiaçã'!$P$5:$P$365)</f>
        <v>-5.38200000000001</v>
      </c>
      <c r="Q297" s="53" t="n">
        <f aca="false">('Medidas-dBm-Diagrama de radiaçã'!P297)-MAX('Medidas-dBm-Diagrama de radiaçã'!$P$5:$P$365)</f>
        <v>-1.48</v>
      </c>
      <c r="R297" s="53" t="n">
        <f aca="false">('Medidas-dBm-Diagrama de radiaçã'!Q297)-MAX('Medidas-dBm-Diagrama de radiaçã'!$P$5:$P$365)</f>
        <v>-7.664</v>
      </c>
      <c r="S297" s="53" t="n">
        <f aca="false">('Medidas-dBm-Diagrama de radiaçã'!R297)-MAX('Medidas-dBm-Diagrama de radiaçã'!$R$5:$R$365)</f>
        <v>-5.39600000000001</v>
      </c>
      <c r="T297" s="0" t="n">
        <v>-0.434000000000005</v>
      </c>
    </row>
    <row r="298" customFormat="false" ht="12.8" hidden="false" customHeight="false" outlineLevel="0" collapsed="false">
      <c r="A298" s="41"/>
      <c r="C298" s="41" t="n">
        <f aca="false">C297+1</f>
        <v>293</v>
      </c>
      <c r="D298" s="53" t="n">
        <f aca="false">('Medidas-dBm-Diagrama de radiaçã'!C298)-MAX('Medidas-dBm-Diagrama de radiaçã'!$C$5:$C$365,'Medidas-dBm-Diagrama de radiaçã'!$F$5:$F$365)</f>
        <v>-3.09999999999999</v>
      </c>
      <c r="E298" s="53" t="n">
        <f aca="false">('Medidas-dBm-Diagrama de radiaçã'!F298)-MAX('Medidas-dBm-Diagrama de radiaçã'!$C$5:$C$365,'Medidas-dBm-Diagrama de radiaçã'!$F$5:$F$365)</f>
        <v>-1.3</v>
      </c>
      <c r="F298" s="0" t="n">
        <v>-0.200000000000003</v>
      </c>
      <c r="I298" s="41" t="n">
        <f aca="false">I297+1</f>
        <v>293</v>
      </c>
      <c r="J298" s="53" t="n">
        <f aca="false">('Medidas-dBm-Diagrama de radiaçã'!I298)-MAX('Medidas-dBm-Diagrama de radiaçã'!$I$5:$I$365)</f>
        <v>-1.38200000000001</v>
      </c>
      <c r="K298" s="53" t="n">
        <f aca="false">('Medidas-dBm-Diagrama de radiaçã'!J298)-MAX('Medidas-dBm-Diagrama de radiaçã'!$J$5:$J$365)</f>
        <v>-3.958</v>
      </c>
      <c r="O298" s="41" t="n">
        <f aca="false">O297+1</f>
        <v>293</v>
      </c>
      <c r="P298" s="53" t="n">
        <f aca="false">('Medidas-dBm-Diagrama de radiaçã'!O298)-MAX('Medidas-dBm-Diagrama de radiaçã'!$P$5:$P$365)</f>
        <v>-5.438</v>
      </c>
      <c r="Q298" s="53" t="n">
        <f aca="false">('Medidas-dBm-Diagrama de radiaçã'!P298)-MAX('Medidas-dBm-Diagrama de radiaçã'!$P$5:$P$365)</f>
        <v>-1.56</v>
      </c>
      <c r="R298" s="53" t="n">
        <f aca="false">('Medidas-dBm-Diagrama de radiaçã'!Q298)-MAX('Medidas-dBm-Diagrama de radiaçã'!$P$5:$P$365)</f>
        <v>-7.716</v>
      </c>
      <c r="S298" s="53" t="n">
        <f aca="false">('Medidas-dBm-Diagrama de radiaçã'!R298)-MAX('Medidas-dBm-Diagrama de radiaçã'!$R$5:$R$365)</f>
        <v>-5.804</v>
      </c>
      <c r="T298" s="0" t="n">
        <v>-0.417999999999999</v>
      </c>
    </row>
    <row r="299" customFormat="false" ht="12.8" hidden="false" customHeight="false" outlineLevel="0" collapsed="false">
      <c r="A299" s="41"/>
      <c r="C299" s="41" t="n">
        <f aca="false">C298+1</f>
        <v>294</v>
      </c>
      <c r="D299" s="53" t="n">
        <f aca="false">('Medidas-dBm-Diagrama de radiaçã'!C299)-MAX('Medidas-dBm-Diagrama de radiaçã'!$C$5:$C$365,'Medidas-dBm-Diagrama de radiaçã'!$F$5:$F$365)</f>
        <v>-2.9</v>
      </c>
      <c r="E299" s="53" t="n">
        <f aca="false">('Medidas-dBm-Diagrama de radiaçã'!F299)-MAX('Medidas-dBm-Diagrama de radiaçã'!$C$5:$C$365,'Medidas-dBm-Diagrama de radiaçã'!$F$5:$F$365)</f>
        <v>-1.4</v>
      </c>
      <c r="F299" s="0" t="n">
        <v>-0.200000000000003</v>
      </c>
      <c r="I299" s="41" t="n">
        <f aca="false">I298+1</f>
        <v>294</v>
      </c>
      <c r="J299" s="53" t="n">
        <f aca="false">('Medidas-dBm-Diagrama de radiaçã'!I299)-MAX('Medidas-dBm-Diagrama de radiaçã'!$I$5:$I$365)</f>
        <v>-1.366</v>
      </c>
      <c r="K299" s="53" t="n">
        <f aca="false">('Medidas-dBm-Diagrama de radiaçã'!J299)-MAX('Medidas-dBm-Diagrama de radiaçã'!$J$5:$J$365)</f>
        <v>-3.854</v>
      </c>
      <c r="O299" s="41" t="n">
        <f aca="false">O298+1</f>
        <v>294</v>
      </c>
      <c r="P299" s="53" t="n">
        <f aca="false">('Medidas-dBm-Diagrama de radiaçã'!O299)-MAX('Medidas-dBm-Diagrama de radiaçã'!$P$5:$P$365)</f>
        <v>-5.494</v>
      </c>
      <c r="Q299" s="53" t="n">
        <f aca="false">('Medidas-dBm-Diagrama de radiaçã'!P299)-MAX('Medidas-dBm-Diagrama de radiaçã'!$P$5:$P$365)</f>
        <v>-1.64</v>
      </c>
      <c r="R299" s="53" t="n">
        <f aca="false">('Medidas-dBm-Diagrama de radiaçã'!Q299)-MAX('Medidas-dBm-Diagrama de radiaçã'!$P$5:$P$365)</f>
        <v>-7.768</v>
      </c>
      <c r="S299" s="53" t="n">
        <f aca="false">('Medidas-dBm-Diagrama de radiaçã'!R299)-MAX('Medidas-dBm-Diagrama de radiaçã'!$R$5:$R$365)</f>
        <v>-6.21200000000001</v>
      </c>
      <c r="T299" s="0" t="n">
        <v>-0.402000000000008</v>
      </c>
    </row>
    <row r="300" customFormat="false" ht="12.8" hidden="false" customHeight="false" outlineLevel="0" collapsed="false">
      <c r="A300" s="41"/>
      <c r="C300" s="41" t="n">
        <f aca="false">C299+1</f>
        <v>295</v>
      </c>
      <c r="D300" s="53" t="n">
        <f aca="false">('Medidas-dBm-Diagrama de radiaçã'!C300)-MAX('Medidas-dBm-Diagrama de radiaçã'!$C$5:$C$365,'Medidas-dBm-Diagrama de radiaçã'!$F$5:$F$365)</f>
        <v>-2.7</v>
      </c>
      <c r="E300" s="53" t="n">
        <f aca="false">('Medidas-dBm-Diagrama de radiaçã'!F300)-MAX('Medidas-dBm-Diagrama de radiaçã'!$C$5:$C$365,'Medidas-dBm-Diagrama de radiaçã'!$F$5:$F$365)</f>
        <v>-1.59999999999999</v>
      </c>
      <c r="F300" s="0" t="n">
        <v>-0.299999999999997</v>
      </c>
      <c r="I300" s="41" t="n">
        <f aca="false">I299+1</f>
        <v>295</v>
      </c>
      <c r="J300" s="53" t="n">
        <f aca="false">('Medidas-dBm-Diagrama de radiaçã'!I300)-MAX('Medidas-dBm-Diagrama de radiaçã'!$I$5:$I$365)</f>
        <v>-1.35</v>
      </c>
      <c r="K300" s="53" t="n">
        <f aca="false">('Medidas-dBm-Diagrama de radiaçã'!J300)-MAX('Medidas-dBm-Diagrama de radiaçã'!$J$5:$J$365)</f>
        <v>-3.75</v>
      </c>
      <c r="O300" s="41" t="n">
        <f aca="false">O299+1</f>
        <v>295</v>
      </c>
      <c r="P300" s="53" t="n">
        <f aca="false">('Medidas-dBm-Diagrama de radiaçã'!O300)-MAX('Medidas-dBm-Diagrama de radiaçã'!$P$5:$P$365)</f>
        <v>-5.55</v>
      </c>
      <c r="Q300" s="53" t="n">
        <f aca="false">('Medidas-dBm-Diagrama de radiaçã'!P300)-MAX('Medidas-dBm-Diagrama de radiaçã'!$P$5:$P$365)</f>
        <v>-1.72000000000001</v>
      </c>
      <c r="R300" s="53" t="n">
        <f aca="false">('Medidas-dBm-Diagrama de radiaçã'!Q300)-MAX('Medidas-dBm-Diagrama de radiaçã'!$P$5:$P$365)</f>
        <v>-7.82</v>
      </c>
      <c r="S300" s="53" t="n">
        <f aca="false">('Medidas-dBm-Diagrama de radiaçã'!R300)-MAX('Medidas-dBm-Diagrama de radiaçã'!$R$5:$R$365)</f>
        <v>-6.62</v>
      </c>
      <c r="T300" s="0" t="n">
        <v>-0.386000000000003</v>
      </c>
    </row>
    <row r="301" customFormat="false" ht="12.8" hidden="false" customHeight="false" outlineLevel="0" collapsed="false">
      <c r="A301" s="41"/>
      <c r="C301" s="41" t="n">
        <f aca="false">C300+1</f>
        <v>296</v>
      </c>
      <c r="D301" s="53" t="n">
        <f aca="false">('Medidas-dBm-Diagrama de radiaçã'!C301)-MAX('Medidas-dBm-Diagrama de radiaçã'!$C$5:$C$365,'Medidas-dBm-Diagrama de radiaçã'!$F$5:$F$365)</f>
        <v>-2.4</v>
      </c>
      <c r="E301" s="53" t="n">
        <f aca="false">('Medidas-dBm-Diagrama de radiaçã'!F301)-MAX('Medidas-dBm-Diagrama de radiaçã'!$C$5:$C$365,'Medidas-dBm-Diagrama de radiaçã'!$F$5:$F$365)</f>
        <v>-1.7</v>
      </c>
      <c r="F301" s="0" t="n">
        <v>-0.299999999999997</v>
      </c>
      <c r="I301" s="41" t="n">
        <f aca="false">I300+1</f>
        <v>296</v>
      </c>
      <c r="J301" s="53" t="n">
        <f aca="false">('Medidas-dBm-Diagrama de radiaçã'!I301)-MAX('Medidas-dBm-Diagrama de radiaçã'!$I$5:$I$365)</f>
        <v>-1.344</v>
      </c>
      <c r="K301" s="53" t="n">
        <f aca="false">('Medidas-dBm-Diagrama de radiaçã'!J301)-MAX('Medidas-dBm-Diagrama de radiaçã'!$J$5:$J$365)</f>
        <v>-3.8</v>
      </c>
      <c r="O301" s="41" t="n">
        <f aca="false">O300+1</f>
        <v>296</v>
      </c>
      <c r="P301" s="53" t="n">
        <f aca="false">('Medidas-dBm-Diagrama de radiaçã'!O301)-MAX('Medidas-dBm-Diagrama de radiaçã'!$P$5:$P$365)</f>
        <v>-5.776</v>
      </c>
      <c r="Q301" s="53" t="n">
        <f aca="false">('Medidas-dBm-Diagrama de radiaçã'!P301)-MAX('Medidas-dBm-Diagrama de radiaçã'!$P$5:$P$365)</f>
        <v>-1.73</v>
      </c>
      <c r="R301" s="53" t="n">
        <f aca="false">('Medidas-dBm-Diagrama de radiaçã'!Q301)-MAX('Medidas-dBm-Diagrama de radiaçã'!$P$5:$P$365)</f>
        <v>-7.85</v>
      </c>
      <c r="S301" s="53" t="n">
        <f aca="false">('Medidas-dBm-Diagrama de radiaçã'!R301)-MAX('Medidas-dBm-Diagrama de radiaçã'!$R$5:$R$365)</f>
        <v>-7.04600000000001</v>
      </c>
      <c r="T301" s="0" t="n">
        <v>-0.370000000000005</v>
      </c>
    </row>
    <row r="302" customFormat="false" ht="12.8" hidden="false" customHeight="false" outlineLevel="0" collapsed="false">
      <c r="A302" s="41"/>
      <c r="C302" s="41" t="n">
        <f aca="false">C301+1</f>
        <v>297</v>
      </c>
      <c r="D302" s="53" t="n">
        <f aca="false">('Medidas-dBm-Diagrama de radiaçã'!C302)-MAX('Medidas-dBm-Diagrama de radiaçã'!$C$5:$C$365,'Medidas-dBm-Diagrama de radiaçã'!$F$5:$F$365)</f>
        <v>-2.2</v>
      </c>
      <c r="E302" s="53" t="n">
        <f aca="false">('Medidas-dBm-Diagrama de radiaçã'!F302)-MAX('Medidas-dBm-Diagrama de radiaçã'!$C$5:$C$365,'Medidas-dBm-Diagrama de radiaçã'!$F$5:$F$365)</f>
        <v>-1.8</v>
      </c>
      <c r="F302" s="0" t="n">
        <v>-0.399999999999999</v>
      </c>
      <c r="I302" s="41" t="n">
        <f aca="false">I301+1</f>
        <v>297</v>
      </c>
      <c r="J302" s="53" t="n">
        <f aca="false">('Medidas-dBm-Diagrama de radiaçã'!I302)-MAX('Medidas-dBm-Diagrama de radiaçã'!$I$5:$I$365)</f>
        <v>-1.338</v>
      </c>
      <c r="K302" s="53" t="n">
        <f aca="false">('Medidas-dBm-Diagrama de radiaçã'!J302)-MAX('Medidas-dBm-Diagrama de radiaçã'!$J$5:$J$365)</f>
        <v>-3.85</v>
      </c>
      <c r="O302" s="41" t="n">
        <f aca="false">O301+1</f>
        <v>297</v>
      </c>
      <c r="P302" s="53" t="n">
        <f aca="false">('Medidas-dBm-Diagrama de radiaçã'!O302)-MAX('Medidas-dBm-Diagrama de radiaçã'!$P$5:$P$365)</f>
        <v>-6.002</v>
      </c>
      <c r="Q302" s="53" t="n">
        <f aca="false">('Medidas-dBm-Diagrama de radiaçã'!P302)-MAX('Medidas-dBm-Diagrama de radiaçã'!$P$5:$P$365)</f>
        <v>-1.74</v>
      </c>
      <c r="R302" s="53" t="n">
        <f aca="false">('Medidas-dBm-Diagrama de radiaçã'!Q302)-MAX('Medidas-dBm-Diagrama de radiaçã'!$P$5:$P$365)</f>
        <v>-7.88</v>
      </c>
      <c r="S302" s="53" t="n">
        <f aca="false">('Medidas-dBm-Diagrama de radiaçã'!R302)-MAX('Medidas-dBm-Diagrama de radiaçã'!$R$5:$R$365)</f>
        <v>-7.472</v>
      </c>
      <c r="T302" s="0" t="n">
        <v>-0.458000000000006</v>
      </c>
    </row>
    <row r="303" customFormat="false" ht="12.8" hidden="false" customHeight="false" outlineLevel="0" collapsed="false">
      <c r="A303" s="41"/>
      <c r="C303" s="41" t="n">
        <f aca="false">C302+1</f>
        <v>298</v>
      </c>
      <c r="D303" s="53" t="n">
        <f aca="false">('Medidas-dBm-Diagrama de radiaçã'!C303)-MAX('Medidas-dBm-Diagrama de radiaçã'!$C$5:$C$365,'Medidas-dBm-Diagrama de radiaçã'!$F$5:$F$365)</f>
        <v>-2</v>
      </c>
      <c r="E303" s="53" t="n">
        <f aca="false">('Medidas-dBm-Diagrama de radiaçã'!F303)-MAX('Medidas-dBm-Diagrama de radiaçã'!$C$5:$C$365,'Medidas-dBm-Diagrama de radiaçã'!$F$5:$F$365)</f>
        <v>-2</v>
      </c>
      <c r="F303" s="0" t="n">
        <v>-0.5</v>
      </c>
      <c r="I303" s="41" t="n">
        <f aca="false">I302+1</f>
        <v>298</v>
      </c>
      <c r="J303" s="53" t="n">
        <f aca="false">('Medidas-dBm-Diagrama de radiaçã'!I303)-MAX('Medidas-dBm-Diagrama de radiaçã'!$I$5:$I$365)</f>
        <v>-1.332</v>
      </c>
      <c r="K303" s="53" t="n">
        <f aca="false">('Medidas-dBm-Diagrama de radiaçã'!J303)-MAX('Medidas-dBm-Diagrama de radiaçã'!$J$5:$J$365)</f>
        <v>-3.9</v>
      </c>
      <c r="O303" s="41" t="n">
        <f aca="false">O302+1</f>
        <v>298</v>
      </c>
      <c r="P303" s="53" t="n">
        <f aca="false">('Medidas-dBm-Diagrama de radiaçã'!O303)-MAX('Medidas-dBm-Diagrama de radiaçã'!$P$5:$P$365)</f>
        <v>-6.228</v>
      </c>
      <c r="Q303" s="53" t="n">
        <f aca="false">('Medidas-dBm-Diagrama de radiaçã'!P303)-MAX('Medidas-dBm-Diagrama de radiaçã'!$P$5:$P$365)</f>
        <v>-1.75</v>
      </c>
      <c r="R303" s="53" t="n">
        <f aca="false">('Medidas-dBm-Diagrama de radiaçã'!Q303)-MAX('Medidas-dBm-Diagrama de radiaçã'!$P$5:$P$365)</f>
        <v>-7.91</v>
      </c>
      <c r="S303" s="53" t="n">
        <f aca="false">('Medidas-dBm-Diagrama de radiaçã'!R303)-MAX('Medidas-dBm-Diagrama de radiaçã'!$R$5:$R$365)</f>
        <v>-7.898</v>
      </c>
      <c r="T303" s="0" t="n">
        <v>-0.545999999999999</v>
      </c>
    </row>
    <row r="304" customFormat="false" ht="12.8" hidden="false" customHeight="false" outlineLevel="0" collapsed="false">
      <c r="A304" s="41"/>
      <c r="C304" s="41" t="n">
        <f aca="false">C303+1</f>
        <v>299</v>
      </c>
      <c r="D304" s="53" t="n">
        <f aca="false">('Medidas-dBm-Diagrama de radiaçã'!C304)-MAX('Medidas-dBm-Diagrama de radiaçã'!$C$5:$C$365,'Medidas-dBm-Diagrama de radiaçã'!$F$5:$F$365)</f>
        <v>-1.8</v>
      </c>
      <c r="E304" s="53" t="n">
        <f aca="false">('Medidas-dBm-Diagrama de radiaçã'!F304)-MAX('Medidas-dBm-Diagrama de radiaçã'!$C$5:$C$365,'Medidas-dBm-Diagrama de radiaçã'!$F$5:$F$365)</f>
        <v>-2.2</v>
      </c>
      <c r="F304" s="0" t="n">
        <v>-0.600000000000001</v>
      </c>
      <c r="I304" s="41" t="n">
        <f aca="false">I303+1</f>
        <v>299</v>
      </c>
      <c r="J304" s="53" t="n">
        <f aca="false">('Medidas-dBm-Diagrama de radiaçã'!I304)-MAX('Medidas-dBm-Diagrama de radiaçã'!$I$5:$I$365)</f>
        <v>-1.326</v>
      </c>
      <c r="K304" s="53" t="n">
        <f aca="false">('Medidas-dBm-Diagrama de radiaçã'!J304)-MAX('Medidas-dBm-Diagrama de radiaçã'!$J$5:$J$365)</f>
        <v>-3.95</v>
      </c>
      <c r="O304" s="41" t="n">
        <f aca="false">O303+1</f>
        <v>299</v>
      </c>
      <c r="P304" s="53" t="n">
        <f aca="false">('Medidas-dBm-Diagrama de radiaçã'!O304)-MAX('Medidas-dBm-Diagrama de radiaçã'!$P$5:$P$365)</f>
        <v>-6.454</v>
      </c>
      <c r="Q304" s="53" t="n">
        <f aca="false">('Medidas-dBm-Diagrama de radiaçã'!P304)-MAX('Medidas-dBm-Diagrama de radiaçã'!$P$5:$P$365)</f>
        <v>-1.76000000000001</v>
      </c>
      <c r="R304" s="53" t="n">
        <f aca="false">('Medidas-dBm-Diagrama de radiaçã'!Q304)-MAX('Medidas-dBm-Diagrama de radiaçã'!$P$5:$P$365)</f>
        <v>-7.94000000000001</v>
      </c>
      <c r="S304" s="53" t="n">
        <f aca="false">('Medidas-dBm-Diagrama de radiaçã'!R304)-MAX('Medidas-dBm-Diagrama de radiaçã'!$R$5:$R$365)</f>
        <v>-8.32400000000001</v>
      </c>
      <c r="T304" s="0" t="n">
        <v>-0.634</v>
      </c>
    </row>
    <row r="305" customFormat="false" ht="12.8" hidden="false" customHeight="false" outlineLevel="0" collapsed="false">
      <c r="A305" s="41" t="n">
        <v>300</v>
      </c>
      <c r="C305" s="41" t="n">
        <f aca="false">C304+1</f>
        <v>300</v>
      </c>
      <c r="D305" s="53" t="n">
        <f aca="false">('Medidas-dBm-Diagrama de radiaçã'!C305)-MAX('Medidas-dBm-Diagrama de radiaçã'!$C$5:$C$365,'Medidas-dBm-Diagrama de radiaçã'!$F$5:$F$365)</f>
        <v>-1.7</v>
      </c>
      <c r="E305" s="53" t="n">
        <f aca="false">('Medidas-dBm-Diagrama de radiaçã'!F305)-MAX('Medidas-dBm-Diagrama de radiaçã'!$C$5:$C$365,'Medidas-dBm-Diagrama de radiaçã'!$F$5:$F$365)</f>
        <v>-2.3</v>
      </c>
      <c r="F305" s="0" t="n">
        <v>-0.799999999999997</v>
      </c>
      <c r="I305" s="41" t="n">
        <f aca="false">I304+1</f>
        <v>300</v>
      </c>
      <c r="J305" s="53" t="n">
        <f aca="false">('Medidas-dBm-Diagrama de radiaçã'!I305)-MAX('Medidas-dBm-Diagrama de radiaçã'!$I$5:$I$365)</f>
        <v>-1.32</v>
      </c>
      <c r="K305" s="53" t="n">
        <f aca="false">('Medidas-dBm-Diagrama de radiaçã'!J305)-MAX('Medidas-dBm-Diagrama de radiaçã'!$J$5:$J$365)</f>
        <v>-4</v>
      </c>
      <c r="O305" s="41" t="n">
        <f aca="false">O304+1</f>
        <v>300</v>
      </c>
      <c r="P305" s="53" t="n">
        <f aca="false">('Medidas-dBm-Diagrama de radiaçã'!O305)-MAX('Medidas-dBm-Diagrama de radiaçã'!$P$5:$P$365)</f>
        <v>-6.68</v>
      </c>
      <c r="Q305" s="53" t="n">
        <f aca="false">('Medidas-dBm-Diagrama de radiaçã'!P305)-MAX('Medidas-dBm-Diagrama de radiaçã'!$P$5:$P$365)</f>
        <v>-1.77</v>
      </c>
      <c r="R305" s="53" t="n">
        <f aca="false">('Medidas-dBm-Diagrama de radiaçã'!Q305)-MAX('Medidas-dBm-Diagrama de radiaçã'!$P$5:$P$365)</f>
        <v>-7.97000000000001</v>
      </c>
      <c r="S305" s="53" t="n">
        <f aca="false">('Medidas-dBm-Diagrama de radiaçã'!R305)-MAX('Medidas-dBm-Diagrama de radiaçã'!$R$5:$R$365)</f>
        <v>-8.75</v>
      </c>
      <c r="T305" s="0" t="n">
        <v>-0.722000000000001</v>
      </c>
    </row>
    <row r="306" customFormat="false" ht="12.8" hidden="false" customHeight="false" outlineLevel="0" collapsed="false">
      <c r="A306" s="41"/>
      <c r="C306" s="41" t="n">
        <f aca="false">C305+1</f>
        <v>301</v>
      </c>
      <c r="D306" s="53" t="n">
        <f aca="false">('Medidas-dBm-Diagrama de radiaçã'!C306)-MAX('Medidas-dBm-Diagrama de radiaçã'!$C$5:$C$365,'Medidas-dBm-Diagrama de radiaçã'!$F$5:$F$365)</f>
        <v>-1.5</v>
      </c>
      <c r="E306" s="53" t="n">
        <f aca="false">('Medidas-dBm-Diagrama de radiaçã'!F306)-MAX('Medidas-dBm-Diagrama de radiaçã'!$C$5:$C$365,'Medidas-dBm-Diagrama de radiaçã'!$F$5:$F$365)</f>
        <v>-2.4</v>
      </c>
      <c r="F306" s="0" t="n">
        <v>-0.899999999999999</v>
      </c>
      <c r="I306" s="41" t="n">
        <f aca="false">I305+1</f>
        <v>301</v>
      </c>
      <c r="J306" s="53" t="n">
        <f aca="false">('Medidas-dBm-Diagrama de radiaçã'!I306)-MAX('Medidas-dBm-Diagrama de radiaçã'!$I$5:$I$365)</f>
        <v>-1.252</v>
      </c>
      <c r="K306" s="53" t="n">
        <f aca="false">('Medidas-dBm-Diagrama de radiaçã'!J306)-MAX('Medidas-dBm-Diagrama de radiaçã'!$J$5:$J$365)</f>
        <v>-3.796</v>
      </c>
      <c r="O306" s="41" t="n">
        <f aca="false">O305+1</f>
        <v>301</v>
      </c>
      <c r="P306" s="53" t="n">
        <f aca="false">('Medidas-dBm-Diagrama de radiaçã'!O306)-MAX('Medidas-dBm-Diagrama de radiaçã'!$P$5:$P$365)</f>
        <v>-7.044</v>
      </c>
      <c r="Q306" s="53" t="n">
        <f aca="false">('Medidas-dBm-Diagrama de radiaçã'!P306)-MAX('Medidas-dBm-Diagrama de radiaçã'!$P$5:$P$365)</f>
        <v>-1.762</v>
      </c>
      <c r="R306" s="53" t="n">
        <f aca="false">('Medidas-dBm-Diagrama de radiaçã'!Q306)-MAX('Medidas-dBm-Diagrama de radiaçã'!$P$5:$P$365)</f>
        <v>-7.838</v>
      </c>
      <c r="S306" s="53" t="n">
        <f aca="false">('Medidas-dBm-Diagrama de radiaçã'!R306)-MAX('Medidas-dBm-Diagrama de radiaçã'!$R$5:$R$365)</f>
        <v>-9.086</v>
      </c>
      <c r="T306" s="0" t="n">
        <v>-0.810000000000002</v>
      </c>
    </row>
    <row r="307" customFormat="false" ht="12.8" hidden="false" customHeight="false" outlineLevel="0" collapsed="false">
      <c r="A307" s="41"/>
      <c r="C307" s="41" t="n">
        <f aca="false">C306+1</f>
        <v>302</v>
      </c>
      <c r="D307" s="53" t="n">
        <f aca="false">('Medidas-dBm-Diagrama de radiaçã'!C307)-MAX('Medidas-dBm-Diagrama de radiaçã'!$C$5:$C$365,'Medidas-dBm-Diagrama de radiaçã'!$F$5:$F$365)</f>
        <v>-1.4</v>
      </c>
      <c r="E307" s="53" t="n">
        <f aca="false">('Medidas-dBm-Diagrama de radiaçã'!F307)-MAX('Medidas-dBm-Diagrama de radiaçã'!$C$5:$C$365,'Medidas-dBm-Diagrama de radiaçã'!$F$5:$F$365)</f>
        <v>-2.5</v>
      </c>
      <c r="F307" s="0" t="n">
        <v>-1</v>
      </c>
      <c r="I307" s="41" t="n">
        <f aca="false">I306+1</f>
        <v>302</v>
      </c>
      <c r="J307" s="53" t="n">
        <f aca="false">('Medidas-dBm-Diagrama de radiaçã'!I307)-MAX('Medidas-dBm-Diagrama de radiaçã'!$I$5:$I$365)</f>
        <v>-1.184</v>
      </c>
      <c r="K307" s="53" t="n">
        <f aca="false">('Medidas-dBm-Diagrama de radiaçã'!J307)-MAX('Medidas-dBm-Diagrama de radiaçã'!$J$5:$J$365)</f>
        <v>-3.592</v>
      </c>
      <c r="O307" s="41" t="n">
        <f aca="false">O306+1</f>
        <v>302</v>
      </c>
      <c r="P307" s="53" t="n">
        <f aca="false">('Medidas-dBm-Diagrama de radiaçã'!O307)-MAX('Medidas-dBm-Diagrama de radiaçã'!$P$5:$P$365)</f>
        <v>-7.408</v>
      </c>
      <c r="Q307" s="53" t="n">
        <f aca="false">('Medidas-dBm-Diagrama de radiaçã'!P307)-MAX('Medidas-dBm-Diagrama de radiaçã'!$P$5:$P$365)</f>
        <v>-1.75400000000001</v>
      </c>
      <c r="R307" s="53" t="n">
        <f aca="false">('Medidas-dBm-Diagrama de radiaçã'!Q307)-MAX('Medidas-dBm-Diagrama de radiaçã'!$P$5:$P$365)</f>
        <v>-7.706</v>
      </c>
      <c r="S307" s="53" t="n">
        <f aca="false">('Medidas-dBm-Diagrama de radiaçã'!R307)-MAX('Medidas-dBm-Diagrama de radiaçã'!$R$5:$R$365)</f>
        <v>-9.422</v>
      </c>
      <c r="T307" s="0" t="n">
        <v>-0.981999999999999</v>
      </c>
    </row>
    <row r="308" customFormat="false" ht="12.8" hidden="false" customHeight="false" outlineLevel="0" collapsed="false">
      <c r="A308" s="41"/>
      <c r="C308" s="41" t="n">
        <f aca="false">C307+1</f>
        <v>303</v>
      </c>
      <c r="D308" s="53" t="n">
        <f aca="false">('Medidas-dBm-Diagrama de radiaçã'!C308)-MAX('Medidas-dBm-Diagrama de radiaçã'!$C$5:$C$365,'Medidas-dBm-Diagrama de radiaçã'!$F$5:$F$365)</f>
        <v>-1.2</v>
      </c>
      <c r="E308" s="53" t="n">
        <f aca="false">('Medidas-dBm-Diagrama de radiaçã'!F308)-MAX('Medidas-dBm-Diagrama de radiaçã'!$C$5:$C$365,'Medidas-dBm-Diagrama de radiaçã'!$F$5:$F$365)</f>
        <v>-2.7</v>
      </c>
      <c r="F308" s="0" t="n">
        <v>-1.2</v>
      </c>
      <c r="I308" s="41" t="n">
        <f aca="false">I307+1</f>
        <v>303</v>
      </c>
      <c r="J308" s="53" t="n">
        <f aca="false">('Medidas-dBm-Diagrama de radiaçã'!I308)-MAX('Medidas-dBm-Diagrama de radiaçã'!$I$5:$I$365)</f>
        <v>-1.116</v>
      </c>
      <c r="K308" s="53" t="n">
        <f aca="false">('Medidas-dBm-Diagrama de radiaçã'!J308)-MAX('Medidas-dBm-Diagrama de radiaçã'!$J$5:$J$365)</f>
        <v>-3.388</v>
      </c>
      <c r="O308" s="41" t="n">
        <f aca="false">O307+1</f>
        <v>303</v>
      </c>
      <c r="P308" s="53" t="n">
        <f aca="false">('Medidas-dBm-Diagrama de radiaçã'!O308)-MAX('Medidas-dBm-Diagrama de radiaçã'!$P$5:$P$365)</f>
        <v>-7.77200000000001</v>
      </c>
      <c r="Q308" s="53" t="n">
        <f aca="false">('Medidas-dBm-Diagrama de radiaçã'!P308)-MAX('Medidas-dBm-Diagrama de radiaçã'!$P$5:$P$365)</f>
        <v>-1.746</v>
      </c>
      <c r="R308" s="53" t="n">
        <f aca="false">('Medidas-dBm-Diagrama de radiaçã'!Q308)-MAX('Medidas-dBm-Diagrama de radiaçã'!$P$5:$P$365)</f>
        <v>-7.57400000000001</v>
      </c>
      <c r="S308" s="53" t="n">
        <f aca="false">('Medidas-dBm-Diagrama de radiaçã'!R308)-MAX('Medidas-dBm-Diagrama de radiaçã'!$R$5:$R$365)</f>
        <v>-9.758</v>
      </c>
      <c r="T308" s="0" t="n">
        <v>-1.154</v>
      </c>
    </row>
    <row r="309" customFormat="false" ht="12.8" hidden="false" customHeight="false" outlineLevel="0" collapsed="false">
      <c r="A309" s="41"/>
      <c r="C309" s="41" t="n">
        <f aca="false">C308+1</f>
        <v>304</v>
      </c>
      <c r="D309" s="53" t="n">
        <f aca="false">('Medidas-dBm-Diagrama de radiaçã'!C309)-MAX('Medidas-dBm-Diagrama de radiaçã'!$C$5:$C$365,'Medidas-dBm-Diagrama de radiaçã'!$F$5:$F$365)</f>
        <v>-1.2</v>
      </c>
      <c r="E309" s="53" t="n">
        <f aca="false">('Medidas-dBm-Diagrama de radiaçã'!F309)-MAX('Medidas-dBm-Diagrama de radiaçã'!$C$5:$C$365,'Medidas-dBm-Diagrama de radiaçã'!$F$5:$F$365)</f>
        <v>-2.8</v>
      </c>
      <c r="F309" s="0" t="n">
        <v>-1.4</v>
      </c>
      <c r="I309" s="41" t="n">
        <f aca="false">I308+1</f>
        <v>304</v>
      </c>
      <c r="J309" s="53" t="n">
        <f aca="false">('Medidas-dBm-Diagrama de radiaçã'!I309)-MAX('Medidas-dBm-Diagrama de radiaçã'!$I$5:$I$365)</f>
        <v>-1.048</v>
      </c>
      <c r="K309" s="53" t="n">
        <f aca="false">('Medidas-dBm-Diagrama de radiaçã'!J309)-MAX('Medidas-dBm-Diagrama de radiaçã'!$J$5:$J$365)</f>
        <v>-3.184</v>
      </c>
      <c r="O309" s="41" t="n">
        <f aca="false">O308+1</f>
        <v>304</v>
      </c>
      <c r="P309" s="53" t="n">
        <f aca="false">('Medidas-dBm-Diagrama de radiaçã'!O309)-MAX('Medidas-dBm-Diagrama de radiaçã'!$P$5:$P$365)</f>
        <v>-8.136</v>
      </c>
      <c r="Q309" s="53" t="n">
        <f aca="false">('Medidas-dBm-Diagrama de radiaçã'!P309)-MAX('Medidas-dBm-Diagrama de radiaçã'!$P$5:$P$365)</f>
        <v>-1.738</v>
      </c>
      <c r="R309" s="53" t="n">
        <f aca="false">('Medidas-dBm-Diagrama de radiaçã'!Q309)-MAX('Medidas-dBm-Diagrama de radiaçã'!$P$5:$P$365)</f>
        <v>-7.442</v>
      </c>
      <c r="S309" s="53" t="n">
        <f aca="false">('Medidas-dBm-Diagrama de radiaçã'!R309)-MAX('Medidas-dBm-Diagrama de radiaçã'!$R$5:$R$365)</f>
        <v>-10.094</v>
      </c>
      <c r="T309" s="0" t="n">
        <v>-1.32600000000001</v>
      </c>
    </row>
    <row r="310" customFormat="false" ht="12.8" hidden="false" customHeight="false" outlineLevel="0" collapsed="false">
      <c r="A310" s="41"/>
      <c r="C310" s="41" t="n">
        <f aca="false">C309+1</f>
        <v>305</v>
      </c>
      <c r="D310" s="53" t="n">
        <f aca="false">('Medidas-dBm-Diagrama de radiaçã'!C310)-MAX('Medidas-dBm-Diagrama de radiaçã'!$C$5:$C$365,'Medidas-dBm-Diagrama de radiaçã'!$F$5:$F$365)</f>
        <v>-1.09999999999999</v>
      </c>
      <c r="E310" s="53" t="n">
        <f aca="false">('Medidas-dBm-Diagrama de radiaçã'!F310)-MAX('Medidas-dBm-Diagrama de radiaçã'!$C$5:$C$365,'Medidas-dBm-Diagrama de radiaçã'!$F$5:$F$365)</f>
        <v>-2.8</v>
      </c>
      <c r="F310" s="0" t="n">
        <v>-1.5</v>
      </c>
      <c r="I310" s="41" t="n">
        <f aca="false">I309+1</f>
        <v>305</v>
      </c>
      <c r="J310" s="53" t="n">
        <f aca="false">('Medidas-dBm-Diagrama de radiaçã'!I310)-MAX('Medidas-dBm-Diagrama de radiaçã'!$I$5:$I$365)</f>
        <v>-0.980000000000004</v>
      </c>
      <c r="K310" s="53" t="n">
        <f aca="false">('Medidas-dBm-Diagrama de radiaçã'!J310)-MAX('Medidas-dBm-Diagrama de radiaçã'!$J$5:$J$365)</f>
        <v>-2.98</v>
      </c>
      <c r="O310" s="41" t="n">
        <f aca="false">O309+1</f>
        <v>305</v>
      </c>
      <c r="P310" s="53" t="n">
        <f aca="false">('Medidas-dBm-Diagrama de radiaçã'!O310)-MAX('Medidas-dBm-Diagrama de radiaçã'!$P$5:$P$365)</f>
        <v>-8.5</v>
      </c>
      <c r="Q310" s="53" t="n">
        <f aca="false">('Medidas-dBm-Diagrama de radiaçã'!P310)-MAX('Medidas-dBm-Diagrama de radiaçã'!$P$5:$P$365)</f>
        <v>-1.73</v>
      </c>
      <c r="R310" s="53" t="n">
        <f aca="false">('Medidas-dBm-Diagrama de radiaçã'!Q310)-MAX('Medidas-dBm-Diagrama de radiaçã'!$P$5:$P$365)</f>
        <v>-7.31</v>
      </c>
      <c r="S310" s="53" t="n">
        <f aca="false">('Medidas-dBm-Diagrama de radiaçã'!R310)-MAX('Medidas-dBm-Diagrama de radiaçã'!$R$5:$R$365)</f>
        <v>-10.43</v>
      </c>
      <c r="T310" s="0" t="n">
        <v>-1.498</v>
      </c>
    </row>
    <row r="311" customFormat="false" ht="12.8" hidden="false" customHeight="false" outlineLevel="0" collapsed="false">
      <c r="A311" s="41"/>
      <c r="C311" s="41" t="n">
        <f aca="false">C310+1</f>
        <v>306</v>
      </c>
      <c r="D311" s="53" t="n">
        <f aca="false">('Medidas-dBm-Diagrama de radiaçã'!C311)-MAX('Medidas-dBm-Diagrama de radiaçã'!$C$5:$C$365,'Medidas-dBm-Diagrama de radiaçã'!$F$5:$F$365)</f>
        <v>-1</v>
      </c>
      <c r="E311" s="53" t="n">
        <f aca="false">('Medidas-dBm-Diagrama de radiaçã'!F311)-MAX('Medidas-dBm-Diagrama de radiaçã'!$C$5:$C$365,'Medidas-dBm-Diagrama de radiaçã'!$F$5:$F$365)</f>
        <v>-2.9</v>
      </c>
      <c r="F311" s="0" t="n">
        <v>-1.6</v>
      </c>
      <c r="I311" s="41" t="n">
        <f aca="false">I310+1</f>
        <v>306</v>
      </c>
      <c r="J311" s="53" t="n">
        <f aca="false">('Medidas-dBm-Diagrama de radiaçã'!I311)-MAX('Medidas-dBm-Diagrama de radiaçã'!$I$5:$I$365)</f>
        <v>-1.06</v>
      </c>
      <c r="K311" s="53" t="n">
        <f aca="false">('Medidas-dBm-Diagrama de radiaçã'!J311)-MAX('Medidas-dBm-Diagrama de radiaçã'!$J$5:$J$365)</f>
        <v>-2.798</v>
      </c>
      <c r="O311" s="41" t="n">
        <f aca="false">O310+1</f>
        <v>306</v>
      </c>
      <c r="P311" s="53" t="n">
        <f aca="false">('Medidas-dBm-Diagrama de radiaçã'!O311)-MAX('Medidas-dBm-Diagrama de radiaçã'!$P$5:$P$365)</f>
        <v>-8.914</v>
      </c>
      <c r="Q311" s="53" t="n">
        <f aca="false">('Medidas-dBm-Diagrama de radiaçã'!P311)-MAX('Medidas-dBm-Diagrama de radiaçã'!$P$5:$P$365)</f>
        <v>-1.694</v>
      </c>
      <c r="R311" s="53" t="n">
        <f aca="false">('Medidas-dBm-Diagrama de radiaçã'!Q311)-MAX('Medidas-dBm-Diagrama de radiaçã'!$P$5:$P$365)</f>
        <v>-7.178</v>
      </c>
      <c r="S311" s="53" t="n">
        <f aca="false">('Medidas-dBm-Diagrama de radiaçã'!R311)-MAX('Medidas-dBm-Diagrama de radiaçã'!$R$5:$R$365)</f>
        <v>-10.9</v>
      </c>
      <c r="T311" s="0" t="n">
        <v>-1.67</v>
      </c>
    </row>
    <row r="312" customFormat="false" ht="12.8" hidden="false" customHeight="false" outlineLevel="0" collapsed="false">
      <c r="A312" s="41"/>
      <c r="C312" s="41" t="n">
        <f aca="false">C311+1</f>
        <v>307</v>
      </c>
      <c r="D312" s="53" t="n">
        <f aca="false">('Medidas-dBm-Diagrama de radiaçã'!C312)-MAX('Medidas-dBm-Diagrama de radiaçã'!$C$5:$C$365,'Medidas-dBm-Diagrama de radiaçã'!$F$5:$F$365)</f>
        <v>-0.899999999999999</v>
      </c>
      <c r="E312" s="53" t="n">
        <f aca="false">('Medidas-dBm-Diagrama de radiaçã'!F312)-MAX('Medidas-dBm-Diagrama de radiaçã'!$C$5:$C$365,'Medidas-dBm-Diagrama de radiaçã'!$F$5:$F$365)</f>
        <v>-3</v>
      </c>
      <c r="F312" s="0" t="n">
        <v>-1.7</v>
      </c>
      <c r="I312" s="41" t="n">
        <f aca="false">I311+1</f>
        <v>307</v>
      </c>
      <c r="J312" s="53" t="n">
        <f aca="false">('Medidas-dBm-Diagrama de radiaçã'!I312)-MAX('Medidas-dBm-Diagrama de radiaçã'!$I$5:$I$365)</f>
        <v>-1.14</v>
      </c>
      <c r="K312" s="53" t="n">
        <f aca="false">('Medidas-dBm-Diagrama de radiaçã'!J312)-MAX('Medidas-dBm-Diagrama de radiaçã'!$J$5:$J$365)</f>
        <v>-2.616</v>
      </c>
      <c r="O312" s="41" t="n">
        <f aca="false">O311+1</f>
        <v>307</v>
      </c>
      <c r="P312" s="53" t="n">
        <f aca="false">('Medidas-dBm-Diagrama de radiaçã'!O312)-MAX('Medidas-dBm-Diagrama de radiaçã'!$P$5:$P$365)</f>
        <v>-9.328</v>
      </c>
      <c r="Q312" s="53" t="n">
        <f aca="false">('Medidas-dBm-Diagrama de radiaçã'!P312)-MAX('Medidas-dBm-Diagrama de radiaçã'!$P$5:$P$365)</f>
        <v>-1.658</v>
      </c>
      <c r="R312" s="53" t="n">
        <f aca="false">('Medidas-dBm-Diagrama de radiaçã'!Q312)-MAX('Medidas-dBm-Diagrama de radiaçã'!$P$5:$P$365)</f>
        <v>-7.046</v>
      </c>
      <c r="S312" s="53" t="n">
        <f aca="false">('Medidas-dBm-Diagrama de radiaçã'!R312)-MAX('Medidas-dBm-Diagrama de radiaçã'!$R$5:$R$365)</f>
        <v>-11.37</v>
      </c>
      <c r="T312" s="0" t="n">
        <v>-1.926</v>
      </c>
    </row>
    <row r="313" customFormat="false" ht="12.8" hidden="false" customHeight="false" outlineLevel="0" collapsed="false">
      <c r="A313" s="41"/>
      <c r="C313" s="41" t="n">
        <f aca="false">C312+1</f>
        <v>308</v>
      </c>
      <c r="D313" s="53" t="n">
        <f aca="false">('Medidas-dBm-Diagrama de radiaçã'!C313)-MAX('Medidas-dBm-Diagrama de radiaçã'!$C$5:$C$365,'Medidas-dBm-Diagrama de radiaçã'!$F$5:$F$365)</f>
        <v>-0.799999999999997</v>
      </c>
      <c r="E313" s="53" t="n">
        <f aca="false">('Medidas-dBm-Diagrama de radiaçã'!F313)-MAX('Medidas-dBm-Diagrama de radiaçã'!$C$5:$C$365,'Medidas-dBm-Diagrama de radiaçã'!$F$5:$F$365)</f>
        <v>-3.09999999999999</v>
      </c>
      <c r="F313" s="0" t="n">
        <v>-1.9</v>
      </c>
      <c r="I313" s="41" t="n">
        <f aca="false">I312+1</f>
        <v>308</v>
      </c>
      <c r="J313" s="53" t="n">
        <f aca="false">('Medidas-dBm-Diagrama de radiaçã'!I313)-MAX('Medidas-dBm-Diagrama de radiaçã'!$I$5:$I$365)</f>
        <v>-1.22000000000001</v>
      </c>
      <c r="K313" s="53" t="n">
        <f aca="false">('Medidas-dBm-Diagrama de radiaçã'!J313)-MAX('Medidas-dBm-Diagrama de radiaçã'!$J$5:$J$365)</f>
        <v>-2.434</v>
      </c>
      <c r="O313" s="41" t="n">
        <f aca="false">O312+1</f>
        <v>308</v>
      </c>
      <c r="P313" s="53" t="n">
        <f aca="false">('Medidas-dBm-Diagrama de radiaçã'!O313)-MAX('Medidas-dBm-Diagrama de radiaçã'!$P$5:$P$365)</f>
        <v>-9.742</v>
      </c>
      <c r="Q313" s="53" t="n">
        <f aca="false">('Medidas-dBm-Diagrama de radiaçã'!P313)-MAX('Medidas-dBm-Diagrama de radiaçã'!$P$5:$P$365)</f>
        <v>-1.622</v>
      </c>
      <c r="R313" s="53" t="n">
        <f aca="false">('Medidas-dBm-Diagrama de radiaçã'!Q313)-MAX('Medidas-dBm-Diagrama de radiaçã'!$P$5:$P$365)</f>
        <v>-6.914</v>
      </c>
      <c r="S313" s="53" t="n">
        <f aca="false">('Medidas-dBm-Diagrama de radiaçã'!R313)-MAX('Medidas-dBm-Diagrama de radiaçã'!$R$5:$R$365)</f>
        <v>-11.84</v>
      </c>
      <c r="T313" s="0" t="n">
        <v>-2.182</v>
      </c>
    </row>
    <row r="314" customFormat="false" ht="12.8" hidden="false" customHeight="false" outlineLevel="0" collapsed="false">
      <c r="A314" s="41"/>
      <c r="C314" s="41" t="n">
        <f aca="false">C313+1</f>
        <v>309</v>
      </c>
      <c r="D314" s="53" t="n">
        <f aca="false">('Medidas-dBm-Diagrama de radiaçã'!C314)-MAX('Medidas-dBm-Diagrama de radiaçã'!$C$5:$C$365,'Medidas-dBm-Diagrama de radiaçã'!$F$5:$F$365)</f>
        <v>-0.699999999999996</v>
      </c>
      <c r="E314" s="53" t="n">
        <f aca="false">('Medidas-dBm-Diagrama de radiaçã'!F314)-MAX('Medidas-dBm-Diagrama de radiaçã'!$C$5:$C$365,'Medidas-dBm-Diagrama de radiaçã'!$F$5:$F$365)</f>
        <v>-3.2</v>
      </c>
      <c r="F314" s="0" t="n">
        <v>-2</v>
      </c>
      <c r="I314" s="41" t="n">
        <f aca="false">I313+1</f>
        <v>309</v>
      </c>
      <c r="J314" s="53" t="n">
        <f aca="false">('Medidas-dBm-Diagrama de radiaçã'!I314)-MAX('Medidas-dBm-Diagrama de radiaçã'!$I$5:$I$365)</f>
        <v>-1.3</v>
      </c>
      <c r="K314" s="53" t="n">
        <f aca="false">('Medidas-dBm-Diagrama de radiaçã'!J314)-MAX('Medidas-dBm-Diagrama de radiaçã'!$J$5:$J$365)</f>
        <v>-2.252</v>
      </c>
      <c r="O314" s="41" t="n">
        <f aca="false">O313+1</f>
        <v>309</v>
      </c>
      <c r="P314" s="53" t="n">
        <f aca="false">('Medidas-dBm-Diagrama de radiaçã'!O314)-MAX('Medidas-dBm-Diagrama de radiaçã'!$P$5:$P$365)</f>
        <v>-10.156</v>
      </c>
      <c r="Q314" s="53" t="n">
        <f aca="false">('Medidas-dBm-Diagrama de radiaçã'!P314)-MAX('Medidas-dBm-Diagrama de radiaçã'!$P$5:$P$365)</f>
        <v>-1.58600000000001</v>
      </c>
      <c r="R314" s="53" t="n">
        <f aca="false">('Medidas-dBm-Diagrama de radiaçã'!Q314)-MAX('Medidas-dBm-Diagrama de radiaçã'!$P$5:$P$365)</f>
        <v>-6.782</v>
      </c>
      <c r="S314" s="53" t="n">
        <f aca="false">('Medidas-dBm-Diagrama de radiaçã'!R314)-MAX('Medidas-dBm-Diagrama de radiaçã'!$R$5:$R$365)</f>
        <v>-12.31</v>
      </c>
      <c r="T314" s="0" t="n">
        <v>-2.43800000000001</v>
      </c>
    </row>
    <row r="315" customFormat="false" ht="12.8" hidden="false" customHeight="false" outlineLevel="0" collapsed="false">
      <c r="A315" s="41" t="n">
        <v>310</v>
      </c>
      <c r="C315" s="41" t="n">
        <f aca="false">C314+1</f>
        <v>310</v>
      </c>
      <c r="D315" s="53" t="n">
        <f aca="false">('Medidas-dBm-Diagrama de radiaçã'!C315)-MAX('Medidas-dBm-Diagrama de radiaçã'!$C$5:$C$365,'Medidas-dBm-Diagrama de radiaçã'!$F$5:$F$365)</f>
        <v>-0.599999999999994</v>
      </c>
      <c r="E315" s="53" t="n">
        <f aca="false">('Medidas-dBm-Diagrama de radiaçã'!F315)-MAX('Medidas-dBm-Diagrama de radiaçã'!$C$5:$C$365,'Medidas-dBm-Diagrama de radiaçã'!$F$5:$F$365)</f>
        <v>-3.3</v>
      </c>
      <c r="F315" s="0" t="n">
        <v>-2</v>
      </c>
      <c r="I315" s="41" t="n">
        <f aca="false">I314+1</f>
        <v>310</v>
      </c>
      <c r="J315" s="53" t="n">
        <f aca="false">('Medidas-dBm-Diagrama de radiaçã'!I315)-MAX('Medidas-dBm-Diagrama de radiaçã'!$I$5:$I$365)</f>
        <v>-1.38</v>
      </c>
      <c r="K315" s="53" t="n">
        <f aca="false">('Medidas-dBm-Diagrama de radiaçã'!J315)-MAX('Medidas-dBm-Diagrama de radiaçã'!$J$5:$J$365)</f>
        <v>-2.07</v>
      </c>
      <c r="O315" s="41" t="n">
        <f aca="false">O314+1</f>
        <v>310</v>
      </c>
      <c r="P315" s="53" t="n">
        <f aca="false">('Medidas-dBm-Diagrama de radiaçã'!O315)-MAX('Medidas-dBm-Diagrama de radiaçã'!$P$5:$P$365)</f>
        <v>-10.57</v>
      </c>
      <c r="Q315" s="53" t="n">
        <f aca="false">('Medidas-dBm-Diagrama de radiaçã'!P315)-MAX('Medidas-dBm-Diagrama de radiaçã'!$P$5:$P$365)</f>
        <v>-1.55</v>
      </c>
      <c r="R315" s="53" t="n">
        <f aca="false">('Medidas-dBm-Diagrama de radiaçã'!Q315)-MAX('Medidas-dBm-Diagrama de radiaçã'!$P$5:$P$365)</f>
        <v>-6.65000000000001</v>
      </c>
      <c r="S315" s="53" t="n">
        <f aca="false">('Medidas-dBm-Diagrama de radiaçã'!R315)-MAX('Medidas-dBm-Diagrama de radiaçã'!$R$5:$R$365)</f>
        <v>-12.78</v>
      </c>
      <c r="T315" s="0" t="n">
        <v>-2.694</v>
      </c>
    </row>
    <row r="316" customFormat="false" ht="12.8" hidden="false" customHeight="false" outlineLevel="0" collapsed="false">
      <c r="A316" s="41"/>
      <c r="C316" s="41" t="n">
        <f aca="false">C315+1</f>
        <v>311</v>
      </c>
      <c r="D316" s="53" t="n">
        <f aca="false">('Medidas-dBm-Diagrama de radiaçã'!C316)-MAX('Medidas-dBm-Diagrama de radiaçã'!$C$5:$C$365,'Medidas-dBm-Diagrama de radiaçã'!$F$5:$F$365)</f>
        <v>-0.599999999999994</v>
      </c>
      <c r="E316" s="53" t="n">
        <f aca="false">('Medidas-dBm-Diagrama de radiaçã'!F316)-MAX('Medidas-dBm-Diagrama de radiaçã'!$C$5:$C$365,'Medidas-dBm-Diagrama de radiaçã'!$F$5:$F$365)</f>
        <v>-3.5</v>
      </c>
      <c r="F316" s="0" t="n">
        <v>-2.1</v>
      </c>
      <c r="I316" s="41" t="n">
        <f aca="false">I315+1</f>
        <v>311</v>
      </c>
      <c r="J316" s="53" t="n">
        <f aca="false">('Medidas-dBm-Diagrama de radiaçã'!I316)-MAX('Medidas-dBm-Diagrama de radiaçã'!$I$5:$I$365)</f>
        <v>-1.574</v>
      </c>
      <c r="K316" s="53" t="n">
        <f aca="false">('Medidas-dBm-Diagrama de radiaçã'!J316)-MAX('Medidas-dBm-Diagrama de radiaçã'!$J$5:$J$365)</f>
        <v>-1.956</v>
      </c>
      <c r="O316" s="41" t="n">
        <f aca="false">O315+1</f>
        <v>311</v>
      </c>
      <c r="P316" s="53" t="n">
        <f aca="false">('Medidas-dBm-Diagrama de radiaçã'!O316)-MAX('Medidas-dBm-Diagrama de radiaçã'!$P$5:$P$365)</f>
        <v>-11.046</v>
      </c>
      <c r="Q316" s="53" t="n">
        <f aca="false">('Medidas-dBm-Diagrama de radiaçã'!P316)-MAX('Medidas-dBm-Diagrama de radiaçã'!$P$5:$P$365)</f>
        <v>-1.544</v>
      </c>
      <c r="R316" s="53" t="n">
        <f aca="false">('Medidas-dBm-Diagrama de radiaçã'!Q316)-MAX('Medidas-dBm-Diagrama de radiaçã'!$P$5:$P$365)</f>
        <v>-6.402</v>
      </c>
      <c r="S316" s="53" t="n">
        <f aca="false">('Medidas-dBm-Diagrama de radiaçã'!R316)-MAX('Medidas-dBm-Diagrama de radiaçã'!$R$5:$R$365)</f>
        <v>-13.576</v>
      </c>
      <c r="T316" s="0" t="n">
        <v>-2.95</v>
      </c>
    </row>
    <row r="317" customFormat="false" ht="12.8" hidden="false" customHeight="false" outlineLevel="0" collapsed="false">
      <c r="A317" s="41"/>
      <c r="C317" s="41" t="n">
        <f aca="false">C316+1</f>
        <v>312</v>
      </c>
      <c r="D317" s="53" t="n">
        <f aca="false">('Medidas-dBm-Diagrama de radiaçã'!C317)-MAX('Medidas-dBm-Diagrama de radiaçã'!$C$5:$C$365,'Medidas-dBm-Diagrama de radiaçã'!$F$5:$F$365)</f>
        <v>-0.5</v>
      </c>
      <c r="E317" s="53" t="n">
        <f aca="false">('Medidas-dBm-Diagrama de radiaçã'!F317)-MAX('Medidas-dBm-Diagrama de radiaçã'!$C$5:$C$365,'Medidas-dBm-Diagrama de radiaçã'!$F$5:$F$365)</f>
        <v>-3.59999999999999</v>
      </c>
      <c r="F317" s="0" t="n">
        <v>-2.2</v>
      </c>
      <c r="I317" s="41" t="n">
        <f aca="false">I316+1</f>
        <v>312</v>
      </c>
      <c r="J317" s="53" t="n">
        <f aca="false">('Medidas-dBm-Diagrama de radiaçã'!I317)-MAX('Medidas-dBm-Diagrama de radiaçã'!$I$5:$I$365)</f>
        <v>-1.768</v>
      </c>
      <c r="K317" s="53" t="n">
        <f aca="false">('Medidas-dBm-Diagrama de radiaçã'!J317)-MAX('Medidas-dBm-Diagrama de radiaçã'!$J$5:$J$365)</f>
        <v>-1.842</v>
      </c>
      <c r="O317" s="41" t="n">
        <f aca="false">O316+1</f>
        <v>312</v>
      </c>
      <c r="P317" s="53" t="n">
        <f aca="false">('Medidas-dBm-Diagrama de radiaçã'!O317)-MAX('Medidas-dBm-Diagrama de radiaçã'!$P$5:$P$365)</f>
        <v>-11.522</v>
      </c>
      <c r="Q317" s="53" t="n">
        <f aca="false">('Medidas-dBm-Diagrama de radiaçã'!P317)-MAX('Medidas-dBm-Diagrama de radiaçã'!$P$5:$P$365)</f>
        <v>-1.538</v>
      </c>
      <c r="R317" s="53" t="n">
        <f aca="false">('Medidas-dBm-Diagrama de radiaçã'!Q317)-MAX('Medidas-dBm-Diagrama de radiaçã'!$P$5:$P$365)</f>
        <v>-6.154</v>
      </c>
      <c r="S317" s="53" t="n">
        <f aca="false">('Medidas-dBm-Diagrama de radiaçã'!R317)-MAX('Medidas-dBm-Diagrama de radiaçã'!$R$5:$R$365)</f>
        <v>-14.372</v>
      </c>
      <c r="T317" s="0" t="n">
        <v>-3.276</v>
      </c>
    </row>
    <row r="318" customFormat="false" ht="12.8" hidden="false" customHeight="false" outlineLevel="0" collapsed="false">
      <c r="A318" s="41"/>
      <c r="C318" s="41" t="n">
        <f aca="false">C317+1</f>
        <v>313</v>
      </c>
      <c r="D318" s="53" t="n">
        <f aca="false">('Medidas-dBm-Diagrama de radiaçã'!C318)-MAX('Medidas-dBm-Diagrama de radiaçã'!$C$5:$C$365,'Medidas-dBm-Diagrama de radiaçã'!$F$5:$F$365)</f>
        <v>-0.5</v>
      </c>
      <c r="E318" s="53" t="n">
        <f aca="false">('Medidas-dBm-Diagrama de radiaçã'!F318)-MAX('Medidas-dBm-Diagrama de radiaçã'!$C$5:$C$365,'Medidas-dBm-Diagrama de radiaçã'!$F$5:$F$365)</f>
        <v>-3.9</v>
      </c>
      <c r="F318" s="0" t="n">
        <v>-2.3</v>
      </c>
      <c r="I318" s="41" t="n">
        <f aca="false">I317+1</f>
        <v>313</v>
      </c>
      <c r="J318" s="53" t="n">
        <f aca="false">('Medidas-dBm-Diagrama de radiaçã'!I318)-MAX('Medidas-dBm-Diagrama de radiaçã'!$I$5:$I$365)</f>
        <v>-1.962</v>
      </c>
      <c r="K318" s="53" t="n">
        <f aca="false">('Medidas-dBm-Diagrama de radiaçã'!J318)-MAX('Medidas-dBm-Diagrama de radiaçã'!$J$5:$J$365)</f>
        <v>-1.728</v>
      </c>
      <c r="O318" s="41" t="n">
        <f aca="false">O317+1</f>
        <v>313</v>
      </c>
      <c r="P318" s="53" t="n">
        <f aca="false">('Medidas-dBm-Diagrama de radiaçã'!O318)-MAX('Medidas-dBm-Diagrama de radiaçã'!$P$5:$P$365)</f>
        <v>-11.998</v>
      </c>
      <c r="Q318" s="53" t="n">
        <f aca="false">('Medidas-dBm-Diagrama de radiaçã'!P318)-MAX('Medidas-dBm-Diagrama de radiaçã'!$P$5:$P$365)</f>
        <v>-1.532</v>
      </c>
      <c r="R318" s="53" t="n">
        <f aca="false">('Medidas-dBm-Diagrama de radiaçã'!Q318)-MAX('Medidas-dBm-Diagrama de radiaçã'!$P$5:$P$365)</f>
        <v>-5.90600000000001</v>
      </c>
      <c r="S318" s="53" t="n">
        <f aca="false">('Medidas-dBm-Diagrama de radiaçã'!R318)-MAX('Medidas-dBm-Diagrama de radiaçã'!$R$5:$R$365)</f>
        <v>-15.168</v>
      </c>
      <c r="T318" s="0" t="n">
        <v>-3.602</v>
      </c>
    </row>
    <row r="319" customFormat="false" ht="12.8" hidden="false" customHeight="false" outlineLevel="0" collapsed="false">
      <c r="A319" s="41"/>
      <c r="C319" s="41" t="n">
        <f aca="false">C318+1</f>
        <v>314</v>
      </c>
      <c r="D319" s="53" t="n">
        <f aca="false">('Medidas-dBm-Diagrama de radiaçã'!C319)-MAX('Medidas-dBm-Diagrama de radiaçã'!$C$5:$C$365,'Medidas-dBm-Diagrama de radiaçã'!$F$5:$F$365)</f>
        <v>-0.399999999999999</v>
      </c>
      <c r="E319" s="53" t="n">
        <f aca="false">('Medidas-dBm-Diagrama de radiaçã'!F319)-MAX('Medidas-dBm-Diagrama de radiaçã'!$C$5:$C$365,'Medidas-dBm-Diagrama de radiaçã'!$F$5:$F$365)</f>
        <v>-4.2</v>
      </c>
      <c r="F319" s="0" t="n">
        <v>-2.4</v>
      </c>
      <c r="I319" s="41" t="n">
        <f aca="false">I318+1</f>
        <v>314</v>
      </c>
      <c r="J319" s="53" t="n">
        <f aca="false">('Medidas-dBm-Diagrama de radiaçã'!I319)-MAX('Medidas-dBm-Diagrama de radiaçã'!$I$5:$I$365)</f>
        <v>-2.15600000000001</v>
      </c>
      <c r="K319" s="53" t="n">
        <f aca="false">('Medidas-dBm-Diagrama de radiaçã'!J319)-MAX('Medidas-dBm-Diagrama de radiaçã'!$J$5:$J$365)</f>
        <v>-1.614</v>
      </c>
      <c r="O319" s="41" t="n">
        <f aca="false">O318+1</f>
        <v>314</v>
      </c>
      <c r="P319" s="53" t="n">
        <f aca="false">('Medidas-dBm-Diagrama de radiaçã'!O319)-MAX('Medidas-dBm-Diagrama de radiaçã'!$P$5:$P$365)</f>
        <v>-12.474</v>
      </c>
      <c r="Q319" s="53" t="n">
        <f aca="false">('Medidas-dBm-Diagrama de radiaçã'!P319)-MAX('Medidas-dBm-Diagrama de radiaçã'!$P$5:$P$365)</f>
        <v>-1.526</v>
      </c>
      <c r="R319" s="53" t="n">
        <f aca="false">('Medidas-dBm-Diagrama de radiaçã'!Q319)-MAX('Medidas-dBm-Diagrama de radiaçã'!$P$5:$P$365)</f>
        <v>-5.658</v>
      </c>
      <c r="S319" s="53" t="n">
        <f aca="false">('Medidas-dBm-Diagrama de radiaçã'!R319)-MAX('Medidas-dBm-Diagrama de radiaçã'!$R$5:$R$365)</f>
        <v>-15.964</v>
      </c>
      <c r="T319" s="0" t="n">
        <v>-3.928</v>
      </c>
    </row>
    <row r="320" customFormat="false" ht="12.8" hidden="false" customHeight="false" outlineLevel="0" collapsed="false">
      <c r="A320" s="41"/>
      <c r="C320" s="41" t="n">
        <f aca="false">C319+1</f>
        <v>315</v>
      </c>
      <c r="D320" s="53" t="n">
        <f aca="false">('Medidas-dBm-Diagrama de radiaçã'!C320)-MAX('Medidas-dBm-Diagrama de radiaçã'!$C$5:$C$365,'Medidas-dBm-Diagrama de radiaçã'!$F$5:$F$365)</f>
        <v>-0.399999999999999</v>
      </c>
      <c r="E320" s="53" t="n">
        <f aca="false">('Medidas-dBm-Diagrama de radiaçã'!F320)-MAX('Medidas-dBm-Diagrama de radiaçã'!$C$5:$C$365,'Medidas-dBm-Diagrama de radiaçã'!$F$5:$F$365)</f>
        <v>-4.7</v>
      </c>
      <c r="F320" s="0" t="n">
        <v>-2.5</v>
      </c>
      <c r="I320" s="41" t="n">
        <f aca="false">I319+1</f>
        <v>315</v>
      </c>
      <c r="J320" s="53" t="n">
        <f aca="false">('Medidas-dBm-Diagrama de radiaçã'!I320)-MAX('Medidas-dBm-Diagrama de radiaçã'!$I$5:$I$365)</f>
        <v>-2.35</v>
      </c>
      <c r="K320" s="53" t="n">
        <f aca="false">('Medidas-dBm-Diagrama de radiaçã'!J320)-MAX('Medidas-dBm-Diagrama de radiaçã'!$J$5:$J$365)</f>
        <v>-1.5</v>
      </c>
      <c r="O320" s="41" t="n">
        <f aca="false">O319+1</f>
        <v>315</v>
      </c>
      <c r="P320" s="53" t="n">
        <f aca="false">('Medidas-dBm-Diagrama de radiaçã'!O320)-MAX('Medidas-dBm-Diagrama de radiaçã'!$P$5:$P$365)</f>
        <v>-12.95</v>
      </c>
      <c r="Q320" s="53" t="n">
        <f aca="false">('Medidas-dBm-Diagrama de radiaçã'!P320)-MAX('Medidas-dBm-Diagrama de radiaçã'!$P$5:$P$365)</f>
        <v>-1.52</v>
      </c>
      <c r="R320" s="53" t="n">
        <f aca="false">('Medidas-dBm-Diagrama de radiaçã'!Q320)-MAX('Medidas-dBm-Diagrama de radiaçã'!$P$5:$P$365)</f>
        <v>-5.41</v>
      </c>
      <c r="S320" s="53" t="n">
        <f aca="false">('Medidas-dBm-Diagrama de radiaçã'!R320)-MAX('Medidas-dBm-Diagrama de radiaçã'!$R$5:$R$365)</f>
        <v>-16.76</v>
      </c>
      <c r="T320" s="0" t="n">
        <v>-4.25400000000001</v>
      </c>
    </row>
    <row r="321" customFormat="false" ht="12.8" hidden="false" customHeight="false" outlineLevel="0" collapsed="false">
      <c r="A321" s="41"/>
      <c r="C321" s="41" t="n">
        <f aca="false">C320+1</f>
        <v>316</v>
      </c>
      <c r="D321" s="53" t="n">
        <f aca="false">('Medidas-dBm-Diagrama de radiaçã'!C321)-MAX('Medidas-dBm-Diagrama de radiaçã'!$C$5:$C$365,'Medidas-dBm-Diagrama de radiaçã'!$F$5:$F$365)</f>
        <v>-0.299999999999997</v>
      </c>
      <c r="E321" s="53" t="n">
        <f aca="false">('Medidas-dBm-Diagrama de radiaçã'!F321)-MAX('Medidas-dBm-Diagrama de radiaçã'!$C$5:$C$365,'Medidas-dBm-Diagrama de radiaçã'!$F$5:$F$365)</f>
        <v>-5.09999999999999</v>
      </c>
      <c r="F321" s="0" t="n">
        <v>-2.7</v>
      </c>
      <c r="I321" s="41" t="n">
        <f aca="false">I320+1</f>
        <v>316</v>
      </c>
      <c r="J321" s="53" t="n">
        <f aca="false">('Medidas-dBm-Diagrama de radiaçã'!I321)-MAX('Medidas-dBm-Diagrama de radiaçã'!$I$5:$I$365)</f>
        <v>-2.598</v>
      </c>
      <c r="K321" s="53" t="n">
        <f aca="false">('Medidas-dBm-Diagrama de radiaçã'!J321)-MAX('Medidas-dBm-Diagrama de radiaçã'!$J$5:$J$365)</f>
        <v>-1.356</v>
      </c>
      <c r="O321" s="41" t="n">
        <f aca="false">O320+1</f>
        <v>316</v>
      </c>
      <c r="P321" s="53" t="n">
        <f aca="false">('Medidas-dBm-Diagrama de radiaçã'!O321)-MAX('Medidas-dBm-Diagrama de radiaçã'!$P$5:$P$365)</f>
        <v>-13.382</v>
      </c>
      <c r="Q321" s="53" t="n">
        <f aca="false">('Medidas-dBm-Diagrama de radiaçã'!P321)-MAX('Medidas-dBm-Diagrama de radiaçã'!$P$5:$P$365)</f>
        <v>-1.548</v>
      </c>
      <c r="R321" s="53" t="n">
        <f aca="false">('Medidas-dBm-Diagrama de radiaçã'!Q321)-MAX('Medidas-dBm-Diagrama de radiaçã'!$P$5:$P$365)</f>
        <v>-5.15600000000001</v>
      </c>
      <c r="S321" s="53" t="n">
        <f aca="false">('Medidas-dBm-Diagrama de radiaçã'!R321)-MAX('Medidas-dBm-Diagrama de radiaçã'!$R$5:$R$365)</f>
        <v>-18.718</v>
      </c>
      <c r="T321" s="0" t="n">
        <v>-4.58000000000001</v>
      </c>
    </row>
    <row r="322" customFormat="false" ht="12.8" hidden="false" customHeight="false" outlineLevel="0" collapsed="false">
      <c r="A322" s="41"/>
      <c r="C322" s="41" t="n">
        <f aca="false">C321+1</f>
        <v>317</v>
      </c>
      <c r="D322" s="53" t="n">
        <f aca="false">('Medidas-dBm-Diagrama de radiaçã'!C322)-MAX('Medidas-dBm-Diagrama de radiaçã'!$C$5:$C$365,'Medidas-dBm-Diagrama de radiaçã'!$F$5:$F$365)</f>
        <v>-0.299999999999997</v>
      </c>
      <c r="E322" s="53" t="n">
        <f aca="false">('Medidas-dBm-Diagrama de radiaçã'!F322)-MAX('Medidas-dBm-Diagrama de radiaçã'!$C$5:$C$365,'Medidas-dBm-Diagrama de radiaçã'!$F$5:$F$365)</f>
        <v>-5.5</v>
      </c>
      <c r="F322" s="0" t="n">
        <v>-2.8</v>
      </c>
      <c r="I322" s="41" t="n">
        <f aca="false">I321+1</f>
        <v>317</v>
      </c>
      <c r="J322" s="53" t="n">
        <f aca="false">('Medidas-dBm-Diagrama de radiaçã'!I322)-MAX('Medidas-dBm-Diagrama de radiaçã'!$I$5:$I$365)</f>
        <v>-2.846</v>
      </c>
      <c r="K322" s="53" t="n">
        <f aca="false">('Medidas-dBm-Diagrama de radiaçã'!J322)-MAX('Medidas-dBm-Diagrama de radiaçã'!$J$5:$J$365)</f>
        <v>-1.212</v>
      </c>
      <c r="O322" s="41" t="n">
        <f aca="false">O321+1</f>
        <v>317</v>
      </c>
      <c r="P322" s="53" t="n">
        <f aca="false">('Medidas-dBm-Diagrama de radiaçã'!O322)-MAX('Medidas-dBm-Diagrama de radiaçã'!$P$5:$P$365)</f>
        <v>-13.814</v>
      </c>
      <c r="Q322" s="53" t="n">
        <f aca="false">('Medidas-dBm-Diagrama de radiaçã'!P322)-MAX('Medidas-dBm-Diagrama de radiaçã'!$P$5:$P$365)</f>
        <v>-1.576</v>
      </c>
      <c r="R322" s="53" t="n">
        <f aca="false">('Medidas-dBm-Diagrama de radiaçã'!Q322)-MAX('Medidas-dBm-Diagrama de radiaçã'!$P$5:$P$365)</f>
        <v>-4.902</v>
      </c>
      <c r="S322" s="53" t="n">
        <f aca="false">('Medidas-dBm-Diagrama de radiaçã'!R322)-MAX('Medidas-dBm-Diagrama de radiaçã'!$R$5:$R$365)</f>
        <v>-20.676</v>
      </c>
      <c r="T322" s="0" t="n">
        <v>-4.98800000000001</v>
      </c>
    </row>
    <row r="323" customFormat="false" ht="12.8" hidden="false" customHeight="false" outlineLevel="0" collapsed="false">
      <c r="A323" s="41"/>
      <c r="C323" s="41" t="n">
        <f aca="false">C322+1</f>
        <v>318</v>
      </c>
      <c r="D323" s="53" t="n">
        <f aca="false">('Medidas-dBm-Diagrama de radiaçã'!C323)-MAX('Medidas-dBm-Diagrama de radiaçã'!$C$5:$C$365,'Medidas-dBm-Diagrama de radiaçã'!$F$5:$F$365)</f>
        <v>-0.299999999999997</v>
      </c>
      <c r="E323" s="53" t="n">
        <f aca="false">('Medidas-dBm-Diagrama de radiaçã'!F323)-MAX('Medidas-dBm-Diagrama de radiaçã'!$C$5:$C$365,'Medidas-dBm-Diagrama de radiaçã'!$F$5:$F$365)</f>
        <v>-5.9</v>
      </c>
      <c r="F323" s="0" t="n">
        <v>-3.1</v>
      </c>
      <c r="I323" s="41" t="n">
        <f aca="false">I322+1</f>
        <v>318</v>
      </c>
      <c r="J323" s="53" t="n">
        <f aca="false">('Medidas-dBm-Diagrama de radiaçã'!I323)-MAX('Medidas-dBm-Diagrama de radiaçã'!$I$5:$I$365)</f>
        <v>-3.094</v>
      </c>
      <c r="K323" s="53" t="n">
        <f aca="false">('Medidas-dBm-Diagrama de radiaçã'!J323)-MAX('Medidas-dBm-Diagrama de radiaçã'!$J$5:$J$365)</f>
        <v>-1.068</v>
      </c>
      <c r="O323" s="41" t="n">
        <f aca="false">O322+1</f>
        <v>318</v>
      </c>
      <c r="P323" s="53" t="n">
        <f aca="false">('Medidas-dBm-Diagrama de radiaçã'!O323)-MAX('Medidas-dBm-Diagrama de radiaçã'!$P$5:$P$365)</f>
        <v>-14.246</v>
      </c>
      <c r="Q323" s="53" t="n">
        <f aca="false">('Medidas-dBm-Diagrama de radiaçã'!P323)-MAX('Medidas-dBm-Diagrama de radiaçã'!$P$5:$P$365)</f>
        <v>-1.604</v>
      </c>
      <c r="R323" s="53" t="n">
        <f aca="false">('Medidas-dBm-Diagrama de radiaçã'!Q323)-MAX('Medidas-dBm-Diagrama de radiaçã'!$P$5:$P$365)</f>
        <v>-4.648</v>
      </c>
      <c r="S323" s="53" t="n">
        <f aca="false">('Medidas-dBm-Diagrama de radiaçã'!R323)-MAX('Medidas-dBm-Diagrama de radiaçã'!$R$5:$R$365)</f>
        <v>-22.634</v>
      </c>
      <c r="T323" s="0" t="n">
        <v>-5.39600000000001</v>
      </c>
    </row>
    <row r="324" customFormat="false" ht="12.8" hidden="false" customHeight="false" outlineLevel="0" collapsed="false">
      <c r="A324" s="41"/>
      <c r="C324" s="41" t="n">
        <f aca="false">C323+1</f>
        <v>319</v>
      </c>
      <c r="D324" s="53" t="n">
        <f aca="false">('Medidas-dBm-Diagrama de radiaçã'!C324)-MAX('Medidas-dBm-Diagrama de radiaçã'!$C$5:$C$365,'Medidas-dBm-Diagrama de radiaçã'!$F$5:$F$365)</f>
        <v>-0.299999999999997</v>
      </c>
      <c r="E324" s="53" t="n">
        <f aca="false">('Medidas-dBm-Diagrama de radiaçã'!F324)-MAX('Medidas-dBm-Diagrama de radiaçã'!$C$5:$C$365,'Medidas-dBm-Diagrama de radiaçã'!$F$5:$F$365)</f>
        <v>-6.4</v>
      </c>
      <c r="F324" s="0" t="n">
        <v>-3.4</v>
      </c>
      <c r="I324" s="41" t="n">
        <f aca="false">I323+1</f>
        <v>319</v>
      </c>
      <c r="J324" s="53" t="n">
        <f aca="false">('Medidas-dBm-Diagrama de radiaçã'!I324)-MAX('Medidas-dBm-Diagrama de radiaçã'!$I$5:$I$365)</f>
        <v>-3.34200000000001</v>
      </c>
      <c r="K324" s="53" t="n">
        <f aca="false">('Medidas-dBm-Diagrama de radiaçã'!J324)-MAX('Medidas-dBm-Diagrama de radiaçã'!$J$5:$J$365)</f>
        <v>-0.924</v>
      </c>
      <c r="O324" s="41" t="n">
        <f aca="false">O323+1</f>
        <v>319</v>
      </c>
      <c r="P324" s="53" t="n">
        <f aca="false">('Medidas-dBm-Diagrama de radiaçã'!O324)-MAX('Medidas-dBm-Diagrama de radiaçã'!$P$5:$P$365)</f>
        <v>-14.678</v>
      </c>
      <c r="Q324" s="53" t="n">
        <f aca="false">('Medidas-dBm-Diagrama de radiaçã'!P324)-MAX('Medidas-dBm-Diagrama de radiaçã'!$P$5:$P$365)</f>
        <v>-1.63200000000001</v>
      </c>
      <c r="R324" s="53" t="n">
        <f aca="false">('Medidas-dBm-Diagrama de radiaçã'!Q324)-MAX('Medidas-dBm-Diagrama de radiaçã'!$P$5:$P$365)</f>
        <v>-4.39400000000001</v>
      </c>
      <c r="S324" s="53" t="n">
        <f aca="false">('Medidas-dBm-Diagrama de radiaçã'!R324)-MAX('Medidas-dBm-Diagrama de radiaçã'!$R$5:$R$365)</f>
        <v>-24.592</v>
      </c>
      <c r="T324" s="0" t="n">
        <v>-5.804</v>
      </c>
    </row>
    <row r="325" customFormat="false" ht="12.8" hidden="false" customHeight="false" outlineLevel="0" collapsed="false">
      <c r="A325" s="41" t="n">
        <v>320</v>
      </c>
      <c r="C325" s="41" t="n">
        <f aca="false">C324+1</f>
        <v>320</v>
      </c>
      <c r="D325" s="53" t="n">
        <f aca="false">('Medidas-dBm-Diagrama de radiaçã'!C325)-MAX('Medidas-dBm-Diagrama de radiaçã'!$C$5:$C$365,'Medidas-dBm-Diagrama de radiaçã'!$F$5:$F$365)</f>
        <v>-0.299999999999997</v>
      </c>
      <c r="E325" s="53" t="n">
        <f aca="false">('Medidas-dBm-Diagrama de radiaçã'!F325)-MAX('Medidas-dBm-Diagrama de radiaçã'!$C$5:$C$365,'Medidas-dBm-Diagrama de radiaçã'!$F$5:$F$365)</f>
        <v>-6.8</v>
      </c>
      <c r="F325" s="0" t="n">
        <v>-3.9</v>
      </c>
      <c r="I325" s="41" t="n">
        <f aca="false">I324+1</f>
        <v>320</v>
      </c>
      <c r="J325" s="53" t="n">
        <f aca="false">('Medidas-dBm-Diagrama de radiaçã'!I325)-MAX('Medidas-dBm-Diagrama de radiaçã'!$I$5:$I$365)</f>
        <v>-3.59</v>
      </c>
      <c r="K325" s="53" t="n">
        <f aca="false">('Medidas-dBm-Diagrama de radiaçã'!J325)-MAX('Medidas-dBm-Diagrama de radiaçã'!$J$5:$J$365)</f>
        <v>-0.780000000000001</v>
      </c>
      <c r="O325" s="41" t="n">
        <f aca="false">O324+1</f>
        <v>320</v>
      </c>
      <c r="P325" s="53" t="n">
        <f aca="false">('Medidas-dBm-Diagrama de radiaçã'!O325)-MAX('Medidas-dBm-Diagrama de radiaçã'!$P$5:$P$365)</f>
        <v>-15.11</v>
      </c>
      <c r="Q325" s="53" t="n">
        <f aca="false">('Medidas-dBm-Diagrama de radiaçã'!P325)-MAX('Medidas-dBm-Diagrama de radiaçã'!$P$5:$P$365)</f>
        <v>-1.66</v>
      </c>
      <c r="R325" s="53" t="n">
        <f aca="false">('Medidas-dBm-Diagrama de radiaçã'!Q325)-MAX('Medidas-dBm-Diagrama de radiaçã'!$P$5:$P$365)</f>
        <v>-4.14</v>
      </c>
      <c r="S325" s="53" t="n">
        <f aca="false">('Medidas-dBm-Diagrama de radiaçã'!R325)-MAX('Medidas-dBm-Diagrama de radiaçã'!$R$5:$R$365)</f>
        <v>-26.55</v>
      </c>
      <c r="T325" s="0" t="n">
        <v>-6.21200000000001</v>
      </c>
    </row>
    <row r="326" customFormat="false" ht="12.8" hidden="false" customHeight="false" outlineLevel="0" collapsed="false">
      <c r="A326" s="41"/>
      <c r="C326" s="41" t="n">
        <f aca="false">C325+1</f>
        <v>321</v>
      </c>
      <c r="D326" s="53" t="n">
        <f aca="false">('Medidas-dBm-Diagrama de radiaçã'!C326)-MAX('Medidas-dBm-Diagrama de radiaçã'!$C$5:$C$365,'Medidas-dBm-Diagrama de radiaçã'!$F$5:$F$365)</f>
        <v>-0.299999999999997</v>
      </c>
      <c r="E326" s="53" t="n">
        <f aca="false">('Medidas-dBm-Diagrama de radiaçã'!F326)-MAX('Medidas-dBm-Diagrama de radiaçã'!$C$5:$C$365,'Medidas-dBm-Diagrama de radiaçã'!$F$5:$F$365)</f>
        <v>-7.2</v>
      </c>
      <c r="F326" s="0" t="n">
        <v>-4.3</v>
      </c>
      <c r="I326" s="41" t="n">
        <f aca="false">I325+1</f>
        <v>321</v>
      </c>
      <c r="J326" s="53" t="n">
        <f aca="false">('Medidas-dBm-Diagrama de radiaçã'!I326)-MAX('Medidas-dBm-Diagrama de radiaçã'!$I$5:$I$365)</f>
        <v>-3.848</v>
      </c>
      <c r="K326" s="53" t="n">
        <f aca="false">('Medidas-dBm-Diagrama de radiaçã'!J326)-MAX('Medidas-dBm-Diagrama de radiaçã'!$J$5:$J$365)</f>
        <v>-0.707999999999998</v>
      </c>
      <c r="O326" s="41" t="n">
        <f aca="false">O325+1</f>
        <v>321</v>
      </c>
      <c r="P326" s="53" t="n">
        <f aca="false">('Medidas-dBm-Diagrama de radiaçã'!O326)-MAX('Medidas-dBm-Diagrama de radiaçã'!$P$5:$P$365)</f>
        <v>-15.37</v>
      </c>
      <c r="Q326" s="53" t="n">
        <f aca="false">('Medidas-dBm-Diagrama de radiaçã'!P326)-MAX('Medidas-dBm-Diagrama de radiaçã'!$P$5:$P$365)</f>
        <v>-1.706</v>
      </c>
      <c r="R326" s="53" t="n">
        <f aca="false">('Medidas-dBm-Diagrama de radiaçã'!Q326)-MAX('Medidas-dBm-Diagrama de radiaçã'!$P$5:$P$365)</f>
        <v>-3.884</v>
      </c>
      <c r="S326" s="53" t="n">
        <f aca="false">('Medidas-dBm-Diagrama de radiaçã'!R326)-MAX('Medidas-dBm-Diagrama de radiaçã'!$R$5:$R$365)</f>
        <v>-25.602</v>
      </c>
      <c r="T326" s="0" t="n">
        <v>-6.62</v>
      </c>
    </row>
    <row r="327" customFormat="false" ht="12.8" hidden="false" customHeight="false" outlineLevel="0" collapsed="false">
      <c r="A327" s="41"/>
      <c r="C327" s="41" t="n">
        <f aca="false">C326+1</f>
        <v>322</v>
      </c>
      <c r="D327" s="53" t="n">
        <f aca="false">('Medidas-dBm-Diagrama de radiaçã'!C327)-MAX('Medidas-dBm-Diagrama de radiaçã'!$C$5:$C$365,'Medidas-dBm-Diagrama de radiaçã'!$F$5:$F$365)</f>
        <v>-0.299999999999997</v>
      </c>
      <c r="E327" s="53" t="n">
        <f aca="false">('Medidas-dBm-Diagrama de radiaçã'!F327)-MAX('Medidas-dBm-Diagrama de radiaçã'!$C$5:$C$365,'Medidas-dBm-Diagrama de radiaçã'!$F$5:$F$365)</f>
        <v>-7.5</v>
      </c>
      <c r="F327" s="0" t="n">
        <v>-4.7</v>
      </c>
      <c r="I327" s="41" t="n">
        <f aca="false">I326+1</f>
        <v>322</v>
      </c>
      <c r="J327" s="53" t="n">
        <f aca="false">('Medidas-dBm-Diagrama de radiaçã'!I327)-MAX('Medidas-dBm-Diagrama de radiaçã'!$I$5:$I$365)</f>
        <v>-4.106</v>
      </c>
      <c r="K327" s="53" t="n">
        <f aca="false">('Medidas-dBm-Diagrama de radiaçã'!J327)-MAX('Medidas-dBm-Diagrama de radiaçã'!$J$5:$J$365)</f>
        <v>-0.636000000000003</v>
      </c>
      <c r="O327" s="41" t="n">
        <f aca="false">O326+1</f>
        <v>322</v>
      </c>
      <c r="P327" s="53" t="n">
        <f aca="false">('Medidas-dBm-Diagrama de radiaçã'!O327)-MAX('Medidas-dBm-Diagrama de radiaçã'!$P$5:$P$365)</f>
        <v>-15.63</v>
      </c>
      <c r="Q327" s="53" t="n">
        <f aca="false">('Medidas-dBm-Diagrama de radiaçã'!P327)-MAX('Medidas-dBm-Diagrama de radiaçã'!$P$5:$P$365)</f>
        <v>-1.752</v>
      </c>
      <c r="R327" s="53" t="n">
        <f aca="false">('Medidas-dBm-Diagrama de radiaçã'!Q327)-MAX('Medidas-dBm-Diagrama de radiaçã'!$P$5:$P$365)</f>
        <v>-3.628</v>
      </c>
      <c r="S327" s="53" t="n">
        <f aca="false">('Medidas-dBm-Diagrama de radiaçã'!R327)-MAX('Medidas-dBm-Diagrama de radiaçã'!$R$5:$R$365)</f>
        <v>-24.654</v>
      </c>
      <c r="T327" s="0" t="n">
        <v>-7.04600000000001</v>
      </c>
    </row>
    <row r="328" customFormat="false" ht="12.8" hidden="false" customHeight="false" outlineLevel="0" collapsed="false">
      <c r="A328" s="41"/>
      <c r="C328" s="41" t="n">
        <f aca="false">C327+1</f>
        <v>323</v>
      </c>
      <c r="D328" s="53" t="n">
        <f aca="false">('Medidas-dBm-Diagrama de radiaçã'!C328)-MAX('Medidas-dBm-Diagrama de radiaçã'!$C$5:$C$365,'Medidas-dBm-Diagrama de radiaçã'!$F$5:$F$365)</f>
        <v>-0.299999999999997</v>
      </c>
      <c r="E328" s="53" t="n">
        <f aca="false">('Medidas-dBm-Diagrama de radiaçã'!F328)-MAX('Medidas-dBm-Diagrama de radiaçã'!$C$5:$C$365,'Medidas-dBm-Diagrama de radiaçã'!$F$5:$F$365)</f>
        <v>-7.8</v>
      </c>
      <c r="F328" s="0" t="n">
        <v>-5.1</v>
      </c>
      <c r="I328" s="41" t="n">
        <f aca="false">I327+1</f>
        <v>323</v>
      </c>
      <c r="J328" s="53" t="n">
        <f aca="false">('Medidas-dBm-Diagrama de radiaçã'!I328)-MAX('Medidas-dBm-Diagrama de radiaçã'!$I$5:$I$365)</f>
        <v>-4.364</v>
      </c>
      <c r="K328" s="53" t="n">
        <f aca="false">('Medidas-dBm-Diagrama de radiaçã'!J328)-MAX('Medidas-dBm-Diagrama de radiaçã'!$J$5:$J$365)</f>
        <v>-0.564</v>
      </c>
      <c r="O328" s="41" t="n">
        <f aca="false">O327+1</f>
        <v>323</v>
      </c>
      <c r="P328" s="53" t="n">
        <f aca="false">('Medidas-dBm-Diagrama de radiaçã'!O328)-MAX('Medidas-dBm-Diagrama de radiaçã'!$P$5:$P$365)</f>
        <v>-15.89</v>
      </c>
      <c r="Q328" s="53" t="n">
        <f aca="false">('Medidas-dBm-Diagrama de radiaçã'!P328)-MAX('Medidas-dBm-Diagrama de radiaçã'!$P$5:$P$365)</f>
        <v>-1.798</v>
      </c>
      <c r="R328" s="53" t="n">
        <f aca="false">('Medidas-dBm-Diagrama de radiaçã'!Q328)-MAX('Medidas-dBm-Diagrama de radiaçã'!$P$5:$P$365)</f>
        <v>-3.372</v>
      </c>
      <c r="S328" s="53" t="n">
        <f aca="false">('Medidas-dBm-Diagrama de radiaçã'!R328)-MAX('Medidas-dBm-Diagrama de radiaçã'!$R$5:$R$365)</f>
        <v>-23.706</v>
      </c>
      <c r="T328" s="0" t="n">
        <v>-7.472</v>
      </c>
    </row>
    <row r="329" customFormat="false" ht="12.8" hidden="false" customHeight="false" outlineLevel="0" collapsed="false">
      <c r="A329" s="41"/>
      <c r="C329" s="41" t="n">
        <f aca="false">C328+1</f>
        <v>324</v>
      </c>
      <c r="D329" s="53" t="n">
        <f aca="false">('Medidas-dBm-Diagrama de radiaçã'!C329)-MAX('Medidas-dBm-Diagrama de radiaçã'!$C$5:$C$365,'Medidas-dBm-Diagrama de radiaçã'!$F$5:$F$365)</f>
        <v>-0.299999999999997</v>
      </c>
      <c r="E329" s="53" t="n">
        <f aca="false">('Medidas-dBm-Diagrama de radiaçã'!F329)-MAX('Medidas-dBm-Diagrama de radiaçã'!$C$5:$C$365,'Medidas-dBm-Diagrama de radiaçã'!$F$5:$F$365)</f>
        <v>-8.09999999999999</v>
      </c>
      <c r="F329" s="0" t="n">
        <v>-5.6</v>
      </c>
      <c r="I329" s="41" t="n">
        <f aca="false">I328+1</f>
        <v>324</v>
      </c>
      <c r="J329" s="53" t="n">
        <f aca="false">('Medidas-dBm-Diagrama de radiaçã'!I329)-MAX('Medidas-dBm-Diagrama de radiaçã'!$I$5:$I$365)</f>
        <v>-4.622</v>
      </c>
      <c r="K329" s="53" t="n">
        <f aca="false">('Medidas-dBm-Diagrama de radiaçã'!J329)-MAX('Medidas-dBm-Diagrama de radiaçã'!$J$5:$J$365)</f>
        <v>-0.491999999999997</v>
      </c>
      <c r="O329" s="41" t="n">
        <f aca="false">O328+1</f>
        <v>324</v>
      </c>
      <c r="P329" s="53" t="n">
        <f aca="false">('Medidas-dBm-Diagrama de radiaçã'!O329)-MAX('Medidas-dBm-Diagrama de radiaçã'!$P$5:$P$365)</f>
        <v>-16.15</v>
      </c>
      <c r="Q329" s="53" t="n">
        <f aca="false">('Medidas-dBm-Diagrama de radiaçã'!P329)-MAX('Medidas-dBm-Diagrama de radiaçã'!$P$5:$P$365)</f>
        <v>-1.844</v>
      </c>
      <c r="R329" s="53" t="n">
        <f aca="false">('Medidas-dBm-Diagrama de radiaçã'!Q329)-MAX('Medidas-dBm-Diagrama de radiaçã'!$P$5:$P$365)</f>
        <v>-3.116</v>
      </c>
      <c r="S329" s="53" t="n">
        <f aca="false">('Medidas-dBm-Diagrama de radiaçã'!R329)-MAX('Medidas-dBm-Diagrama de radiaçã'!$R$5:$R$365)</f>
        <v>-22.758</v>
      </c>
      <c r="T329" s="0" t="n">
        <v>-7.898</v>
      </c>
    </row>
    <row r="330" customFormat="false" ht="12.8" hidden="false" customHeight="false" outlineLevel="0" collapsed="false">
      <c r="A330" s="41"/>
      <c r="C330" s="41" t="n">
        <f aca="false">C329+1</f>
        <v>325</v>
      </c>
      <c r="D330" s="53" t="n">
        <f aca="false">('Medidas-dBm-Diagrama de radiaçã'!C330)-MAX('Medidas-dBm-Diagrama de radiaçã'!$C$5:$C$365,'Medidas-dBm-Diagrama de radiaçã'!$F$5:$F$365)</f>
        <v>-0.299999999999997</v>
      </c>
      <c r="E330" s="53" t="n">
        <f aca="false">('Medidas-dBm-Diagrama de radiaçã'!F330)-MAX('Medidas-dBm-Diagrama de radiaçã'!$C$5:$C$365,'Medidas-dBm-Diagrama de radiaçã'!$F$5:$F$365)</f>
        <v>-8.59999999999999</v>
      </c>
      <c r="F330" s="0" t="n">
        <v>-6</v>
      </c>
      <c r="I330" s="41" t="n">
        <f aca="false">I329+1</f>
        <v>325</v>
      </c>
      <c r="J330" s="53" t="n">
        <f aca="false">('Medidas-dBm-Diagrama de radiaçã'!I330)-MAX('Medidas-dBm-Diagrama de radiaçã'!$I$5:$I$365)</f>
        <v>-4.88</v>
      </c>
      <c r="K330" s="53" t="n">
        <f aca="false">('Medidas-dBm-Diagrama de radiaçã'!J330)-MAX('Medidas-dBm-Diagrama de radiaçã'!$J$5:$J$365)</f>
        <v>-0.420000000000002</v>
      </c>
      <c r="O330" s="41" t="n">
        <f aca="false">O329+1</f>
        <v>325</v>
      </c>
      <c r="P330" s="53" t="n">
        <f aca="false">('Medidas-dBm-Diagrama de radiaçã'!O330)-MAX('Medidas-dBm-Diagrama de radiaçã'!$P$5:$P$365)</f>
        <v>-16.41</v>
      </c>
      <c r="Q330" s="53" t="n">
        <f aca="false">('Medidas-dBm-Diagrama de radiaçã'!P330)-MAX('Medidas-dBm-Diagrama de radiaçã'!$P$5:$P$365)</f>
        <v>-1.89</v>
      </c>
      <c r="R330" s="53" t="n">
        <f aca="false">('Medidas-dBm-Diagrama de radiaçã'!Q330)-MAX('Medidas-dBm-Diagrama de radiaçã'!$P$5:$P$365)</f>
        <v>-2.86</v>
      </c>
      <c r="S330" s="53" t="n">
        <f aca="false">('Medidas-dBm-Diagrama de radiaçã'!R330)-MAX('Medidas-dBm-Diagrama de radiaçã'!$R$5:$R$365)</f>
        <v>-21.81</v>
      </c>
      <c r="T330" s="0" t="n">
        <v>-8.32400000000001</v>
      </c>
    </row>
    <row r="331" customFormat="false" ht="12.8" hidden="false" customHeight="false" outlineLevel="0" collapsed="false">
      <c r="A331" s="41"/>
      <c r="C331" s="41" t="n">
        <f aca="false">C330+1</f>
        <v>326</v>
      </c>
      <c r="D331" s="53" t="n">
        <f aca="false">('Medidas-dBm-Diagrama de radiaçã'!C331)-MAX('Medidas-dBm-Diagrama de radiaçã'!$C$5:$C$365,'Medidas-dBm-Diagrama de radiaçã'!$F$5:$F$365)</f>
        <v>-0.299999999999997</v>
      </c>
      <c r="E331" s="53" t="n">
        <f aca="false">('Medidas-dBm-Diagrama de radiaçã'!F331)-MAX('Medidas-dBm-Diagrama de radiaçã'!$C$5:$C$365,'Medidas-dBm-Diagrama de radiaçã'!$F$5:$F$365)</f>
        <v>-9.09999999999999</v>
      </c>
      <c r="F331" s="0" t="n">
        <v>-6.4</v>
      </c>
      <c r="I331" s="41" t="n">
        <f aca="false">I330+1</f>
        <v>326</v>
      </c>
      <c r="J331" s="53" t="n">
        <f aca="false">('Medidas-dBm-Diagrama de radiaçã'!I331)-MAX('Medidas-dBm-Diagrama de radiaçã'!$I$5:$I$365)</f>
        <v>-5.182</v>
      </c>
      <c r="K331" s="53" t="n">
        <f aca="false">('Medidas-dBm-Diagrama de radiaçã'!J331)-MAX('Medidas-dBm-Diagrama de radiaçã'!$J$5:$J$365)</f>
        <v>-0.344000000000001</v>
      </c>
      <c r="O331" s="41" t="n">
        <f aca="false">O330+1</f>
        <v>326</v>
      </c>
      <c r="P331" s="53" t="n">
        <f aca="false">('Medidas-dBm-Diagrama de radiaçã'!O331)-MAX('Medidas-dBm-Diagrama de radiaçã'!$P$5:$P$365)</f>
        <v>-16.454</v>
      </c>
      <c r="Q331" s="53" t="n">
        <f aca="false">('Medidas-dBm-Diagrama de radiaçã'!P331)-MAX('Medidas-dBm-Diagrama de radiaçã'!$P$5:$P$365)</f>
        <v>-1.986</v>
      </c>
      <c r="R331" s="53" t="n">
        <f aca="false">('Medidas-dBm-Diagrama de radiaçã'!Q331)-MAX('Medidas-dBm-Diagrama de radiaçã'!$P$5:$P$365)</f>
        <v>-2.738</v>
      </c>
      <c r="S331" s="53" t="n">
        <f aca="false">('Medidas-dBm-Diagrama de radiaçã'!R331)-MAX('Medidas-dBm-Diagrama de radiaçã'!$R$5:$R$365)</f>
        <v>-20.404</v>
      </c>
      <c r="T331" s="0" t="n">
        <v>-8.75</v>
      </c>
    </row>
    <row r="332" customFormat="false" ht="12.8" hidden="false" customHeight="false" outlineLevel="0" collapsed="false">
      <c r="A332" s="41"/>
      <c r="C332" s="41" t="n">
        <f aca="false">C331+1</f>
        <v>327</v>
      </c>
      <c r="D332" s="53" t="n">
        <f aca="false">('Medidas-dBm-Diagrama de radiaçã'!C332)-MAX('Medidas-dBm-Diagrama de radiaçã'!$C$5:$C$365,'Medidas-dBm-Diagrama de radiaçã'!$F$5:$F$365)</f>
        <v>-0.299999999999997</v>
      </c>
      <c r="E332" s="53" t="n">
        <f aca="false">('Medidas-dBm-Diagrama de radiaçã'!F332)-MAX('Medidas-dBm-Diagrama de radiaçã'!$C$5:$C$365,'Medidas-dBm-Diagrama de radiaçã'!$F$5:$F$365)</f>
        <v>-9.59999999999999</v>
      </c>
      <c r="F332" s="0" t="n">
        <v>-6.7</v>
      </c>
      <c r="I332" s="41" t="n">
        <f aca="false">I331+1</f>
        <v>327</v>
      </c>
      <c r="J332" s="53" t="n">
        <f aca="false">('Medidas-dBm-Diagrama de radiaçã'!I332)-MAX('Medidas-dBm-Diagrama de radiaçã'!$I$5:$I$365)</f>
        <v>-5.484</v>
      </c>
      <c r="K332" s="53" t="n">
        <f aca="false">('Medidas-dBm-Diagrama de radiaçã'!J332)-MAX('Medidas-dBm-Diagrama de radiaçã'!$J$5:$J$365)</f>
        <v>-0.268000000000001</v>
      </c>
      <c r="O332" s="41" t="n">
        <f aca="false">O331+1</f>
        <v>327</v>
      </c>
      <c r="P332" s="53" t="n">
        <f aca="false">('Medidas-dBm-Diagrama de radiaçã'!O332)-MAX('Medidas-dBm-Diagrama de radiaçã'!$P$5:$P$365)</f>
        <v>-16.498</v>
      </c>
      <c r="Q332" s="53" t="n">
        <f aca="false">('Medidas-dBm-Diagrama de radiaçã'!P332)-MAX('Medidas-dBm-Diagrama de radiaçã'!$P$5:$P$365)</f>
        <v>-2.082</v>
      </c>
      <c r="R332" s="53" t="n">
        <f aca="false">('Medidas-dBm-Diagrama de radiaçã'!Q332)-MAX('Medidas-dBm-Diagrama de radiaçã'!$P$5:$P$365)</f>
        <v>-2.616</v>
      </c>
      <c r="S332" s="53" t="n">
        <f aca="false">('Medidas-dBm-Diagrama de radiaçã'!R332)-MAX('Medidas-dBm-Diagrama de radiaçã'!$R$5:$R$365)</f>
        <v>-18.998</v>
      </c>
      <c r="T332" s="0" t="n">
        <v>-9.086</v>
      </c>
    </row>
    <row r="333" customFormat="false" ht="12.8" hidden="false" customHeight="false" outlineLevel="0" collapsed="false">
      <c r="A333" s="41"/>
      <c r="C333" s="41" t="n">
        <f aca="false">C332+1</f>
        <v>328</v>
      </c>
      <c r="D333" s="53" t="n">
        <f aca="false">('Medidas-dBm-Diagrama de radiaçã'!C333)-MAX('Medidas-dBm-Diagrama de radiaçã'!$C$5:$C$365,'Medidas-dBm-Diagrama de radiaçã'!$F$5:$F$365)</f>
        <v>-0.299999999999997</v>
      </c>
      <c r="E333" s="53" t="n">
        <f aca="false">('Medidas-dBm-Diagrama de radiaçã'!F333)-MAX('Medidas-dBm-Diagrama de radiaçã'!$C$5:$C$365,'Medidas-dBm-Diagrama de radiaçã'!$F$5:$F$365)</f>
        <v>-10.1</v>
      </c>
      <c r="F333" s="0" t="n">
        <v>-7</v>
      </c>
      <c r="I333" s="41" t="n">
        <f aca="false">I332+1</f>
        <v>328</v>
      </c>
      <c r="J333" s="53" t="n">
        <f aca="false">('Medidas-dBm-Diagrama de radiaçã'!I333)-MAX('Medidas-dBm-Diagrama de radiaçã'!$I$5:$I$365)</f>
        <v>-5.786</v>
      </c>
      <c r="K333" s="53" t="n">
        <f aca="false">('Medidas-dBm-Diagrama de radiaçã'!J333)-MAX('Medidas-dBm-Diagrama de radiaçã'!$J$5:$J$365)</f>
        <v>-0.192</v>
      </c>
      <c r="O333" s="41" t="n">
        <f aca="false">O332+1</f>
        <v>328</v>
      </c>
      <c r="P333" s="53" t="n">
        <f aca="false">('Medidas-dBm-Diagrama de radiaçã'!O333)-MAX('Medidas-dBm-Diagrama de radiaçã'!$P$5:$P$365)</f>
        <v>-16.542</v>
      </c>
      <c r="Q333" s="53" t="n">
        <f aca="false">('Medidas-dBm-Diagrama de radiaçã'!P333)-MAX('Medidas-dBm-Diagrama de radiaçã'!$P$5:$P$365)</f>
        <v>-2.178</v>
      </c>
      <c r="R333" s="53" t="n">
        <f aca="false">('Medidas-dBm-Diagrama de radiaçã'!Q333)-MAX('Medidas-dBm-Diagrama de radiaçã'!$P$5:$P$365)</f>
        <v>-2.494</v>
      </c>
      <c r="S333" s="53" t="n">
        <f aca="false">('Medidas-dBm-Diagrama de radiaçã'!R333)-MAX('Medidas-dBm-Diagrama de radiaçã'!$R$5:$R$365)</f>
        <v>-17.592</v>
      </c>
      <c r="T333" s="0" t="n">
        <v>-9.422</v>
      </c>
    </row>
    <row r="334" customFormat="false" ht="12.8" hidden="false" customHeight="false" outlineLevel="0" collapsed="false">
      <c r="A334" s="41"/>
      <c r="C334" s="41" t="n">
        <f aca="false">C333+1</f>
        <v>329</v>
      </c>
      <c r="D334" s="53" t="n">
        <f aca="false">('Medidas-dBm-Diagrama de radiaçã'!C334)-MAX('Medidas-dBm-Diagrama de radiaçã'!$C$5:$C$365,'Medidas-dBm-Diagrama de radiaçã'!$F$5:$F$365)</f>
        <v>-0.299999999999997</v>
      </c>
      <c r="E334" s="53" t="n">
        <f aca="false">('Medidas-dBm-Diagrama de radiaçã'!F334)-MAX('Medidas-dBm-Diagrama de radiaçã'!$C$5:$C$365,'Medidas-dBm-Diagrama de radiaçã'!$F$5:$F$365)</f>
        <v>-10.3</v>
      </c>
      <c r="F334" s="0" t="n">
        <v>-7.3</v>
      </c>
      <c r="I334" s="41" t="n">
        <f aca="false">I333+1</f>
        <v>329</v>
      </c>
      <c r="J334" s="53" t="n">
        <f aca="false">('Medidas-dBm-Diagrama de radiaçã'!I334)-MAX('Medidas-dBm-Diagrama de radiaçã'!$I$5:$I$365)</f>
        <v>-6.088</v>
      </c>
      <c r="K334" s="53" t="n">
        <f aca="false">('Medidas-dBm-Diagrama de radiaçã'!J334)-MAX('Medidas-dBm-Diagrama de radiaçã'!$J$5:$J$365)</f>
        <v>-0.116</v>
      </c>
      <c r="O334" s="41" t="n">
        <f aca="false">O333+1</f>
        <v>329</v>
      </c>
      <c r="P334" s="53" t="n">
        <f aca="false">('Medidas-dBm-Diagrama de radiaçã'!O334)-MAX('Medidas-dBm-Diagrama de radiaçã'!$P$5:$P$365)</f>
        <v>-16.586</v>
      </c>
      <c r="Q334" s="53" t="n">
        <f aca="false">('Medidas-dBm-Diagrama de radiaçã'!P334)-MAX('Medidas-dBm-Diagrama de radiaçã'!$P$5:$P$365)</f>
        <v>-2.274</v>
      </c>
      <c r="R334" s="53" t="n">
        <f aca="false">('Medidas-dBm-Diagrama de radiaçã'!Q334)-MAX('Medidas-dBm-Diagrama de radiaçã'!$P$5:$P$365)</f>
        <v>-2.372</v>
      </c>
      <c r="S334" s="53" t="n">
        <f aca="false">('Medidas-dBm-Diagrama de radiaçã'!R334)-MAX('Medidas-dBm-Diagrama de radiaçã'!$R$5:$R$365)</f>
        <v>-16.186</v>
      </c>
      <c r="T334" s="0" t="n">
        <v>-9.758</v>
      </c>
    </row>
    <row r="335" customFormat="false" ht="12.8" hidden="false" customHeight="false" outlineLevel="0" collapsed="false">
      <c r="A335" s="41" t="n">
        <v>330</v>
      </c>
      <c r="C335" s="41" t="n">
        <f aca="false">C334+1</f>
        <v>330</v>
      </c>
      <c r="D335" s="53" t="n">
        <f aca="false">('Medidas-dBm-Diagrama de radiaçã'!C335)-MAX('Medidas-dBm-Diagrama de radiaçã'!$C$5:$C$365,'Medidas-dBm-Diagrama de radiaçã'!$F$5:$F$365)</f>
        <v>-0.399999999999999</v>
      </c>
      <c r="E335" s="53" t="n">
        <f aca="false">('Medidas-dBm-Diagrama de radiaçã'!F335)-MAX('Medidas-dBm-Diagrama de radiaçã'!$C$5:$C$365,'Medidas-dBm-Diagrama de radiaçã'!$F$5:$F$365)</f>
        <v>-10.5</v>
      </c>
      <c r="F335" s="0" t="n">
        <v>-7.8</v>
      </c>
      <c r="I335" s="41" t="n">
        <f aca="false">I334+1</f>
        <v>330</v>
      </c>
      <c r="J335" s="53" t="n">
        <f aca="false">('Medidas-dBm-Diagrama de radiaçã'!I335)-MAX('Medidas-dBm-Diagrama de radiaçã'!$I$5:$I$365)</f>
        <v>-6.39</v>
      </c>
      <c r="K335" s="53" t="n">
        <f aca="false">('Medidas-dBm-Diagrama de radiaçã'!J335)-MAX('Medidas-dBm-Diagrama de radiaçã'!$J$5:$J$365)</f>
        <v>-0.0399999999999991</v>
      </c>
      <c r="O335" s="41" t="n">
        <f aca="false">O334+1</f>
        <v>330</v>
      </c>
      <c r="P335" s="53" t="n">
        <f aca="false">('Medidas-dBm-Diagrama de radiaçã'!O335)-MAX('Medidas-dBm-Diagrama de radiaçã'!$P$5:$P$365)</f>
        <v>-16.63</v>
      </c>
      <c r="Q335" s="53" t="n">
        <f aca="false">('Medidas-dBm-Diagrama de radiaçã'!P335)-MAX('Medidas-dBm-Diagrama de radiaçã'!$P$5:$P$365)</f>
        <v>-2.37</v>
      </c>
      <c r="R335" s="53" t="n">
        <f aca="false">('Medidas-dBm-Diagrama de radiaçã'!Q335)-MAX('Medidas-dBm-Diagrama de radiaçã'!$P$5:$P$365)</f>
        <v>-2.25</v>
      </c>
      <c r="S335" s="53" t="n">
        <f aca="false">('Medidas-dBm-Diagrama de radiaçã'!R335)-MAX('Medidas-dBm-Diagrama de radiaçã'!$R$5:$R$365)</f>
        <v>-14.78</v>
      </c>
      <c r="T335" s="0" t="n">
        <v>-10.094</v>
      </c>
    </row>
    <row r="336" customFormat="false" ht="12.8" hidden="false" customHeight="false" outlineLevel="0" collapsed="false">
      <c r="A336" s="41"/>
      <c r="C336" s="41" t="n">
        <f aca="false">C335+1</f>
        <v>331</v>
      </c>
      <c r="D336" s="53" t="n">
        <f aca="false">('Medidas-dBm-Diagrama de radiaçã'!C336)-MAX('Medidas-dBm-Diagrama de radiaçã'!$C$5:$C$365,'Medidas-dBm-Diagrama de radiaçã'!$F$5:$F$365)</f>
        <v>-0.399999999999999</v>
      </c>
      <c r="E336" s="53" t="n">
        <f aca="false">('Medidas-dBm-Diagrama de radiaçã'!F336)-MAX('Medidas-dBm-Diagrama de radiaçã'!$C$5:$C$365,'Medidas-dBm-Diagrama de radiaçã'!$F$5:$F$365)</f>
        <v>-10.9</v>
      </c>
      <c r="F336" s="0" t="n">
        <v>-8.3</v>
      </c>
      <c r="I336" s="41" t="n">
        <f aca="false">I335+1</f>
        <v>331</v>
      </c>
      <c r="J336" s="53" t="n">
        <f aca="false">('Medidas-dBm-Diagrama de radiaçã'!I336)-MAX('Medidas-dBm-Diagrama de radiaçã'!$I$5:$I$365)</f>
        <v>-6.43000000000001</v>
      </c>
      <c r="K336" s="53" t="n">
        <f aca="false">('Medidas-dBm-Diagrama de radiaçã'!J336)-MAX('Medidas-dBm-Diagrama de radiaçã'!$J$5:$J$365)</f>
        <v>-0.0320000000000036</v>
      </c>
      <c r="O336" s="41" t="n">
        <f aca="false">O335+1</f>
        <v>331</v>
      </c>
      <c r="P336" s="53" t="n">
        <f aca="false">('Medidas-dBm-Diagrama de radiaçã'!O336)-MAX('Medidas-dBm-Diagrama de radiaçã'!$P$5:$P$365)</f>
        <v>-16.426</v>
      </c>
      <c r="Q336" s="53" t="n">
        <f aca="false">('Medidas-dBm-Diagrama de radiaçã'!P336)-MAX('Medidas-dBm-Diagrama de radiaçã'!$P$5:$P$365)</f>
        <v>-2.476</v>
      </c>
      <c r="R336" s="53" t="n">
        <f aca="false">('Medidas-dBm-Diagrama de radiaçã'!Q336)-MAX('Medidas-dBm-Diagrama de radiaçã'!$P$5:$P$365)</f>
        <v>-2.264</v>
      </c>
      <c r="S336" s="53" t="n">
        <f aca="false">('Medidas-dBm-Diagrama de radiaçã'!R336)-MAX('Medidas-dBm-Diagrama de radiaçã'!$R$5:$R$365)</f>
        <v>-14.148</v>
      </c>
      <c r="T336" s="0" t="n">
        <v>-10.43</v>
      </c>
    </row>
    <row r="337" customFormat="false" ht="12.8" hidden="false" customHeight="false" outlineLevel="0" collapsed="false">
      <c r="A337" s="41"/>
      <c r="C337" s="41" t="n">
        <f aca="false">C336+1</f>
        <v>332</v>
      </c>
      <c r="D337" s="53" t="n">
        <f aca="false">('Medidas-dBm-Diagrama de radiaçã'!C337)-MAX('Medidas-dBm-Diagrama de radiaçã'!$C$5:$C$365,'Medidas-dBm-Diagrama de radiaçã'!$F$5:$F$365)</f>
        <v>-0.399999999999999</v>
      </c>
      <c r="E337" s="53" t="n">
        <f aca="false">('Medidas-dBm-Diagrama de radiaçã'!F337)-MAX('Medidas-dBm-Diagrama de radiaçã'!$C$5:$C$365,'Medidas-dBm-Diagrama de radiaçã'!$F$5:$F$365)</f>
        <v>-11.2</v>
      </c>
      <c r="F337" s="0" t="n">
        <v>-8.8</v>
      </c>
      <c r="I337" s="41" t="n">
        <f aca="false">I336+1</f>
        <v>332</v>
      </c>
      <c r="J337" s="53" t="n">
        <f aca="false">('Medidas-dBm-Diagrama de radiaçã'!I337)-MAX('Medidas-dBm-Diagrama de radiaçã'!$I$5:$I$365)</f>
        <v>-6.47000000000001</v>
      </c>
      <c r="K337" s="53" t="n">
        <f aca="false">('Medidas-dBm-Diagrama de radiaçã'!J337)-MAX('Medidas-dBm-Diagrama de radiaçã'!$J$5:$J$365)</f>
        <v>-0.0240000000000009</v>
      </c>
      <c r="O337" s="41" t="n">
        <f aca="false">O336+1</f>
        <v>332</v>
      </c>
      <c r="P337" s="53" t="n">
        <f aca="false">('Medidas-dBm-Diagrama de radiaçã'!O337)-MAX('Medidas-dBm-Diagrama de radiaçã'!$P$5:$P$365)</f>
        <v>-16.222</v>
      </c>
      <c r="Q337" s="53" t="n">
        <f aca="false">('Medidas-dBm-Diagrama de radiaçã'!P337)-MAX('Medidas-dBm-Diagrama de radiaçã'!$P$5:$P$365)</f>
        <v>-2.582</v>
      </c>
      <c r="R337" s="53" t="n">
        <f aca="false">('Medidas-dBm-Diagrama de radiaçã'!Q337)-MAX('Medidas-dBm-Diagrama de radiaçã'!$P$5:$P$365)</f>
        <v>-2.27800000000001</v>
      </c>
      <c r="S337" s="53" t="n">
        <f aca="false">('Medidas-dBm-Diagrama de radiaçã'!R337)-MAX('Medidas-dBm-Diagrama de radiaçã'!$R$5:$R$365)</f>
        <v>-13.516</v>
      </c>
      <c r="T337" s="0" t="n">
        <v>-10.9</v>
      </c>
    </row>
    <row r="338" customFormat="false" ht="12.8" hidden="false" customHeight="false" outlineLevel="0" collapsed="false">
      <c r="A338" s="41"/>
      <c r="C338" s="41" t="n">
        <f aca="false">C337+1</f>
        <v>333</v>
      </c>
      <c r="D338" s="53" t="n">
        <f aca="false">('Medidas-dBm-Diagrama de radiaçã'!C338)-MAX('Medidas-dBm-Diagrama de radiaçã'!$C$5:$C$365,'Medidas-dBm-Diagrama de radiaçã'!$F$5:$F$365)</f>
        <v>-0.399999999999999</v>
      </c>
      <c r="E338" s="53" t="n">
        <f aca="false">('Medidas-dBm-Diagrama de radiaçã'!F338)-MAX('Medidas-dBm-Diagrama de radiaçã'!$C$5:$C$365,'Medidas-dBm-Diagrama de radiaçã'!$F$5:$F$365)</f>
        <v>-11.5</v>
      </c>
      <c r="F338" s="0" t="n">
        <v>-9.3</v>
      </c>
      <c r="I338" s="41" t="n">
        <f aca="false">I337+1</f>
        <v>333</v>
      </c>
      <c r="J338" s="53" t="n">
        <f aca="false">('Medidas-dBm-Diagrama de radiaçã'!I338)-MAX('Medidas-dBm-Diagrama de radiaçã'!$I$5:$I$365)</f>
        <v>-6.51</v>
      </c>
      <c r="K338" s="53" t="n">
        <f aca="false">('Medidas-dBm-Diagrama de radiaçã'!J338)-MAX('Medidas-dBm-Diagrama de radiaçã'!$J$5:$J$365)</f>
        <v>-0.0159999999999982</v>
      </c>
      <c r="O338" s="41" t="n">
        <f aca="false">O337+1</f>
        <v>333</v>
      </c>
      <c r="P338" s="53" t="n">
        <f aca="false">('Medidas-dBm-Diagrama de radiaçã'!O338)-MAX('Medidas-dBm-Diagrama de radiaçã'!$P$5:$P$365)</f>
        <v>-16.018</v>
      </c>
      <c r="Q338" s="53" t="n">
        <f aca="false">('Medidas-dBm-Diagrama de radiaçã'!P338)-MAX('Medidas-dBm-Diagrama de radiaçã'!$P$5:$P$365)</f>
        <v>-2.688</v>
      </c>
      <c r="R338" s="53" t="n">
        <f aca="false">('Medidas-dBm-Diagrama de radiaçã'!Q338)-MAX('Medidas-dBm-Diagrama de radiaçã'!$P$5:$P$365)</f>
        <v>-2.292</v>
      </c>
      <c r="S338" s="53" t="n">
        <f aca="false">('Medidas-dBm-Diagrama de radiaçã'!R338)-MAX('Medidas-dBm-Diagrama de radiaçã'!$R$5:$R$365)</f>
        <v>-12.884</v>
      </c>
      <c r="T338" s="0" t="n">
        <v>-11.37</v>
      </c>
    </row>
    <row r="339" customFormat="false" ht="12.8" hidden="false" customHeight="false" outlineLevel="0" collapsed="false">
      <c r="A339" s="41"/>
      <c r="C339" s="41" t="n">
        <f aca="false">C338+1</f>
        <v>334</v>
      </c>
      <c r="D339" s="53" t="n">
        <f aca="false">('Medidas-dBm-Diagrama de radiaçã'!C339)-MAX('Medidas-dBm-Diagrama de radiaçã'!$C$5:$C$365,'Medidas-dBm-Diagrama de radiaçã'!$F$5:$F$365)</f>
        <v>-0.399999999999999</v>
      </c>
      <c r="E339" s="53" t="n">
        <f aca="false">('Medidas-dBm-Diagrama de radiaçã'!F339)-MAX('Medidas-dBm-Diagrama de radiaçã'!$C$5:$C$365,'Medidas-dBm-Diagrama de radiaçã'!$F$5:$F$365)</f>
        <v>-11.8</v>
      </c>
      <c r="F339" s="0" t="n">
        <v>-9.5</v>
      </c>
      <c r="I339" s="41" t="n">
        <f aca="false">I338+1</f>
        <v>334</v>
      </c>
      <c r="J339" s="53" t="n">
        <f aca="false">('Medidas-dBm-Diagrama de radiaçã'!I339)-MAX('Medidas-dBm-Diagrama de radiaçã'!$I$5:$I$365)</f>
        <v>-6.55</v>
      </c>
      <c r="K339" s="53" t="n">
        <f aca="false">('Medidas-dBm-Diagrama de radiaçã'!J339)-MAX('Medidas-dBm-Diagrama de radiaçã'!$J$5:$J$365)</f>
        <v>-0.00800000000000267</v>
      </c>
      <c r="O339" s="41" t="n">
        <f aca="false">O338+1</f>
        <v>334</v>
      </c>
      <c r="P339" s="53" t="n">
        <f aca="false">('Medidas-dBm-Diagrama de radiaçã'!O339)-MAX('Medidas-dBm-Diagrama de radiaçã'!$P$5:$P$365)</f>
        <v>-15.814</v>
      </c>
      <c r="Q339" s="53" t="n">
        <f aca="false">('Medidas-dBm-Diagrama de radiaçã'!P339)-MAX('Medidas-dBm-Diagrama de radiaçã'!$P$5:$P$365)</f>
        <v>-2.794</v>
      </c>
      <c r="R339" s="53" t="n">
        <f aca="false">('Medidas-dBm-Diagrama de radiaçã'!Q339)-MAX('Medidas-dBm-Diagrama de radiaçã'!$P$5:$P$365)</f>
        <v>-2.306</v>
      </c>
      <c r="S339" s="53" t="n">
        <f aca="false">('Medidas-dBm-Diagrama de radiaçã'!R339)-MAX('Medidas-dBm-Diagrama de radiaçã'!$R$5:$R$365)</f>
        <v>-12.252</v>
      </c>
      <c r="T339" s="0" t="n">
        <v>-11.84</v>
      </c>
    </row>
    <row r="340" customFormat="false" ht="12.8" hidden="false" customHeight="false" outlineLevel="0" collapsed="false">
      <c r="A340" s="41"/>
      <c r="C340" s="41" t="n">
        <f aca="false">C339+1</f>
        <v>335</v>
      </c>
      <c r="D340" s="53" t="n">
        <f aca="false">('Medidas-dBm-Diagrama de radiaçã'!C340)-MAX('Medidas-dBm-Diagrama de radiaçã'!$C$5:$C$365,'Medidas-dBm-Diagrama de radiaçã'!$F$5:$F$365)</f>
        <v>-0.399999999999999</v>
      </c>
      <c r="E340" s="53" t="n">
        <f aca="false">('Medidas-dBm-Diagrama de radiaçã'!F340)-MAX('Medidas-dBm-Diagrama de radiaçã'!$C$5:$C$365,'Medidas-dBm-Diagrama de radiaçã'!$F$5:$F$365)</f>
        <v>-12.3</v>
      </c>
      <c r="F340" s="0" t="n">
        <v>-9.7</v>
      </c>
      <c r="I340" s="41" t="n">
        <f aca="false">I339+1</f>
        <v>335</v>
      </c>
      <c r="J340" s="53" t="n">
        <f aca="false">('Medidas-dBm-Diagrama de radiaçã'!I340)-MAX('Medidas-dBm-Diagrama de radiaçã'!$I$5:$I$365)</f>
        <v>-6.59</v>
      </c>
      <c r="K340" s="53" t="n">
        <f aca="false">('Medidas-dBm-Diagrama de radiaçã'!J340)-MAX('Medidas-dBm-Diagrama de radiaçã'!$J$5:$J$365)</f>
        <v>0</v>
      </c>
      <c r="O340" s="41" t="n">
        <f aca="false">O339+1</f>
        <v>335</v>
      </c>
      <c r="P340" s="53" t="n">
        <f aca="false">('Medidas-dBm-Diagrama de radiaçã'!O340)-MAX('Medidas-dBm-Diagrama de radiaçã'!$P$5:$P$365)</f>
        <v>-15.61</v>
      </c>
      <c r="Q340" s="53" t="n">
        <f aca="false">('Medidas-dBm-Diagrama de radiaçã'!P340)-MAX('Medidas-dBm-Diagrama de radiaçã'!$P$5:$P$365)</f>
        <v>-2.90000000000001</v>
      </c>
      <c r="R340" s="53" t="n">
        <f aca="false">('Medidas-dBm-Diagrama de radiaçã'!Q340)-MAX('Medidas-dBm-Diagrama de radiaçã'!$P$5:$P$365)</f>
        <v>-2.32</v>
      </c>
      <c r="S340" s="53" t="n">
        <f aca="false">('Medidas-dBm-Diagrama de radiaçã'!R340)-MAX('Medidas-dBm-Diagrama de radiaçã'!$R$5:$R$365)</f>
        <v>-11.62</v>
      </c>
      <c r="T340" s="0" t="n">
        <v>-12.31</v>
      </c>
    </row>
    <row r="341" customFormat="false" ht="12.8" hidden="false" customHeight="false" outlineLevel="0" collapsed="false">
      <c r="A341" s="41"/>
      <c r="C341" s="41" t="n">
        <f aca="false">C340+1</f>
        <v>336</v>
      </c>
      <c r="D341" s="53" t="n">
        <f aca="false">('Medidas-dBm-Diagrama de radiaçã'!C341)-MAX('Medidas-dBm-Diagrama de radiaçã'!$C$5:$C$365,'Medidas-dBm-Diagrama de radiaçã'!$F$5:$F$365)</f>
        <v>-0.399999999999999</v>
      </c>
      <c r="E341" s="53" t="n">
        <f aca="false">('Medidas-dBm-Diagrama de radiaçã'!F341)-MAX('Medidas-dBm-Diagrama de radiaçã'!$C$5:$C$365,'Medidas-dBm-Diagrama de radiaçã'!$F$5:$F$365)</f>
        <v>-12.7</v>
      </c>
      <c r="F341" s="0" t="n">
        <v>-10.1</v>
      </c>
      <c r="I341" s="41" t="n">
        <f aca="false">I340+1</f>
        <v>336</v>
      </c>
      <c r="J341" s="53" t="n">
        <f aca="false">('Medidas-dBm-Diagrama de radiaçã'!I341)-MAX('Medidas-dBm-Diagrama de radiaçã'!$I$5:$I$365)</f>
        <v>-6.69000000000001</v>
      </c>
      <c r="K341" s="53" t="n">
        <f aca="false">('Medidas-dBm-Diagrama de radiaçã'!J341)-MAX('Medidas-dBm-Diagrama de radiaçã'!$J$5:$J$365)</f>
        <v>-0.0200000000000031</v>
      </c>
      <c r="O341" s="41" t="n">
        <f aca="false">O340+1</f>
        <v>336</v>
      </c>
      <c r="P341" s="53" t="n">
        <f aca="false">('Medidas-dBm-Diagrama de radiaçã'!O341)-MAX('Medidas-dBm-Diagrama de radiaçã'!$P$5:$P$365)</f>
        <v>-15.468</v>
      </c>
      <c r="Q341" s="53" t="n">
        <f aca="false">('Medidas-dBm-Diagrama de radiaçã'!P341)-MAX('Medidas-dBm-Diagrama de radiaçã'!$P$5:$P$365)</f>
        <v>-3.008</v>
      </c>
      <c r="R341" s="53" t="n">
        <f aca="false">('Medidas-dBm-Diagrama de radiaçã'!Q341)-MAX('Medidas-dBm-Diagrama de radiaçã'!$P$5:$P$365)</f>
        <v>-2.398</v>
      </c>
      <c r="S341" s="53" t="n">
        <f aca="false">('Medidas-dBm-Diagrama de radiaçã'!R341)-MAX('Medidas-dBm-Diagrama de radiaçã'!$R$5:$R$365)</f>
        <v>-11.248</v>
      </c>
      <c r="T341" s="0" t="n">
        <v>-12.78</v>
      </c>
    </row>
    <row r="342" customFormat="false" ht="12.8" hidden="false" customHeight="false" outlineLevel="0" collapsed="false">
      <c r="A342" s="41"/>
      <c r="C342" s="41" t="n">
        <f aca="false">C341+1</f>
        <v>337</v>
      </c>
      <c r="D342" s="53" t="n">
        <f aca="false">('Medidas-dBm-Diagrama de radiaçã'!C342)-MAX('Medidas-dBm-Diagrama de radiaçã'!$C$5:$C$365,'Medidas-dBm-Diagrama de radiaçã'!$F$5:$F$365)</f>
        <v>-0.399999999999999</v>
      </c>
      <c r="E342" s="53" t="n">
        <f aca="false">('Medidas-dBm-Diagrama de radiaçã'!F342)-MAX('Medidas-dBm-Diagrama de radiaçã'!$C$5:$C$365,'Medidas-dBm-Diagrama de radiaçã'!$F$5:$F$365)</f>
        <v>-13.1</v>
      </c>
      <c r="F342" s="0" t="n">
        <v>-10.4</v>
      </c>
      <c r="I342" s="41" t="n">
        <f aca="false">I341+1</f>
        <v>337</v>
      </c>
      <c r="J342" s="53" t="n">
        <f aca="false">('Medidas-dBm-Diagrama de radiaçã'!I342)-MAX('Medidas-dBm-Diagrama de radiaçã'!$I$5:$I$365)</f>
        <v>-6.79000000000001</v>
      </c>
      <c r="K342" s="53" t="n">
        <f aca="false">('Medidas-dBm-Diagrama de radiaçã'!J342)-MAX('Medidas-dBm-Diagrama de radiaçã'!$J$5:$J$365)</f>
        <v>-0.0399999999999991</v>
      </c>
      <c r="O342" s="41" t="n">
        <f aca="false">O341+1</f>
        <v>337</v>
      </c>
      <c r="P342" s="53" t="n">
        <f aca="false">('Medidas-dBm-Diagrama de radiaçã'!O342)-MAX('Medidas-dBm-Diagrama de radiaçã'!$P$5:$P$365)</f>
        <v>-15.326</v>
      </c>
      <c r="Q342" s="53" t="n">
        <f aca="false">('Medidas-dBm-Diagrama de radiaçã'!P342)-MAX('Medidas-dBm-Diagrama de radiaçã'!$P$5:$P$365)</f>
        <v>-3.116</v>
      </c>
      <c r="R342" s="53" t="n">
        <f aca="false">('Medidas-dBm-Diagrama de radiaçã'!Q342)-MAX('Medidas-dBm-Diagrama de radiaçã'!$P$5:$P$365)</f>
        <v>-2.476</v>
      </c>
      <c r="S342" s="53" t="n">
        <f aca="false">('Medidas-dBm-Diagrama de radiaçã'!R342)-MAX('Medidas-dBm-Diagrama de radiaçã'!$R$5:$R$365)</f>
        <v>-10.876</v>
      </c>
      <c r="T342" s="0" t="n">
        <v>-13.576</v>
      </c>
    </row>
    <row r="343" customFormat="false" ht="12.8" hidden="false" customHeight="false" outlineLevel="0" collapsed="false">
      <c r="A343" s="41"/>
      <c r="C343" s="41" t="n">
        <f aca="false">C342+1</f>
        <v>338</v>
      </c>
      <c r="D343" s="53" t="n">
        <f aca="false">('Medidas-dBm-Diagrama de radiaçã'!C343)-MAX('Medidas-dBm-Diagrama de radiaçã'!$C$5:$C$365,'Medidas-dBm-Diagrama de radiaçã'!$F$5:$F$365)</f>
        <v>-0.399999999999999</v>
      </c>
      <c r="E343" s="53" t="n">
        <f aca="false">('Medidas-dBm-Diagrama de radiaçã'!F343)-MAX('Medidas-dBm-Diagrama de radiaçã'!$C$5:$C$365,'Medidas-dBm-Diagrama de radiaçã'!$F$5:$F$365)</f>
        <v>-13.4</v>
      </c>
      <c r="F343" s="0" t="n">
        <v>-10.7</v>
      </c>
      <c r="I343" s="41" t="n">
        <f aca="false">I342+1</f>
        <v>338</v>
      </c>
      <c r="J343" s="53" t="n">
        <f aca="false">('Medidas-dBm-Diagrama de radiaçã'!I343)-MAX('Medidas-dBm-Diagrama de radiaçã'!$I$5:$I$365)</f>
        <v>-6.89000000000001</v>
      </c>
      <c r="K343" s="53" t="n">
        <f aca="false">('Medidas-dBm-Diagrama de radiaçã'!J343)-MAX('Medidas-dBm-Diagrama de radiaçã'!$J$5:$J$365)</f>
        <v>-0.0600000000000023</v>
      </c>
      <c r="O343" s="41" t="n">
        <f aca="false">O342+1</f>
        <v>338</v>
      </c>
      <c r="P343" s="53" t="n">
        <f aca="false">('Medidas-dBm-Diagrama de radiaçã'!O343)-MAX('Medidas-dBm-Diagrama de radiaçã'!$P$5:$P$365)</f>
        <v>-15.184</v>
      </c>
      <c r="Q343" s="53" t="n">
        <f aca="false">('Medidas-dBm-Diagrama de radiaçã'!P343)-MAX('Medidas-dBm-Diagrama de radiaçã'!$P$5:$P$365)</f>
        <v>-3.224</v>
      </c>
      <c r="R343" s="53" t="n">
        <f aca="false">('Medidas-dBm-Diagrama de radiaçã'!Q343)-MAX('Medidas-dBm-Diagrama de radiaçã'!$P$5:$P$365)</f>
        <v>-2.554</v>
      </c>
      <c r="S343" s="53" t="n">
        <f aca="false">('Medidas-dBm-Diagrama de radiaçã'!R343)-MAX('Medidas-dBm-Diagrama de radiaçã'!$R$5:$R$365)</f>
        <v>-10.504</v>
      </c>
      <c r="T343" s="0" t="n">
        <v>-14.372</v>
      </c>
    </row>
    <row r="344" customFormat="false" ht="12.8" hidden="false" customHeight="false" outlineLevel="0" collapsed="false">
      <c r="A344" s="41"/>
      <c r="C344" s="41" t="n">
        <f aca="false">C343+1</f>
        <v>339</v>
      </c>
      <c r="D344" s="53" t="n">
        <f aca="false">('Medidas-dBm-Diagrama de radiaçã'!C344)-MAX('Medidas-dBm-Diagrama de radiaçã'!$C$5:$C$365,'Medidas-dBm-Diagrama de radiaçã'!$F$5:$F$365)</f>
        <v>-0.5</v>
      </c>
      <c r="E344" s="53" t="n">
        <f aca="false">('Medidas-dBm-Diagrama de radiaçã'!F344)-MAX('Medidas-dBm-Diagrama de radiaçã'!$C$5:$C$365,'Medidas-dBm-Diagrama de radiaçã'!$F$5:$F$365)</f>
        <v>-13.8</v>
      </c>
      <c r="F344" s="0" t="n">
        <v>-11</v>
      </c>
      <c r="I344" s="41" t="n">
        <f aca="false">I343+1</f>
        <v>339</v>
      </c>
      <c r="J344" s="53" t="n">
        <f aca="false">('Medidas-dBm-Diagrama de radiaçã'!I344)-MAX('Medidas-dBm-Diagrama de radiaçã'!$I$5:$I$365)</f>
        <v>-6.99000000000001</v>
      </c>
      <c r="K344" s="53" t="n">
        <f aca="false">('Medidas-dBm-Diagrama de radiaçã'!J344)-MAX('Medidas-dBm-Diagrama de radiaçã'!$J$5:$J$365)</f>
        <v>-0.0799999999999983</v>
      </c>
      <c r="O344" s="41" t="n">
        <f aca="false">O343+1</f>
        <v>339</v>
      </c>
      <c r="P344" s="53" t="n">
        <f aca="false">('Medidas-dBm-Diagrama de radiaçã'!O344)-MAX('Medidas-dBm-Diagrama de radiaçã'!$P$5:$P$365)</f>
        <v>-15.042</v>
      </c>
      <c r="Q344" s="53" t="n">
        <f aca="false">('Medidas-dBm-Diagrama de radiaçã'!P344)-MAX('Medidas-dBm-Diagrama de radiaçã'!$P$5:$P$365)</f>
        <v>-3.332</v>
      </c>
      <c r="R344" s="53" t="n">
        <f aca="false">('Medidas-dBm-Diagrama de radiaçã'!Q344)-MAX('Medidas-dBm-Diagrama de radiaçã'!$P$5:$P$365)</f>
        <v>-2.632</v>
      </c>
      <c r="S344" s="53" t="n">
        <f aca="false">('Medidas-dBm-Diagrama de radiaçã'!R344)-MAX('Medidas-dBm-Diagrama de radiaçã'!$R$5:$R$365)</f>
        <v>-10.132</v>
      </c>
      <c r="T344" s="0" t="n">
        <v>-15.168</v>
      </c>
    </row>
    <row r="345" customFormat="false" ht="12.8" hidden="false" customHeight="false" outlineLevel="0" collapsed="false">
      <c r="A345" s="41" t="n">
        <v>340</v>
      </c>
      <c r="C345" s="41" t="n">
        <f aca="false">C344+1</f>
        <v>340</v>
      </c>
      <c r="D345" s="53" t="n">
        <f aca="false">('Medidas-dBm-Diagrama de radiaçã'!C345)-MAX('Medidas-dBm-Diagrama de radiaçã'!$C$5:$C$365,'Medidas-dBm-Diagrama de radiaçã'!$F$5:$F$365)</f>
        <v>-0.5</v>
      </c>
      <c r="E345" s="53" t="n">
        <f aca="false">('Medidas-dBm-Diagrama de radiaçã'!F345)-MAX('Medidas-dBm-Diagrama de radiaçã'!$C$5:$C$365,'Medidas-dBm-Diagrama de radiaçã'!$F$5:$F$365)</f>
        <v>-14.3</v>
      </c>
      <c r="F345" s="0" t="n">
        <v>-11.5</v>
      </c>
      <c r="I345" s="41" t="n">
        <f aca="false">I344+1</f>
        <v>340</v>
      </c>
      <c r="J345" s="53" t="n">
        <f aca="false">('Medidas-dBm-Diagrama de radiaçã'!I345)-MAX('Medidas-dBm-Diagrama de radiaçã'!$I$5:$I$365)</f>
        <v>-7.09</v>
      </c>
      <c r="K345" s="53" t="n">
        <f aca="false">('Medidas-dBm-Diagrama de radiaçã'!J345)-MAX('Medidas-dBm-Diagrama de radiaçã'!$J$5:$J$365)</f>
        <v>-0.100000000000001</v>
      </c>
      <c r="O345" s="41" t="n">
        <f aca="false">O344+1</f>
        <v>340</v>
      </c>
      <c r="P345" s="53" t="n">
        <f aca="false">('Medidas-dBm-Diagrama de radiaçã'!O345)-MAX('Medidas-dBm-Diagrama de radiaçã'!$P$5:$P$365)</f>
        <v>-14.9</v>
      </c>
      <c r="Q345" s="53" t="n">
        <f aca="false">('Medidas-dBm-Diagrama de radiaçã'!P345)-MAX('Medidas-dBm-Diagrama de radiaçã'!$P$5:$P$365)</f>
        <v>-3.44</v>
      </c>
      <c r="R345" s="53" t="n">
        <f aca="false">('Medidas-dBm-Diagrama de radiaçã'!Q345)-MAX('Medidas-dBm-Diagrama de radiaçã'!$P$5:$P$365)</f>
        <v>-2.71</v>
      </c>
      <c r="S345" s="53" t="n">
        <f aca="false">('Medidas-dBm-Diagrama de radiaçã'!R345)-MAX('Medidas-dBm-Diagrama de radiaçã'!$R$5:$R$365)</f>
        <v>-9.76000000000001</v>
      </c>
      <c r="T345" s="0" t="n">
        <v>-15.964</v>
      </c>
    </row>
    <row r="346" customFormat="false" ht="12.8" hidden="false" customHeight="false" outlineLevel="0" collapsed="false">
      <c r="A346" s="41"/>
      <c r="C346" s="41" t="n">
        <f aca="false">C345+1</f>
        <v>341</v>
      </c>
      <c r="D346" s="53" t="n">
        <f aca="false">('Medidas-dBm-Diagrama de radiaçã'!C346)-MAX('Medidas-dBm-Diagrama de radiaçã'!$C$5:$C$365,'Medidas-dBm-Diagrama de radiaçã'!$F$5:$F$365)</f>
        <v>-0.5</v>
      </c>
      <c r="E346" s="53" t="n">
        <f aca="false">('Medidas-dBm-Diagrama de radiaçã'!F346)-MAX('Medidas-dBm-Diagrama de radiaçã'!$C$5:$C$365,'Medidas-dBm-Diagrama de radiaçã'!$F$5:$F$365)</f>
        <v>-15.1</v>
      </c>
      <c r="F346" s="0" t="n">
        <v>-11.9</v>
      </c>
      <c r="I346" s="41" t="n">
        <f aca="false">I345+1</f>
        <v>341</v>
      </c>
      <c r="J346" s="53" t="n">
        <f aca="false">('Medidas-dBm-Diagrama de radiaçã'!I346)-MAX('Medidas-dBm-Diagrama de radiaçã'!$I$5:$I$365)</f>
        <v>-7.024</v>
      </c>
      <c r="K346" s="53" t="n">
        <f aca="false">('Medidas-dBm-Diagrama de radiaçã'!J346)-MAX('Medidas-dBm-Diagrama de radiaçã'!$J$5:$J$365)</f>
        <v>-0.128</v>
      </c>
      <c r="O346" s="41" t="n">
        <f aca="false">O345+1</f>
        <v>341</v>
      </c>
      <c r="P346" s="53" t="n">
        <f aca="false">('Medidas-dBm-Diagrama de radiaçã'!O346)-MAX('Medidas-dBm-Diagrama de radiaçã'!$P$5:$P$365)</f>
        <v>-14.884</v>
      </c>
      <c r="Q346" s="53" t="n">
        <f aca="false">('Medidas-dBm-Diagrama de radiaçã'!P346)-MAX('Medidas-dBm-Diagrama de radiaçã'!$P$5:$P$365)</f>
        <v>-3.58600000000001</v>
      </c>
      <c r="R346" s="53" t="n">
        <f aca="false">('Medidas-dBm-Diagrama de radiaçã'!Q346)-MAX('Medidas-dBm-Diagrama de radiaçã'!$P$5:$P$365)</f>
        <v>-2.754</v>
      </c>
      <c r="S346" s="53" t="n">
        <f aca="false">('Medidas-dBm-Diagrama de radiaçã'!R346)-MAX('Medidas-dBm-Diagrama de radiaçã'!$R$5:$R$365)</f>
        <v>-9.59800000000001</v>
      </c>
      <c r="T346" s="0" t="n">
        <v>-16.76</v>
      </c>
    </row>
    <row r="347" customFormat="false" ht="12.8" hidden="false" customHeight="false" outlineLevel="0" collapsed="false">
      <c r="A347" s="41"/>
      <c r="C347" s="41" t="n">
        <f aca="false">C346+1</f>
        <v>342</v>
      </c>
      <c r="D347" s="53" t="n">
        <f aca="false">('Medidas-dBm-Diagrama de radiaçã'!C347)-MAX('Medidas-dBm-Diagrama de radiaçã'!$C$5:$C$365,'Medidas-dBm-Diagrama de radiaçã'!$F$5:$F$365)</f>
        <v>-0.599999999999994</v>
      </c>
      <c r="E347" s="53" t="n">
        <f aca="false">('Medidas-dBm-Diagrama de radiaçã'!F347)-MAX('Medidas-dBm-Diagrama de radiaçã'!$C$5:$C$365,'Medidas-dBm-Diagrama de radiaçã'!$F$5:$F$365)</f>
        <v>-15.5</v>
      </c>
      <c r="F347" s="0" t="n">
        <v>-12.3</v>
      </c>
      <c r="I347" s="41" t="n">
        <f aca="false">I346+1</f>
        <v>342</v>
      </c>
      <c r="J347" s="53" t="n">
        <f aca="false">('Medidas-dBm-Diagrama de radiaçã'!I347)-MAX('Medidas-dBm-Diagrama de radiaçã'!$I$5:$I$365)</f>
        <v>-6.95800000000001</v>
      </c>
      <c r="K347" s="53" t="n">
        <f aca="false">('Medidas-dBm-Diagrama de radiaçã'!J347)-MAX('Medidas-dBm-Diagrama de radiaçã'!$J$5:$J$365)</f>
        <v>-0.155999999999999</v>
      </c>
      <c r="O347" s="41" t="n">
        <f aca="false">O346+1</f>
        <v>342</v>
      </c>
      <c r="P347" s="53" t="n">
        <f aca="false">('Medidas-dBm-Diagrama de radiaçã'!O347)-MAX('Medidas-dBm-Diagrama de radiaçã'!$P$5:$P$365)</f>
        <v>-14.868</v>
      </c>
      <c r="Q347" s="53" t="n">
        <f aca="false">('Medidas-dBm-Diagrama de radiaçã'!P347)-MAX('Medidas-dBm-Diagrama de radiaçã'!$P$5:$P$365)</f>
        <v>-3.732</v>
      </c>
      <c r="R347" s="53" t="n">
        <f aca="false">('Medidas-dBm-Diagrama de radiaçã'!Q347)-MAX('Medidas-dBm-Diagrama de radiaçã'!$P$5:$P$365)</f>
        <v>-2.798</v>
      </c>
      <c r="S347" s="53" t="n">
        <f aca="false">('Medidas-dBm-Diagrama de radiaçã'!R347)-MAX('Medidas-dBm-Diagrama de radiaçã'!$R$5:$R$365)</f>
        <v>-9.43600000000001</v>
      </c>
      <c r="T347" s="0" t="n">
        <v>-18.718</v>
      </c>
    </row>
    <row r="348" customFormat="false" ht="12.8" hidden="false" customHeight="false" outlineLevel="0" collapsed="false">
      <c r="A348" s="41"/>
      <c r="C348" s="41" t="n">
        <f aca="false">C347+1</f>
        <v>343</v>
      </c>
      <c r="D348" s="53" t="n">
        <f aca="false">('Medidas-dBm-Diagrama de radiaçã'!C348)-MAX('Medidas-dBm-Diagrama de radiaçã'!$C$5:$C$365,'Medidas-dBm-Diagrama de radiaçã'!$F$5:$F$365)</f>
        <v>-0.699999999999996</v>
      </c>
      <c r="E348" s="53" t="n">
        <f aca="false">('Medidas-dBm-Diagrama de radiaçã'!F348)-MAX('Medidas-dBm-Diagrama de radiaçã'!$C$5:$C$365,'Medidas-dBm-Diagrama de radiaçã'!$F$5:$F$365)</f>
        <v>-16.2</v>
      </c>
      <c r="F348" s="0" t="n">
        <v>-12.6</v>
      </c>
      <c r="I348" s="41" t="n">
        <f aca="false">I347+1</f>
        <v>343</v>
      </c>
      <c r="J348" s="53" t="n">
        <f aca="false">('Medidas-dBm-Diagrama de radiaçã'!I348)-MAX('Medidas-dBm-Diagrama de radiaçã'!$I$5:$I$365)</f>
        <v>-6.892</v>
      </c>
      <c r="K348" s="53" t="n">
        <f aca="false">('Medidas-dBm-Diagrama de radiaçã'!J348)-MAX('Medidas-dBm-Diagrama de radiaçã'!$J$5:$J$365)</f>
        <v>-0.183999999999998</v>
      </c>
      <c r="O348" s="41" t="n">
        <f aca="false">O347+1</f>
        <v>343</v>
      </c>
      <c r="P348" s="53" t="n">
        <f aca="false">('Medidas-dBm-Diagrama de radiaçã'!O348)-MAX('Medidas-dBm-Diagrama de radiaçã'!$P$5:$P$365)</f>
        <v>-14.852</v>
      </c>
      <c r="Q348" s="53" t="n">
        <f aca="false">('Medidas-dBm-Diagrama de radiaçã'!P348)-MAX('Medidas-dBm-Diagrama de radiaçã'!$P$5:$P$365)</f>
        <v>-3.878</v>
      </c>
      <c r="R348" s="53" t="n">
        <f aca="false">('Medidas-dBm-Diagrama de radiaçã'!Q348)-MAX('Medidas-dBm-Diagrama de radiaçã'!$P$5:$P$365)</f>
        <v>-2.84200000000001</v>
      </c>
      <c r="S348" s="53" t="n">
        <f aca="false">('Medidas-dBm-Diagrama de radiaçã'!R348)-MAX('Medidas-dBm-Diagrama de radiaçã'!$R$5:$R$365)</f>
        <v>-9.27400000000001</v>
      </c>
      <c r="T348" s="0" t="n">
        <v>-20.676</v>
      </c>
    </row>
    <row r="349" customFormat="false" ht="12.8" hidden="false" customHeight="false" outlineLevel="0" collapsed="false">
      <c r="A349" s="41"/>
      <c r="C349" s="41" t="n">
        <f aca="false">C348+1</f>
        <v>344</v>
      </c>
      <c r="D349" s="53" t="n">
        <f aca="false">('Medidas-dBm-Diagrama de radiaçã'!C349)-MAX('Medidas-dBm-Diagrama de radiaçã'!$C$5:$C$365,'Medidas-dBm-Diagrama de radiaçã'!$F$5:$F$365)</f>
        <v>-0.699999999999996</v>
      </c>
      <c r="E349" s="53" t="n">
        <f aca="false">('Medidas-dBm-Diagrama de radiaçã'!F349)-MAX('Medidas-dBm-Diagrama de radiaçã'!$C$5:$C$365,'Medidas-dBm-Diagrama de radiaçã'!$F$5:$F$365)</f>
        <v>-16.7</v>
      </c>
      <c r="F349" s="0" t="n">
        <v>-13</v>
      </c>
      <c r="I349" s="41" t="n">
        <f aca="false">I348+1</f>
        <v>344</v>
      </c>
      <c r="J349" s="53" t="n">
        <f aca="false">('Medidas-dBm-Diagrama de radiaçã'!I349)-MAX('Medidas-dBm-Diagrama de radiaçã'!$I$5:$I$365)</f>
        <v>-6.82600000000001</v>
      </c>
      <c r="K349" s="53" t="n">
        <f aca="false">('Medidas-dBm-Diagrama de radiaçã'!J349)-MAX('Medidas-dBm-Diagrama de radiaçã'!$J$5:$J$365)</f>
        <v>-0.212000000000003</v>
      </c>
      <c r="O349" s="41" t="n">
        <f aca="false">O348+1</f>
        <v>344</v>
      </c>
      <c r="P349" s="53" t="n">
        <f aca="false">('Medidas-dBm-Diagrama de radiaçã'!O349)-MAX('Medidas-dBm-Diagrama de radiaçã'!$P$5:$P$365)</f>
        <v>-14.836</v>
      </c>
      <c r="Q349" s="53" t="n">
        <f aca="false">('Medidas-dBm-Diagrama de radiaçã'!P349)-MAX('Medidas-dBm-Diagrama de radiaçã'!$P$5:$P$365)</f>
        <v>-4.024</v>
      </c>
      <c r="R349" s="53" t="n">
        <f aca="false">('Medidas-dBm-Diagrama de radiaçã'!Q349)-MAX('Medidas-dBm-Diagrama de radiaçã'!$P$5:$P$365)</f>
        <v>-2.886</v>
      </c>
      <c r="S349" s="53" t="n">
        <f aca="false">('Medidas-dBm-Diagrama de radiaçã'!R349)-MAX('Medidas-dBm-Diagrama de radiaçã'!$R$5:$R$365)</f>
        <v>-9.112</v>
      </c>
      <c r="T349" s="0" t="n">
        <v>-22.634</v>
      </c>
    </row>
    <row r="350" customFormat="false" ht="12.8" hidden="false" customHeight="false" outlineLevel="0" collapsed="false">
      <c r="A350" s="41"/>
      <c r="C350" s="41" t="n">
        <f aca="false">C349+1</f>
        <v>345</v>
      </c>
      <c r="D350" s="53" t="n">
        <f aca="false">('Medidas-dBm-Diagrama de radiaçã'!C350)-MAX('Medidas-dBm-Diagrama de radiaçã'!$C$5:$C$365,'Medidas-dBm-Diagrama de radiaçã'!$F$5:$F$365)</f>
        <v>-0.799999999999997</v>
      </c>
      <c r="E350" s="53" t="n">
        <f aca="false">('Medidas-dBm-Diagrama de radiaçã'!F350)-MAX('Medidas-dBm-Diagrama de radiaçã'!$C$5:$C$365,'Medidas-dBm-Diagrama de radiaçã'!$F$5:$F$365)</f>
        <v>-17.6</v>
      </c>
      <c r="F350" s="0" t="n">
        <v>-13.5</v>
      </c>
      <c r="I350" s="41" t="n">
        <f aca="false">I349+1</f>
        <v>345</v>
      </c>
      <c r="J350" s="53" t="n">
        <f aca="false">('Medidas-dBm-Diagrama de radiaçã'!I350)-MAX('Medidas-dBm-Diagrama de radiaçã'!$I$5:$I$365)</f>
        <v>-6.76000000000001</v>
      </c>
      <c r="K350" s="53" t="n">
        <f aca="false">('Medidas-dBm-Diagrama de radiaçã'!J350)-MAX('Medidas-dBm-Diagrama de radiaçã'!$J$5:$J$365)</f>
        <v>-0.240000000000002</v>
      </c>
      <c r="O350" s="41" t="n">
        <f aca="false">O349+1</f>
        <v>345</v>
      </c>
      <c r="P350" s="53" t="n">
        <f aca="false">('Medidas-dBm-Diagrama de radiaçã'!O350)-MAX('Medidas-dBm-Diagrama de radiaçã'!$P$5:$P$365)</f>
        <v>-14.82</v>
      </c>
      <c r="Q350" s="53" t="n">
        <f aca="false">('Medidas-dBm-Diagrama de radiaçã'!P350)-MAX('Medidas-dBm-Diagrama de radiaçã'!$P$5:$P$365)</f>
        <v>-4.17</v>
      </c>
      <c r="R350" s="53" t="n">
        <f aca="false">('Medidas-dBm-Diagrama de radiaçã'!Q350)-MAX('Medidas-dBm-Diagrama de radiaçã'!$P$5:$P$365)</f>
        <v>-2.93</v>
      </c>
      <c r="S350" s="53" t="n">
        <f aca="false">('Medidas-dBm-Diagrama de radiaçã'!R350)-MAX('Medidas-dBm-Diagrama de radiaçã'!$R$5:$R$365)</f>
        <v>-8.95</v>
      </c>
      <c r="T350" s="0" t="n">
        <v>-24.592</v>
      </c>
    </row>
    <row r="351" customFormat="false" ht="12.8" hidden="false" customHeight="false" outlineLevel="0" collapsed="false">
      <c r="A351" s="41"/>
      <c r="C351" s="41" t="n">
        <f aca="false">C350+1</f>
        <v>346</v>
      </c>
      <c r="D351" s="53" t="n">
        <f aca="false">('Medidas-dBm-Diagrama de radiaçã'!C351)-MAX('Medidas-dBm-Diagrama de radiaçã'!$C$5:$C$365,'Medidas-dBm-Diagrama de radiaçã'!$F$5:$F$365)</f>
        <v>-0.799999999999997</v>
      </c>
      <c r="E351" s="53" t="n">
        <f aca="false">('Medidas-dBm-Diagrama de radiaçã'!F351)-MAX('Medidas-dBm-Diagrama de radiaçã'!$C$5:$C$365,'Medidas-dBm-Diagrama de radiaçã'!$F$5:$F$365)</f>
        <v>-18.3</v>
      </c>
      <c r="F351" s="0" t="n">
        <v>-14.3</v>
      </c>
      <c r="I351" s="41" t="n">
        <f aca="false">I350+1</f>
        <v>346</v>
      </c>
      <c r="J351" s="53" t="n">
        <f aca="false">('Medidas-dBm-Diagrama de radiaçã'!I351)-MAX('Medidas-dBm-Diagrama de radiaçã'!$I$5:$I$365)</f>
        <v>-6.608</v>
      </c>
      <c r="K351" s="53" t="n">
        <f aca="false">('Medidas-dBm-Diagrama de radiaçã'!J351)-MAX('Medidas-dBm-Diagrama de radiaçã'!$J$5:$J$365)</f>
        <v>-0.219999999999999</v>
      </c>
      <c r="O351" s="41" t="n">
        <f aca="false">O350+1</f>
        <v>346</v>
      </c>
      <c r="P351" s="53" t="n">
        <f aca="false">('Medidas-dBm-Diagrama de radiaçã'!O351)-MAX('Medidas-dBm-Diagrama de radiaçã'!$P$5:$P$365)</f>
        <v>-14.918</v>
      </c>
      <c r="Q351" s="53" t="n">
        <f aca="false">('Medidas-dBm-Diagrama de radiaçã'!P351)-MAX('Medidas-dBm-Diagrama de radiaçã'!$P$5:$P$365)</f>
        <v>-4.34200000000001</v>
      </c>
      <c r="R351" s="53" t="n">
        <f aca="false">('Medidas-dBm-Diagrama de radiaçã'!Q351)-MAX('Medidas-dBm-Diagrama de radiaçã'!$P$5:$P$365)</f>
        <v>-2.962</v>
      </c>
      <c r="S351" s="53" t="n">
        <f aca="false">('Medidas-dBm-Diagrama de radiaçã'!R351)-MAX('Medidas-dBm-Diagrama de radiaçã'!$R$5:$R$365)</f>
        <v>-8.694</v>
      </c>
      <c r="T351" s="0" t="n">
        <v>-26.55</v>
      </c>
    </row>
    <row r="352" customFormat="false" ht="12.8" hidden="false" customHeight="false" outlineLevel="0" collapsed="false">
      <c r="A352" s="41"/>
      <c r="C352" s="41" t="n">
        <f aca="false">C351+1</f>
        <v>347</v>
      </c>
      <c r="D352" s="53" t="n">
        <f aca="false">('Medidas-dBm-Diagrama de radiaçã'!C352)-MAX('Medidas-dBm-Diagrama de radiaçã'!$C$5:$C$365,'Medidas-dBm-Diagrama de radiaçã'!$F$5:$F$365)</f>
        <v>-0.799999999999997</v>
      </c>
      <c r="E352" s="53" t="n">
        <f aca="false">('Medidas-dBm-Diagrama de radiaçã'!F352)-MAX('Medidas-dBm-Diagrama de radiaçã'!$C$5:$C$365,'Medidas-dBm-Diagrama de radiaçã'!$F$5:$F$365)</f>
        <v>-19</v>
      </c>
      <c r="F352" s="0" t="n">
        <v>-14.7</v>
      </c>
      <c r="I352" s="41" t="n">
        <f aca="false">I351+1</f>
        <v>347</v>
      </c>
      <c r="J352" s="53" t="n">
        <f aca="false">('Medidas-dBm-Diagrama de radiaçã'!I352)-MAX('Medidas-dBm-Diagrama de radiaçã'!$I$5:$I$365)</f>
        <v>-6.456</v>
      </c>
      <c r="K352" s="53" t="n">
        <f aca="false">('Medidas-dBm-Diagrama de radiaçã'!J352)-MAX('Medidas-dBm-Diagrama de radiaçã'!$J$5:$J$365)</f>
        <v>-0.200000000000003</v>
      </c>
      <c r="O352" s="41" t="n">
        <f aca="false">O351+1</f>
        <v>347</v>
      </c>
      <c r="P352" s="53" t="n">
        <f aca="false">('Medidas-dBm-Diagrama de radiaçã'!O352)-MAX('Medidas-dBm-Diagrama de radiaçã'!$P$5:$P$365)</f>
        <v>-15.016</v>
      </c>
      <c r="Q352" s="53" t="n">
        <f aca="false">('Medidas-dBm-Diagrama de radiaçã'!P352)-MAX('Medidas-dBm-Diagrama de radiaçã'!$P$5:$P$365)</f>
        <v>-4.514</v>
      </c>
      <c r="R352" s="53" t="n">
        <f aca="false">('Medidas-dBm-Diagrama de radiaçã'!Q352)-MAX('Medidas-dBm-Diagrama de radiaçã'!$P$5:$P$365)</f>
        <v>-2.994</v>
      </c>
      <c r="S352" s="53" t="n">
        <f aca="false">('Medidas-dBm-Diagrama de radiaçã'!R352)-MAX('Medidas-dBm-Diagrama de radiaçã'!$R$5:$R$365)</f>
        <v>-8.43800000000001</v>
      </c>
      <c r="T352" s="0" t="n">
        <v>-25.602</v>
      </c>
    </row>
    <row r="353" customFormat="false" ht="12.8" hidden="false" customHeight="false" outlineLevel="0" collapsed="false">
      <c r="A353" s="41"/>
      <c r="C353" s="41" t="n">
        <f aca="false">C352+1</f>
        <v>348</v>
      </c>
      <c r="D353" s="53" t="n">
        <f aca="false">('Medidas-dBm-Diagrama de radiaçã'!C353)-MAX('Medidas-dBm-Diagrama de radiaçã'!$C$5:$C$365,'Medidas-dBm-Diagrama de radiaçã'!$F$5:$F$365)</f>
        <v>-0.799999999999997</v>
      </c>
      <c r="E353" s="53" t="n">
        <f aca="false">('Medidas-dBm-Diagrama de radiaçã'!F353)-MAX('Medidas-dBm-Diagrama de radiaçã'!$C$5:$C$365,'Medidas-dBm-Diagrama de radiaçã'!$F$5:$F$365)</f>
        <v>-19.7</v>
      </c>
      <c r="F353" s="0" t="n">
        <v>-15.4</v>
      </c>
      <c r="I353" s="41" t="n">
        <f aca="false">I352+1</f>
        <v>348</v>
      </c>
      <c r="J353" s="53" t="n">
        <f aca="false">('Medidas-dBm-Diagrama de radiaçã'!I353)-MAX('Medidas-dBm-Diagrama de radiaçã'!$I$5:$I$365)</f>
        <v>-6.30400000000001</v>
      </c>
      <c r="K353" s="53" t="n">
        <f aca="false">('Medidas-dBm-Diagrama de radiaçã'!J353)-MAX('Medidas-dBm-Diagrama de radiaçã'!$J$5:$J$365)</f>
        <v>-0.18</v>
      </c>
      <c r="O353" s="41" t="n">
        <f aca="false">O352+1</f>
        <v>348</v>
      </c>
      <c r="P353" s="53" t="n">
        <f aca="false">('Medidas-dBm-Diagrama de radiaçã'!O353)-MAX('Medidas-dBm-Diagrama de radiaçã'!$P$5:$P$365)</f>
        <v>-15.114</v>
      </c>
      <c r="Q353" s="53" t="n">
        <f aca="false">('Medidas-dBm-Diagrama de radiaçã'!P353)-MAX('Medidas-dBm-Diagrama de radiaçã'!$P$5:$P$365)</f>
        <v>-4.686</v>
      </c>
      <c r="R353" s="53" t="n">
        <f aca="false">('Medidas-dBm-Diagrama de radiaçã'!Q353)-MAX('Medidas-dBm-Diagrama de radiaçã'!$P$5:$P$365)</f>
        <v>-3.026</v>
      </c>
      <c r="S353" s="53" t="n">
        <f aca="false">('Medidas-dBm-Diagrama de radiaçã'!R353)-MAX('Medidas-dBm-Diagrama de radiaçã'!$R$5:$R$365)</f>
        <v>-8.182</v>
      </c>
      <c r="T353" s="0" t="n">
        <v>-24.654</v>
      </c>
    </row>
    <row r="354" customFormat="false" ht="12.8" hidden="false" customHeight="false" outlineLevel="0" collapsed="false">
      <c r="A354" s="41"/>
      <c r="C354" s="41" t="n">
        <f aca="false">C353+1</f>
        <v>349</v>
      </c>
      <c r="D354" s="53" t="n">
        <f aca="false">('Medidas-dBm-Diagrama de radiaçã'!C354)-MAX('Medidas-dBm-Diagrama de radiaçã'!$C$5:$C$365,'Medidas-dBm-Diagrama de radiaçã'!$F$5:$F$365)</f>
        <v>-0.799999999999997</v>
      </c>
      <c r="E354" s="53" t="n">
        <f aca="false">('Medidas-dBm-Diagrama de radiaçã'!F354)-MAX('Medidas-dBm-Diagrama de radiaçã'!$C$5:$C$365,'Medidas-dBm-Diagrama de radiaçã'!$F$5:$F$365)</f>
        <v>-20.5</v>
      </c>
      <c r="F354" s="0" t="n">
        <v>-15.9</v>
      </c>
      <c r="I354" s="41" t="n">
        <f aca="false">I353+1</f>
        <v>349</v>
      </c>
      <c r="J354" s="53" t="n">
        <f aca="false">('Medidas-dBm-Diagrama de radiaçã'!I354)-MAX('Medidas-dBm-Diagrama de radiaçã'!$I$5:$I$365)</f>
        <v>-6.15199999999999</v>
      </c>
      <c r="K354" s="53" t="n">
        <f aca="false">('Medidas-dBm-Diagrama de radiaçã'!J354)-MAX('Medidas-dBm-Diagrama de radiaçã'!$J$5:$J$365)</f>
        <v>-0.160000000000004</v>
      </c>
      <c r="O354" s="41" t="n">
        <f aca="false">O353+1</f>
        <v>349</v>
      </c>
      <c r="P354" s="53" t="n">
        <f aca="false">('Medidas-dBm-Diagrama de radiaçã'!O354)-MAX('Medidas-dBm-Diagrama de radiaçã'!$P$5:$P$365)</f>
        <v>-15.212</v>
      </c>
      <c r="Q354" s="53" t="n">
        <f aca="false">('Medidas-dBm-Diagrama de radiaçã'!P354)-MAX('Medidas-dBm-Diagrama de radiaçã'!$P$5:$P$365)</f>
        <v>-4.858</v>
      </c>
      <c r="R354" s="53" t="n">
        <f aca="false">('Medidas-dBm-Diagrama de radiaçã'!Q354)-MAX('Medidas-dBm-Diagrama de radiaçã'!$P$5:$P$365)</f>
        <v>-3.058</v>
      </c>
      <c r="S354" s="53" t="n">
        <f aca="false">('Medidas-dBm-Diagrama de radiaçã'!R354)-MAX('Medidas-dBm-Diagrama de radiaçã'!$R$5:$R$365)</f>
        <v>-7.926</v>
      </c>
      <c r="T354" s="0" t="n">
        <v>-23.706</v>
      </c>
    </row>
    <row r="355" customFormat="false" ht="12.8" hidden="false" customHeight="false" outlineLevel="0" collapsed="false">
      <c r="A355" s="41" t="n">
        <v>350</v>
      </c>
      <c r="C355" s="41" t="n">
        <f aca="false">C354+1</f>
        <v>350</v>
      </c>
      <c r="D355" s="53" t="n">
        <f aca="false">('Medidas-dBm-Diagrama de radiaçã'!C355)-MAX('Medidas-dBm-Diagrama de radiaçã'!$C$5:$C$365,'Medidas-dBm-Diagrama de radiaçã'!$F$5:$F$365)</f>
        <v>-0.799999999999997</v>
      </c>
      <c r="E355" s="53" t="n">
        <f aca="false">('Medidas-dBm-Diagrama de radiaçã'!F355)-MAX('Medidas-dBm-Diagrama de radiaçã'!$C$5:$C$365,'Medidas-dBm-Diagrama de radiaçã'!$F$5:$F$365)</f>
        <v>-21</v>
      </c>
      <c r="F355" s="0" t="n">
        <v>-16.8</v>
      </c>
      <c r="I355" s="41" t="n">
        <f aca="false">I354+1</f>
        <v>350</v>
      </c>
      <c r="J355" s="53" t="n">
        <f aca="false">('Medidas-dBm-Diagrama de radiaçã'!I355)-MAX('Medidas-dBm-Diagrama de radiaçã'!$I$5:$I$365)</f>
        <v>-6</v>
      </c>
      <c r="K355" s="53" t="n">
        <f aca="false">('Medidas-dBm-Diagrama de radiaçã'!J355)-MAX('Medidas-dBm-Diagrama de radiaçã'!$J$5:$J$365)</f>
        <v>-0.140000000000001</v>
      </c>
      <c r="O355" s="41" t="n">
        <f aca="false">O354+1</f>
        <v>350</v>
      </c>
      <c r="P355" s="53" t="n">
        <f aca="false">('Medidas-dBm-Diagrama de radiaçã'!O355)-MAX('Medidas-dBm-Diagrama de radiaçã'!$P$5:$P$365)</f>
        <v>-15.31</v>
      </c>
      <c r="Q355" s="53" t="n">
        <f aca="false">('Medidas-dBm-Diagrama de radiaçã'!P355)-MAX('Medidas-dBm-Diagrama de radiaçã'!$P$5:$P$365)</f>
        <v>-5.03</v>
      </c>
      <c r="R355" s="53" t="n">
        <f aca="false">('Medidas-dBm-Diagrama de radiaçã'!Q355)-MAX('Medidas-dBm-Diagrama de radiaçã'!$P$5:$P$365)</f>
        <v>-3.09</v>
      </c>
      <c r="S355" s="53" t="n">
        <f aca="false">('Medidas-dBm-Diagrama de radiaçã'!R355)-MAX('Medidas-dBm-Diagrama de radiaçã'!$R$5:$R$365)</f>
        <v>-7.67</v>
      </c>
      <c r="T355" s="0" t="n">
        <v>-22.758</v>
      </c>
    </row>
    <row r="356" customFormat="false" ht="12.8" hidden="false" customHeight="false" outlineLevel="0" collapsed="false">
      <c r="A356" s="41"/>
      <c r="C356" s="41" t="n">
        <f aca="false">C355+1</f>
        <v>351</v>
      </c>
      <c r="D356" s="53" t="n">
        <f aca="false">('Medidas-dBm-Diagrama de radiaçã'!C356)-MAX('Medidas-dBm-Diagrama de radiaçã'!$C$5:$C$365,'Medidas-dBm-Diagrama de radiaçã'!$F$5:$F$365)</f>
        <v>-0.799999999999997</v>
      </c>
      <c r="E356" s="53" t="n">
        <f aca="false">('Medidas-dBm-Diagrama de radiaçã'!F356)-MAX('Medidas-dBm-Diagrama de radiaçã'!$C$5:$C$365,'Medidas-dBm-Diagrama de radiaçã'!$F$5:$F$365)</f>
        <v>-21.4</v>
      </c>
      <c r="F356" s="0" t="n">
        <v>-17.5</v>
      </c>
      <c r="I356" s="41" t="n">
        <f aca="false">I355+1</f>
        <v>351</v>
      </c>
      <c r="J356" s="53" t="n">
        <f aca="false">('Medidas-dBm-Diagrama de radiaçã'!I356)-MAX('Medidas-dBm-Diagrama de radiaçã'!$I$5:$I$365)</f>
        <v>-5.90199999999999</v>
      </c>
      <c r="K356" s="53" t="n">
        <f aca="false">('Medidas-dBm-Diagrama de radiaçã'!J356)-MAX('Medidas-dBm-Diagrama de radiaçã'!$J$5:$J$365)</f>
        <v>-0.171999999999997</v>
      </c>
      <c r="O356" s="41" t="n">
        <f aca="false">O355+1</f>
        <v>351</v>
      </c>
      <c r="P356" s="53" t="n">
        <f aca="false">('Medidas-dBm-Diagrama de radiaçã'!O356)-MAX('Medidas-dBm-Diagrama de radiaçã'!$P$5:$P$365)</f>
        <v>-15.53</v>
      </c>
      <c r="Q356" s="53" t="n">
        <f aca="false">('Medidas-dBm-Diagrama de radiaçã'!P356)-MAX('Medidas-dBm-Diagrama de radiaçã'!$P$5:$P$365)</f>
        <v>-5.13800000000001</v>
      </c>
      <c r="R356" s="53" t="n">
        <f aca="false">('Medidas-dBm-Diagrama de radiaçã'!Q356)-MAX('Medidas-dBm-Diagrama de radiaçã'!$P$5:$P$365)</f>
        <v>-3.166</v>
      </c>
      <c r="S356" s="53" t="n">
        <f aca="false">('Medidas-dBm-Diagrama de radiaçã'!R356)-MAX('Medidas-dBm-Diagrama de radiaçã'!$R$5:$R$365)</f>
        <v>-7.556</v>
      </c>
      <c r="T356" s="0" t="n">
        <v>-21.81</v>
      </c>
    </row>
    <row r="357" customFormat="false" ht="12.8" hidden="false" customHeight="false" outlineLevel="0" collapsed="false">
      <c r="A357" s="41"/>
      <c r="C357" s="41" t="n">
        <f aca="false">C356+1</f>
        <v>352</v>
      </c>
      <c r="D357" s="53" t="n">
        <f aca="false">('Medidas-dBm-Diagrama de radiaçã'!C357)-MAX('Medidas-dBm-Diagrama de radiaçã'!$C$5:$C$365,'Medidas-dBm-Diagrama de radiaçã'!$F$5:$F$365)</f>
        <v>-0.799999999999997</v>
      </c>
      <c r="E357" s="53" t="n">
        <f aca="false">('Medidas-dBm-Diagrama de radiaçã'!F357)-MAX('Medidas-dBm-Diagrama de radiaçã'!$C$5:$C$365,'Medidas-dBm-Diagrama de radiaçã'!$F$5:$F$365)</f>
        <v>-22.6</v>
      </c>
      <c r="F357" s="0" t="n">
        <v>-18.2</v>
      </c>
      <c r="I357" s="41" t="n">
        <f aca="false">I356+1</f>
        <v>352</v>
      </c>
      <c r="J357" s="53" t="n">
        <f aca="false">('Medidas-dBm-Diagrama de radiaçã'!I357)-MAX('Medidas-dBm-Diagrama de radiaçã'!$I$5:$I$365)</f>
        <v>-5.80400000000001</v>
      </c>
      <c r="K357" s="53" t="n">
        <f aca="false">('Medidas-dBm-Diagrama de radiaçã'!J357)-MAX('Medidas-dBm-Diagrama de radiaçã'!$J$5:$J$365)</f>
        <v>-0.204000000000001</v>
      </c>
      <c r="O357" s="41" t="n">
        <f aca="false">O356+1</f>
        <v>352</v>
      </c>
      <c r="P357" s="53" t="n">
        <f aca="false">('Medidas-dBm-Diagrama de radiaçã'!O357)-MAX('Medidas-dBm-Diagrama de radiaçã'!$P$5:$P$365)</f>
        <v>-15.75</v>
      </c>
      <c r="Q357" s="53" t="n">
        <f aca="false">('Medidas-dBm-Diagrama de radiaçã'!P357)-MAX('Medidas-dBm-Diagrama de radiaçã'!$P$5:$P$365)</f>
        <v>-5.246</v>
      </c>
      <c r="R357" s="53" t="n">
        <f aca="false">('Medidas-dBm-Diagrama de radiaçã'!Q357)-MAX('Medidas-dBm-Diagrama de radiaçã'!$P$5:$P$365)</f>
        <v>-3.242</v>
      </c>
      <c r="S357" s="53" t="n">
        <f aca="false">('Medidas-dBm-Diagrama de radiaçã'!R357)-MAX('Medidas-dBm-Diagrama de radiaçã'!$R$5:$R$365)</f>
        <v>-7.442</v>
      </c>
      <c r="T357" s="0" t="n">
        <v>-20.404</v>
      </c>
    </row>
    <row r="358" customFormat="false" ht="12.8" hidden="false" customHeight="false" outlineLevel="0" collapsed="false">
      <c r="A358" s="41"/>
      <c r="C358" s="41" t="n">
        <f aca="false">C357+1</f>
        <v>353</v>
      </c>
      <c r="D358" s="53" t="n">
        <f aca="false">('Medidas-dBm-Diagrama de radiaçã'!C358)-MAX('Medidas-dBm-Diagrama de radiaçã'!$C$5:$C$365,'Medidas-dBm-Diagrama de radiaçã'!$F$5:$F$365)</f>
        <v>-0.799999999999997</v>
      </c>
      <c r="E358" s="53" t="n">
        <f aca="false">('Medidas-dBm-Diagrama de radiaçã'!F358)-MAX('Medidas-dBm-Diagrama de radiaçã'!$C$5:$C$365,'Medidas-dBm-Diagrama de radiaçã'!$F$5:$F$365)</f>
        <v>-24.4</v>
      </c>
      <c r="F358" s="0" t="n">
        <v>-18.9</v>
      </c>
      <c r="I358" s="41" t="n">
        <f aca="false">I357+1</f>
        <v>353</v>
      </c>
      <c r="J358" s="53" t="n">
        <f aca="false">('Medidas-dBm-Diagrama de radiaçã'!I358)-MAX('Medidas-dBm-Diagrama de radiaçã'!$I$5:$I$365)</f>
        <v>-5.706</v>
      </c>
      <c r="K358" s="53" t="n">
        <f aca="false">('Medidas-dBm-Diagrama de radiaçã'!J358)-MAX('Medidas-dBm-Diagrama de radiaçã'!$J$5:$J$365)</f>
        <v>-0.235999999999997</v>
      </c>
      <c r="O358" s="41" t="n">
        <f aca="false">O357+1</f>
        <v>353</v>
      </c>
      <c r="P358" s="53" t="n">
        <f aca="false">('Medidas-dBm-Diagrama de radiaçã'!O358)-MAX('Medidas-dBm-Diagrama de radiaçã'!$P$5:$P$365)</f>
        <v>-15.97</v>
      </c>
      <c r="Q358" s="53" t="n">
        <f aca="false">('Medidas-dBm-Diagrama de radiaçã'!P358)-MAX('Medidas-dBm-Diagrama de radiaçã'!$P$5:$P$365)</f>
        <v>-5.354</v>
      </c>
      <c r="R358" s="53" t="n">
        <f aca="false">('Medidas-dBm-Diagrama de radiaçã'!Q358)-MAX('Medidas-dBm-Diagrama de radiaçã'!$P$5:$P$365)</f>
        <v>-3.318</v>
      </c>
      <c r="S358" s="53" t="n">
        <f aca="false">('Medidas-dBm-Diagrama de radiaçã'!R358)-MAX('Medidas-dBm-Diagrama de radiaçã'!$R$5:$R$365)</f>
        <v>-7.328</v>
      </c>
      <c r="T358" s="0" t="n">
        <v>-18.998</v>
      </c>
    </row>
    <row r="359" customFormat="false" ht="12.8" hidden="false" customHeight="false" outlineLevel="0" collapsed="false">
      <c r="A359" s="41"/>
      <c r="C359" s="41" t="n">
        <f aca="false">C358+1</f>
        <v>354</v>
      </c>
      <c r="D359" s="53" t="n">
        <f aca="false">('Medidas-dBm-Diagrama de radiaçã'!C359)-MAX('Medidas-dBm-Diagrama de radiaçã'!$C$5:$C$365,'Medidas-dBm-Diagrama de radiaçã'!$F$5:$F$365)</f>
        <v>-0.799999999999997</v>
      </c>
      <c r="E359" s="53" t="n">
        <f aca="false">('Medidas-dBm-Diagrama de radiaçã'!F359)-MAX('Medidas-dBm-Diagrama de radiaçã'!$C$5:$C$365,'Medidas-dBm-Diagrama de radiaçã'!$F$5:$F$365)</f>
        <v>-25.3</v>
      </c>
      <c r="F359" s="0" t="n">
        <v>-19.7</v>
      </c>
      <c r="I359" s="41" t="n">
        <f aca="false">I358+1</f>
        <v>354</v>
      </c>
      <c r="J359" s="53" t="n">
        <f aca="false">('Medidas-dBm-Diagrama de radiaçã'!I359)-MAX('Medidas-dBm-Diagrama de radiaçã'!$I$5:$I$365)</f>
        <v>-5.608</v>
      </c>
      <c r="K359" s="53" t="n">
        <f aca="false">('Medidas-dBm-Diagrama de radiaçã'!J359)-MAX('Medidas-dBm-Diagrama de radiaçã'!$J$5:$J$365)</f>
        <v>-0.268000000000001</v>
      </c>
      <c r="O359" s="41" t="n">
        <f aca="false">O358+1</f>
        <v>354</v>
      </c>
      <c r="P359" s="53" t="n">
        <f aca="false">('Medidas-dBm-Diagrama de radiaçã'!O359)-MAX('Medidas-dBm-Diagrama de radiaçã'!$P$5:$P$365)</f>
        <v>-16.19</v>
      </c>
      <c r="Q359" s="53" t="n">
        <f aca="false">('Medidas-dBm-Diagrama de radiaçã'!P359)-MAX('Medidas-dBm-Diagrama de radiaçã'!$P$5:$P$365)</f>
        <v>-5.462</v>
      </c>
      <c r="R359" s="53" t="n">
        <f aca="false">('Medidas-dBm-Diagrama de radiaçã'!Q359)-MAX('Medidas-dBm-Diagrama de radiaçã'!$P$5:$P$365)</f>
        <v>-3.39400000000001</v>
      </c>
      <c r="S359" s="53" t="n">
        <f aca="false">('Medidas-dBm-Diagrama de radiaçã'!R359)-MAX('Medidas-dBm-Diagrama de radiaçã'!$R$5:$R$365)</f>
        <v>-7.214</v>
      </c>
      <c r="T359" s="0" t="n">
        <v>-17.592</v>
      </c>
    </row>
    <row r="360" customFormat="false" ht="12.8" hidden="false" customHeight="false" outlineLevel="0" collapsed="false">
      <c r="A360" s="41"/>
      <c r="C360" s="41" t="n">
        <f aca="false">C359+1</f>
        <v>355</v>
      </c>
      <c r="D360" s="53" t="n">
        <f aca="false">('Medidas-dBm-Diagrama de radiaçã'!C360)-MAX('Medidas-dBm-Diagrama de radiaçã'!$C$5:$C$365,'Medidas-dBm-Diagrama de radiaçã'!$F$5:$F$365)</f>
        <v>-0.899999999999999</v>
      </c>
      <c r="E360" s="53" t="n">
        <f aca="false">('Medidas-dBm-Diagrama de radiaçã'!F360)-MAX('Medidas-dBm-Diagrama de radiaçã'!$C$5:$C$365,'Medidas-dBm-Diagrama de radiaçã'!$F$5:$F$365)</f>
        <v>-26.7</v>
      </c>
      <c r="F360" s="0" t="n">
        <v>-20.2</v>
      </c>
      <c r="I360" s="41" t="n">
        <f aca="false">I359+1</f>
        <v>355</v>
      </c>
      <c r="J360" s="53" t="n">
        <f aca="false">('Medidas-dBm-Diagrama de radiaçã'!I360)-MAX('Medidas-dBm-Diagrama de radiaçã'!$I$5:$I$365)</f>
        <v>-5.51000000000001</v>
      </c>
      <c r="K360" s="53" t="n">
        <f aca="false">('Medidas-dBm-Diagrama de radiaçã'!J360)-MAX('Medidas-dBm-Diagrama de radiaçã'!$J$5:$J$365)</f>
        <v>-0.299999999999997</v>
      </c>
      <c r="O360" s="41" t="n">
        <f aca="false">O359+1</f>
        <v>355</v>
      </c>
      <c r="P360" s="53" t="n">
        <f aca="false">('Medidas-dBm-Diagrama de radiaçã'!O360)-MAX('Medidas-dBm-Diagrama de radiaçã'!$P$5:$P$365)</f>
        <v>-16.41</v>
      </c>
      <c r="Q360" s="53" t="n">
        <f aca="false">('Medidas-dBm-Diagrama de radiaçã'!P360)-MAX('Medidas-dBm-Diagrama de radiaçã'!$P$5:$P$365)</f>
        <v>-5.57</v>
      </c>
      <c r="R360" s="53" t="n">
        <f aca="false">('Medidas-dBm-Diagrama de radiaçã'!Q360)-MAX('Medidas-dBm-Diagrama de radiaçã'!$P$5:$P$365)</f>
        <v>-3.47000000000001</v>
      </c>
      <c r="S360" s="53" t="n">
        <f aca="false">('Medidas-dBm-Diagrama de radiaçã'!R360)-MAX('Medidas-dBm-Diagrama de radiaçã'!$R$5:$R$365)</f>
        <v>-7.1</v>
      </c>
      <c r="T360" s="0" t="n">
        <v>-16.186</v>
      </c>
    </row>
    <row r="361" customFormat="false" ht="12.8" hidden="false" customHeight="false" outlineLevel="0" collapsed="false">
      <c r="A361" s="41"/>
      <c r="C361" s="41" t="n">
        <f aca="false">C360+1</f>
        <v>356</v>
      </c>
      <c r="D361" s="53" t="n">
        <f aca="false">('Medidas-dBm-Diagrama de radiaçã'!C361)-MAX('Medidas-dBm-Diagrama de radiaçã'!$C$5:$C$365,'Medidas-dBm-Diagrama de radiaçã'!$F$5:$F$365)</f>
        <v>-0.899999999999999</v>
      </c>
      <c r="E361" s="53" t="n">
        <f aca="false">('Medidas-dBm-Diagrama de radiaçã'!F361)-MAX('Medidas-dBm-Diagrama de radiaçã'!$C$5:$C$365,'Medidas-dBm-Diagrama de radiaçã'!$F$5:$F$365)</f>
        <v>-27.9</v>
      </c>
      <c r="F361" s="0" t="n">
        <v>-20.6</v>
      </c>
      <c r="I361" s="41" t="n">
        <f aca="false">I360+1</f>
        <v>356</v>
      </c>
      <c r="J361" s="53" t="n">
        <f aca="false">('Medidas-dBm-Diagrama de radiaçã'!I361)-MAX('Medidas-dBm-Diagrama de radiaçã'!$I$5:$I$365)</f>
        <v>-5.47800000000001</v>
      </c>
      <c r="K361" s="53" t="n">
        <f aca="false">('Medidas-dBm-Diagrama de radiaçã'!J361)-MAX('Medidas-dBm-Diagrama de radiaçã'!$J$5:$J$365)</f>
        <v>-0.340000000000003</v>
      </c>
      <c r="O361" s="41" t="n">
        <f aca="false">O360+1</f>
        <v>356</v>
      </c>
      <c r="P361" s="53" t="n">
        <f aca="false">('Medidas-dBm-Diagrama de radiaçã'!O361)-MAX('Medidas-dBm-Diagrama de radiaçã'!$P$5:$P$365)</f>
        <v>-16.44</v>
      </c>
      <c r="Q361" s="53" t="n">
        <f aca="false">('Medidas-dBm-Diagrama de radiaçã'!P361)-MAX('Medidas-dBm-Diagrama de radiaçã'!$P$5:$P$365)</f>
        <v>-5.676</v>
      </c>
      <c r="R361" s="53" t="n">
        <f aca="false">('Medidas-dBm-Diagrama de radiaçã'!Q361)-MAX('Medidas-dBm-Diagrama de radiaçã'!$P$5:$P$365)</f>
        <v>-3.524</v>
      </c>
      <c r="S361" s="53" t="n">
        <f aca="false">('Medidas-dBm-Diagrama de radiaçã'!R361)-MAX('Medidas-dBm-Diagrama de radiaçã'!$R$5:$R$365)</f>
        <v>-6.912</v>
      </c>
      <c r="T361" s="0" t="n">
        <v>-14.78</v>
      </c>
    </row>
    <row r="362" customFormat="false" ht="12.8" hidden="false" customHeight="false" outlineLevel="0" collapsed="false">
      <c r="A362" s="41"/>
      <c r="C362" s="41" t="n">
        <f aca="false">C361+1</f>
        <v>357</v>
      </c>
      <c r="D362" s="53" t="n">
        <f aca="false">('Medidas-dBm-Diagrama de radiaçã'!C362)-MAX('Medidas-dBm-Diagrama de radiaçã'!$C$5:$C$365,'Medidas-dBm-Diagrama de radiaçã'!$F$5:$F$365)</f>
        <v>-0.899999999999999</v>
      </c>
      <c r="E362" s="53" t="n">
        <f aca="false">('Medidas-dBm-Diagrama de radiaçã'!F362)-MAX('Medidas-dBm-Diagrama de radiaçã'!$C$5:$C$365,'Medidas-dBm-Diagrama de radiaçã'!$F$5:$F$365)</f>
        <v>-29.5</v>
      </c>
      <c r="F362" s="0" t="n">
        <v>-21.8</v>
      </c>
      <c r="I362" s="41" t="n">
        <f aca="false">I361+1</f>
        <v>357</v>
      </c>
      <c r="J362" s="53" t="n">
        <f aca="false">('Medidas-dBm-Diagrama de radiaçã'!I362)-MAX('Medidas-dBm-Diagrama de radiaçã'!$I$5:$I$365)</f>
        <v>-5.44600000000001</v>
      </c>
      <c r="K362" s="53" t="n">
        <f aca="false">('Medidas-dBm-Diagrama de radiaçã'!J362)-MAX('Medidas-dBm-Diagrama de radiaçã'!$J$5:$J$365)</f>
        <v>-0.380000000000003</v>
      </c>
      <c r="O362" s="41" t="n">
        <f aca="false">O361+1</f>
        <v>357</v>
      </c>
      <c r="P362" s="53" t="n">
        <f aca="false">('Medidas-dBm-Diagrama de radiaçã'!O362)-MAX('Medidas-dBm-Diagrama de radiaçã'!$P$5:$P$365)</f>
        <v>-16.47</v>
      </c>
      <c r="Q362" s="53" t="n">
        <f aca="false">('Medidas-dBm-Diagrama de radiaçã'!P362)-MAX('Medidas-dBm-Diagrama de radiaçã'!$P$5:$P$365)</f>
        <v>-5.782</v>
      </c>
      <c r="R362" s="53" t="n">
        <f aca="false">('Medidas-dBm-Diagrama de radiaçã'!Q362)-MAX('Medidas-dBm-Diagrama de radiaçã'!$P$5:$P$365)</f>
        <v>-3.578</v>
      </c>
      <c r="S362" s="53" t="n">
        <f aca="false">('Medidas-dBm-Diagrama de radiaçã'!R362)-MAX('Medidas-dBm-Diagrama de radiaçã'!$R$5:$R$365)</f>
        <v>-6.724</v>
      </c>
      <c r="T362" s="0" t="n">
        <v>-14.148</v>
      </c>
    </row>
    <row r="363" customFormat="false" ht="12.8" hidden="false" customHeight="false" outlineLevel="0" collapsed="false">
      <c r="A363" s="41"/>
      <c r="C363" s="41" t="n">
        <f aca="false">C362+1</f>
        <v>358</v>
      </c>
      <c r="D363" s="53" t="n">
        <f aca="false">('Medidas-dBm-Diagrama de radiaçã'!C363)-MAX('Medidas-dBm-Diagrama de radiaçã'!$C$5:$C$365,'Medidas-dBm-Diagrama de radiaçã'!$F$5:$F$365)</f>
        <v>-0.899999999999999</v>
      </c>
      <c r="E363" s="53" t="n">
        <f aca="false">('Medidas-dBm-Diagrama de radiaçã'!F363)-MAX('Medidas-dBm-Diagrama de radiaçã'!$C$5:$C$365,'Medidas-dBm-Diagrama de radiaçã'!$F$5:$F$365)</f>
        <v>-32.4</v>
      </c>
      <c r="F363" s="0" t="n">
        <v>-23.6</v>
      </c>
      <c r="I363" s="41" t="n">
        <f aca="false">I362+1</f>
        <v>358</v>
      </c>
      <c r="J363" s="53" t="n">
        <f aca="false">('Medidas-dBm-Diagrama de radiaçã'!I363)-MAX('Medidas-dBm-Diagrama de radiaçã'!$I$5:$I$365)</f>
        <v>-5.41400000000001</v>
      </c>
      <c r="K363" s="53" t="n">
        <f aca="false">('Medidas-dBm-Diagrama de radiaçã'!J363)-MAX('Medidas-dBm-Diagrama de radiaçã'!$J$5:$J$365)</f>
        <v>-0.420000000000002</v>
      </c>
      <c r="O363" s="41" t="n">
        <f aca="false">O362+1</f>
        <v>358</v>
      </c>
      <c r="P363" s="53" t="n">
        <f aca="false">('Medidas-dBm-Diagrama de radiaçã'!O363)-MAX('Medidas-dBm-Diagrama de radiaçã'!$P$5:$P$365)</f>
        <v>-16.5</v>
      </c>
      <c r="Q363" s="53" t="n">
        <f aca="false">('Medidas-dBm-Diagrama de radiaçã'!P363)-MAX('Medidas-dBm-Diagrama de radiaçã'!$P$5:$P$365)</f>
        <v>-5.88800000000001</v>
      </c>
      <c r="R363" s="53" t="n">
        <f aca="false">('Medidas-dBm-Diagrama de radiaçã'!Q363)-MAX('Medidas-dBm-Diagrama de radiaçã'!$P$5:$P$365)</f>
        <v>-3.632</v>
      </c>
      <c r="S363" s="53" t="n">
        <f aca="false">('Medidas-dBm-Diagrama de radiaçã'!R363)-MAX('Medidas-dBm-Diagrama de radiaçã'!$R$5:$R$365)</f>
        <v>-6.536</v>
      </c>
      <c r="T363" s="0" t="n">
        <v>-13.516</v>
      </c>
    </row>
    <row r="364" customFormat="false" ht="12.8" hidden="false" customHeight="false" outlineLevel="0" collapsed="false">
      <c r="A364" s="41"/>
      <c r="C364" s="41" t="n">
        <f aca="false">C363+1</f>
        <v>359</v>
      </c>
      <c r="D364" s="53" t="n">
        <f aca="false">('Medidas-dBm-Diagrama de radiaçã'!C364)-MAX('Medidas-dBm-Diagrama de radiaçã'!$C$5:$C$365,'Medidas-dBm-Diagrama de radiaçã'!$F$5:$F$365)</f>
        <v>-0.899999999999999</v>
      </c>
      <c r="E364" s="53" t="n">
        <f aca="false">('Medidas-dBm-Diagrama de radiaçã'!F364)-MAX('Medidas-dBm-Diagrama de radiaçã'!$C$5:$C$365,'Medidas-dBm-Diagrama de radiaçã'!$F$5:$F$365)</f>
        <v>-33</v>
      </c>
      <c r="F364" s="0" t="n">
        <v>-24.5</v>
      </c>
      <c r="I364" s="41" t="n">
        <f aca="false">I363+1</f>
        <v>359</v>
      </c>
      <c r="J364" s="53" t="n">
        <f aca="false">('Medidas-dBm-Diagrama de radiaçã'!I364)-MAX('Medidas-dBm-Diagrama de radiaçã'!$I$5:$I$365)</f>
        <v>-5.38200000000001</v>
      </c>
      <c r="K364" s="53" t="n">
        <f aca="false">('Medidas-dBm-Diagrama de radiaçã'!J364)-MAX('Medidas-dBm-Diagrama de radiaçã'!$J$5:$J$365)</f>
        <v>-0.460000000000001</v>
      </c>
      <c r="O364" s="41" t="n">
        <f aca="false">O363+1</f>
        <v>359</v>
      </c>
      <c r="P364" s="53" t="n">
        <f aca="false">('Medidas-dBm-Diagrama de radiaçã'!O364)-MAX('Medidas-dBm-Diagrama de radiaçã'!$P$5:$P$365)</f>
        <v>-16.53</v>
      </c>
      <c r="Q364" s="53" t="n">
        <f aca="false">('Medidas-dBm-Diagrama de radiaçã'!P364)-MAX('Medidas-dBm-Diagrama de radiaçã'!$P$5:$P$365)</f>
        <v>-5.994</v>
      </c>
      <c r="R364" s="53" t="n">
        <f aca="false">('Medidas-dBm-Diagrama de radiaçã'!Q364)-MAX('Medidas-dBm-Diagrama de radiaçã'!$P$5:$P$365)</f>
        <v>-3.686</v>
      </c>
      <c r="S364" s="53" t="n">
        <f aca="false">('Medidas-dBm-Diagrama de radiaçã'!R364)-MAX('Medidas-dBm-Diagrama de radiaçã'!$R$5:$R$365)</f>
        <v>-6.34800000000001</v>
      </c>
      <c r="T364" s="0" t="n">
        <v>-12.884</v>
      </c>
    </row>
    <row r="365" customFormat="false" ht="12.8" hidden="false" customHeight="false" outlineLevel="0" collapsed="false">
      <c r="A365" s="41"/>
      <c r="C365" s="41" t="n">
        <f aca="false">C364+1</f>
        <v>360</v>
      </c>
      <c r="D365" s="53" t="n">
        <f aca="false">('Medidas-dBm-Diagrama de radiaçã'!C365)-MAX('Medidas-dBm-Diagrama de radiaçã'!$C$5:$C$365,'Medidas-dBm-Diagrama de radiaçã'!$F$5:$F$365)</f>
        <v>-0.899999999999999</v>
      </c>
      <c r="E365" s="53" t="n">
        <f aca="false">('Medidas-dBm-Diagrama de radiaçã'!F365)-MAX('Medidas-dBm-Diagrama de radiaçã'!$C$5:$C$365,'Medidas-dBm-Diagrama de radiaçã'!$F$5:$F$365)</f>
        <v>-31.5</v>
      </c>
      <c r="F365" s="0" t="n">
        <v>-25.9</v>
      </c>
      <c r="I365" s="41" t="n">
        <f aca="false">I364+1</f>
        <v>360</v>
      </c>
      <c r="J365" s="53" t="n">
        <f aca="false">('Medidas-dBm-Diagrama de radiaçã'!I365)-MAX('Medidas-dBm-Diagrama de radiaçã'!$I$5:$I$365)</f>
        <v>-5.35</v>
      </c>
      <c r="K365" s="53" t="n">
        <f aca="false">('Medidas-dBm-Diagrama de radiaçã'!J365)-MAX('Medidas-dBm-Diagrama de radiaçã'!$J$5:$J$365)</f>
        <v>-0.5</v>
      </c>
      <c r="O365" s="41" t="n">
        <f aca="false">O364+1</f>
        <v>360</v>
      </c>
      <c r="P365" s="53" t="n">
        <f aca="false">('Medidas-dBm-Diagrama de radiaçã'!O365)-MAX('Medidas-dBm-Diagrama de radiaçã'!$P$5:$P$365)</f>
        <v>-16.56</v>
      </c>
      <c r="Q365" s="53" t="n">
        <f aca="false">('Medidas-dBm-Diagrama de radiaçã'!P365)-MAX('Medidas-dBm-Diagrama de radiaçã'!$P$5:$P$365)</f>
        <v>-6.1</v>
      </c>
      <c r="R365" s="53" t="n">
        <f aca="false">('Medidas-dBm-Diagrama de radiaçã'!Q365)-MAX('Medidas-dBm-Diagrama de radiaçã'!$P$5:$P$365)</f>
        <v>-3.74</v>
      </c>
      <c r="S365" s="53" t="n">
        <f aca="false">('Medidas-dBm-Diagrama de radiaçã'!R365)-MAX('Medidas-dBm-Diagrama de radiaçã'!$R$5:$R$365)</f>
        <v>-6.16</v>
      </c>
      <c r="T365" s="0" t="n">
        <v>-12.252</v>
      </c>
    </row>
  </sheetData>
  <mergeCells count="6">
    <mergeCell ref="C2:C4"/>
    <mergeCell ref="D2:E3"/>
    <mergeCell ref="I2:I4"/>
    <mergeCell ref="J2:K3"/>
    <mergeCell ref="O2:O4"/>
    <mergeCell ref="P2:R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3" colorId="64" zoomScale="85" zoomScaleNormal="85" zoomScalePageLayoutView="100" workbookViewId="0">
      <selection pane="topLeft" activeCell="L116" activeCellId="0" sqref="L1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5" activeCellId="0" sqref="P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5"/>
  </cols>
  <sheetData>
    <row r="2" customFormat="false" ht="12.8" hidden="false" customHeight="true" outlineLevel="0" collapsed="false">
      <c r="B2" s="1" t="s">
        <v>5</v>
      </c>
      <c r="C2" s="1"/>
      <c r="D2" s="1"/>
      <c r="E2" s="3" t="n">
        <f aca="false">'Dados de entrada'!E$13</f>
        <v>2400000000</v>
      </c>
    </row>
    <row r="3" customFormat="false" ht="27.8" hidden="false" customHeight="true" outlineLevel="0" collapsed="false">
      <c r="B3" s="1" t="s">
        <v>77</v>
      </c>
      <c r="C3" s="1"/>
      <c r="D3" s="1"/>
      <c r="E3" s="5" t="n">
        <f aca="false">MAX('Medidas-dBm-Diagrama de radiaçã'!$C$5:$F$365)-'Dados de entrada'!$E$23-'Dados de entrada'!E$27+'Dados de entrada'!E$29+'Dados de entrada'!E$25</f>
        <v>3.5050007729669</v>
      </c>
    </row>
    <row r="5" customFormat="false" ht="12.8" hidden="false" customHeight="true" outlineLevel="0" collapsed="false">
      <c r="B5" s="1" t="s">
        <v>5</v>
      </c>
      <c r="C5" s="1"/>
      <c r="D5" s="1"/>
      <c r="E5" s="3" t="n">
        <f aca="false">'Dados de entrada'!F$13</f>
        <v>2412000000</v>
      </c>
    </row>
    <row r="6" customFormat="false" ht="29.85" hidden="false" customHeight="true" outlineLevel="0" collapsed="false">
      <c r="B6" s="1" t="s">
        <v>78</v>
      </c>
      <c r="C6" s="1"/>
      <c r="D6" s="1"/>
      <c r="E6" s="5" t="n">
        <f aca="false">MAX('Medidas-dBm-Diagrama de radiaçã'!$I$5:$L$365)-'Dados de entrada'!$F$23-'Dados de entrada'!F$27+'Dados de entrada'!F$29+'Dados de entrada'!F$25</f>
        <v>-9.67167799190296</v>
      </c>
    </row>
    <row r="8" customFormat="false" ht="12.8" hidden="false" customHeight="true" outlineLevel="0" collapsed="false">
      <c r="B8" s="1" t="s">
        <v>5</v>
      </c>
      <c r="C8" s="1"/>
      <c r="D8" s="1"/>
      <c r="E8" s="3" t="n">
        <f aca="false">'Dados de entrada'!F$13</f>
        <v>2412000000</v>
      </c>
    </row>
    <row r="9" customFormat="false" ht="31.2" hidden="false" customHeight="true" outlineLevel="0" collapsed="false">
      <c r="B9" s="1" t="s">
        <v>79</v>
      </c>
      <c r="C9" s="1"/>
      <c r="D9" s="1"/>
      <c r="E9" s="5" t="n">
        <f aca="false">MAX('Medidas-dBm-Diagrama de radiaçã'!$O$5:$Q$365)-'Dados de entrada'!$F$23-'Dados de entrada'!F$27+'Dados de entrada'!F$29+'Dados de entrada'!F$25</f>
        <v>-1.12167799190295</v>
      </c>
    </row>
  </sheetData>
  <mergeCells count="6">
    <mergeCell ref="B2:D2"/>
    <mergeCell ref="B3:D3"/>
    <mergeCell ref="B5:D5"/>
    <mergeCell ref="B6:D6"/>
    <mergeCell ref="B8:D8"/>
    <mergeCell ref="B9:D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2682</TotalTime>
  <Application>LibreOffice/7.1.6.2$Windows_X86_64 LibreOffice_project/0e133318fcee89abacd6a7d077e292f1145735c3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2021-10-14T15:55:46Z</dcterms:created>
  <dc:creator/>
  <dc:description/>
  <dc:language>pt-BR</dc:language>
  <cp:lastModifiedBy/>
  <dcterms:modified xsi:type="dcterms:W3CDTF">2021-12-05T16:41:42Z</dcterms:modified>
  <cp:revision>90</cp:revision>
  <dc:subject/>
  <dc:title/>
</cp:coreProperties>
</file>