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tables/table1.xml" ContentType="application/vnd.openxmlformats-officedocument.spreadsheetml.table+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2"/>
  <workbookPr codeName="ThisWorkbook" hidePivotFieldList="1"/>
  <mc:AlternateContent xmlns:mc="http://schemas.openxmlformats.org/markup-compatibility/2006">
    <mc:Choice Requires="x15">
      <x15ac:absPath xmlns:x15ac="http://schemas.microsoft.com/office/spreadsheetml/2010/11/ac" url="https://onevirtualoffice.sharepoint.com/sites/IAS-PDP/PDP Projekte/Data Component Services/Dokumentation/"/>
    </mc:Choice>
  </mc:AlternateContent>
  <xr:revisionPtr revIDLastSave="1956" documentId="13_ncr:20001_{61BC6243-7058-4F38-A2E5-7B97D836C687}" xr6:coauthVersionLast="47" xr6:coauthVersionMax="47" xr10:uidLastSave="{702C7658-7A9E-4859-9451-1F42382C86CE}"/>
  <bookViews>
    <workbookView xWindow="28680" yWindow="-120" windowWidth="51840" windowHeight="21120" tabRatio="892" firstSheet="6" activeTab="6" xr2:uid="{DD3F0F79-9687-45B6-82EB-97266B981D3A}"/>
  </bookViews>
  <sheets>
    <sheet name="Document Guide" sheetId="26" r:id="rId1"/>
    <sheet name="Template Pdf" sheetId="23" r:id="rId2"/>
    <sheet name="SAP Übersicht" sheetId="42" r:id="rId3"/>
    <sheet name="Übersicht SYS" sheetId="3" r:id="rId4"/>
    <sheet name="Comparision MQTT Standard" sheetId="46" r:id="rId5"/>
    <sheet name="SYS MQTT Standard" sheetId="44" r:id="rId6"/>
    <sheet name=" SYS MQTT Standard Pdf" sheetId="45" r:id="rId7"/>
    <sheet name="SYS MQTT Mercedes" sheetId="43" r:id="rId8"/>
    <sheet name="SYS MQTT FFT Boysen" sheetId="37" r:id="rId9"/>
    <sheet name="SYS MQTT FFT Boysen Pdf" sheetId="38" r:id="rId10"/>
    <sheet name="SYS MQTT Porsche" sheetId="5" r:id="rId11"/>
    <sheet name="SYS MQTT FFT Magna" sheetId="1" r:id="rId12"/>
    <sheet name="SYS MQTT Porsche Pdf" sheetId="29" r:id="rId13"/>
    <sheet name="SYS MQTT FFT Magna Pdf" sheetId="28" r:id="rId14"/>
    <sheet name="SYS OPC Standard" sheetId="6" r:id="rId15"/>
    <sheet name="SYS OPCUA Pdf" sheetId="24" r:id="rId16"/>
    <sheet name="SYS IBM MQ Audi" sheetId="4" r:id="rId17"/>
    <sheet name="SYS IBM MQ Audi Pdf" sheetId="41" r:id="rId18"/>
    <sheet name="Übersicht ASC" sheetId="7" r:id="rId19"/>
    <sheet name="ASC MQTT Standard" sheetId="10" r:id="rId20"/>
    <sheet name="ASC MQTT Standard Pdf" sheetId="39" r:id="rId21"/>
    <sheet name="ASC OPC Standard" sheetId="12" r:id="rId22"/>
    <sheet name="ASC OPC BMW" sheetId="11" r:id="rId23"/>
    <sheet name="ASC OPCUA Pdf" sheetId="19" r:id="rId24"/>
    <sheet name="ASC OPCUA BMW Pdf" sheetId="30" r:id="rId25"/>
    <sheet name="ASC OPC UA IJT" sheetId="36" r:id="rId26"/>
    <sheet name="Übersicht Enso-GM" sheetId="8" r:id="rId27"/>
    <sheet name="Enso-GM MQTT Standard" sheetId="9" r:id="rId28"/>
  </sheets>
  <definedNames>
    <definedName name="_xlnm._FilterDatabase" localSheetId="20" hidden="1">'ASC MQTT Standard Pdf'!$A$274:$A$283</definedName>
    <definedName name="_xlnm._FilterDatabase" localSheetId="24" hidden="1">'ASC OPCUA BMW Pdf'!#REF!</definedName>
    <definedName name="_xlnm._FilterDatabase" localSheetId="23" hidden="1">'ASC OPCUA Pdf'!$A$205:$F$229</definedName>
    <definedName name="_xlnm._FilterDatabase" localSheetId="17" hidden="1">'SYS IBM MQ Audi Pdf'!#REF!</definedName>
    <definedName name="_xlnm._FilterDatabase" localSheetId="18" hidden="1">'Übersicht ASC'!$A$2:$I$149</definedName>
    <definedName name="_xlnm._FilterDatabase" localSheetId="3" hidden="1">'Übersicht SYS'!$A$2:$BG$397</definedName>
    <definedName name="_xlnm.Print_Area" localSheetId="4">'Comparision MQTT Standard'!$A$1:$C$251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3" i="39" l="1"/>
  <c r="B62" i="39"/>
  <c r="B61" i="39"/>
  <c r="B60" i="39"/>
  <c r="B57" i="39"/>
  <c r="B191" i="10" a="1"/>
  <c r="B189" i="10" a="1"/>
  <c r="B188" i="10" a="1"/>
  <c r="B187" i="10" a="1"/>
  <c r="B186" i="10" a="1"/>
  <c r="B184" i="10" a="1"/>
  <c r="B183" i="10" a="1"/>
  <c r="B181" i="10" a="1"/>
  <c r="B180" i="10" a="1"/>
  <c r="B179" i="10" a="1"/>
  <c r="B178" i="10" a="1"/>
  <c r="B174" i="10" a="1"/>
  <c r="B173" i="10" a="1"/>
  <c r="B169" i="10" a="1"/>
  <c r="B168" i="10" a="1"/>
  <c r="B191" i="10" l="1"/>
  <c r="B189" i="10"/>
  <c r="B188" i="10"/>
  <c r="B187" i="10"/>
  <c r="B186" i="10"/>
  <c r="B184" i="10"/>
  <c r="B183" i="10"/>
  <c r="B181" i="10"/>
  <c r="B180" i="10"/>
  <c r="B179" i="10"/>
  <c r="B178" i="10"/>
  <c r="B174" i="10"/>
  <c r="B173" i="10"/>
  <c r="B169" i="10"/>
  <c r="B168" i="10"/>
  <c r="B164" i="10" a="1"/>
  <c r="B159" i="10" a="1"/>
  <c r="B158" i="10" a="1"/>
  <c r="B154" i="10" a="1"/>
  <c r="B149" i="10" a="1"/>
  <c r="B148" i="10" a="1"/>
  <c r="B145" i="10" a="1"/>
  <c r="B144" i="10" a="1"/>
  <c r="B139" i="10" a="1"/>
  <c r="B138" i="10" a="1"/>
  <c r="B134" i="10" a="1"/>
  <c r="B133" i="10" a="1"/>
  <c r="B129" i="10" a="1"/>
  <c r="B128" i="10" a="1"/>
  <c r="B124" i="10" a="1"/>
  <c r="B123" i="10" a="1"/>
  <c r="B119" i="10" a="1"/>
  <c r="B118" i="10" a="1"/>
  <c r="B164" i="10" l="1"/>
  <c r="B159" i="10"/>
  <c r="B158" i="10"/>
  <c r="B154" i="10"/>
  <c r="B149" i="10"/>
  <c r="B148" i="10"/>
  <c r="B145" i="10"/>
  <c r="B144" i="10"/>
  <c r="B139" i="10"/>
  <c r="B138" i="10"/>
  <c r="B134" i="10"/>
  <c r="B133" i="10"/>
  <c r="B129" i="10"/>
  <c r="B128" i="10"/>
  <c r="B124" i="10"/>
  <c r="B123" i="10"/>
  <c r="B119" i="10"/>
  <c r="B118" i="10"/>
  <c r="B113" i="10" a="1"/>
  <c r="B109" i="10" a="1"/>
  <c r="B108" i="10" a="1"/>
  <c r="B104" i="10" a="1"/>
  <c r="B103" i="10" a="1"/>
  <c r="B99" i="10" a="1"/>
  <c r="B94" i="10" a="1"/>
  <c r="B93" i="10" a="1"/>
  <c r="B89" i="10" a="1"/>
  <c r="B88" i="10" a="1"/>
  <c r="B84" i="10" a="1"/>
  <c r="B113" i="10" l="1"/>
  <c r="B109" i="10"/>
  <c r="B108" i="10"/>
  <c r="B104" i="10"/>
  <c r="B103" i="10"/>
  <c r="B99" i="10"/>
  <c r="B94" i="10"/>
  <c r="B93" i="10"/>
  <c r="B89" i="10"/>
  <c r="B88" i="10"/>
  <c r="B84" i="10"/>
  <c r="B83" i="10" a="1"/>
  <c r="B78" i="10" a="1"/>
  <c r="B73" i="10" a="1"/>
  <c r="B74" i="10" a="1"/>
  <c r="B64" i="10" a="1"/>
  <c r="B63" i="10" a="1"/>
  <c r="B59" i="10" a="1"/>
  <c r="B58" i="10" a="1"/>
  <c r="B54" i="10" a="1"/>
  <c r="B53" i="10" a="1"/>
  <c r="B83" i="10" l="1"/>
  <c r="B78" i="10"/>
  <c r="B73" i="10"/>
  <c r="B74" i="10"/>
  <c r="B64" i="10"/>
  <c r="B63" i="10"/>
  <c r="B59" i="10"/>
  <c r="B58" i="10"/>
  <c r="B54" i="10"/>
  <c r="B53" i="10"/>
  <c r="B49" i="10" a="1"/>
  <c r="B48" i="10" a="1"/>
  <c r="B43" i="10" a="1"/>
  <c r="B44" i="10" a="1"/>
  <c r="B38" i="10" a="1"/>
  <c r="B39" i="10" a="1"/>
  <c r="B34" i="10" a="1"/>
  <c r="B33" i="10" a="1"/>
  <c r="B29" i="10" a="1"/>
  <c r="B28" i="10" a="1"/>
  <c r="B24" i="10" a="1"/>
  <c r="B23" i="10" a="1"/>
  <c r="B19" i="10" a="1"/>
  <c r="B13" i="10" a="1"/>
  <c r="B14" i="10" a="1"/>
  <c r="B49" i="10" l="1"/>
  <c r="B48" i="10"/>
  <c r="B43" i="10"/>
  <c r="B44" i="10"/>
  <c r="B38" i="10"/>
  <c r="B39" i="10"/>
  <c r="B34" i="10"/>
  <c r="B33" i="10"/>
  <c r="B29" i="10"/>
  <c r="B28" i="10"/>
  <c r="B24" i="10"/>
  <c r="B23" i="10"/>
  <c r="B19" i="10"/>
  <c r="B13" i="10"/>
  <c r="B14" i="10"/>
  <c r="B30" i="10"/>
  <c r="B11" i="10"/>
  <c r="B12" i="10"/>
  <c r="B15" i="10"/>
  <c r="B16" i="10"/>
  <c r="B17" i="10"/>
  <c r="B20" i="10"/>
  <c r="B21" i="10"/>
  <c r="B22" i="10"/>
  <c r="B25" i="10"/>
  <c r="B26" i="10"/>
  <c r="B27" i="10"/>
  <c r="B32" i="10"/>
  <c r="B35" i="10"/>
  <c r="B36" i="10"/>
  <c r="B37" i="10"/>
  <c r="B40" i="10"/>
  <c r="B41" i="10"/>
  <c r="B42" i="10"/>
  <c r="B45" i="10"/>
  <c r="B46" i="10"/>
  <c r="B47" i="10"/>
  <c r="B50" i="10"/>
  <c r="B51" i="10"/>
  <c r="B52" i="10"/>
  <c r="B56" i="10"/>
  <c r="B57" i="10"/>
  <c r="B60" i="10"/>
  <c r="B61" i="10"/>
  <c r="B62" i="10"/>
  <c r="B76" i="10"/>
  <c r="B77" i="10"/>
  <c r="B80" i="10"/>
  <c r="B81" i="10"/>
  <c r="B82" i="10"/>
  <c r="B85" i="10"/>
  <c r="B86" i="10"/>
  <c r="B87" i="10"/>
  <c r="B90" i="10"/>
  <c r="B91" i="10"/>
  <c r="B92" i="10"/>
  <c r="B95" i="10"/>
  <c r="B96" i="10"/>
  <c r="B100" i="10"/>
  <c r="B101" i="10"/>
  <c r="B102" i="10"/>
  <c r="B105" i="10"/>
  <c r="B106" i="10"/>
  <c r="B107" i="10"/>
  <c r="B110" i="10"/>
  <c r="B111" i="10"/>
  <c r="B112" i="10"/>
  <c r="B117" i="10"/>
  <c r="B120" i="10"/>
  <c r="B121" i="10"/>
  <c r="B122" i="10"/>
  <c r="B125" i="10"/>
  <c r="B130" i="10"/>
  <c r="B131" i="10"/>
  <c r="B132" i="10"/>
  <c r="B135" i="10"/>
  <c r="B136" i="10"/>
  <c r="B137" i="10"/>
  <c r="B140" i="10"/>
  <c r="B141" i="10"/>
  <c r="B146" i="10"/>
  <c r="B147" i="10"/>
  <c r="B150" i="10"/>
  <c r="B151" i="10"/>
  <c r="B155" i="10"/>
  <c r="B156" i="10"/>
  <c r="B157" i="10"/>
  <c r="B160" i="10"/>
  <c r="B161" i="10"/>
  <c r="B165" i="10"/>
  <c r="B166" i="10"/>
  <c r="B167" i="10"/>
  <c r="B170" i="10"/>
  <c r="B171" i="10"/>
  <c r="B172" i="10"/>
  <c r="B175" i="10"/>
  <c r="B176" i="10"/>
  <c r="B177" i="10"/>
  <c r="B182" i="10"/>
  <c r="B185" i="10"/>
  <c r="B190" i="10"/>
  <c r="B333" i="45" a="1"/>
  <c r="B333" i="45" s="1"/>
  <c r="B311" i="45" a="1"/>
  <c r="B311" i="45" s="1"/>
  <c r="B306" i="45" a="1"/>
  <c r="B306" i="45" s="1"/>
  <c r="B254" i="45" a="1"/>
  <c r="B254" i="45" s="1"/>
  <c r="B246" i="45" a="1"/>
  <c r="B246" i="45" s="1"/>
  <c r="B232" i="45" a="1"/>
  <c r="B232" i="45" s="1"/>
  <c r="B219" i="45" a="1"/>
  <c r="B219" i="45" s="1"/>
  <c r="B207" i="45" a="1"/>
  <c r="B207" i="45" s="1"/>
  <c r="C65" i="45"/>
  <c r="C64" i="45"/>
  <c r="B66" i="45"/>
  <c r="B65" i="45"/>
  <c r="B64" i="45"/>
  <c r="B72" i="44"/>
  <c r="B83" i="45"/>
  <c r="B62" i="45"/>
  <c r="B61" i="45"/>
  <c r="B46" i="45"/>
  <c r="B304" i="39"/>
  <c r="B72" i="19"/>
  <c r="B68" i="28"/>
  <c r="B82" i="45"/>
  <c r="B81" i="45"/>
  <c r="B80" i="45"/>
  <c r="B76" i="45"/>
  <c r="B75" i="45"/>
  <c r="B74" i="45"/>
  <c r="B73" i="45"/>
  <c r="B72" i="45"/>
  <c r="B71" i="45"/>
  <c r="B70" i="45"/>
  <c r="B69" i="45"/>
  <c r="A68" i="38"/>
  <c r="A62" i="38"/>
  <c r="C29" i="44"/>
  <c r="C14" i="44"/>
  <c r="C72" i="44"/>
  <c r="B31" i="10" a="1"/>
  <c r="B88" i="44" a="1"/>
  <c r="C78" i="44" a="1"/>
  <c r="C76" i="44" a="1"/>
  <c r="C83" i="44" a="1"/>
  <c r="C82" i="44" a="1"/>
  <c r="C89" i="44" a="1"/>
  <c r="C88" i="44" a="1"/>
  <c r="C77" i="44" a="1"/>
  <c r="C84" i="44" a="1"/>
  <c r="C75" i="44" a="1"/>
  <c r="C74" i="44" a="1"/>
  <c r="C87" i="44" a="1"/>
  <c r="C86" i="44" a="1"/>
  <c r="C90" i="44" a="1"/>
  <c r="C81" i="44" a="1"/>
  <c r="C79" i="44" a="1"/>
  <c r="C85" i="44" a="1"/>
  <c r="C73" i="44" a="1"/>
  <c r="B31" i="10" l="1"/>
  <c r="B88" i="44"/>
  <c r="C73" i="44"/>
  <c r="C74" i="44"/>
  <c r="C75" i="44"/>
  <c r="C76" i="44"/>
  <c r="C77" i="44"/>
  <c r="C78" i="44"/>
  <c r="C79" i="44"/>
  <c r="C81" i="44"/>
  <c r="C82" i="44"/>
  <c r="C83" i="44"/>
  <c r="C84" i="44"/>
  <c r="C85" i="44"/>
  <c r="C86" i="44"/>
  <c r="C87" i="44"/>
  <c r="C88" i="44"/>
  <c r="C89" i="44"/>
  <c r="C90" i="44"/>
  <c r="C194" i="44"/>
  <c r="C96" i="44"/>
  <c r="B96" i="44"/>
  <c r="B97" i="44"/>
  <c r="B23" i="44"/>
  <c r="B19" i="44"/>
  <c r="B10" i="44"/>
  <c r="B14" i="44"/>
  <c r="A74" i="10" a="1"/>
  <c r="A69" i="10" a="1"/>
  <c r="A71" i="10" a="1"/>
  <c r="A75" i="10" a="1"/>
  <c r="A68" i="10" a="1"/>
  <c r="A66" i="10" a="1"/>
  <c r="A67" i="10" a="1"/>
  <c r="A82" i="44" a="1"/>
  <c r="A72" i="10" a="1"/>
  <c r="A70" i="10" a="1"/>
  <c r="A73" i="10" a="1"/>
  <c r="A75" i="10" l="1"/>
  <c r="B75" i="10" s="1"/>
  <c r="A74" i="10"/>
  <c r="A73" i="10"/>
  <c r="A72" i="10"/>
  <c r="B72" i="10" s="1"/>
  <c r="A71" i="10"/>
  <c r="B71" i="10" s="1"/>
  <c r="A70" i="10"/>
  <c r="B70" i="10" s="1"/>
  <c r="A68" i="10"/>
  <c r="A69" i="10"/>
  <c r="A82" i="44"/>
  <c r="A66" i="10"/>
  <c r="B66" i="10" s="1"/>
  <c r="A67" i="10"/>
  <c r="B67" i="10" s="1"/>
  <c r="C71" i="44"/>
  <c r="C92" i="44"/>
  <c r="C93" i="44"/>
  <c r="C94" i="44"/>
  <c r="C95" i="44"/>
  <c r="C97" i="44"/>
  <c r="C98" i="44"/>
  <c r="C99" i="44"/>
  <c r="C100" i="44"/>
  <c r="C102" i="44"/>
  <c r="C103" i="44"/>
  <c r="C104" i="44"/>
  <c r="C105" i="44"/>
  <c r="C106" i="44"/>
  <c r="C107" i="44"/>
  <c r="C108" i="44"/>
  <c r="C109" i="44"/>
  <c r="C110" i="44"/>
  <c r="C111" i="44"/>
  <c r="C112" i="44"/>
  <c r="C113" i="44"/>
  <c r="C114" i="44"/>
  <c r="C116" i="44"/>
  <c r="C117" i="44"/>
  <c r="C118" i="44"/>
  <c r="C119" i="44"/>
  <c r="C120" i="44"/>
  <c r="C121" i="44"/>
  <c r="C122" i="44"/>
  <c r="C123" i="44"/>
  <c r="C124" i="44"/>
  <c r="C126" i="44"/>
  <c r="C127" i="44"/>
  <c r="C128" i="44"/>
  <c r="C129" i="44"/>
  <c r="C130" i="44"/>
  <c r="C131" i="44"/>
  <c r="C132" i="44"/>
  <c r="C133" i="44"/>
  <c r="C134" i="44"/>
  <c r="C135" i="44"/>
  <c r="C137" i="44"/>
  <c r="C138" i="44"/>
  <c r="C139" i="44"/>
  <c r="C140" i="44"/>
  <c r="C141" i="44"/>
  <c r="C142" i="44"/>
  <c r="C143" i="44"/>
  <c r="C144" i="44"/>
  <c r="C145" i="44"/>
  <c r="C146" i="44"/>
  <c r="C147" i="44"/>
  <c r="C149" i="44"/>
  <c r="C150" i="44"/>
  <c r="C151" i="44"/>
  <c r="C152" i="44"/>
  <c r="C154" i="44"/>
  <c r="C155" i="44"/>
  <c r="C156" i="44"/>
  <c r="C157" i="44"/>
  <c r="C158" i="44"/>
  <c r="C159" i="44"/>
  <c r="C160" i="44"/>
  <c r="C161" i="44"/>
  <c r="C162" i="44"/>
  <c r="C163" i="44"/>
  <c r="C164" i="44"/>
  <c r="C165" i="44"/>
  <c r="C166" i="44"/>
  <c r="C167" i="44"/>
  <c r="C168" i="44"/>
  <c r="C169" i="44"/>
  <c r="C170" i="44"/>
  <c r="C172" i="44"/>
  <c r="C173" i="44"/>
  <c r="C174" i="44"/>
  <c r="C175" i="44"/>
  <c r="C176" i="44"/>
  <c r="C177" i="44"/>
  <c r="C178" i="44"/>
  <c r="C179" i="44"/>
  <c r="C180" i="44"/>
  <c r="C181" i="44"/>
  <c r="C182" i="44"/>
  <c r="C183" i="44"/>
  <c r="C184" i="44"/>
  <c r="C185" i="44"/>
  <c r="C186" i="44"/>
  <c r="C187" i="44"/>
  <c r="C188" i="44"/>
  <c r="C189" i="44"/>
  <c r="C190" i="44"/>
  <c r="C191" i="44"/>
  <c r="C192" i="44"/>
  <c r="C193" i="44"/>
  <c r="C195" i="44"/>
  <c r="C196" i="44"/>
  <c r="C197" i="44"/>
  <c r="C198" i="44"/>
  <c r="C199" i="44"/>
  <c r="C201" i="44"/>
  <c r="C202" i="44"/>
  <c r="C205" i="44"/>
  <c r="C206" i="44"/>
  <c r="C207" i="44"/>
  <c r="C208" i="44"/>
  <c r="C209" i="44"/>
  <c r="C210" i="44"/>
  <c r="C211" i="44"/>
  <c r="C212" i="44"/>
  <c r="C213" i="44"/>
  <c r="C214" i="44"/>
  <c r="C215" i="44"/>
  <c r="C216" i="44"/>
  <c r="C217" i="44"/>
  <c r="C218" i="44"/>
  <c r="C219" i="44"/>
  <c r="C220" i="44"/>
  <c r="C222" i="44"/>
  <c r="C223" i="44"/>
  <c r="C224" i="44"/>
  <c r="C225" i="44"/>
  <c r="C226" i="44"/>
  <c r="C228" i="44"/>
  <c r="C229" i="44"/>
  <c r="C230" i="44"/>
  <c r="C231" i="44"/>
  <c r="C232" i="44"/>
  <c r="C233" i="44"/>
  <c r="C234" i="44"/>
  <c r="C235" i="44"/>
  <c r="C236" i="44"/>
  <c r="C237" i="44"/>
  <c r="C238" i="44"/>
  <c r="C239" i="44"/>
  <c r="C240" i="44"/>
  <c r="C241" i="44"/>
  <c r="C242" i="44"/>
  <c r="C243" i="44"/>
  <c r="C244" i="44"/>
  <c r="C245" i="44"/>
  <c r="B229" i="44"/>
  <c r="B230" i="44"/>
  <c r="B231" i="44"/>
  <c r="B232" i="44"/>
  <c r="B233" i="44"/>
  <c r="B234" i="44"/>
  <c r="B235" i="44"/>
  <c r="B236" i="44"/>
  <c r="B237" i="44"/>
  <c r="B238" i="44"/>
  <c r="B239" i="44"/>
  <c r="B240" i="44"/>
  <c r="B241" i="44"/>
  <c r="B242" i="44"/>
  <c r="B243" i="44"/>
  <c r="B244" i="44"/>
  <c r="B245" i="44"/>
  <c r="B228" i="44"/>
  <c r="B223" i="44"/>
  <c r="B224" i="44"/>
  <c r="B225" i="44"/>
  <c r="B226" i="44"/>
  <c r="B222" i="44"/>
  <c r="B206" i="44"/>
  <c r="B207" i="44"/>
  <c r="B208" i="44"/>
  <c r="B209" i="44"/>
  <c r="B210" i="44"/>
  <c r="B211" i="44"/>
  <c r="B212" i="44"/>
  <c r="B213" i="44"/>
  <c r="B214" i="44"/>
  <c r="B215" i="44"/>
  <c r="B216" i="44"/>
  <c r="B217" i="44"/>
  <c r="B218" i="44"/>
  <c r="B219" i="44"/>
  <c r="B220" i="44"/>
  <c r="B205" i="44"/>
  <c r="B202" i="44"/>
  <c r="B201" i="44"/>
  <c r="B199" i="44"/>
  <c r="B198" i="44"/>
  <c r="B197" i="44"/>
  <c r="B196" i="44"/>
  <c r="B195" i="44"/>
  <c r="B194" i="44"/>
  <c r="B193" i="44"/>
  <c r="B192" i="44"/>
  <c r="B191" i="44"/>
  <c r="B190" i="44"/>
  <c r="B189" i="44"/>
  <c r="B188" i="44"/>
  <c r="B187" i="44"/>
  <c r="B186" i="44"/>
  <c r="B185" i="44"/>
  <c r="B184" i="44"/>
  <c r="B183" i="44"/>
  <c r="B182" i="44"/>
  <c r="B181" i="44"/>
  <c r="B180" i="44"/>
  <c r="B179" i="44"/>
  <c r="B178" i="44"/>
  <c r="B177" i="44"/>
  <c r="B176" i="44"/>
  <c r="B175" i="44"/>
  <c r="B174" i="44"/>
  <c r="B173" i="44"/>
  <c r="B172" i="44"/>
  <c r="B155" i="44"/>
  <c r="B156" i="44"/>
  <c r="B157" i="44"/>
  <c r="B158" i="44"/>
  <c r="B159" i="44"/>
  <c r="B160" i="44"/>
  <c r="B161" i="44"/>
  <c r="B162" i="44"/>
  <c r="B163" i="44"/>
  <c r="B164" i="44"/>
  <c r="B165" i="44"/>
  <c r="B166" i="44"/>
  <c r="B167" i="44"/>
  <c r="B168" i="44"/>
  <c r="B169" i="44"/>
  <c r="B170" i="44"/>
  <c r="B154" i="44"/>
  <c r="B150" i="44"/>
  <c r="B151" i="44"/>
  <c r="B152" i="44"/>
  <c r="B149" i="44"/>
  <c r="B138" i="44"/>
  <c r="B139" i="44"/>
  <c r="B140" i="44"/>
  <c r="B141" i="44"/>
  <c r="B142" i="44"/>
  <c r="B143" i="44"/>
  <c r="B144" i="44"/>
  <c r="B145" i="44"/>
  <c r="B146" i="44"/>
  <c r="B147" i="44"/>
  <c r="B137" i="44"/>
  <c r="B117" i="44"/>
  <c r="B118" i="44"/>
  <c r="B119" i="44"/>
  <c r="B120" i="44"/>
  <c r="B121" i="44"/>
  <c r="B122" i="44"/>
  <c r="B123" i="44"/>
  <c r="B124" i="44"/>
  <c r="B116" i="44"/>
  <c r="B127" i="44"/>
  <c r="B128" i="44"/>
  <c r="B129" i="44"/>
  <c r="B130" i="44"/>
  <c r="B131" i="44"/>
  <c r="B132" i="44"/>
  <c r="B133" i="44"/>
  <c r="B134" i="44"/>
  <c r="B135" i="44"/>
  <c r="B126" i="44"/>
  <c r="B103" i="44"/>
  <c r="B104" i="44"/>
  <c r="B105" i="44"/>
  <c r="B106" i="44"/>
  <c r="B107" i="44"/>
  <c r="B108" i="44"/>
  <c r="B109" i="44"/>
  <c r="B110" i="44"/>
  <c r="B111" i="44"/>
  <c r="B112" i="44"/>
  <c r="B113" i="44"/>
  <c r="B114" i="44"/>
  <c r="B102" i="44"/>
  <c r="B93" i="44"/>
  <c r="B94" i="44"/>
  <c r="B95" i="44"/>
  <c r="B98" i="44"/>
  <c r="B99" i="44"/>
  <c r="B100" i="44"/>
  <c r="B92" i="44"/>
  <c r="B7" i="44"/>
  <c r="B8" i="44"/>
  <c r="B9" i="44"/>
  <c r="B11" i="44"/>
  <c r="B12" i="44"/>
  <c r="B13" i="44"/>
  <c r="B15" i="44"/>
  <c r="B16" i="44"/>
  <c r="B17" i="44"/>
  <c r="B18" i="44"/>
  <c r="B20" i="44"/>
  <c r="B21" i="44"/>
  <c r="B22" i="44"/>
  <c r="B24" i="44"/>
  <c r="B25" i="44"/>
  <c r="B26" i="44"/>
  <c r="B27" i="44"/>
  <c r="B28" i="44"/>
  <c r="B29" i="44"/>
  <c r="B30" i="44"/>
  <c r="B31" i="44"/>
  <c r="B32" i="44"/>
  <c r="B33" i="44"/>
  <c r="B34" i="44"/>
  <c r="B35" i="44"/>
  <c r="B36" i="44"/>
  <c r="B37" i="44"/>
  <c r="B38" i="44"/>
  <c r="B39" i="44"/>
  <c r="B40" i="44"/>
  <c r="B41" i="44"/>
  <c r="B42" i="44"/>
  <c r="B43" i="44"/>
  <c r="B44" i="44"/>
  <c r="B45" i="44"/>
  <c r="B46" i="44"/>
  <c r="B47" i="44"/>
  <c r="B48" i="44"/>
  <c r="B49" i="44"/>
  <c r="B50" i="44"/>
  <c r="B51" i="44"/>
  <c r="B52" i="44"/>
  <c r="B53" i="44"/>
  <c r="B54" i="44"/>
  <c r="B55" i="44"/>
  <c r="B56" i="44"/>
  <c r="B57" i="44"/>
  <c r="B58" i="44"/>
  <c r="B59" i="44"/>
  <c r="B60" i="44"/>
  <c r="B61" i="44"/>
  <c r="B62" i="44"/>
  <c r="B63" i="44"/>
  <c r="B64" i="44"/>
  <c r="B65" i="44"/>
  <c r="B66" i="44"/>
  <c r="B67" i="44"/>
  <c r="B68" i="44"/>
  <c r="B69" i="44"/>
  <c r="B70" i="44"/>
  <c r="B71" i="44"/>
  <c r="B6" i="44"/>
  <c r="C6" i="44"/>
  <c r="C7" i="44"/>
  <c r="C8" i="44"/>
  <c r="C9" i="44"/>
  <c r="C10" i="44"/>
  <c r="C11" i="44"/>
  <c r="C12" i="44"/>
  <c r="C13" i="44"/>
  <c r="C15" i="44"/>
  <c r="C16" i="44"/>
  <c r="C17" i="44"/>
  <c r="C18" i="44"/>
  <c r="C19" i="44"/>
  <c r="C20" i="44"/>
  <c r="C21" i="44"/>
  <c r="C22" i="44"/>
  <c r="C23" i="44"/>
  <c r="C24" i="44"/>
  <c r="C25" i="44"/>
  <c r="C26" i="44"/>
  <c r="C27" i="44"/>
  <c r="C28" i="44"/>
  <c r="C30" i="44"/>
  <c r="C31" i="44"/>
  <c r="C32" i="44"/>
  <c r="C33" i="44"/>
  <c r="C34" i="44"/>
  <c r="C35" i="44"/>
  <c r="C36" i="44"/>
  <c r="C37" i="44"/>
  <c r="C38" i="44"/>
  <c r="C39" i="44"/>
  <c r="C40" i="44"/>
  <c r="C41" i="44"/>
  <c r="C42" i="44"/>
  <c r="C43" i="44"/>
  <c r="C44" i="44"/>
  <c r="C45" i="44"/>
  <c r="C46" i="44"/>
  <c r="C47" i="44"/>
  <c r="C48" i="44"/>
  <c r="C49" i="44"/>
  <c r="C50" i="44"/>
  <c r="C51" i="44"/>
  <c r="C52" i="44"/>
  <c r="C53" i="44"/>
  <c r="C54" i="44"/>
  <c r="C55" i="44"/>
  <c r="C56" i="44"/>
  <c r="C57" i="44"/>
  <c r="C58" i="44"/>
  <c r="C59" i="44"/>
  <c r="C60" i="44"/>
  <c r="C61" i="44"/>
  <c r="C62" i="44"/>
  <c r="C63" i="44"/>
  <c r="C64" i="44"/>
  <c r="C65" i="44"/>
  <c r="C66" i="44"/>
  <c r="C67" i="44"/>
  <c r="C68" i="44"/>
  <c r="C69" i="44"/>
  <c r="C70" i="44"/>
  <c r="C4" i="44"/>
  <c r="C3" i="44"/>
  <c r="B4" i="44"/>
  <c r="B3" i="44"/>
  <c r="B109" i="43"/>
  <c r="B83" i="44" a="1"/>
  <c r="B89" i="44" a="1"/>
  <c r="B82" i="44" a="1"/>
  <c r="A76" i="44" a="1"/>
  <c r="B73" i="44" a="1"/>
  <c r="B79" i="44" a="1"/>
  <c r="B78" i="44" a="1"/>
  <c r="A79" i="44" a="1"/>
  <c r="B75" i="44" a="1"/>
  <c r="A81" i="44" a="1"/>
  <c r="A73" i="44" a="1"/>
  <c r="B77" i="44" a="1"/>
  <c r="A83" i="44" a="1"/>
  <c r="A84" i="44" a="1"/>
  <c r="A87" i="44" a="1"/>
  <c r="B76" i="44" a="1"/>
  <c r="A77" i="44" a="1"/>
  <c r="B81" i="44" a="1"/>
  <c r="B74" i="44" a="1"/>
  <c r="A85" i="44" a="1"/>
  <c r="A74" i="44" a="1"/>
  <c r="A86" i="44" a="1"/>
  <c r="A75" i="44" a="1"/>
  <c r="B90" i="44" a="1"/>
  <c r="A78" i="44" a="1"/>
  <c r="A88" i="44" a="1"/>
  <c r="A89" i="44" a="1"/>
  <c r="A90" i="44" a="1"/>
  <c r="B86" i="44" a="1"/>
  <c r="B84" i="44" a="1"/>
  <c r="B87" i="44" a="1"/>
  <c r="B85" i="44" a="1"/>
  <c r="B342" i="45" l="1" a="1"/>
  <c r="B342" i="45" s="1"/>
  <c r="B88" i="45" a="1"/>
  <c r="B88" i="45" s="1"/>
  <c r="B275" i="45" a="1"/>
  <c r="B275" i="45" s="1"/>
  <c r="B73" i="44"/>
  <c r="A76" i="44"/>
  <c r="B77" i="44"/>
  <c r="A81" i="44"/>
  <c r="B82" i="44"/>
  <c r="A85" i="44"/>
  <c r="B86" i="44"/>
  <c r="A89" i="44"/>
  <c r="B90" i="44"/>
  <c r="A74" i="44"/>
  <c r="B75" i="44"/>
  <c r="B79" i="44"/>
  <c r="A83" i="44"/>
  <c r="B84" i="44"/>
  <c r="A87" i="44"/>
  <c r="A75" i="44"/>
  <c r="B76" i="44"/>
  <c r="A79" i="44"/>
  <c r="B81" i="44"/>
  <c r="A84" i="44"/>
  <c r="B85" i="44"/>
  <c r="A88" i="44"/>
  <c r="B89" i="44"/>
  <c r="A78" i="44"/>
  <c r="A73" i="44"/>
  <c r="B74" i="44"/>
  <c r="A77" i="44"/>
  <c r="B78" i="44"/>
  <c r="B83" i="44"/>
  <c r="A86" i="44"/>
  <c r="B87" i="44"/>
  <c r="A90" i="44"/>
  <c r="B92" i="45" l="1" a="1"/>
  <c r="B92" i="45" s="1"/>
  <c r="C227" i="43"/>
  <c r="B227" i="43"/>
  <c r="C226" i="43"/>
  <c r="B226" i="43"/>
  <c r="C225" i="43"/>
  <c r="B225" i="43"/>
  <c r="C224" i="43"/>
  <c r="B224" i="43"/>
  <c r="C223" i="43"/>
  <c r="B223" i="43"/>
  <c r="C222" i="43"/>
  <c r="B222" i="43"/>
  <c r="C221" i="43"/>
  <c r="B221" i="43"/>
  <c r="C220" i="43"/>
  <c r="B220" i="43"/>
  <c r="C219" i="43"/>
  <c r="B219" i="43"/>
  <c r="C218" i="43"/>
  <c r="B218" i="43"/>
  <c r="C217" i="43"/>
  <c r="B217" i="43"/>
  <c r="C216" i="43"/>
  <c r="B216" i="43"/>
  <c r="C215" i="43"/>
  <c r="B215" i="43"/>
  <c r="C214" i="43"/>
  <c r="B214" i="43"/>
  <c r="C213" i="43"/>
  <c r="B213" i="43"/>
  <c r="C212" i="43"/>
  <c r="B212" i="43"/>
  <c r="C211" i="43"/>
  <c r="B211" i="43"/>
  <c r="C210" i="43"/>
  <c r="B210" i="43"/>
  <c r="C208" i="43"/>
  <c r="B208" i="43"/>
  <c r="C207" i="43"/>
  <c r="B207" i="43"/>
  <c r="C206" i="43"/>
  <c r="B206" i="43"/>
  <c r="C205" i="43"/>
  <c r="B205" i="43"/>
  <c r="C204" i="43"/>
  <c r="B204" i="43"/>
  <c r="C202" i="43"/>
  <c r="B202" i="43"/>
  <c r="C201" i="43"/>
  <c r="B201" i="43"/>
  <c r="C200" i="43"/>
  <c r="B200" i="43"/>
  <c r="C199" i="43"/>
  <c r="B199" i="43"/>
  <c r="C198" i="43"/>
  <c r="B198" i="43"/>
  <c r="C197" i="43"/>
  <c r="B197" i="43"/>
  <c r="C196" i="43"/>
  <c r="B196" i="43"/>
  <c r="C195" i="43"/>
  <c r="B195" i="43"/>
  <c r="C194" i="43"/>
  <c r="B194" i="43"/>
  <c r="C193" i="43"/>
  <c r="B193" i="43"/>
  <c r="C192" i="43"/>
  <c r="B192" i="43"/>
  <c r="C191" i="43"/>
  <c r="B191" i="43"/>
  <c r="C190" i="43"/>
  <c r="B190" i="43"/>
  <c r="C189" i="43"/>
  <c r="B189" i="43"/>
  <c r="C188" i="43"/>
  <c r="B188" i="43"/>
  <c r="C187" i="43"/>
  <c r="B187" i="43"/>
  <c r="C184" i="43"/>
  <c r="B184" i="43"/>
  <c r="C183" i="43"/>
  <c r="B183" i="43"/>
  <c r="C181" i="43"/>
  <c r="B181" i="43"/>
  <c r="C180" i="43"/>
  <c r="B180" i="43"/>
  <c r="C179" i="43"/>
  <c r="B179" i="43"/>
  <c r="C178" i="43"/>
  <c r="B178" i="43"/>
  <c r="C177" i="43"/>
  <c r="B177" i="43"/>
  <c r="C176" i="43"/>
  <c r="B176" i="43"/>
  <c r="C175" i="43"/>
  <c r="B175" i="43"/>
  <c r="C174" i="43"/>
  <c r="B174" i="43"/>
  <c r="C173" i="43"/>
  <c r="B173" i="43"/>
  <c r="C172" i="43"/>
  <c r="B172" i="43"/>
  <c r="C171" i="43"/>
  <c r="B171" i="43"/>
  <c r="C170" i="43"/>
  <c r="B170" i="43"/>
  <c r="C169" i="43"/>
  <c r="B169" i="43"/>
  <c r="C168" i="43"/>
  <c r="B168" i="43"/>
  <c r="C167" i="43"/>
  <c r="B167" i="43"/>
  <c r="C166" i="43"/>
  <c r="B166" i="43"/>
  <c r="C165" i="43"/>
  <c r="B165" i="43"/>
  <c r="C164" i="43"/>
  <c r="B164" i="43"/>
  <c r="C163" i="43"/>
  <c r="B163" i="43"/>
  <c r="C162" i="43"/>
  <c r="B162" i="43"/>
  <c r="C161" i="43"/>
  <c r="B161" i="43"/>
  <c r="C160" i="43"/>
  <c r="B160" i="43"/>
  <c r="C159" i="43"/>
  <c r="B159" i="43"/>
  <c r="C158" i="43"/>
  <c r="B158" i="43"/>
  <c r="C157" i="43"/>
  <c r="B157" i="43"/>
  <c r="C156" i="43"/>
  <c r="B156" i="43"/>
  <c r="C155" i="43"/>
  <c r="B155" i="43"/>
  <c r="C154" i="43"/>
  <c r="B154" i="43"/>
  <c r="C152" i="43"/>
  <c r="B152" i="43"/>
  <c r="C151" i="43"/>
  <c r="B151" i="43"/>
  <c r="C150" i="43"/>
  <c r="B150" i="43"/>
  <c r="C149" i="43"/>
  <c r="B149" i="43"/>
  <c r="C148" i="43"/>
  <c r="B148" i="43"/>
  <c r="C147" i="43"/>
  <c r="B147" i="43"/>
  <c r="C146" i="43"/>
  <c r="B146" i="43"/>
  <c r="C145" i="43"/>
  <c r="B145" i="43"/>
  <c r="C144" i="43"/>
  <c r="B144" i="43"/>
  <c r="C143" i="43"/>
  <c r="B143" i="43"/>
  <c r="C142" i="43"/>
  <c r="B142" i="43"/>
  <c r="C141" i="43"/>
  <c r="B141" i="43"/>
  <c r="C140" i="43"/>
  <c r="B140" i="43"/>
  <c r="C139" i="43"/>
  <c r="B139" i="43"/>
  <c r="C138" i="43"/>
  <c r="B138" i="43"/>
  <c r="C137" i="43"/>
  <c r="B137" i="43"/>
  <c r="C136" i="43"/>
  <c r="B136" i="43"/>
  <c r="C134" i="43"/>
  <c r="B134" i="43"/>
  <c r="C133" i="43"/>
  <c r="B133" i="43"/>
  <c r="C132" i="43"/>
  <c r="B132" i="43"/>
  <c r="C131" i="43"/>
  <c r="B131" i="43"/>
  <c r="C129" i="43"/>
  <c r="B129" i="43"/>
  <c r="C128" i="43"/>
  <c r="B128" i="43"/>
  <c r="C127" i="43"/>
  <c r="B127" i="43"/>
  <c r="C126" i="43"/>
  <c r="B126" i="43"/>
  <c r="C125" i="43"/>
  <c r="B125" i="43"/>
  <c r="C124" i="43"/>
  <c r="B124" i="43"/>
  <c r="C123" i="43"/>
  <c r="B123" i="43"/>
  <c r="C122" i="43"/>
  <c r="B122" i="43"/>
  <c r="C121" i="43"/>
  <c r="B121" i="43"/>
  <c r="C120" i="43"/>
  <c r="B120" i="43"/>
  <c r="C119" i="43"/>
  <c r="B119" i="43"/>
  <c r="C117" i="43"/>
  <c r="B117" i="43"/>
  <c r="C116" i="43"/>
  <c r="B116" i="43"/>
  <c r="C115" i="43"/>
  <c r="B115" i="43"/>
  <c r="C114" i="43"/>
  <c r="B114" i="43"/>
  <c r="C113" i="43"/>
  <c r="B113" i="43"/>
  <c r="C112" i="43"/>
  <c r="B112" i="43"/>
  <c r="C111" i="43"/>
  <c r="B111" i="43"/>
  <c r="C110" i="43"/>
  <c r="B110" i="43"/>
  <c r="C109" i="43"/>
  <c r="C108" i="43"/>
  <c r="B108" i="43"/>
  <c r="C106" i="43"/>
  <c r="B106" i="43"/>
  <c r="C105" i="43"/>
  <c r="B105" i="43"/>
  <c r="C104" i="43"/>
  <c r="B104" i="43"/>
  <c r="C103" i="43"/>
  <c r="B103" i="43"/>
  <c r="C102" i="43"/>
  <c r="B102" i="43"/>
  <c r="C101" i="43"/>
  <c r="B101" i="43"/>
  <c r="C100" i="43"/>
  <c r="B100" i="43"/>
  <c r="C99" i="43"/>
  <c r="B99" i="43"/>
  <c r="C98" i="43"/>
  <c r="B98" i="43"/>
  <c r="C96" i="43"/>
  <c r="B96" i="43"/>
  <c r="C95" i="43"/>
  <c r="B95" i="43"/>
  <c r="C94" i="43"/>
  <c r="B94" i="43"/>
  <c r="C93" i="43"/>
  <c r="B93" i="43"/>
  <c r="C92" i="43"/>
  <c r="B92" i="43"/>
  <c r="C91" i="43"/>
  <c r="B91" i="43"/>
  <c r="C90" i="43"/>
  <c r="B90" i="43"/>
  <c r="C89" i="43"/>
  <c r="B89" i="43"/>
  <c r="C88" i="43"/>
  <c r="B88" i="43"/>
  <c r="C87" i="43"/>
  <c r="B87" i="43"/>
  <c r="C86" i="43"/>
  <c r="B86" i="43"/>
  <c r="C85" i="43"/>
  <c r="B85" i="43"/>
  <c r="C84" i="43"/>
  <c r="B84" i="43"/>
  <c r="C82" i="43"/>
  <c r="B82" i="43"/>
  <c r="C81" i="43"/>
  <c r="B81" i="43"/>
  <c r="C80" i="43"/>
  <c r="B80" i="43"/>
  <c r="C79" i="43"/>
  <c r="B79" i="43"/>
  <c r="C78" i="43"/>
  <c r="B78" i="43"/>
  <c r="C77" i="43"/>
  <c r="B77" i="43"/>
  <c r="C76" i="43"/>
  <c r="B76" i="43"/>
  <c r="C75" i="43"/>
  <c r="B75" i="43"/>
  <c r="C74" i="43"/>
  <c r="B74" i="43"/>
  <c r="C72" i="43"/>
  <c r="B72" i="43"/>
  <c r="C71" i="43"/>
  <c r="B71" i="43"/>
  <c r="C70" i="43"/>
  <c r="B70" i="43"/>
  <c r="C69" i="43"/>
  <c r="B69" i="43"/>
  <c r="C68" i="43"/>
  <c r="B68" i="43"/>
  <c r="C67" i="43"/>
  <c r="B67" i="43"/>
  <c r="C66" i="43"/>
  <c r="B66" i="43"/>
  <c r="C65" i="43"/>
  <c r="B65" i="43"/>
  <c r="C64" i="43"/>
  <c r="B64" i="43"/>
  <c r="C63" i="43"/>
  <c r="B63" i="43"/>
  <c r="C62" i="43"/>
  <c r="B62" i="43"/>
  <c r="C61" i="43"/>
  <c r="B61" i="43"/>
  <c r="C60" i="43"/>
  <c r="B60" i="43"/>
  <c r="C59" i="43"/>
  <c r="B59" i="43"/>
  <c r="C58" i="43"/>
  <c r="B58" i="43"/>
  <c r="C57" i="43"/>
  <c r="B57" i="43"/>
  <c r="C56" i="43"/>
  <c r="B56" i="43"/>
  <c r="C55" i="43"/>
  <c r="B55" i="43"/>
  <c r="C54" i="43"/>
  <c r="B54" i="43"/>
  <c r="C53" i="43"/>
  <c r="B53" i="43"/>
  <c r="C52" i="43"/>
  <c r="B52" i="43"/>
  <c r="C51" i="43"/>
  <c r="B51" i="43"/>
  <c r="C50" i="43"/>
  <c r="B50" i="43"/>
  <c r="C49" i="43"/>
  <c r="B49" i="43"/>
  <c r="C48" i="43"/>
  <c r="B48" i="43"/>
  <c r="C47" i="43"/>
  <c r="B47" i="43"/>
  <c r="C46" i="43"/>
  <c r="B46" i="43"/>
  <c r="C45" i="43"/>
  <c r="B45" i="43"/>
  <c r="C44" i="43"/>
  <c r="B44" i="43"/>
  <c r="C43" i="43"/>
  <c r="B43" i="43"/>
  <c r="C42" i="43"/>
  <c r="B42" i="43"/>
  <c r="C41" i="43"/>
  <c r="B41" i="43"/>
  <c r="C40" i="43"/>
  <c r="B40" i="43"/>
  <c r="C39" i="43"/>
  <c r="B39" i="43"/>
  <c r="C38" i="43"/>
  <c r="B38" i="43"/>
  <c r="C37" i="43"/>
  <c r="B37" i="43"/>
  <c r="C36" i="43"/>
  <c r="B36" i="43"/>
  <c r="C35" i="43"/>
  <c r="B35" i="43"/>
  <c r="C34" i="43"/>
  <c r="B34" i="43"/>
  <c r="C33" i="43"/>
  <c r="B33" i="43"/>
  <c r="C32" i="43"/>
  <c r="B32" i="43"/>
  <c r="C31" i="43"/>
  <c r="B31" i="43"/>
  <c r="C30" i="43"/>
  <c r="B30" i="43"/>
  <c r="C29" i="43"/>
  <c r="B29" i="43"/>
  <c r="C28" i="43"/>
  <c r="B28" i="43"/>
  <c r="C27" i="43"/>
  <c r="B27" i="43"/>
  <c r="C26" i="43"/>
  <c r="B26" i="43"/>
  <c r="C25" i="43"/>
  <c r="B25" i="43"/>
  <c r="C24" i="43"/>
  <c r="B24" i="43"/>
  <c r="C23" i="43"/>
  <c r="B23" i="43"/>
  <c r="C22" i="43"/>
  <c r="B22" i="43"/>
  <c r="C21" i="43"/>
  <c r="B21" i="43"/>
  <c r="C20" i="43"/>
  <c r="B20" i="43"/>
  <c r="C19" i="43"/>
  <c r="B19" i="43"/>
  <c r="C18" i="43"/>
  <c r="B18" i="43"/>
  <c r="C17" i="43"/>
  <c r="B17" i="43"/>
  <c r="C16" i="43"/>
  <c r="B16" i="43"/>
  <c r="C15" i="43"/>
  <c r="B15" i="43"/>
  <c r="C14" i="43"/>
  <c r="B14" i="43"/>
  <c r="C13" i="43"/>
  <c r="B13" i="43"/>
  <c r="C12" i="43"/>
  <c r="B12" i="43"/>
  <c r="C11" i="43"/>
  <c r="B11" i="43"/>
  <c r="C10" i="43"/>
  <c r="B10" i="43"/>
  <c r="C9" i="43"/>
  <c r="B9" i="43"/>
  <c r="C8" i="43"/>
  <c r="B8" i="43"/>
  <c r="C7" i="43"/>
  <c r="B7" i="43"/>
  <c r="C6" i="43"/>
  <c r="B6" i="43"/>
  <c r="C4" i="43"/>
  <c r="B4" i="43"/>
  <c r="C3" i="43"/>
  <c r="B3" i="43"/>
  <c r="B77" i="19"/>
  <c r="B77" i="39" a="1"/>
  <c r="B77" i="39" s="1"/>
  <c r="B70" i="19"/>
  <c r="B68" i="19"/>
  <c r="B49" i="19"/>
  <c r="B65" i="39"/>
  <c r="B47" i="39"/>
  <c r="B52" i="24"/>
  <c r="B70" i="39"/>
  <c r="B68" i="39"/>
  <c r="B62" i="41"/>
  <c r="B67" i="41"/>
  <c r="B65" i="41"/>
  <c r="B76" i="24"/>
  <c r="B74" i="24"/>
  <c r="B66" i="28"/>
  <c r="B64" i="28"/>
  <c r="B45" i="28"/>
  <c r="B68" i="29"/>
  <c r="B66" i="29"/>
  <c r="B47" i="29"/>
  <c r="A66" i="38"/>
  <c r="A64" i="38"/>
  <c r="A46" i="38"/>
  <c r="A111" i="38"/>
  <c r="B118" i="6"/>
  <c r="B119" i="6"/>
  <c r="B120" i="6"/>
  <c r="B121" i="6"/>
  <c r="B122" i="6"/>
  <c r="B123" i="6"/>
  <c r="B124" i="6"/>
  <c r="B125" i="6"/>
  <c r="B126" i="6"/>
  <c r="B127" i="6"/>
  <c r="B113" i="6"/>
  <c r="B114" i="6"/>
  <c r="B115" i="6"/>
  <c r="B116" i="6"/>
  <c r="B104" i="6"/>
  <c r="B105" i="6"/>
  <c r="B106" i="6"/>
  <c r="B107" i="6"/>
  <c r="B108" i="6"/>
  <c r="B109" i="6"/>
  <c r="B110" i="6"/>
  <c r="B94" i="6"/>
  <c r="B95" i="6"/>
  <c r="B96" i="6"/>
  <c r="B97" i="6"/>
  <c r="B98" i="6"/>
  <c r="B99" i="6"/>
  <c r="B100" i="6"/>
  <c r="B101" i="6"/>
  <c r="B86" i="6"/>
  <c r="B87" i="6"/>
  <c r="B88" i="6"/>
  <c r="B89" i="6"/>
  <c r="B90" i="6"/>
  <c r="B91" i="6"/>
  <c r="B28" i="6"/>
  <c r="B29" i="6"/>
  <c r="B30" i="6"/>
  <c r="B31" i="6"/>
  <c r="B32" i="6"/>
  <c r="B33" i="6"/>
  <c r="B34" i="6"/>
  <c r="B35" i="6"/>
  <c r="B36" i="6"/>
  <c r="B37" i="6"/>
  <c r="B38" i="6"/>
  <c r="B39" i="6"/>
  <c r="B40" i="6"/>
  <c r="B41" i="6"/>
  <c r="B42" i="6"/>
  <c r="B43" i="6"/>
  <c r="B44" i="6"/>
  <c r="B45" i="6"/>
  <c r="B46" i="6"/>
  <c r="B47" i="6"/>
  <c r="B48" i="6"/>
  <c r="B49" i="6"/>
  <c r="B50" i="6"/>
  <c r="B51" i="6"/>
  <c r="B52" i="6"/>
  <c r="B53" i="6"/>
  <c r="B54" i="6"/>
  <c r="B55" i="6"/>
  <c r="B56" i="6"/>
  <c r="B57" i="6"/>
  <c r="B58" i="6"/>
  <c r="B59" i="6"/>
  <c r="B60" i="6"/>
  <c r="B61" i="6"/>
  <c r="B62" i="6"/>
  <c r="B63" i="6"/>
  <c r="B64" i="6"/>
  <c r="B65" i="6"/>
  <c r="B66" i="6"/>
  <c r="B67" i="6"/>
  <c r="B68" i="6"/>
  <c r="B69" i="6"/>
  <c r="B70" i="6"/>
  <c r="B71" i="6"/>
  <c r="B72" i="6"/>
  <c r="B73" i="6"/>
  <c r="B74" i="6"/>
  <c r="B75" i="6"/>
  <c r="B76" i="6"/>
  <c r="B77" i="6"/>
  <c r="B78" i="6"/>
  <c r="B79" i="6"/>
  <c r="B80" i="6"/>
  <c r="B81" i="6"/>
  <c r="B82" i="6"/>
  <c r="B83" i="6"/>
  <c r="B84" i="6"/>
  <c r="B5" i="6"/>
  <c r="B6" i="6"/>
  <c r="B7" i="6"/>
  <c r="B8" i="6"/>
  <c r="B9" i="6"/>
  <c r="B10" i="6"/>
  <c r="B11" i="6"/>
  <c r="B12" i="6"/>
  <c r="B13" i="6"/>
  <c r="B14" i="6"/>
  <c r="B15" i="6"/>
  <c r="B16" i="6"/>
  <c r="B17" i="6"/>
  <c r="B18" i="6"/>
  <c r="B19" i="6"/>
  <c r="B20" i="6"/>
  <c r="B21" i="6"/>
  <c r="B22" i="6"/>
  <c r="B23" i="6"/>
  <c r="B24" i="6"/>
  <c r="B25" i="6"/>
  <c r="B4" i="6"/>
  <c r="B3" i="6"/>
  <c r="C110" i="6"/>
  <c r="C109" i="6"/>
  <c r="C108" i="6"/>
  <c r="C107" i="6"/>
  <c r="C106" i="6"/>
  <c r="C105" i="6"/>
  <c r="C104" i="6"/>
  <c r="B192" i="24" l="1" a="1"/>
  <c r="B192" i="24" s="1"/>
  <c r="C21" i="6"/>
  <c r="C6" i="6"/>
  <c r="C140" i="6"/>
  <c r="C139" i="6"/>
  <c r="C138" i="6"/>
  <c r="C137" i="6"/>
  <c r="C136" i="6"/>
  <c r="C135" i="6"/>
  <c r="C134" i="6"/>
  <c r="C133" i="6"/>
  <c r="C132" i="6"/>
  <c r="C131" i="6"/>
  <c r="C130" i="6"/>
  <c r="C129" i="6"/>
  <c r="C127" i="6"/>
  <c r="C126" i="6"/>
  <c r="C125" i="6"/>
  <c r="C124" i="6"/>
  <c r="C123" i="6"/>
  <c r="C122" i="6"/>
  <c r="C121" i="6"/>
  <c r="C120" i="6"/>
  <c r="C119" i="6"/>
  <c r="C118" i="6"/>
  <c r="C116" i="6"/>
  <c r="C115" i="6"/>
  <c r="C114" i="6"/>
  <c r="C113" i="6"/>
  <c r="C101" i="6"/>
  <c r="C100" i="6"/>
  <c r="C99" i="6"/>
  <c r="C98" i="6"/>
  <c r="C97" i="6"/>
  <c r="C96" i="6"/>
  <c r="C95" i="6"/>
  <c r="C94" i="6"/>
  <c r="C91" i="6"/>
  <c r="C90" i="6"/>
  <c r="C89" i="6"/>
  <c r="C88" i="6"/>
  <c r="C87" i="6"/>
  <c r="C86" i="6"/>
  <c r="C84" i="6"/>
  <c r="C83" i="6"/>
  <c r="C82" i="6"/>
  <c r="C81" i="6"/>
  <c r="C80" i="6"/>
  <c r="C79" i="6"/>
  <c r="C78" i="6"/>
  <c r="C77" i="6"/>
  <c r="C76" i="6"/>
  <c r="C75" i="6"/>
  <c r="C74" i="6"/>
  <c r="C73" i="6"/>
  <c r="C72" i="6"/>
  <c r="C71" i="6"/>
  <c r="C70" i="6"/>
  <c r="C69" i="6"/>
  <c r="C68" i="6"/>
  <c r="C67" i="6"/>
  <c r="C66" i="6"/>
  <c r="C65" i="6"/>
  <c r="C64" i="6"/>
  <c r="C63" i="6"/>
  <c r="C62" i="6"/>
  <c r="C61" i="6"/>
  <c r="C60" i="6"/>
  <c r="C59" i="6"/>
  <c r="C58" i="6"/>
  <c r="C57" i="6"/>
  <c r="C56" i="6"/>
  <c r="C55" i="6"/>
  <c r="C54" i="6"/>
  <c r="C53" i="6"/>
  <c r="C52" i="6"/>
  <c r="C51" i="6"/>
  <c r="C50" i="6"/>
  <c r="C49" i="6"/>
  <c r="C48" i="6"/>
  <c r="C47" i="6"/>
  <c r="C46" i="6"/>
  <c r="C45" i="6"/>
  <c r="C44" i="6"/>
  <c r="C43" i="6"/>
  <c r="C42" i="6"/>
  <c r="C41" i="6"/>
  <c r="C40" i="6"/>
  <c r="C39" i="6"/>
  <c r="C38" i="6"/>
  <c r="C37" i="6"/>
  <c r="C36" i="6"/>
  <c r="C35" i="6"/>
  <c r="C34" i="6"/>
  <c r="C33" i="6"/>
  <c r="C32" i="6"/>
  <c r="C31" i="6"/>
  <c r="C30" i="6"/>
  <c r="C29" i="6"/>
  <c r="C28" i="6"/>
  <c r="C25" i="6"/>
  <c r="C24" i="6"/>
  <c r="C23" i="6"/>
  <c r="C22" i="6"/>
  <c r="C20" i="6"/>
  <c r="C19" i="6"/>
  <c r="C18" i="6"/>
  <c r="C17" i="6"/>
  <c r="C16" i="6"/>
  <c r="C15" i="6"/>
  <c r="C14" i="6"/>
  <c r="C13" i="6"/>
  <c r="C12" i="6"/>
  <c r="C11" i="6"/>
  <c r="C10" i="6"/>
  <c r="C9" i="6"/>
  <c r="C8" i="6"/>
  <c r="C7" i="6"/>
  <c r="C5" i="6"/>
  <c r="C4" i="6"/>
  <c r="C3" i="6"/>
  <c r="C10" i="37"/>
  <c r="B223" i="24" l="1" a="1"/>
  <c r="B223" i="24" s="1"/>
  <c r="B183" i="24" a="1"/>
  <c r="B183" i="24" s="1"/>
  <c r="B209" i="24" a="1"/>
  <c r="B209" i="24" s="1"/>
  <c r="B123" i="24" a="1"/>
  <c r="B123" i="24" s="1"/>
  <c r="B95" i="24" a="1"/>
  <c r="B95" i="24" s="1"/>
  <c r="B662" i="39"/>
  <c r="B663" i="39" s="1"/>
  <c r="B664" i="39" s="1"/>
  <c r="B665" i="39" s="1"/>
  <c r="B666" i="39" s="1"/>
  <c r="B667" i="39" s="1"/>
  <c r="B668" i="39" s="1"/>
  <c r="B669" i="39" s="1"/>
  <c r="B670" i="39" s="1"/>
  <c r="B671" i="39" s="1"/>
  <c r="B672" i="39" s="1"/>
  <c r="B673" i="39" s="1"/>
  <c r="B611" i="39"/>
  <c r="B612" i="39" s="1"/>
  <c r="B613" i="39" s="1"/>
  <c r="B614" i="39" s="1"/>
  <c r="B578" i="39"/>
  <c r="B579" i="39" s="1"/>
  <c r="B580" i="39" s="1"/>
  <c r="B581" i="39" s="1"/>
  <c r="B582" i="39" s="1"/>
  <c r="B583" i="39" s="1"/>
  <c r="B584" i="39" s="1"/>
  <c r="B585" i="39" s="1"/>
  <c r="B586" i="39" s="1"/>
  <c r="B587" i="39" s="1"/>
  <c r="B588" i="39" s="1"/>
  <c r="B589" i="39" s="1"/>
  <c r="B590" i="39" s="1"/>
  <c r="B591" i="39" s="1"/>
  <c r="B592" i="39" s="1"/>
  <c r="B593" i="39" s="1"/>
  <c r="B594" i="39" s="1"/>
  <c r="B595" i="39" s="1"/>
  <c r="B596" i="39" s="1"/>
  <c r="B597" i="39" s="1"/>
  <c r="B598" i="39" s="1"/>
  <c r="B599" i="39" s="1"/>
  <c r="B600" i="39" s="1"/>
  <c r="B601" i="39" s="1"/>
  <c r="B602" i="39" s="1"/>
  <c r="B603" i="39" s="1"/>
  <c r="B604" i="39" s="1"/>
  <c r="B605" i="39" s="1"/>
  <c r="B606" i="39" s="1"/>
  <c r="B553" i="39"/>
  <c r="B554" i="39" s="1"/>
  <c r="B555" i="39" s="1"/>
  <c r="B556" i="39" s="1"/>
  <c r="B557" i="39" s="1"/>
  <c r="B558" i="39" s="1"/>
  <c r="B559" i="39" s="1"/>
  <c r="B560" i="39" s="1"/>
  <c r="B561" i="39" s="1"/>
  <c r="B562" i="39" s="1"/>
  <c r="B563" i="39" s="1"/>
  <c r="B564" i="39" s="1"/>
  <c r="B565" i="39" s="1"/>
  <c r="B566" i="39" s="1"/>
  <c r="B567" i="39" s="1"/>
  <c r="B568" i="39" s="1"/>
  <c r="B569" i="39" s="1"/>
  <c r="B570" i="39" s="1"/>
  <c r="B571" i="39" s="1"/>
  <c r="B533" i="39"/>
  <c r="B534" i="39" s="1"/>
  <c r="B535" i="39" s="1"/>
  <c r="B536" i="39" s="1"/>
  <c r="B537" i="39" s="1"/>
  <c r="B538" i="39" s="1"/>
  <c r="B539" i="39" s="1"/>
  <c r="B540" i="39" s="1"/>
  <c r="B541" i="39" s="1"/>
  <c r="B542" i="39" s="1"/>
  <c r="B543" i="39" s="1"/>
  <c r="B544" i="39" s="1"/>
  <c r="B545" i="39" s="1"/>
  <c r="B546" i="39" s="1"/>
  <c r="B547" i="39" s="1"/>
  <c r="B548" i="39" s="1"/>
  <c r="B451" i="39"/>
  <c r="B452" i="39" s="1"/>
  <c r="B453" i="39" s="1"/>
  <c r="B454" i="39" s="1"/>
  <c r="B455" i="39" s="1"/>
  <c r="B456" i="39" s="1"/>
  <c r="B457" i="39" s="1"/>
  <c r="B458" i="39" s="1"/>
  <c r="B459" i="39" s="1"/>
  <c r="B460" i="39" s="1"/>
  <c r="B461" i="39" s="1"/>
  <c r="B462" i="39" s="1"/>
  <c r="B463" i="39" s="1"/>
  <c r="B464" i="39" s="1"/>
  <c r="B465" i="39" s="1"/>
  <c r="B466" i="39" s="1"/>
  <c r="B467" i="39" s="1"/>
  <c r="B468" i="39" s="1"/>
  <c r="B469" i="39" s="1"/>
  <c r="B470" i="39" s="1"/>
  <c r="B471" i="39" s="1"/>
  <c r="B472" i="39" s="1"/>
  <c r="B473" i="39" s="1"/>
  <c r="B474" i="39" s="1"/>
  <c r="B475" i="39" s="1"/>
  <c r="B476" i="39" s="1"/>
  <c r="B477" i="39" s="1"/>
  <c r="B478" i="39" s="1"/>
  <c r="B479" i="39" s="1"/>
  <c r="B480" i="39" s="1"/>
  <c r="B481" i="39" s="1"/>
  <c r="B482" i="39" s="1"/>
  <c r="B483" i="39" s="1"/>
  <c r="B484" i="39" s="1"/>
  <c r="B485" i="39" s="1"/>
  <c r="B486" i="39" s="1"/>
  <c r="B487" i="39" s="1"/>
  <c r="B488" i="39" s="1"/>
  <c r="B489" i="39" s="1"/>
  <c r="B490" i="39" s="1"/>
  <c r="B491" i="39" s="1"/>
  <c r="B492" i="39" s="1"/>
  <c r="B493" i="39" s="1"/>
  <c r="B494" i="39" s="1"/>
  <c r="B495" i="39" s="1"/>
  <c r="B496" i="39" s="1"/>
  <c r="B497" i="39" s="1"/>
  <c r="B498" i="39" s="1"/>
  <c r="B499" i="39" s="1"/>
  <c r="B500" i="39" s="1"/>
  <c r="B501" i="39" s="1"/>
  <c r="B502" i="39" s="1"/>
  <c r="B503" i="39" s="1"/>
  <c r="B504" i="39" s="1"/>
  <c r="B505" i="39" s="1"/>
  <c r="B506" i="39" s="1"/>
  <c r="B507" i="39" s="1"/>
  <c r="B508" i="39" s="1"/>
  <c r="B509" i="39" s="1"/>
  <c r="B510" i="39" s="1"/>
  <c r="B511" i="39" s="1"/>
  <c r="B512" i="39" s="1"/>
  <c r="B513" i="39" s="1"/>
  <c r="B514" i="39" s="1"/>
  <c r="B515" i="39" s="1"/>
  <c r="B516" i="39" s="1"/>
  <c r="B517" i="39" s="1"/>
  <c r="B518" i="39" s="1"/>
  <c r="B519" i="39" s="1"/>
  <c r="B520" i="39" s="1"/>
  <c r="B521" i="39" s="1"/>
  <c r="B522" i="39" s="1"/>
  <c r="B523" i="39" s="1"/>
  <c r="B524" i="39" s="1"/>
  <c r="B525" i="39" s="1"/>
  <c r="B526" i="39" s="1"/>
  <c r="B527" i="39" s="1"/>
  <c r="B411" i="39"/>
  <c r="B412" i="39" s="1"/>
  <c r="B413" i="39" s="1"/>
  <c r="B414" i="39" s="1"/>
  <c r="B415" i="39" s="1"/>
  <c r="B416" i="39" s="1"/>
  <c r="B417" i="39" s="1"/>
  <c r="B418" i="39" s="1"/>
  <c r="B419" i="39" s="1"/>
  <c r="B420" i="39" s="1"/>
  <c r="B421" i="39" s="1"/>
  <c r="B422" i="39" s="1"/>
  <c r="B423" i="39" s="1"/>
  <c r="B424" i="39" s="1"/>
  <c r="B425" i="39" s="1"/>
  <c r="B426" i="39" s="1"/>
  <c r="B427" i="39" s="1"/>
  <c r="B428" i="39" s="1"/>
  <c r="B429" i="39" s="1"/>
  <c r="B430" i="39" s="1"/>
  <c r="B431" i="39" s="1"/>
  <c r="B432" i="39" s="1"/>
  <c r="B433" i="39" s="1"/>
  <c r="B434" i="39" s="1"/>
  <c r="B435" i="39" s="1"/>
  <c r="B436" i="39" s="1"/>
  <c r="B437" i="39" s="1"/>
  <c r="B305" i="39"/>
  <c r="B306" i="39" s="1"/>
  <c r="B307" i="39" s="1"/>
  <c r="B308" i="39" s="1"/>
  <c r="B309" i="39" s="1"/>
  <c r="B310" i="39" s="1"/>
  <c r="B311" i="39" s="1"/>
  <c r="B312" i="39" s="1"/>
  <c r="B313" i="39" s="1"/>
  <c r="B314" i="39" s="1"/>
  <c r="B315" i="39" s="1"/>
  <c r="B316" i="39" s="1"/>
  <c r="B317" i="39" s="1"/>
  <c r="B318" i="39" s="1"/>
  <c r="B319" i="39" s="1"/>
  <c r="B320" i="39" s="1"/>
  <c r="B321" i="39" s="1"/>
  <c r="B322" i="39" s="1"/>
  <c r="B323" i="39" s="1"/>
  <c r="B324" i="39" s="1"/>
  <c r="B325" i="39" s="1"/>
  <c r="B326" i="39" s="1"/>
  <c r="B327" i="39" s="1"/>
  <c r="B328" i="39" s="1"/>
  <c r="B329" i="39" s="1"/>
  <c r="B330" i="39" s="1"/>
  <c r="B331" i="39" s="1"/>
  <c r="B332" i="39" s="1"/>
  <c r="B333" i="39" s="1"/>
  <c r="B334" i="39" s="1"/>
  <c r="B335" i="39" s="1"/>
  <c r="B336" i="39" s="1"/>
  <c r="B337" i="39" s="1"/>
  <c r="B338" i="39" s="1"/>
  <c r="B339" i="39" s="1"/>
  <c r="B340" i="39" s="1"/>
  <c r="B341" i="39" s="1"/>
  <c r="B342" i="39" s="1"/>
  <c r="B343" i="39" s="1"/>
  <c r="B344" i="39" s="1"/>
  <c r="B345" i="39" s="1"/>
  <c r="B346" i="39" s="1"/>
  <c r="B347" i="39" s="1"/>
  <c r="B348" i="39" s="1"/>
  <c r="B349" i="39" s="1"/>
  <c r="B350" i="39" s="1"/>
  <c r="B351" i="39" s="1"/>
  <c r="B352" i="39" s="1"/>
  <c r="B353" i="39" s="1"/>
  <c r="B354" i="39" s="1"/>
  <c r="B355" i="39" s="1"/>
  <c r="B356" i="39" s="1"/>
  <c r="B357" i="39" s="1"/>
  <c r="B358" i="39" s="1"/>
  <c r="B359" i="39" s="1"/>
  <c r="B360" i="39" s="1"/>
  <c r="B361" i="39" s="1"/>
  <c r="B362" i="39" s="1"/>
  <c r="B363" i="39" s="1"/>
  <c r="B364" i="39" s="1"/>
  <c r="B365" i="39" s="1"/>
  <c r="B366" i="39" s="1"/>
  <c r="B367" i="39" s="1"/>
  <c r="B368" i="39" s="1"/>
  <c r="B369" i="39" s="1"/>
  <c r="B370" i="39" s="1"/>
  <c r="B371" i="39" s="1"/>
  <c r="B372" i="39" s="1"/>
  <c r="B373" i="39" s="1"/>
  <c r="B374" i="39" s="1"/>
  <c r="B375" i="39" s="1"/>
  <c r="B376" i="39" s="1"/>
  <c r="B377" i="39" s="1"/>
  <c r="B378" i="39" s="1"/>
  <c r="B379" i="39" s="1"/>
  <c r="B380" i="39" s="1"/>
  <c r="B381" i="39" s="1"/>
  <c r="B382" i="39" s="1"/>
  <c r="B383" i="39" s="1"/>
  <c r="B384" i="39" s="1"/>
  <c r="B385" i="39" s="1"/>
  <c r="B386" i="39" s="1"/>
  <c r="B387" i="39" s="1"/>
  <c r="B388" i="39" s="1"/>
  <c r="B389" i="39" s="1"/>
  <c r="B390" i="39" s="1"/>
  <c r="B391" i="39" s="1"/>
  <c r="B392" i="39" s="1"/>
  <c r="B393" i="39" s="1"/>
  <c r="B394" i="39" s="1"/>
  <c r="B395" i="39" s="1"/>
  <c r="B396" i="39" s="1"/>
  <c r="B397" i="39" s="1"/>
  <c r="B398" i="39" s="1"/>
  <c r="B399" i="39" s="1"/>
  <c r="B400" i="39" s="1"/>
  <c r="B401" i="39" s="1"/>
  <c r="B402" i="39" s="1"/>
  <c r="B7" i="10"/>
  <c r="C53" i="1"/>
  <c r="B53" i="1"/>
  <c r="C52" i="1"/>
  <c r="B52" i="1"/>
  <c r="C51" i="1"/>
  <c r="B51" i="1"/>
  <c r="C49" i="1"/>
  <c r="B49" i="1"/>
  <c r="C34" i="1"/>
  <c r="B34" i="1"/>
  <c r="B73" i="28" a="1"/>
  <c r="B73" i="28" s="1"/>
  <c r="C14" i="1"/>
  <c r="B14" i="1"/>
  <c r="C16" i="1"/>
  <c r="B16" i="1"/>
  <c r="C12" i="1"/>
  <c r="B12" i="1"/>
  <c r="C11" i="1"/>
  <c r="B11" i="1"/>
  <c r="C10" i="1"/>
  <c r="B10" i="1"/>
  <c r="C42" i="1"/>
  <c r="C40" i="1"/>
  <c r="B40" i="1"/>
  <c r="C39" i="1"/>
  <c r="C38" i="1"/>
  <c r="C30" i="1"/>
  <c r="B55" i="1"/>
  <c r="B42" i="1"/>
  <c r="B39" i="1"/>
  <c r="B38" i="1"/>
  <c r="B37" i="1"/>
  <c r="B36" i="1"/>
  <c r="B35" i="1"/>
  <c r="B32" i="1"/>
  <c r="B31" i="1"/>
  <c r="B30" i="1"/>
  <c r="B26" i="1"/>
  <c r="B25" i="1"/>
  <c r="B24" i="1"/>
  <c r="B22" i="1"/>
  <c r="B21" i="1"/>
  <c r="B20" i="1"/>
  <c r="B19" i="1"/>
  <c r="B18" i="1"/>
  <c r="B17" i="1"/>
  <c r="B15" i="1"/>
  <c r="B13" i="1"/>
  <c r="B9" i="1"/>
  <c r="B7" i="1"/>
  <c r="B6" i="1"/>
  <c r="C24" i="1"/>
  <c r="C22" i="1"/>
  <c r="C21" i="1"/>
  <c r="C19" i="1"/>
  <c r="C20" i="1"/>
  <c r="C18" i="1"/>
  <c r="C17" i="1"/>
  <c r="C55" i="1"/>
  <c r="C41" i="1"/>
  <c r="C37" i="1"/>
  <c r="C36" i="1"/>
  <c r="C35" i="1"/>
  <c r="C32" i="1"/>
  <c r="C31" i="1"/>
  <c r="C26" i="1"/>
  <c r="C25" i="1"/>
  <c r="C15" i="1"/>
  <c r="C13" i="1"/>
  <c r="C9" i="1"/>
  <c r="C7" i="1"/>
  <c r="C6" i="1"/>
  <c r="B5" i="1"/>
  <c r="C5" i="1"/>
  <c r="B75" i="29" a="1"/>
  <c r="B75" i="29" s="1"/>
  <c r="C123" i="5"/>
  <c r="C122" i="5"/>
  <c r="C121" i="5"/>
  <c r="C120" i="5"/>
  <c r="B123" i="5"/>
  <c r="B122" i="5"/>
  <c r="B121" i="5"/>
  <c r="B120" i="5"/>
  <c r="C95" i="5"/>
  <c r="B95" i="5"/>
  <c r="C94" i="5"/>
  <c r="B94" i="5"/>
  <c r="C93" i="5"/>
  <c r="B93" i="5"/>
  <c r="C92" i="5"/>
  <c r="C71" i="5"/>
  <c r="C70" i="5"/>
  <c r="C65" i="5"/>
  <c r="C64" i="5"/>
  <c r="C63" i="5"/>
  <c r="C61" i="5"/>
  <c r="B61" i="5"/>
  <c r="C59" i="5"/>
  <c r="C7" i="5"/>
  <c r="B7" i="5"/>
  <c r="C140" i="5"/>
  <c r="C139" i="5"/>
  <c r="C138" i="5"/>
  <c r="C137" i="5"/>
  <c r="C136" i="5"/>
  <c r="C135" i="5"/>
  <c r="C134" i="5"/>
  <c r="C133" i="5"/>
  <c r="C132" i="5"/>
  <c r="C131" i="5"/>
  <c r="C130" i="5"/>
  <c r="C129" i="5"/>
  <c r="C128" i="5"/>
  <c r="C127" i="5"/>
  <c r="C126" i="5"/>
  <c r="C125" i="5"/>
  <c r="C119" i="5"/>
  <c r="C118" i="5"/>
  <c r="C117" i="5"/>
  <c r="C116" i="5"/>
  <c r="C115" i="5"/>
  <c r="C114" i="5"/>
  <c r="C113" i="5"/>
  <c r="C111" i="5"/>
  <c r="C110" i="5"/>
  <c r="C109" i="5"/>
  <c r="C108" i="5"/>
  <c r="C107" i="5"/>
  <c r="C106" i="5"/>
  <c r="C105" i="5"/>
  <c r="C104" i="5"/>
  <c r="C103" i="5"/>
  <c r="C102" i="5"/>
  <c r="C101" i="5"/>
  <c r="C100" i="5"/>
  <c r="C99" i="5"/>
  <c r="C98" i="5"/>
  <c r="C89" i="5"/>
  <c r="C88" i="5"/>
  <c r="C87" i="5"/>
  <c r="C86" i="5"/>
  <c r="C84" i="5"/>
  <c r="C83" i="5"/>
  <c r="C82" i="5"/>
  <c r="C79" i="5"/>
  <c r="C78" i="5"/>
  <c r="C76" i="5"/>
  <c r="C75" i="5"/>
  <c r="C69" i="5"/>
  <c r="C68" i="5"/>
  <c r="C67" i="5"/>
  <c r="C66" i="5"/>
  <c r="C62" i="5"/>
  <c r="C60" i="5"/>
  <c r="C58" i="5"/>
  <c r="C56" i="5"/>
  <c r="C55" i="5"/>
  <c r="C54" i="5"/>
  <c r="C53" i="5"/>
  <c r="C52" i="5"/>
  <c r="C51" i="5"/>
  <c r="C50" i="5"/>
  <c r="C49" i="5"/>
  <c r="C48" i="5"/>
  <c r="C47" i="5"/>
  <c r="C46" i="5"/>
  <c r="C45" i="5"/>
  <c r="C44" i="5"/>
  <c r="C43" i="5"/>
  <c r="C42" i="5"/>
  <c r="C41" i="5"/>
  <c r="C36" i="5"/>
  <c r="C39" i="5"/>
  <c r="C38" i="5"/>
  <c r="C37" i="5"/>
  <c r="C34" i="5"/>
  <c r="C33" i="5"/>
  <c r="C32" i="5"/>
  <c r="C31" i="5"/>
  <c r="C30" i="5"/>
  <c r="C29" i="5"/>
  <c r="C28" i="5"/>
  <c r="C27" i="5"/>
  <c r="C26" i="5"/>
  <c r="C25" i="5"/>
  <c r="C24" i="5"/>
  <c r="C23" i="5"/>
  <c r="C22" i="5"/>
  <c r="C21" i="5"/>
  <c r="C20" i="5"/>
  <c r="C19" i="5"/>
  <c r="C18" i="5"/>
  <c r="C17" i="5"/>
  <c r="C16" i="5"/>
  <c r="C15" i="5"/>
  <c r="C14" i="5"/>
  <c r="C13" i="5"/>
  <c r="C12" i="5"/>
  <c r="C11" i="5"/>
  <c r="C8" i="5"/>
  <c r="C6" i="5"/>
  <c r="C5" i="5"/>
  <c r="C4" i="5"/>
  <c r="B140" i="5"/>
  <c r="B139" i="5"/>
  <c r="B138" i="5"/>
  <c r="B137" i="5"/>
  <c r="B136" i="5"/>
  <c r="B135" i="5"/>
  <c r="B134" i="5"/>
  <c r="B133" i="5"/>
  <c r="B132" i="5"/>
  <c r="B131" i="5"/>
  <c r="B130" i="5"/>
  <c r="B129" i="5"/>
  <c r="B128" i="5"/>
  <c r="B127" i="5"/>
  <c r="B126" i="5"/>
  <c r="B125" i="5"/>
  <c r="B119" i="5"/>
  <c r="B118" i="5"/>
  <c r="B117" i="5"/>
  <c r="B116" i="5"/>
  <c r="B115" i="5"/>
  <c r="B114" i="5"/>
  <c r="B113" i="5"/>
  <c r="B111" i="5"/>
  <c r="B110" i="5"/>
  <c r="B109" i="5"/>
  <c r="B108" i="5"/>
  <c r="B107" i="5"/>
  <c r="B106" i="5"/>
  <c r="B105" i="5"/>
  <c r="B104" i="5"/>
  <c r="B103" i="5"/>
  <c r="B102" i="5"/>
  <c r="B101" i="5"/>
  <c r="B100" i="5"/>
  <c r="B99" i="5"/>
  <c r="B98" i="5"/>
  <c r="B92" i="5"/>
  <c r="B90" i="5"/>
  <c r="B89" i="5"/>
  <c r="B88" i="5"/>
  <c r="B87" i="5"/>
  <c r="B86" i="5"/>
  <c r="B84" i="5"/>
  <c r="B83" i="5"/>
  <c r="B82" i="5"/>
  <c r="B80" i="5"/>
  <c r="B79" i="5"/>
  <c r="B78" i="5"/>
  <c r="B76" i="5"/>
  <c r="B75" i="5"/>
  <c r="B71" i="5"/>
  <c r="B70" i="5"/>
  <c r="B69" i="5"/>
  <c r="B68" i="5"/>
  <c r="B67" i="5"/>
  <c r="B66" i="5"/>
  <c r="B65" i="5"/>
  <c r="B64" i="5"/>
  <c r="B63" i="5"/>
  <c r="B62" i="5"/>
  <c r="B60" i="5"/>
  <c r="B59" i="5"/>
  <c r="B58" i="5"/>
  <c r="B56" i="5"/>
  <c r="B55" i="5"/>
  <c r="B54" i="5"/>
  <c r="B53" i="5"/>
  <c r="B52" i="5"/>
  <c r="B51" i="5"/>
  <c r="B50" i="5"/>
  <c r="B49" i="5"/>
  <c r="B48" i="5"/>
  <c r="B47" i="5"/>
  <c r="B46" i="5"/>
  <c r="B45" i="5"/>
  <c r="B44" i="5"/>
  <c r="B43" i="5"/>
  <c r="B42" i="5"/>
  <c r="B41" i="5"/>
  <c r="B40" i="5"/>
  <c r="B39" i="5"/>
  <c r="B38" i="5"/>
  <c r="B37" i="5"/>
  <c r="B36" i="5"/>
  <c r="B34" i="5"/>
  <c r="B33" i="5"/>
  <c r="B32" i="5"/>
  <c r="B31" i="5"/>
  <c r="B30" i="5"/>
  <c r="B29" i="5"/>
  <c r="B28" i="5"/>
  <c r="B27" i="5"/>
  <c r="B26" i="5"/>
  <c r="B25" i="5"/>
  <c r="B24" i="5"/>
  <c r="B23" i="5"/>
  <c r="B22" i="5"/>
  <c r="B21" i="5"/>
  <c r="B20" i="5"/>
  <c r="B19" i="5"/>
  <c r="B18" i="5"/>
  <c r="B17" i="5"/>
  <c r="B16" i="5"/>
  <c r="B15" i="5"/>
  <c r="B14" i="5"/>
  <c r="B13" i="5"/>
  <c r="B12" i="5"/>
  <c r="B11" i="5"/>
  <c r="B8" i="5"/>
  <c r="B6" i="5"/>
  <c r="B4" i="5"/>
  <c r="B5" i="5"/>
  <c r="C40" i="5"/>
  <c r="C90" i="5"/>
  <c r="B168" i="29" l="1" a="1"/>
  <c r="B168" i="29" s="1"/>
  <c r="B95" i="29" a="1"/>
  <c r="B95" i="29" s="1"/>
  <c r="B136" i="28" a="1"/>
  <c r="B136" i="28" s="1"/>
  <c r="B84" i="24" a="1"/>
  <c r="B84" i="24" s="1"/>
  <c r="C4" i="10"/>
  <c r="B10" i="10"/>
  <c r="B6" i="10"/>
  <c r="B5" i="10"/>
  <c r="B76" i="39"/>
  <c r="B75" i="39"/>
  <c r="B74" i="39"/>
  <c r="B69" i="39"/>
  <c r="B73" i="39"/>
  <c r="B72" i="39"/>
  <c r="B71" i="39"/>
  <c r="B67" i="39"/>
  <c r="B66" i="39"/>
  <c r="C61" i="39"/>
  <c r="C60" i="39"/>
  <c r="B58" i="39"/>
  <c r="B59" i="41"/>
  <c r="B74" i="41" a="1"/>
  <c r="B74" i="41" s="1"/>
  <c r="B73" i="41"/>
  <c r="B66" i="41"/>
  <c r="B72" i="41"/>
  <c r="B71" i="41"/>
  <c r="B70" i="41"/>
  <c r="B69" i="41"/>
  <c r="B68" i="41"/>
  <c r="B64" i="41"/>
  <c r="B63" i="41"/>
  <c r="C58" i="41"/>
  <c r="C57" i="41"/>
  <c r="B55" i="41"/>
  <c r="B54" i="41"/>
  <c r="B4" i="10"/>
  <c r="B120" i="41" a="1"/>
  <c r="B120" i="41" s="1"/>
  <c r="B121" i="41" a="1"/>
  <c r="B121" i="41" s="1"/>
  <c r="B122" i="41" a="1"/>
  <c r="B122" i="41" s="1"/>
  <c r="B123" i="41" a="1"/>
  <c r="B123" i="41" s="1"/>
  <c r="B124" i="41" a="1"/>
  <c r="B124" i="41" s="1"/>
  <c r="B125" i="41" a="1"/>
  <c r="B125" i="41" s="1"/>
  <c r="B126" i="41" a="1"/>
  <c r="B126" i="41" s="1"/>
  <c r="B127" i="41" a="1"/>
  <c r="B127" i="41" s="1"/>
  <c r="B128" i="41" a="1"/>
  <c r="B128" i="41" s="1"/>
  <c r="B129" i="41" a="1"/>
  <c r="B129" i="41" s="1"/>
  <c r="B130" i="41" a="1"/>
  <c r="B130" i="41" s="1"/>
  <c r="B131" i="41" a="1"/>
  <c r="B131" i="41" s="1"/>
  <c r="B132" i="41" a="1"/>
  <c r="B132" i="41" s="1"/>
  <c r="B133" i="41" a="1"/>
  <c r="B133" i="41" s="1"/>
  <c r="B134" i="41" a="1"/>
  <c r="B134" i="41" s="1"/>
  <c r="B143" i="41" a="1"/>
  <c r="B143" i="41" s="1"/>
  <c r="B89" i="41" a="1"/>
  <c r="B89" i="41" s="1"/>
  <c r="B85" i="41" a="1"/>
  <c r="B85" i="41" s="1"/>
  <c r="B93" i="38"/>
  <c r="C83" i="38"/>
  <c r="D83" i="38"/>
  <c r="E83" i="38"/>
  <c r="F83" i="38"/>
  <c r="C93" i="38"/>
  <c r="D93" i="38"/>
  <c r="E93" i="38"/>
  <c r="F93" i="38"/>
  <c r="B96" i="38"/>
  <c r="C96" i="38"/>
  <c r="D96" i="38"/>
  <c r="E96" i="38"/>
  <c r="F96" i="38"/>
  <c r="F141" i="38"/>
  <c r="E141" i="38"/>
  <c r="D141" i="38"/>
  <c r="A141" i="38"/>
  <c r="F140" i="38"/>
  <c r="E140" i="38"/>
  <c r="D140" i="38"/>
  <c r="C140" i="38"/>
  <c r="B140" i="38"/>
  <c r="A140" i="38"/>
  <c r="F138" i="38"/>
  <c r="E138" i="38"/>
  <c r="D138" i="38"/>
  <c r="A138" i="38"/>
  <c r="F137" i="38"/>
  <c r="E137" i="38"/>
  <c r="D137" i="38"/>
  <c r="A137" i="38"/>
  <c r="F136" i="38"/>
  <c r="E136" i="38"/>
  <c r="D136" i="38"/>
  <c r="A136" i="38"/>
  <c r="F135" i="38"/>
  <c r="E135" i="38"/>
  <c r="D135" i="38"/>
  <c r="A135" i="38"/>
  <c r="F134" i="38"/>
  <c r="E134" i="38"/>
  <c r="D134" i="38"/>
  <c r="A134" i="38"/>
  <c r="F133" i="38"/>
  <c r="E133" i="38"/>
  <c r="D133" i="38"/>
  <c r="A133" i="38"/>
  <c r="F132" i="38"/>
  <c r="E132" i="38"/>
  <c r="D132" i="38"/>
  <c r="A132" i="38"/>
  <c r="F131" i="38"/>
  <c r="E131" i="38"/>
  <c r="D131" i="38"/>
  <c r="A131" i="38"/>
  <c r="F130" i="38"/>
  <c r="E130" i="38"/>
  <c r="D130" i="38"/>
  <c r="A130" i="38"/>
  <c r="F129" i="38"/>
  <c r="E129" i="38"/>
  <c r="D129" i="38"/>
  <c r="A129" i="38"/>
  <c r="F128" i="38"/>
  <c r="E128" i="38"/>
  <c r="D128" i="38"/>
  <c r="A128" i="38"/>
  <c r="F127" i="38"/>
  <c r="E127" i="38"/>
  <c r="D127" i="38"/>
  <c r="A127" i="38"/>
  <c r="F126" i="38"/>
  <c r="E126" i="38"/>
  <c r="D126" i="38"/>
  <c r="A126" i="38"/>
  <c r="F125" i="38"/>
  <c r="E125" i="38"/>
  <c r="D125" i="38"/>
  <c r="A125" i="38"/>
  <c r="F124" i="38"/>
  <c r="E124" i="38"/>
  <c r="D124" i="38"/>
  <c r="A124" i="38"/>
  <c r="F123" i="38"/>
  <c r="E123" i="38"/>
  <c r="D123" i="38"/>
  <c r="A123" i="38"/>
  <c r="F122" i="38"/>
  <c r="E122" i="38"/>
  <c r="D122" i="38"/>
  <c r="A122" i="38"/>
  <c r="F121" i="38"/>
  <c r="E121" i="38"/>
  <c r="D121" i="38"/>
  <c r="A121" i="38"/>
  <c r="F120" i="38"/>
  <c r="E120" i="38"/>
  <c r="D120" i="38"/>
  <c r="A120" i="38"/>
  <c r="F119" i="38"/>
  <c r="E119" i="38"/>
  <c r="D119" i="38"/>
  <c r="A119" i="38"/>
  <c r="F118" i="38"/>
  <c r="E118" i="38"/>
  <c r="D118" i="38"/>
  <c r="A118" i="38"/>
  <c r="F117" i="38"/>
  <c r="E117" i="38"/>
  <c r="D117" i="38"/>
  <c r="A117" i="38"/>
  <c r="F116" i="38"/>
  <c r="E116" i="38"/>
  <c r="D116" i="38"/>
  <c r="A116" i="38"/>
  <c r="F115" i="38"/>
  <c r="E115" i="38"/>
  <c r="D115" i="38"/>
  <c r="A115" i="38"/>
  <c r="F114" i="38"/>
  <c r="E114" i="38"/>
  <c r="D114" i="38"/>
  <c r="A114" i="38"/>
  <c r="F113" i="38"/>
  <c r="E113" i="38"/>
  <c r="D113" i="38"/>
  <c r="A113" i="38"/>
  <c r="F112" i="38"/>
  <c r="E112" i="38"/>
  <c r="D112" i="38"/>
  <c r="A112" i="38"/>
  <c r="F111" i="38"/>
  <c r="E111" i="38"/>
  <c r="D111" i="38"/>
  <c r="F110" i="38"/>
  <c r="E110" i="38"/>
  <c r="D110" i="38"/>
  <c r="A110" i="38"/>
  <c r="F109" i="38"/>
  <c r="E109" i="38"/>
  <c r="D109" i="38"/>
  <c r="A109" i="38"/>
  <c r="F108" i="38"/>
  <c r="E108" i="38"/>
  <c r="D108" i="38"/>
  <c r="C108" i="38"/>
  <c r="B108" i="38"/>
  <c r="A108" i="38"/>
  <c r="F106" i="38"/>
  <c r="E106" i="38"/>
  <c r="D106" i="38"/>
  <c r="C106" i="38"/>
  <c r="B106" i="38"/>
  <c r="A106" i="38"/>
  <c r="F105" i="38"/>
  <c r="E105" i="38"/>
  <c r="D105" i="38"/>
  <c r="C105" i="38"/>
  <c r="B105" i="38"/>
  <c r="A105" i="38"/>
  <c r="F104" i="38"/>
  <c r="E104" i="38"/>
  <c r="D104" i="38"/>
  <c r="C104" i="38"/>
  <c r="B104" i="38"/>
  <c r="A104" i="38"/>
  <c r="F103" i="38"/>
  <c r="E103" i="38"/>
  <c r="D103" i="38"/>
  <c r="C103" i="38"/>
  <c r="B103" i="38"/>
  <c r="A103" i="38"/>
  <c r="F102" i="38"/>
  <c r="E102" i="38"/>
  <c r="D102" i="38"/>
  <c r="C102" i="38"/>
  <c r="B102" i="38"/>
  <c r="A102" i="38"/>
  <c r="F101" i="38"/>
  <c r="E101" i="38"/>
  <c r="D101" i="38"/>
  <c r="A101" i="38"/>
  <c r="F100" i="38"/>
  <c r="E100" i="38"/>
  <c r="D100" i="38"/>
  <c r="A100" i="38"/>
  <c r="F99" i="38"/>
  <c r="E99" i="38"/>
  <c r="D99" i="38"/>
  <c r="C99" i="38"/>
  <c r="B99" i="38"/>
  <c r="A99" i="38"/>
  <c r="F98" i="38"/>
  <c r="E98" i="38"/>
  <c r="D98" i="38"/>
  <c r="C98" i="38"/>
  <c r="B98" i="38"/>
  <c r="A98" i="38"/>
  <c r="F97" i="38"/>
  <c r="E97" i="38"/>
  <c r="D97" i="38"/>
  <c r="A97" i="38"/>
  <c r="A96" i="38"/>
  <c r="F95" i="38"/>
  <c r="E95" i="38"/>
  <c r="D95" i="38"/>
  <c r="C95" i="38"/>
  <c r="B95" i="38"/>
  <c r="A95" i="38"/>
  <c r="F94" i="38"/>
  <c r="E94" i="38"/>
  <c r="D94" i="38"/>
  <c r="A94" i="38"/>
  <c r="A93" i="38"/>
  <c r="F92" i="38"/>
  <c r="E92" i="38"/>
  <c r="D92" i="38"/>
  <c r="C92" i="38"/>
  <c r="B92" i="38"/>
  <c r="A92" i="38"/>
  <c r="F91" i="38"/>
  <c r="E91" i="38"/>
  <c r="D91" i="38"/>
  <c r="C91" i="38"/>
  <c r="B91" i="38"/>
  <c r="A91" i="38"/>
  <c r="F90" i="38"/>
  <c r="E90" i="38"/>
  <c r="D90" i="38"/>
  <c r="C90" i="38"/>
  <c r="B90" i="38"/>
  <c r="A90" i="38"/>
  <c r="F89" i="38"/>
  <c r="E89" i="38"/>
  <c r="D89" i="38"/>
  <c r="C89" i="38"/>
  <c r="A89" i="38"/>
  <c r="F88" i="38"/>
  <c r="E88" i="38"/>
  <c r="D88" i="38"/>
  <c r="C88" i="38"/>
  <c r="B88" i="38"/>
  <c r="A88" i="38"/>
  <c r="F87" i="38"/>
  <c r="E87" i="38"/>
  <c r="D87" i="38"/>
  <c r="C87" i="38"/>
  <c r="B87" i="38"/>
  <c r="A87" i="38"/>
  <c r="F86" i="38"/>
  <c r="E86" i="38"/>
  <c r="D86" i="38"/>
  <c r="A86" i="38"/>
  <c r="F85" i="38"/>
  <c r="E85" i="38"/>
  <c r="D85" i="38"/>
  <c r="A85" i="38"/>
  <c r="F84" i="38"/>
  <c r="E84" i="38"/>
  <c r="D84" i="38"/>
  <c r="C84" i="38"/>
  <c r="B84" i="38"/>
  <c r="A84" i="38"/>
  <c r="B83" i="38"/>
  <c r="A83" i="38"/>
  <c r="C30" i="37"/>
  <c r="C109" i="38" s="1"/>
  <c r="B30" i="37"/>
  <c r="B109" i="38" s="1"/>
  <c r="B15" i="37"/>
  <c r="B94" i="38" s="1"/>
  <c r="B61" i="37"/>
  <c r="B141" i="38" s="1"/>
  <c r="C61" i="37"/>
  <c r="C141" i="38" s="1"/>
  <c r="B10" i="37"/>
  <c r="B89" i="38" s="1"/>
  <c r="C15" i="37"/>
  <c r="C94" i="38" s="1"/>
  <c r="C58" i="37"/>
  <c r="C138" i="38" s="1"/>
  <c r="B58" i="37"/>
  <c r="B138" i="38" s="1"/>
  <c r="C57" i="37"/>
  <c r="C137" i="38" s="1"/>
  <c r="B57" i="37"/>
  <c r="B137" i="38" s="1"/>
  <c r="C56" i="37"/>
  <c r="C136" i="38" s="1"/>
  <c r="B56" i="37"/>
  <c r="B136" i="38" s="1"/>
  <c r="C55" i="37"/>
  <c r="C135" i="38" s="1"/>
  <c r="B55" i="37"/>
  <c r="B135" i="38" s="1"/>
  <c r="C54" i="37"/>
  <c r="C134" i="38" s="1"/>
  <c r="B54" i="37"/>
  <c r="B134" i="38" s="1"/>
  <c r="C53" i="37"/>
  <c r="C133" i="38" s="1"/>
  <c r="B53" i="37"/>
  <c r="B133" i="38" s="1"/>
  <c r="C52" i="37"/>
  <c r="C132" i="38" s="1"/>
  <c r="B52" i="37"/>
  <c r="B132" i="38" s="1"/>
  <c r="C51" i="37"/>
  <c r="C131" i="38" s="1"/>
  <c r="B51" i="37"/>
  <c r="B131" i="38" s="1"/>
  <c r="C50" i="37"/>
  <c r="C130" i="38" s="1"/>
  <c r="B50" i="37"/>
  <c r="B130" i="38" s="1"/>
  <c r="C49" i="37"/>
  <c r="C129" i="38" s="1"/>
  <c r="B49" i="37"/>
  <c r="B129" i="38" s="1"/>
  <c r="C48" i="37"/>
  <c r="C128" i="38" s="1"/>
  <c r="B48" i="37"/>
  <c r="B128" i="38" s="1"/>
  <c r="C47" i="37"/>
  <c r="C127" i="38" s="1"/>
  <c r="B47" i="37"/>
  <c r="B127" i="38" s="1"/>
  <c r="C22" i="37"/>
  <c r="C101" i="38" s="1"/>
  <c r="B22" i="37"/>
  <c r="B101" i="38" s="1"/>
  <c r="C21" i="37"/>
  <c r="C100" i="38" s="1"/>
  <c r="B21" i="37"/>
  <c r="B100" i="38" s="1"/>
  <c r="C46" i="37"/>
  <c r="C126" i="38" s="1"/>
  <c r="B46" i="37"/>
  <c r="B126" i="38" s="1"/>
  <c r="C45" i="37"/>
  <c r="C125" i="38" s="1"/>
  <c r="B45" i="37"/>
  <c r="B125" i="38" s="1"/>
  <c r="C44" i="37"/>
  <c r="C124" i="38" s="1"/>
  <c r="B44" i="37"/>
  <c r="B124" i="38" s="1"/>
  <c r="C43" i="37"/>
  <c r="C123" i="38" s="1"/>
  <c r="B43" i="37"/>
  <c r="B123" i="38" s="1"/>
  <c r="C42" i="37"/>
  <c r="C122" i="38" s="1"/>
  <c r="B42" i="37"/>
  <c r="B122" i="38" s="1"/>
  <c r="C41" i="37"/>
  <c r="C121" i="38" s="1"/>
  <c r="B41" i="37"/>
  <c r="B121" i="38" s="1"/>
  <c r="C40" i="37"/>
  <c r="C120" i="38" s="1"/>
  <c r="B40" i="37"/>
  <c r="B120" i="38" s="1"/>
  <c r="C39" i="37"/>
  <c r="C119" i="38" s="1"/>
  <c r="B39" i="37"/>
  <c r="B119" i="38" s="1"/>
  <c r="C6" i="37"/>
  <c r="C85" i="38" s="1"/>
  <c r="B6" i="37"/>
  <c r="B85" i="38" s="1"/>
  <c r="C38" i="37"/>
  <c r="C118" i="38" s="1"/>
  <c r="B38" i="37"/>
  <c r="B118" i="38" s="1"/>
  <c r="C37" i="37"/>
  <c r="C117" i="38" s="1"/>
  <c r="B37" i="37"/>
  <c r="B117" i="38" s="1"/>
  <c r="C36" i="37"/>
  <c r="C116" i="38" s="1"/>
  <c r="B36" i="37"/>
  <c r="B116" i="38" s="1"/>
  <c r="C35" i="37"/>
  <c r="C115" i="38" s="1"/>
  <c r="B35" i="37"/>
  <c r="B115" i="38" s="1"/>
  <c r="C34" i="37"/>
  <c r="C114" i="38" s="1"/>
  <c r="B34" i="37"/>
  <c r="B114" i="38" s="1"/>
  <c r="C33" i="37"/>
  <c r="C113" i="38" s="1"/>
  <c r="B33" i="37"/>
  <c r="B113" i="38" s="1"/>
  <c r="C32" i="37"/>
  <c r="C112" i="38" s="1"/>
  <c r="B32" i="37"/>
  <c r="B112" i="38" s="1"/>
  <c r="C7" i="37"/>
  <c r="C86" i="38" s="1"/>
  <c r="B7" i="37"/>
  <c r="B86" i="38" s="1"/>
  <c r="C111" i="38"/>
  <c r="B111" i="38"/>
  <c r="C18" i="37"/>
  <c r="C97" i="38" s="1"/>
  <c r="B18" i="37"/>
  <c r="B97" i="38" s="1"/>
  <c r="C31" i="37"/>
  <c r="C110" i="38" s="1"/>
  <c r="B31" i="37"/>
  <c r="B110" i="38" s="1"/>
  <c r="A75" i="38"/>
  <c r="A74" i="38"/>
  <c r="A73" i="38"/>
  <c r="A72" i="38"/>
  <c r="A71" i="38"/>
  <c r="A70" i="38"/>
  <c r="A69" i="38"/>
  <c r="A67" i="38"/>
  <c r="A65" i="38"/>
  <c r="A63" i="38"/>
  <c r="A61" i="38"/>
  <c r="A58" i="38"/>
  <c r="B57" i="38"/>
  <c r="A57" i="38"/>
  <c r="B56" i="38"/>
  <c r="A56" i="38"/>
  <c r="A54" i="38"/>
  <c r="A53" i="38"/>
  <c r="B78" i="24"/>
  <c r="B77" i="24"/>
  <c r="C120" i="36"/>
  <c r="C119" i="36"/>
  <c r="C118" i="36"/>
  <c r="C117" i="36"/>
  <c r="C116" i="36"/>
  <c r="C115" i="36"/>
  <c r="C114" i="36"/>
  <c r="C113" i="36"/>
  <c r="C110" i="36"/>
  <c r="C109" i="36"/>
  <c r="C108" i="36"/>
  <c r="C107" i="36"/>
  <c r="C106" i="36"/>
  <c r="C105" i="36"/>
  <c r="C104" i="36"/>
  <c r="C103" i="36"/>
  <c r="C102" i="36"/>
  <c r="C101" i="36"/>
  <c r="C100" i="36"/>
  <c r="C99" i="36"/>
  <c r="C98" i="36"/>
  <c r="C97" i="36"/>
  <c r="C94" i="36"/>
  <c r="C93" i="36"/>
  <c r="C92" i="36"/>
  <c r="C91" i="36"/>
  <c r="C90" i="36"/>
  <c r="C89" i="36"/>
  <c r="C88" i="36"/>
  <c r="C87" i="36"/>
  <c r="C86" i="36"/>
  <c r="C85" i="36"/>
  <c r="C84" i="36"/>
  <c r="C78" i="36"/>
  <c r="C75" i="36"/>
  <c r="C74" i="36"/>
  <c r="C73" i="36"/>
  <c r="C72" i="36"/>
  <c r="C71" i="36"/>
  <c r="C70" i="36"/>
  <c r="C69" i="36"/>
  <c r="C68" i="36"/>
  <c r="C67" i="36"/>
  <c r="C66" i="36"/>
  <c r="C65" i="36"/>
  <c r="C64" i="36"/>
  <c r="C63" i="36"/>
  <c r="C62" i="36"/>
  <c r="C61" i="36"/>
  <c r="C60" i="36"/>
  <c r="C59" i="36"/>
  <c r="C58" i="36"/>
  <c r="C57" i="36"/>
  <c r="C56" i="36"/>
  <c r="C53" i="36"/>
  <c r="C52" i="36"/>
  <c r="C51" i="36"/>
  <c r="C50" i="36"/>
  <c r="C49" i="36"/>
  <c r="C48" i="36"/>
  <c r="C47" i="36"/>
  <c r="C46" i="36"/>
  <c r="C45" i="36"/>
  <c r="C42" i="36"/>
  <c r="C41" i="36"/>
  <c r="C40" i="36"/>
  <c r="C39" i="36"/>
  <c r="C38" i="36"/>
  <c r="C37" i="36"/>
  <c r="C36" i="36"/>
  <c r="C35" i="36"/>
  <c r="C34" i="36"/>
  <c r="C33" i="36"/>
  <c r="C32" i="36"/>
  <c r="C31" i="36"/>
  <c r="C30" i="36"/>
  <c r="C29" i="36"/>
  <c r="C28" i="36"/>
  <c r="C27" i="36"/>
  <c r="C26" i="36"/>
  <c r="C25" i="36"/>
  <c r="C24" i="36"/>
  <c r="C23" i="36"/>
  <c r="C22" i="36"/>
  <c r="C21" i="36"/>
  <c r="C20" i="36"/>
  <c r="C19" i="36"/>
  <c r="C18" i="36"/>
  <c r="C17" i="36"/>
  <c r="C16" i="36"/>
  <c r="C15" i="36"/>
  <c r="C14" i="36"/>
  <c r="C13" i="36"/>
  <c r="C8" i="36"/>
  <c r="C7" i="36"/>
  <c r="C6" i="36"/>
  <c r="C5" i="36"/>
  <c r="C4" i="36"/>
  <c r="B101" i="39" l="1" a="1"/>
  <c r="B101" i="39" s="1"/>
  <c r="B674" i="39"/>
  <c r="B675" i="39" s="1"/>
  <c r="B676" i="39" s="1"/>
  <c r="B615" i="39"/>
  <c r="B616" i="39" s="1"/>
  <c r="B617" i="39" s="1"/>
  <c r="B618" i="39" s="1"/>
  <c r="B619" i="39" s="1"/>
  <c r="B620" i="39" s="1"/>
  <c r="B621" i="39" s="1"/>
  <c r="B622" i="39" s="1"/>
  <c r="B623" i="39" s="1"/>
  <c r="B624" i="39" s="1"/>
  <c r="B625" i="39" s="1"/>
  <c r="B626" i="39" s="1"/>
  <c r="B627" i="39" s="1"/>
  <c r="B628" i="39" s="1"/>
  <c r="B629" i="39" s="1"/>
  <c r="B630" i="39" s="1"/>
  <c r="B631" i="39" s="1"/>
  <c r="B632" i="39" s="1"/>
  <c r="B633" i="39" s="1"/>
  <c r="B634" i="39" s="1"/>
  <c r="B635" i="39" s="1"/>
  <c r="B636" i="39" s="1"/>
  <c r="B637" i="39" s="1"/>
  <c r="B638" i="39" s="1"/>
  <c r="B639" i="39" s="1"/>
  <c r="B640" i="39" s="1"/>
  <c r="B641" i="39" s="1"/>
  <c r="B642" i="39" s="1"/>
  <c r="B643" i="39" s="1"/>
  <c r="B644" i="39" s="1"/>
  <c r="B645" i="39" s="1"/>
  <c r="B646" i="39" s="1"/>
  <c r="B647" i="39" s="1"/>
  <c r="B648" i="39" s="1"/>
  <c r="B649" i="39" s="1"/>
  <c r="B650" i="39" s="1"/>
  <c r="B651" i="39" s="1"/>
  <c r="B652" i="39" s="1"/>
  <c r="B653" i="39" s="1"/>
  <c r="B654" i="39" s="1"/>
  <c r="B655" i="39" s="1"/>
  <c r="B656" i="39" s="1"/>
  <c r="B657" i="39" s="1"/>
  <c r="B189" i="39" a="1"/>
  <c r="B189" i="39" s="1"/>
  <c r="B260" i="39" a="1"/>
  <c r="B260" i="39" s="1"/>
  <c r="B248" i="39" a="1"/>
  <c r="B248" i="39" s="1"/>
  <c r="B219" i="39" a="1"/>
  <c r="B219" i="39" s="1"/>
  <c r="B207" i="39" a="1"/>
  <c r="B207" i="39" s="1"/>
  <c r="B236" i="39" a="1"/>
  <c r="B236" i="39" s="1"/>
  <c r="B166" i="39" a="1"/>
  <c r="B166" i="39" s="1"/>
  <c r="B108" i="39" a="1"/>
  <c r="B108" i="39" s="1"/>
  <c r="B75" i="30" l="1"/>
  <c r="B74" i="30"/>
  <c r="B73" i="30"/>
  <c r="B72" i="30"/>
  <c r="B71" i="30"/>
  <c r="B70" i="30"/>
  <c r="B69" i="30"/>
  <c r="B68" i="30"/>
  <c r="B67" i="30"/>
  <c r="B66" i="30"/>
  <c r="B65" i="30"/>
  <c r="B64" i="30"/>
  <c r="B63" i="30"/>
  <c r="B61" i="30"/>
  <c r="B60" i="30"/>
  <c r="B59" i="30"/>
  <c r="B58" i="30"/>
  <c r="B56" i="30"/>
  <c r="B55" i="30"/>
  <c r="B74" i="29"/>
  <c r="B73" i="29"/>
  <c r="B72" i="29"/>
  <c r="B71" i="29"/>
  <c r="B70" i="29"/>
  <c r="B69" i="29"/>
  <c r="B67" i="29"/>
  <c r="B65" i="29"/>
  <c r="B64" i="29"/>
  <c r="B63" i="29"/>
  <c r="B60" i="29"/>
  <c r="C59" i="29"/>
  <c r="B59" i="29"/>
  <c r="C58" i="29"/>
  <c r="B58" i="29"/>
  <c r="B56" i="29"/>
  <c r="B55" i="29"/>
  <c r="B72" i="28"/>
  <c r="B71" i="28"/>
  <c r="B70" i="28"/>
  <c r="B69" i="28"/>
  <c r="B67" i="28"/>
  <c r="B65" i="28"/>
  <c r="B63" i="28"/>
  <c r="B62" i="28"/>
  <c r="B61" i="28"/>
  <c r="B58" i="28"/>
  <c r="C57" i="28"/>
  <c r="B57" i="28"/>
  <c r="C56" i="28"/>
  <c r="B56" i="28"/>
  <c r="B54" i="28"/>
  <c r="B53" i="28"/>
  <c r="B41" i="1"/>
  <c r="B89" i="28" s="1" a="1"/>
  <c r="B89" i="28" s="1"/>
  <c r="B5" i="11"/>
  <c r="B4" i="11"/>
  <c r="C4" i="4"/>
  <c r="B87" i="41" s="1" a="1"/>
  <c r="B87" i="41" s="1"/>
  <c r="C5" i="4"/>
  <c r="B88" i="41" s="1" a="1"/>
  <c r="B88" i="41" s="1"/>
  <c r="C7" i="4"/>
  <c r="B90" i="41" s="1" a="1"/>
  <c r="B90" i="41" s="1"/>
  <c r="C8" i="4"/>
  <c r="B91" i="41" s="1" a="1"/>
  <c r="B91" i="41" s="1"/>
  <c r="C9" i="4"/>
  <c r="B92" i="41" s="1" a="1"/>
  <c r="B92" i="41" s="1"/>
  <c r="C10" i="4"/>
  <c r="B93" i="41" s="1" a="1"/>
  <c r="B93" i="41" s="1"/>
  <c r="C11" i="4"/>
  <c r="B94" i="41" s="1" a="1"/>
  <c r="B94" i="41" s="1"/>
  <c r="C12" i="4"/>
  <c r="B95" i="41" s="1" a="1"/>
  <c r="B95" i="41" s="1"/>
  <c r="C13" i="4"/>
  <c r="B96" i="41" s="1" a="1"/>
  <c r="B96" i="41" s="1"/>
  <c r="C14" i="4"/>
  <c r="B97" i="41" s="1" a="1"/>
  <c r="B97" i="41" s="1"/>
  <c r="C15" i="4"/>
  <c r="B98" i="41" s="1" a="1"/>
  <c r="B98" i="41" s="1"/>
  <c r="C16" i="4"/>
  <c r="B99" i="41" s="1" a="1"/>
  <c r="B99" i="41" s="1"/>
  <c r="C17" i="4"/>
  <c r="B100" i="41" s="1" a="1"/>
  <c r="B100" i="41" s="1"/>
  <c r="C18" i="4"/>
  <c r="B101" i="41" s="1" a="1"/>
  <c r="B101" i="41" s="1"/>
  <c r="C19" i="4"/>
  <c r="B102" i="41" s="1" a="1"/>
  <c r="B102" i="41" s="1"/>
  <c r="C20" i="4"/>
  <c r="B103" i="41" s="1" a="1"/>
  <c r="B103" i="41" s="1"/>
  <c r="C21" i="4"/>
  <c r="B104" i="41" s="1" a="1"/>
  <c r="B104" i="41" s="1"/>
  <c r="C22" i="4"/>
  <c r="B105" i="41" s="1" a="1"/>
  <c r="B105" i="41" s="1"/>
  <c r="C23" i="4"/>
  <c r="B106" i="41" s="1" a="1"/>
  <c r="B106" i="41" s="1"/>
  <c r="C24" i="4"/>
  <c r="B107" i="41" s="1" a="1"/>
  <c r="B107" i="41" s="1"/>
  <c r="C25" i="4"/>
  <c r="B108" i="41" s="1" a="1"/>
  <c r="B108" i="41" s="1"/>
  <c r="C26" i="4"/>
  <c r="B109" i="41" s="1" a="1"/>
  <c r="B109" i="41" s="1"/>
  <c r="C27" i="4"/>
  <c r="B110" i="41" s="1" a="1"/>
  <c r="B110" i="41" s="1"/>
  <c r="C28" i="4"/>
  <c r="B111" i="41" s="1" a="1"/>
  <c r="B111" i="41" s="1"/>
  <c r="C29" i="4"/>
  <c r="B112" i="41" s="1" a="1"/>
  <c r="B112" i="41" s="1"/>
  <c r="C30" i="4"/>
  <c r="B113" i="41" s="1" a="1"/>
  <c r="B113" i="41" s="1"/>
  <c r="C31" i="4"/>
  <c r="B114" i="41" s="1" a="1"/>
  <c r="B114" i="41" s="1"/>
  <c r="C32" i="4"/>
  <c r="B115" i="41" s="1" a="1"/>
  <c r="B115" i="41" s="1"/>
  <c r="C33" i="4"/>
  <c r="B116" i="41" s="1" a="1"/>
  <c r="B116" i="41" s="1"/>
  <c r="C34" i="4"/>
  <c r="B117" i="41" s="1" a="1"/>
  <c r="B117" i="41" s="1"/>
  <c r="C35" i="4"/>
  <c r="B118" i="41" s="1" a="1"/>
  <c r="B118" i="41" s="1"/>
  <c r="C36" i="4"/>
  <c r="B119" i="41" s="1" a="1"/>
  <c r="B119" i="41" s="1"/>
  <c r="C52" i="4"/>
  <c r="B135" i="41" s="1" a="1"/>
  <c r="B135" i="41" s="1"/>
  <c r="C53" i="4"/>
  <c r="B136" i="41" s="1" a="1"/>
  <c r="B136" i="41" s="1"/>
  <c r="C54" i="4"/>
  <c r="B137" i="41" s="1" a="1"/>
  <c r="B137" i="41" s="1"/>
  <c r="C55" i="4"/>
  <c r="B138" i="41" s="1" a="1"/>
  <c r="B138" i="41" s="1"/>
  <c r="C56" i="4"/>
  <c r="B139" i="41" s="1" a="1"/>
  <c r="B139" i="41" s="1"/>
  <c r="C57" i="4"/>
  <c r="B140" i="41" s="1" a="1"/>
  <c r="B140" i="41" s="1"/>
  <c r="C58" i="4"/>
  <c r="B141" i="41" s="1" a="1"/>
  <c r="B141" i="41" s="1"/>
  <c r="C59" i="4"/>
  <c r="B142" i="41" s="1" a="1"/>
  <c r="B142" i="41" s="1"/>
  <c r="C61" i="4"/>
  <c r="B144" i="41" s="1" a="1"/>
  <c r="B144" i="41" s="1"/>
  <c r="C62" i="4"/>
  <c r="B145" i="41" s="1" a="1"/>
  <c r="B145" i="41" s="1"/>
  <c r="C63" i="4"/>
  <c r="B146" i="41" s="1" a="1"/>
  <c r="B146" i="41" s="1"/>
  <c r="C64" i="4"/>
  <c r="B147" i="41" s="1" a="1"/>
  <c r="B147" i="41" s="1"/>
  <c r="C65" i="4"/>
  <c r="B148" i="41" s="1" a="1"/>
  <c r="B148" i="41" s="1"/>
  <c r="C66" i="4"/>
  <c r="B149" i="41" s="1" a="1"/>
  <c r="B149" i="41" s="1"/>
  <c r="C67" i="4"/>
  <c r="B150" i="41" s="1" a="1"/>
  <c r="B150" i="41" s="1"/>
  <c r="C68" i="4"/>
  <c r="B151" i="41" s="1" a="1"/>
  <c r="B151" i="41" s="1"/>
  <c r="C69" i="4"/>
  <c r="B152" i="41" s="1" a="1"/>
  <c r="B152" i="41" s="1"/>
  <c r="C70" i="4"/>
  <c r="B153" i="41" s="1" a="1"/>
  <c r="B153" i="41" s="1"/>
  <c r="C71" i="4"/>
  <c r="B154" i="41" s="1" a="1"/>
  <c r="B154" i="41" s="1"/>
  <c r="C3" i="4"/>
  <c r="B86" i="41" s="1" a="1"/>
  <c r="B86" i="41" s="1"/>
  <c r="B76" i="19"/>
  <c r="B75" i="19"/>
  <c r="B74" i="19"/>
  <c r="B73" i="19"/>
  <c r="B71" i="19"/>
  <c r="B69" i="19"/>
  <c r="B66" i="19"/>
  <c r="B65" i="19"/>
  <c r="B63" i="19"/>
  <c r="B62" i="19"/>
  <c r="B61" i="19"/>
  <c r="B60" i="19"/>
  <c r="B58" i="19"/>
  <c r="B57" i="19"/>
  <c r="B83" i="24"/>
  <c r="B82" i="24"/>
  <c r="B81" i="24"/>
  <c r="B80" i="24"/>
  <c r="B79" i="24"/>
  <c r="B75" i="24"/>
  <c r="B72" i="24"/>
  <c r="B71" i="24"/>
  <c r="B69" i="24"/>
  <c r="B68" i="24"/>
  <c r="B67" i="24"/>
  <c r="B66" i="24"/>
  <c r="B64" i="24"/>
  <c r="B63" i="24"/>
  <c r="B67" i="19"/>
  <c r="C5" i="12"/>
  <c r="C6" i="12"/>
  <c r="C7" i="12"/>
  <c r="C8" i="12"/>
  <c r="C13" i="12"/>
  <c r="C14" i="12"/>
  <c r="C15" i="12"/>
  <c r="C16" i="12"/>
  <c r="C17" i="12"/>
  <c r="C18" i="12"/>
  <c r="C19" i="12"/>
  <c r="C20" i="12"/>
  <c r="C21" i="12"/>
  <c r="C22" i="12"/>
  <c r="C23" i="12"/>
  <c r="C24" i="12"/>
  <c r="C25" i="12"/>
  <c r="C26" i="12"/>
  <c r="C27" i="12"/>
  <c r="C28" i="12"/>
  <c r="C29" i="12"/>
  <c r="C30" i="12"/>
  <c r="C31" i="12"/>
  <c r="C32" i="12"/>
  <c r="C33" i="12"/>
  <c r="C34" i="12"/>
  <c r="C35" i="12"/>
  <c r="C36" i="12"/>
  <c r="C37" i="12"/>
  <c r="C38" i="12"/>
  <c r="C39" i="12"/>
  <c r="C40" i="12"/>
  <c r="C41" i="12"/>
  <c r="C42" i="12"/>
  <c r="C45" i="12"/>
  <c r="C46" i="12"/>
  <c r="C47" i="12"/>
  <c r="C48" i="12"/>
  <c r="C49" i="12"/>
  <c r="C50" i="12"/>
  <c r="C51" i="12"/>
  <c r="C52" i="12"/>
  <c r="C53" i="12"/>
  <c r="C56" i="12"/>
  <c r="C57" i="12"/>
  <c r="C58" i="12"/>
  <c r="C59" i="12"/>
  <c r="C60" i="12"/>
  <c r="C61" i="12"/>
  <c r="C62" i="12"/>
  <c r="C63" i="12"/>
  <c r="C64" i="12"/>
  <c r="C65" i="12"/>
  <c r="C66" i="12"/>
  <c r="C67" i="12"/>
  <c r="C68" i="12"/>
  <c r="C69" i="12"/>
  <c r="C70" i="12"/>
  <c r="C71" i="12"/>
  <c r="C72" i="12"/>
  <c r="C73" i="12"/>
  <c r="C74" i="12"/>
  <c r="C75" i="12"/>
  <c r="C78" i="12"/>
  <c r="C84" i="12"/>
  <c r="C85" i="12"/>
  <c r="C86" i="12"/>
  <c r="C87" i="12"/>
  <c r="C88" i="12"/>
  <c r="C89" i="12"/>
  <c r="C90" i="12"/>
  <c r="C91" i="12"/>
  <c r="C92" i="12"/>
  <c r="C93" i="12"/>
  <c r="C94" i="12"/>
  <c r="C97" i="12"/>
  <c r="C98" i="12"/>
  <c r="C99" i="12"/>
  <c r="C100" i="12"/>
  <c r="C101" i="12"/>
  <c r="C102" i="12"/>
  <c r="C103" i="12"/>
  <c r="C104" i="12"/>
  <c r="C105" i="12"/>
  <c r="C106" i="12"/>
  <c r="C107" i="12"/>
  <c r="C108" i="12"/>
  <c r="C109" i="12"/>
  <c r="C110" i="12"/>
  <c r="C113" i="12"/>
  <c r="C114" i="12"/>
  <c r="C115" i="12"/>
  <c r="C116" i="12"/>
  <c r="C117" i="12"/>
  <c r="C118" i="12"/>
  <c r="C119" i="12"/>
  <c r="C120" i="12"/>
  <c r="C4" i="12"/>
  <c r="B57" i="23" a="1"/>
  <c r="B62" i="23" a="1"/>
  <c r="B202" i="24" l="1" a="1"/>
  <c r="B202" i="24" s="1"/>
  <c r="B97" i="30" a="1"/>
  <c r="B97" i="30" s="1"/>
  <c r="B206" i="19" a="1"/>
  <c r="B206" i="19" s="1"/>
  <c r="B236" i="19" a="1"/>
  <c r="B236" i="19" s="1"/>
  <c r="B173" i="19" a="1"/>
  <c r="B173" i="19" s="1"/>
  <c r="B101" i="19" a="1"/>
  <c r="B101" i="19" s="1"/>
  <c r="B154" i="19" a="1"/>
  <c r="B154" i="19" s="1"/>
  <c r="B130" i="19" a="1"/>
  <c r="B130" i="19" s="1"/>
  <c r="B73" i="24"/>
  <c r="B62" i="23"/>
  <c r="B57" i="23"/>
  <c r="B63" i="45" s="1"/>
  <c r="A60" i="38" l="1"/>
  <c r="B68" i="45"/>
  <c r="B59" i="39"/>
  <c r="B64" i="39"/>
  <c r="B56" i="41"/>
  <c r="B61" i="41"/>
  <c r="A55" i="38"/>
  <c r="B57" i="30"/>
  <c r="B62" i="30"/>
  <c r="B55" i="28"/>
  <c r="B57" i="29"/>
  <c r="B60" i="28"/>
  <c r="B62" i="29"/>
  <c r="B59" i="19"/>
  <c r="B64" i="19"/>
  <c r="B65" i="24"/>
  <c r="B70" i="2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8F54C18-D09A-499F-AEBA-6BE154FDF90F}" keepAlive="1" name="Query - Table2" description="Connection to the 'Table2' query in the workbook." type="5" refreshedVersion="8" background="1" saveData="1">
    <dbPr connection="Provider=Microsoft.Mashup.OleDb.1;Data Source=$Workbook$;Location=Table2;Extended Properties=&quot;&quot;" command="SELECT * FROM [Table2]"/>
  </connection>
  <connection id="2" xr16:uid="{533086E9-D956-471B-B1CD-EFA57F7C26D7}" keepAlive="1" name="Query - Table2 (2)" description="Connection to the 'Table2 (2)' query in the workbook." type="5" refreshedVersion="8" background="1" saveData="1">
    <dbPr connection="Provider=Microsoft.Mashup.OleDb.1;Data Source=$Workbook$;Location=&quot;Table2 (2)&quot;;Extended Properties=&quot;&quot;" command="SELECT * FROM [Table2 (2)]"/>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<sst xmlns="http://schemas.openxmlformats.org/spreadsheetml/2006/main" count="13410" uniqueCount="4310">
  <si>
    <t>EXCEL GUIDE</t>
  </si>
  <si>
    <t>Cell</t>
  </si>
  <si>
    <t>Description</t>
  </si>
  <si>
    <t>Affected sheet</t>
  </si>
  <si>
    <t>Data Description</t>
  </si>
  <si>
    <t>Direct refering from Übersicht ASC5000 and SYS6000
Values in 'data' for both sheet need to be 100% identical for the description cell to refer correctly.
If 'description' cell shows:
- N/A: values in 'data' for both sheet not identical (Check again with both cells)
- 0: value in 'description' at Übersicht sheet is empty (Add in description at Übersicht)</t>
  </si>
  <si>
    <t>ASC OPC Standard</t>
  </si>
  <si>
    <t>SYS OPC Audi (Standard)</t>
  </si>
  <si>
    <t>SYS IBM MQ Audi</t>
  </si>
  <si>
    <t>ASC MQTT Standard</t>
  </si>
  <si>
    <t>SYS MQTT Standard</t>
  </si>
  <si>
    <t>PDF GUIDE</t>
  </si>
  <si>
    <t>CELL</t>
  </si>
  <si>
    <t>Effect</t>
  </si>
  <si>
    <t>B46</t>
  </si>
  <si>
    <t>Data Type</t>
  </si>
  <si>
    <t>Reference for cell B57,B62,B73</t>
  </si>
  <si>
    <t>C46</t>
  </si>
  <si>
    <t>Controller Type</t>
  </si>
  <si>
    <t>Reference for cell B73</t>
  </si>
  <si>
    <t>B55 to E75</t>
  </si>
  <si>
    <t>PDF description</t>
  </si>
  <si>
    <t>Direct refering from 'Template PDF sheet'</t>
  </si>
  <si>
    <t>Data Overview</t>
  </si>
  <si>
    <t>Direct refering from respective datasheet (e.g: ASC OPC Standard)
(Usually starting from B96 to F96 in PDF sheet and to the bottom until the end of the data)
Caution: 
1. data is continued manually again at new page with another formula, let say if it ends at data row 30 in previous page, it continues in the new page at data row 31 or 32 (if row 31 is blank). Kindly check the is all data included after making changes
2. Cell Styles like color, bold, mid position need to be adjusted manually</t>
  </si>
  <si>
    <t>Just amend the datasheet and the changes will direct applied on the PDF</t>
  </si>
  <si>
    <t>To-Do List</t>
  </si>
  <si>
    <t>Task</t>
  </si>
  <si>
    <t>Reason</t>
  </si>
  <si>
    <t>Remarks</t>
  </si>
  <si>
    <t>Involved Sheets</t>
  </si>
  <si>
    <t>Compare the data (left is origninal, right is the same as the overview), need to align with the data in overview sheets</t>
  </si>
  <si>
    <t>The data need to be 100% same as the overview to trigger the description formula
If the descriptions column showing
N/A - means the data are not align with the overview, or no such data in overview
0 - means the description of this data in overview is empty</t>
  </si>
  <si>
    <t>You can delete the entire row A after aligning the data, the formula in the pdf sheet will be adjusted automatically
For example, in pdf sheet formula is refering from 'SYS IBM MQ Audi'!B2:F27, after deleting column A (in SYS IBM MQ), the formula will automatically change to 'SYS IBM MQ Audi'!A2:E27</t>
  </si>
  <si>
    <t>ASC OPC Standard
SYS OPC Audi (Standard)
SYS IBM MQ Audi
ASC MQTT Standard
SYS MQTT Standard
ASC OPC BMW
SYS MQTT Porsche
SYS MQTT FFT</t>
  </si>
  <si>
    <t>Add description for the missing data sheets</t>
  </si>
  <si>
    <t>Some descriptions for data are empty, you can see it shows 0 in those data sheet because nothing to refer</t>
  </si>
  <si>
    <t>Übersicht SYS6000
Übersicht ASC5000</t>
  </si>
  <si>
    <t>Double check the PDF sheet to make sure all pages fit well</t>
  </si>
  <si>
    <t>After adding descriptions at the data sheets, it might the column heights and causing the size do not fit well anymore in PDF</t>
  </si>
  <si>
    <t>All the PDF sheets</t>
  </si>
  <si>
    <t>Check 'SYS MQTT Porsche' Cell B29 and B57 (Cell highlighted in red)</t>
  </si>
  <si>
    <t>Duplicated values found for Program last changed date</t>
  </si>
  <si>
    <t>SYS MQTT Porsche'
B29 and B57</t>
  </si>
  <si>
    <t>Check 'SYS MQTT Porsche' descriptions (Cell highlighted in yellow)</t>
  </si>
  <si>
    <t xml:space="preserve">Different description found when comparing with the original data communication excel
https://onevirtualoffice.sharepoint.com/:x:/r/sites/IAS-PDP/PDP%20Projekte/Data%20Connection%20Services/Dokumentation/Overview_Data_Communication_Services.xlsx?d=w2d592028caa84b528d4fe579887978df&amp;csf=1&amp;web=1&amp;e=ZRCGTW 
</t>
  </si>
  <si>
    <t>SYS MQTT Porsche'
Description (Column C)</t>
  </si>
  <si>
    <t>1. Revision History</t>
  </si>
  <si>
    <t>Date</t>
  </si>
  <si>
    <t>Version</t>
  </si>
  <si>
    <t>Modifications</t>
  </si>
  <si>
    <t>by</t>
  </si>
  <si>
    <t>V0.1</t>
  </si>
  <si>
    <t>Standard signal List MQTT</t>
  </si>
  <si>
    <t>MarkusHerold</t>
  </si>
  <si>
    <t>V1.0</t>
  </si>
  <si>
    <t>Configuration and layout adaptations</t>
  </si>
  <si>
    <t>V1.1</t>
  </si>
  <si>
    <t>Improved text, spelling, grammar, removed developer as contact</t>
  </si>
  <si>
    <t>Marten Tolk</t>
  </si>
  <si>
    <t>Table of contents</t>
  </si>
  <si>
    <t>2.1 Commercial Guideline &amp; Recommendations</t>
  </si>
  <si>
    <t>2.2 Data description</t>
  </si>
  <si>
    <t xml:space="preserve">2.1 Commercial Guideline &amp; Recommendations </t>
  </si>
  <si>
    <t>1. The current document serves as a guide. It is continuously enriched and maintained by Atlas Copco.</t>
  </si>
  <si>
    <t xml:space="preserve">2. The enabling of the data transfer functionality, is linked to a license file activation on the controller. </t>
  </si>
  <si>
    <t xml:space="preserve">    A temporary license can be provided for up to 3 months, for Demo purposes. </t>
  </si>
  <si>
    <t>3. It has to be noted that some quantities might only be available through the use of specific options in the controller, </t>
  </si>
  <si>
    <t xml:space="preserve">    which might not be activated by default.</t>
  </si>
  <si>
    <t xml:space="preserve">4. A simulator is usually provided to facilitate the integration in the factory network, prior the delivery of the real </t>
  </si>
  <si>
    <t xml:space="preserve">    system.</t>
  </si>
  <si>
    <t xml:space="preserve">Available data are listed in the table below. </t>
  </si>
  <si>
    <t xml:space="preserve">Within JSON messages (especially for MQTT), the order of the properties may differ in the future, </t>
  </si>
  <si>
    <t xml:space="preserve">but the names of the properties are fixed. </t>
  </si>
  <si>
    <t>ID4815 - 
Data Srevices Schnittstellenbeschreibung für SAP - SAP Nummern</t>
  </si>
  <si>
    <t>Dokument:</t>
  </si>
  <si>
    <t>SAP-Nummer</t>
  </si>
  <si>
    <t>IBM_MQ_SYS6000V4_IFC_Audi_V1.5.pdf</t>
  </si>
  <si>
    <t>MQTT_ASC5000V3_IFC_Standard_V1.4.pdf</t>
  </si>
  <si>
    <t>MQTT_SYS6000V4_IFC_1.0_Standard_V1.7.pdf</t>
  </si>
  <si>
    <t>MQTT_SYS6000V4_IFC_2.0_Porsche_PPMP_V1.2.pdf</t>
  </si>
  <si>
    <t>MQTT_SYS6000V4_IFC_4.0_FFT_Magna_V1.2.pdf</t>
  </si>
  <si>
    <t>MQTT_SYS6000V4_IFC_4.1_FFT_Boysen_V1.1.pdf</t>
  </si>
  <si>
    <t>OPC_UA_ASC5000V3_IFC_Standard_V1.1.pdf</t>
  </si>
  <si>
    <t>OPC_UA_SYS6000V4_IFC_Standard_V1.3.pdf</t>
  </si>
  <si>
    <t>SYS6000 V4</t>
  </si>
  <si>
    <t>ScaID</t>
  </si>
  <si>
    <t>Variable (XPARM, etc.)</t>
  </si>
  <si>
    <t>Data</t>
  </si>
  <si>
    <t>Production Relevant</t>
  </si>
  <si>
    <t>Controller specific</t>
  </si>
  <si>
    <t>Name in json (SYS MQTT Standard)</t>
  </si>
  <si>
    <t>Name in json (SYS FFT/Magna)</t>
  </si>
  <si>
    <t>Name in json (SYS Porsche)</t>
  </si>
  <si>
    <t>Name in json (SYS6 FFT Boysen)</t>
  </si>
  <si>
    <t>Name in Audi IBM MQ</t>
  </si>
  <si>
    <t>Name in OpcUA (Sys Standard)</t>
  </si>
  <si>
    <t>Id.SystemName
Id.OpcUaSettings.ApplicationName</t>
  </si>
  <si>
    <t>MachineName</t>
  </si>
  <si>
    <t>Machine Name</t>
  </si>
  <si>
    <t>Machine name</t>
  </si>
  <si>
    <t>NO</t>
  </si>
  <si>
    <t>station</t>
  </si>
  <si>
    <t>-</t>
  </si>
  <si>
    <t>hostname</t>
  </si>
  <si>
    <t>Id.Network.EthIp.IP_A, B, C, D</t>
  </si>
  <si>
    <t>ClientNet.IP_A, B, C, D</t>
  </si>
  <si>
    <t>IP-address</t>
  </si>
  <si>
    <t>IpAddress</t>
  </si>
  <si>
    <t>ip-address</t>
  </si>
  <si>
    <t>ipaddress</t>
  </si>
  <si>
    <t>Id.Werkskennung</t>
  </si>
  <si>
    <t>System.FactoryID</t>
  </si>
  <si>
    <t>Werkskennung</t>
  </si>
  <si>
    <t>Configured in MQTT page</t>
  </si>
  <si>
    <t>SYS6000</t>
  </si>
  <si>
    <t>Id.Betriebsmittelkennzeichen</t>
  </si>
  <si>
    <t>System.EquipmentID</t>
  </si>
  <si>
    <t>Betriebsmittelkennzeichen</t>
  </si>
  <si>
    <t>Id.ProfinetDeviceName</t>
  </si>
  <si>
    <t>HMS.OrderID</t>
  </si>
  <si>
    <t>Profinet Device Name</t>
  </si>
  <si>
    <t>Profinet device name</t>
  </si>
  <si>
    <t>name</t>
  </si>
  <si>
    <t>Id.UserName</t>
  </si>
  <si>
    <t>UserLevel.UserName</t>
  </si>
  <si>
    <t>User Name</t>
  </si>
  <si>
    <t>Use name</t>
  </si>
  <si>
    <t>UserName</t>
  </si>
  <si>
    <t>Id.UserLevel</t>
  </si>
  <si>
    <t>UserLevel.CurrentUserLevel</t>
  </si>
  <si>
    <t>User Level</t>
  </si>
  <si>
    <t>User level</t>
  </si>
  <si>
    <t>UserLevel</t>
  </si>
  <si>
    <t>Id.RemoteUserLevel</t>
  </si>
  <si>
    <t>UserLevel.RemoteLevel</t>
  </si>
  <si>
    <t>Remote User Level</t>
  </si>
  <si>
    <t>Remote user level</t>
  </si>
  <si>
    <t>RemoteUserLevel</t>
  </si>
  <si>
    <t>Id.RemoteUser</t>
  </si>
  <si>
    <t>UserLevel.RemoteUser</t>
  </si>
  <si>
    <t>Remote User</t>
  </si>
  <si>
    <t>Remote user</t>
  </si>
  <si>
    <t>RemoteUser</t>
  </si>
  <si>
    <t>Id.RemoteUserSlot0</t>
  </si>
  <si>
    <t>UserLevel.RemoteUser._SID_SLOT_00</t>
  </si>
  <si>
    <t>Remote User Slot 0</t>
  </si>
  <si>
    <t>RemoteUserSlot0</t>
  </si>
  <si>
    <t>Id.RemoteUserSlot1</t>
  </si>
  <si>
    <t>UserLevel.RemoteUser._SID_SLOT_01</t>
  </si>
  <si>
    <t>Remote User Slot 1</t>
  </si>
  <si>
    <t>RemoteUserSlot1</t>
  </si>
  <si>
    <t>Id.RemoteUserSlot2</t>
  </si>
  <si>
    <t>UserLevel.RemoteUser._SID_SLOT_02</t>
  </si>
  <si>
    <t>Remote User Slot 2</t>
  </si>
  <si>
    <t>RemoteUserSlot2</t>
  </si>
  <si>
    <t>Id.RemoteUserSlot3</t>
  </si>
  <si>
    <t>UserLevel.RemoteUser._SID_SLOT_03</t>
  </si>
  <si>
    <t>Remote User Slot 3</t>
  </si>
  <si>
    <t>RemoteUserSlot3</t>
  </si>
  <si>
    <t>Id.RemoteUserSlot4</t>
  </si>
  <si>
    <t>UserLevel.RemoteUser._SID_SLOT_04</t>
  </si>
  <si>
    <t>Remote User Slot 4</t>
  </si>
  <si>
    <t>RemoteUserSlot4</t>
  </si>
  <si>
    <t>Id.MainMode</t>
  </si>
  <si>
    <t>Mainmode_Current</t>
  </si>
  <si>
    <t>Main Mode</t>
  </si>
  <si>
    <t>Mode of the controller, for example it canbe the follwowing,
* AUTOMATIC
* MANUAL</t>
  </si>
  <si>
    <t>Id.CycleActive</t>
  </si>
  <si>
    <t>current.bCycleActive</t>
  </si>
  <si>
    <t>Cycle Active</t>
  </si>
  <si>
    <t>Id.PorscheDevice</t>
  </si>
  <si>
    <t>Porsche Device</t>
  </si>
  <si>
    <t>Device name is created by appending 
Werkskennung and  Betriebsmittelkennzeichen</t>
  </si>
  <si>
    <t>id</t>
  </si>
  <si>
    <t>Id.PorscheDeviceMode</t>
  </si>
  <si>
    <t>Porsche Device Mode</t>
  </si>
  <si>
    <t>Devicemode is created by appending 
Mainmode and CycleActive</t>
  </si>
  <si>
    <t>mode</t>
  </si>
  <si>
    <t>Id.PorscheDeviceState</t>
  </si>
  <si>
    <t>For Error = statistics.mapping.type</t>
  </si>
  <si>
    <t>Porsche Device State</t>
  </si>
  <si>
    <t>This is state of devcie, which is a derived data or taken from xparm depending upon type of message.
* For Error = statistics.mapping.type
* Fo rest = "INFO" or "UNKNOWM"</t>
  </si>
  <si>
    <t>state</t>
  </si>
  <si>
    <t>Id.PorscheStructure</t>
  </si>
  <si>
    <t>Porsche Structure</t>
  </si>
  <si>
    <t>Derived from Werkskennung and  Betriebsmittelkennzeichen</t>
  </si>
  <si>
    <t>structureName</t>
  </si>
  <si>
    <t>Id.SystemType</t>
  </si>
  <si>
    <t>SysType</t>
  </si>
  <si>
    <t>System Type</t>
  </si>
  <si>
    <t>System type</t>
  </si>
  <si>
    <t>Id.Audi.RevisionCounter</t>
  </si>
  <si>
    <t>System.Configuration.UnixTimestampLastChange</t>
  </si>
  <si>
    <t>Revision Counter</t>
  </si>
  <si>
    <t>The Unix Timestamp when the configuration was last changed.</t>
  </si>
  <si>
    <t>RevisionCounter</t>
  </si>
  <si>
    <t>Id.MacId</t>
  </si>
  <si>
    <t>Info.MacID</t>
  </si>
  <si>
    <t>MacId</t>
  </si>
  <si>
    <t>Mac Id</t>
  </si>
  <si>
    <t>serialnumber</t>
  </si>
  <si>
    <t>SerialNumberController</t>
  </si>
  <si>
    <t>Id.FirmwareVersion</t>
  </si>
  <si>
    <t>Info.FirmareVersion</t>
  </si>
  <si>
    <t>Firmware Version</t>
  </si>
  <si>
    <t>swVersionPLC</t>
  </si>
  <si>
    <t>SoftwareRevision</t>
  </si>
  <si>
    <t>Id.VisuXpVersion</t>
  </si>
  <si>
    <t>VisuXp Version</t>
  </si>
  <si>
    <t>Not available as xparm and also not provided to customer. 
In Json it is an empty string</t>
  </si>
  <si>
    <t>swVersionHMI</t>
  </si>
  <si>
    <t>Id.HardwareVersion</t>
  </si>
  <si>
    <t>Hardware Version</t>
  </si>
  <si>
    <t>Id.BoardVersion</t>
  </si>
  <si>
    <t>Board Version</t>
  </si>
  <si>
    <t>hwVersionPLC</t>
  </si>
  <si>
    <t>Id.MeterVersion</t>
  </si>
  <si>
    <t>METER_1.Mbx.VersionNumber</t>
  </si>
  <si>
    <t>Meter Version</t>
  </si>
  <si>
    <t>Meter hardware version</t>
  </si>
  <si>
    <t>hwVersionTOOL</t>
  </si>
  <si>
    <t>Id.FeederVersion</t>
  </si>
  <si>
    <t>not available</t>
  </si>
  <si>
    <t>Feeder Version</t>
  </si>
  <si>
    <t>Not available as xparma and also not provided to customer. 
In Json it is an empty string</t>
  </si>
  <si>
    <t>hwVersionFEEDER</t>
  </si>
  <si>
    <t>Id.PorscheMachineMessageOrigin</t>
  </si>
  <si>
    <t>Derived data</t>
  </si>
  <si>
    <t>Porsche Machine Message Origin</t>
  </si>
  <si>
    <t>Depending on the machine message type the origin is set to one of the following values
1. PLC/1
2. PUMP/1
3. PUMP/2
4. PUMP/3
5. PUMP/4</t>
  </si>
  <si>
    <t>origin</t>
  </si>
  <si>
    <t>Id.PorscheMachineMessageCode</t>
  </si>
  <si>
    <t>Porsche Machine Message Code</t>
  </si>
  <si>
    <t>Integer values given to each machine message to identifiy it. This is only used by Porsche.</t>
  </si>
  <si>
    <t>code</t>
  </si>
  <si>
    <t>Id.MessageDescription</t>
  </si>
  <si>
    <t>Derived using the following Xparms
1. Id.Statistics.GeneralEvent.LocalizedDescription
2.Id.Hpc1StatePump1,Id.Hpc1StatePump2,Id.Hpc2StatePump1, Id.Hpc2StatePump2
3. Id.Statistics.Error.ErrorNumber
4.Id.Statistics.ParameterChange.ModificationLocationData, Id.Statistics.ParameterChange.ModificationPara1, Id.LanguageCode,Id.Statistics.ParameterChange.LocalizedModificationLocation</t>
  </si>
  <si>
    <t>Message Description</t>
  </si>
  <si>
    <t>Message description is derived for each type of machine message using its corresponding xparms. The xparms that are used is given in column "Variable (XPARM, etc.)".
Rignt now it is only used by Porsche.</t>
  </si>
  <si>
    <t>description</t>
  </si>
  <si>
    <t>Id.MessageHint</t>
  </si>
  <si>
    <t>Message Hint</t>
  </si>
  <si>
    <t>Derived from Language code, Error Params and Error number</t>
  </si>
  <si>
    <t>hint</t>
  </si>
  <si>
    <t>Id.MessageSeverity</t>
  </si>
  <si>
    <t>Id.Statistics.Error.ErrorType</t>
  </si>
  <si>
    <t>Message Severity</t>
  </si>
  <si>
    <t>In case of error severity is derived from ErrorType.
For the rest of the messages the value is default, which is "UNKNOWN"</t>
  </si>
  <si>
    <t>severity</t>
  </si>
  <si>
    <t>Id.MessageSource</t>
  </si>
  <si>
    <t>Message Source</t>
  </si>
  <si>
    <t>Default value which is set to "DEVICE"</t>
  </si>
  <si>
    <t>source</t>
  </si>
  <si>
    <t>Id.MessageState</t>
  </si>
  <si>
    <t>Id.Statistics.Error.Acknowledged</t>
  </si>
  <si>
    <t>Message State</t>
  </si>
  <si>
    <t>In case of an error, this is the state of error message.
For the rest of the messages, the state is default, which is "ENDED"</t>
  </si>
  <si>
    <t>Id.MessageTitle</t>
  </si>
  <si>
    <t>Message Title</t>
  </si>
  <si>
    <t>Set depending upon the type of machine message.</t>
  </si>
  <si>
    <t>title</t>
  </si>
  <si>
    <t>Id.MessageType</t>
  </si>
  <si>
    <t>Message Type</t>
  </si>
  <si>
    <t>For an error, the value is derived from the error type, i.e. from xparm  "statistics.mapping.type". For the rest of messages, the value is "INFO".</t>
  </si>
  <si>
    <t>type</t>
  </si>
  <si>
    <t>Id.ToolId</t>
  </si>
  <si>
    <t>ToolId</t>
  </si>
  <si>
    <t>toolId</t>
  </si>
  <si>
    <t>Id.Code</t>
  </si>
  <si>
    <t>Code</t>
  </si>
  <si>
    <t>If PartId exixts then Code is the 5th and 6th character of PartId.
If PartId dosen't exixt then Code is empty string.</t>
  </si>
  <si>
    <t>Id.PartTypeId</t>
  </si>
  <si>
    <t>statistics.mapping.partId</t>
  </si>
  <si>
    <t>Part Type Id</t>
  </si>
  <si>
    <t>This is PartId in string format.</t>
  </si>
  <si>
    <t>typeId</t>
  </si>
  <si>
    <t>Id.ExternalId</t>
  </si>
  <si>
    <t>ExternalId</t>
  </si>
  <si>
    <t>externalId</t>
  </si>
  <si>
    <t>Id.PressureAdaptationFlag</t>
  </si>
  <si>
    <t>Id.ApplicationProgram.PrePressureEnable</t>
  </si>
  <si>
    <t>Pressure Adaptation Flag</t>
  </si>
  <si>
    <t>Flag which indicates wheter Pre-preessure adaption is enabled  or not</t>
  </si>
  <si>
    <t>prePressureAdaptationEnabled</t>
  </si>
  <si>
    <t>Id.DrawingName</t>
  </si>
  <si>
    <t>Drawing Name</t>
  </si>
  <si>
    <t>drawingName</t>
  </si>
  <si>
    <t>Id.Rework</t>
  </si>
  <si>
    <t>Rework</t>
  </si>
  <si>
    <t>rework</t>
  </si>
  <si>
    <t>Id.PointHidden</t>
  </si>
  <si>
    <t>Point Hidden</t>
  </si>
  <si>
    <t>pointHidden</t>
  </si>
  <si>
    <t>Id.TargetMixRatio</t>
  </si>
  <si>
    <t>TwoC.MixRatio</t>
  </si>
  <si>
    <t>Target Mix Ratio</t>
  </si>
  <si>
    <t>Target mix ration for 2K systems</t>
  </si>
  <si>
    <t>TargetMixRatio</t>
  </si>
  <si>
    <t>RealTime Message</t>
  </si>
  <si>
    <t>Id.CurrentFlow</t>
  </si>
  <si>
    <t>current.s32ActualFlow</t>
  </si>
  <si>
    <t>Current Flow</t>
  </si>
  <si>
    <t>Current material  flow rate</t>
  </si>
  <si>
    <t>Flow</t>
  </si>
  <si>
    <t>Id.CurrentPressure1</t>
  </si>
  <si>
    <t>METER_1.pressure</t>
  </si>
  <si>
    <t>Current Pressure 1</t>
  </si>
  <si>
    <t>Real time pre-pressure for meter 1</t>
  </si>
  <si>
    <t>Pressure1</t>
  </si>
  <si>
    <t>Id.CurrentPressure2</t>
  </si>
  <si>
    <t>METER_2.pressure</t>
  </si>
  <si>
    <t>Current Pressure 2</t>
  </si>
  <si>
    <t>Real time pre-pressure for meter 2</t>
  </si>
  <si>
    <t>Pressure2</t>
  </si>
  <si>
    <t>Application</t>
  </si>
  <si>
    <t>Id.Timestamp, Id.Date, Id.Time,Id.Time.Local
Id.Statistics.Application.DateTime.Utc</t>
  </si>
  <si>
    <t>dateTime</t>
  </si>
  <si>
    <t>Application Time Stamp</t>
  </si>
  <si>
    <t>Time stamp at end of application</t>
  </si>
  <si>
    <t>x</t>
  </si>
  <si>
    <t>TimeStamp
[Vision]ApplicationTimeStamp</t>
  </si>
  <si>
    <t>joining_number.date
joining_number.time</t>
  </si>
  <si>
    <t>ts</t>
  </si>
  <si>
    <t>messageTs</t>
  </si>
  <si>
    <t>DAT, TIM</t>
  </si>
  <si>
    <t>DateTime</t>
  </si>
  <si>
    <t>Id.Statistics.Application.UniqueId</t>
  </si>
  <si>
    <t>statistics.mapping.uniqueID</t>
  </si>
  <si>
    <t>Unique-ID</t>
  </si>
  <si>
    <t>UniqueId</t>
  </si>
  <si>
    <t>results.reading</t>
  </si>
  <si>
    <t>Id.Statistics.Application.PartId</t>
  </si>
  <si>
    <t>Type / Part ID</t>
  </si>
  <si>
    <t xml:space="preserve">Type / Part ID
In SYS6000, this is the PartId. It depends on the robot interface, whether there is a useful value. 
In ASC5000, this is sometimes also used as a TypeId. </t>
  </si>
  <si>
    <t>PartId</t>
  </si>
  <si>
    <t>kw_id
technology_value.tech.PartId</t>
  </si>
  <si>
    <t>part.id</t>
  </si>
  <si>
    <t>partId</t>
  </si>
  <si>
    <t>Id.Statistics.Application.Status</t>
  </si>
  <si>
    <t>_</t>
  </si>
  <si>
    <t>?</t>
  </si>
  <si>
    <t>Status</t>
  </si>
  <si>
    <t>Id.Statistics.Application.ActionId</t>
  </si>
  <si>
    <t>statistics.mapping.actionID</t>
  </si>
  <si>
    <t>ActionId</t>
  </si>
  <si>
    <t>Id.Statistics.Application.ProgramNumber</t>
  </si>
  <si>
    <t>statistics.mapping.programNumber</t>
  </si>
  <si>
    <t>Material program number</t>
  </si>
  <si>
    <t>ProgramNumber</t>
  </si>
  <si>
    <t>results.reading,
program</t>
  </si>
  <si>
    <t>PRG</t>
  </si>
  <si>
    <t>Id.ProgramName</t>
  </si>
  <si>
    <t>MaterialProg.ProgramName</t>
  </si>
  <si>
    <t>Program Name</t>
  </si>
  <si>
    <t>Program name of material program</t>
  </si>
  <si>
    <t>partNumber</t>
  </si>
  <si>
    <t>Id.Statistics.Application.ApplicationResult</t>
  </si>
  <si>
    <t>statistics.mapping.applicationResult</t>
  </si>
  <si>
    <t>Application Result</t>
  </si>
  <si>
    <t>Result of application</t>
  </si>
  <si>
    <t>ApplicationResult</t>
  </si>
  <si>
    <t>Id.PorscheApplicationResult</t>
  </si>
  <si>
    <t>Porsche Application Result</t>
  </si>
  <si>
    <t xml:space="preserve">Derived using statistics.mapping.applicationResult.
Application result from controller is converted to Porsche specific result which are given below,
* OK
* NOK
* UNKNOWN </t>
  </si>
  <si>
    <t>result</t>
  </si>
  <si>
    <t>Id.Statistics.Application.SmartAdjustUsed</t>
  </si>
  <si>
    <t>statistics.mapping.SmartAdjustUsed</t>
  </si>
  <si>
    <t>Smart Adjust Used</t>
  </si>
  <si>
    <t>Indicate whether smart adjust is used or not</t>
  </si>
  <si>
    <t>SmartAdjustUsed</t>
  </si>
  <si>
    <t>Id.Statistics.Application.ConfirmationResult</t>
  </si>
  <si>
    <t>statistics.mapping.confirmationResult</t>
  </si>
  <si>
    <t>Confirmation Result</t>
  </si>
  <si>
    <t xml:space="preserve">Part evaluation confirmation result after a bad application.  It depends on the robot interface, whether there is a useful value. </t>
  </si>
  <si>
    <t>ConfirmationResult</t>
  </si>
  <si>
    <t>Id.Statistics.Application.Errors</t>
  </si>
  <si>
    <t>Errors</t>
  </si>
  <si>
    <t>Errors occured during application</t>
  </si>
  <si>
    <t>processError</t>
  </si>
  <si>
    <t>Id.Statistics.Application.SetVolume
Id.Statistics.Application.TargetVolume</t>
  </si>
  <si>
    <t>new.statistics.mapping.setVolumeFloat</t>
  </si>
  <si>
    <t>Target Volume</t>
  </si>
  <si>
    <t>Set volume in material program</t>
  </si>
  <si>
    <t>TargetVolume</t>
  </si>
  <si>
    <t>AppliedVolume.limits.target</t>
  </si>
  <si>
    <t>results.targetN</t>
  </si>
  <si>
    <t>Id.Statistics.Application.MeasuredVolume</t>
  </si>
  <si>
    <t>new.statistics.mapping.measuredVolumeFloat</t>
  </si>
  <si>
    <t>Measured Volume</t>
  </si>
  <si>
    <t>Measured volume</t>
  </si>
  <si>
    <t>MeasuredVolume</t>
  </si>
  <si>
    <t>AppliedVolume</t>
  </si>
  <si>
    <t>Id.Statistics.Application.CalculatedVolume</t>
  </si>
  <si>
    <t>new.statistics.mapping.calculatedVolume</t>
  </si>
  <si>
    <t>Calculated Volume</t>
  </si>
  <si>
    <t>Volume calculated by flow (without pre-pressures)</t>
  </si>
  <si>
    <t>CalculatedVolume</t>
  </si>
  <si>
    <t>Id.Statistics.Application.VolumeDeviation</t>
  </si>
  <si>
    <t>new.statistics.mapping.volumeDeviationFloat</t>
  </si>
  <si>
    <t>Volume Deviation</t>
  </si>
  <si>
    <t>Deviation between dispensed volume and set volume</t>
  </si>
  <si>
    <t>VolumeDeviation</t>
  </si>
  <si>
    <t>Id.Statistics.Application.VolumeLowLimit
Id.ApplicationProgram.LowLimitArray</t>
  </si>
  <si>
    <t>MaterialProg.VolumeLowLimit</t>
  </si>
  <si>
    <t>Volume Lower Limit</t>
  </si>
  <si>
    <t>Below this applied volume would result in a not-Ok bead</t>
  </si>
  <si>
    <t>AppliedVolume.limits.lowerError</t>
  </si>
  <si>
    <t>results.limitLowN</t>
  </si>
  <si>
    <t>VolumeLowerLimit</t>
  </si>
  <si>
    <t>Id.Statistics.Application.VolumeHighLimit
Id.ApplicationProgram.HighLimitArray</t>
  </si>
  <si>
    <t>MaterialProg.VolumeHighLimit</t>
  </si>
  <si>
    <t>Volume Upper Limit</t>
  </si>
  <si>
    <t>Above this applied volume would result in a not-Ok bead</t>
  </si>
  <si>
    <t>AppliedVolume.limits.upperError</t>
  </si>
  <si>
    <t>results.limitUpN</t>
  </si>
  <si>
    <t>VolumeUpperLimit</t>
  </si>
  <si>
    <t>Id.Statistics.Application.ApplTime, Id.Statistics.Application.ApplicationTime,
Id.ApplicationTimeInMs</t>
  </si>
  <si>
    <t>statistics.mapping.applicationTime</t>
  </si>
  <si>
    <t>Gun Open Time</t>
  </si>
  <si>
    <t>Gun open time</t>
  </si>
  <si>
    <t>ApplTime</t>
  </si>
  <si>
    <t>ApplicationTime</t>
  </si>
  <si>
    <t>processTime</t>
  </si>
  <si>
    <t>Id.Statistics.Application.CycleTime</t>
  </si>
  <si>
    <t>Cycle Time</t>
  </si>
  <si>
    <t>CycleTime</t>
  </si>
  <si>
    <t>Id.Statistics.Application.MinimumPressure1
Id.Statistics.Application.MinPressure1</t>
  </si>
  <si>
    <t>statistics.mapping.minimumPressure1</t>
  </si>
  <si>
    <t>Min Pressure Meter 1</t>
  </si>
  <si>
    <t>Minimum pressure for meter 1</t>
  </si>
  <si>
    <t>MinPressure1</t>
  </si>
  <si>
    <t>MinimumPressure_TOOL1</t>
  </si>
  <si>
    <t>Id.Statistics.Application.MinimumPressure2
Id.Statistics.Application.MinPressure2</t>
  </si>
  <si>
    <t>statistics.mapping.minimumPressure2</t>
  </si>
  <si>
    <t>Min Pressure Meter 2</t>
  </si>
  <si>
    <t>Minimum pressure for meter 2</t>
  </si>
  <si>
    <t>MinPressure2</t>
  </si>
  <si>
    <t>MinimumPressure_TOOL2</t>
  </si>
  <si>
    <t>Id.Statistics.Application.MaximumPressure1
Id.Statistics.Application.MaxPressure1</t>
  </si>
  <si>
    <t>statistics.mapping.maximumPressure1</t>
  </si>
  <si>
    <t>Max Pressure Meter 1</t>
  </si>
  <si>
    <t>Maximum pressure for meter 1</t>
  </si>
  <si>
    <t>MaxPressure1</t>
  </si>
  <si>
    <t>MaximumPressure_TOOL1</t>
  </si>
  <si>
    <t>Id.Statistics.Application.MaximumPressure2
Id.Statistics.Application.MaxPressure2</t>
  </si>
  <si>
    <t>statistics.mapping.maximumPressure2</t>
  </si>
  <si>
    <t>Max Pressure Meter 2</t>
  </si>
  <si>
    <t>Maximum pressure for meter 2</t>
  </si>
  <si>
    <t>MaxPressure2</t>
  </si>
  <si>
    <t>MaximumPressure_TOOL2</t>
  </si>
  <si>
    <t>Id.Statistics.Application.AveragePressure1</t>
  </si>
  <si>
    <t>statistics.mapping.averagePressure1</t>
  </si>
  <si>
    <t>Average Pressure Meter 1</t>
  </si>
  <si>
    <t>Average Pressure for meter 1</t>
  </si>
  <si>
    <t>AveragePressure1</t>
  </si>
  <si>
    <t>AveragePressure_TOOL1</t>
  </si>
  <si>
    <t>Id.Statistics.Application.AveragePressure2</t>
  </si>
  <si>
    <t>statistics.mapping.averagePressure2</t>
  </si>
  <si>
    <t>Average Pressure Meter 2</t>
  </si>
  <si>
    <t>Average Pressure for meter 2</t>
  </si>
  <si>
    <t>AveragePressure2</t>
  </si>
  <si>
    <t>AveragePressure_TOOL2</t>
  </si>
  <si>
    <t>Id.Statistics.Application.SetPrePressure1, Id.Statistics.Application.TargetPrePressure1</t>
  </si>
  <si>
    <t>statistics.mapping.SetPrePressure1</t>
  </si>
  <si>
    <t>Set Prepressure Meter 1</t>
  </si>
  <si>
    <t>Set PrePressure for meter 1</t>
  </si>
  <si>
    <t>SetPrePressure1</t>
  </si>
  <si>
    <t>PrePressure_TOOL1</t>
  </si>
  <si>
    <t>TargetPrePressure1</t>
  </si>
  <si>
    <t>Id.Statistics.Application.SetPrePressure2 ,Id.Statistics.Application.TargetPrePressure2</t>
  </si>
  <si>
    <t>statistics.mapping.SetPrePressure2</t>
  </si>
  <si>
    <t>Set Prepressure Meter 2</t>
  </si>
  <si>
    <t>Set PrePressure for meter 2</t>
  </si>
  <si>
    <t>SetPrePressure2</t>
  </si>
  <si>
    <t>PrePressure_TOOL2</t>
  </si>
  <si>
    <t>TargetPrePressure2</t>
  </si>
  <si>
    <t>Id.Statistics.Application.MaxTorque1</t>
  </si>
  <si>
    <t>statistics.mapping.MaxTorque1</t>
  </si>
  <si>
    <t>Max Torque Meter 1</t>
  </si>
  <si>
    <t>Maximum torque for meter 1</t>
  </si>
  <si>
    <t>MaxTorque1</t>
  </si>
  <si>
    <t>Id.Statistics.Application.MaxTorque2</t>
  </si>
  <si>
    <t>statistics.mapping.MaxTorque2</t>
  </si>
  <si>
    <t>Max Torque Meter 2</t>
  </si>
  <si>
    <t>Maximum torque for meter 2</t>
  </si>
  <si>
    <t>MaxTorque2</t>
  </si>
  <si>
    <t>Id.Statistics.Application.AverageTorque1</t>
  </si>
  <si>
    <t>statistics.mapping.averageTorque1</t>
  </si>
  <si>
    <t>Average Torque Meter 1</t>
  </si>
  <si>
    <t>Average torque for meter 1</t>
  </si>
  <si>
    <t>AverageTorque1</t>
  </si>
  <si>
    <t>AverageTorque_TOOL1</t>
  </si>
  <si>
    <t>Id.Statistics.Application.AverageTorque2</t>
  </si>
  <si>
    <t>statistics.mapping.averageTorque2</t>
  </si>
  <si>
    <t>Average Torque Meter 2</t>
  </si>
  <si>
    <t>Average torque for meter 2</t>
  </si>
  <si>
    <t>AverageTorque2</t>
  </si>
  <si>
    <t>AverageTorque_TOOL2</t>
  </si>
  <si>
    <t>Id.Statistics.Application.ActiveBarrel1,
Id.Statistics.Application.ActiveBarrelHpc1</t>
  </si>
  <si>
    <t>statistics.mapping.activeBarrel1</t>
  </si>
  <si>
    <t>Active Barrel HPC 1</t>
  </si>
  <si>
    <t>Active barrel for HPC 1</t>
  </si>
  <si>
    <t>ActiveBarrel1</t>
  </si>
  <si>
    <t>ActiveBarrelComp1</t>
  </si>
  <si>
    <t>Id.Statistics.Application.ActiveBarrel2,
Id.Statistics.Application.ActiveBarrelHpc2</t>
  </si>
  <si>
    <t>statistics.mapping.activeBarrel2</t>
  </si>
  <si>
    <t>Active Barrel HPC 2</t>
  </si>
  <si>
    <t>Active barrel for HPC 2</t>
  </si>
  <si>
    <t>ActiveBarrel2</t>
  </si>
  <si>
    <t>ActiveBarrelComp2</t>
  </si>
  <si>
    <t>Id.Statistics.Application.SpindleEff1
Id.Statistics.Application.SpindleEfficiencyApplication1</t>
  </si>
  <si>
    <t>statistics.mapping.spindleEfficiencyApplication1</t>
  </si>
  <si>
    <t>Spindle Efficiency Meter 1</t>
  </si>
  <si>
    <t>Spindle efficiency for meter 1</t>
  </si>
  <si>
    <t>SpindleEfficiencyApplication1</t>
  </si>
  <si>
    <t>SpindleEff1</t>
  </si>
  <si>
    <t>SpindleEfficiency1</t>
  </si>
  <si>
    <t>Id.Statistics.Application.SpindleEff2
Id.Statistics.Application.SpindleEfficiencyApplication2</t>
  </si>
  <si>
    <t>statistics.mapping.spindleEfficiencyApplication2</t>
  </si>
  <si>
    <t>Spindle Efficiency Meter 2</t>
  </si>
  <si>
    <t>Spindle efficiency for meter 2</t>
  </si>
  <si>
    <t>SpindleEfficiencyApplication2</t>
  </si>
  <si>
    <t>SpindleEff2</t>
  </si>
  <si>
    <t>Id.Statistics.Application.FillVolume</t>
  </si>
  <si>
    <t>statistics.mapping.fillVolume</t>
  </si>
  <si>
    <t>Fill Volume</t>
  </si>
  <si>
    <t>Fill volume 1</t>
  </si>
  <si>
    <t>FillVolume</t>
  </si>
  <si>
    <t>Id.Statistics.Application.FillVolume2</t>
  </si>
  <si>
    <t>statistics.mapping.fillVolume2</t>
  </si>
  <si>
    <t>Fill Volume Meter 2</t>
  </si>
  <si>
    <t>Fill volume of Meter 2</t>
  </si>
  <si>
    <t>FillVolume2</t>
  </si>
  <si>
    <t>Id.Statistics.Application.FillTime</t>
  </si>
  <si>
    <t>statistics.mapping.fillTime</t>
  </si>
  <si>
    <t>Fill Time</t>
  </si>
  <si>
    <t>Fill time</t>
  </si>
  <si>
    <t>FillTime</t>
  </si>
  <si>
    <t>Id.Statistics.Application.FillTime2</t>
  </si>
  <si>
    <t>statistics.mapping.fillTime2</t>
  </si>
  <si>
    <t>Fill Time Meter 2</t>
  </si>
  <si>
    <t>Fill time of Meter 2</t>
  </si>
  <si>
    <t>FillTime2</t>
  </si>
  <si>
    <t>Id.Statistics.Application.FillRate</t>
  </si>
  <si>
    <t>statistics.mapping.fillRate</t>
  </si>
  <si>
    <t>Fill Rate</t>
  </si>
  <si>
    <t>Fill rate</t>
  </si>
  <si>
    <t>FillRate</t>
  </si>
  <si>
    <t>Id.Statistics.Application.FillRate2</t>
  </si>
  <si>
    <t>statistics.mapping.fillRate2</t>
  </si>
  <si>
    <t>Fill Rate Meter 2</t>
  </si>
  <si>
    <t>Fill rate of Meter 2</t>
  </si>
  <si>
    <t>FillRate2</t>
  </si>
  <si>
    <t>Id.Statistics.Application.LastCycleTime</t>
  </si>
  <si>
    <t>statistics.mapping.cycleTime</t>
  </si>
  <si>
    <t>Last Application Cycle Time</t>
  </si>
  <si>
    <t>Total time of the last application in ms</t>
  </si>
  <si>
    <t>LastCycleTime</t>
  </si>
  <si>
    <t>Id.Statistics.Application.ErrorNumber</t>
  </si>
  <si>
    <t>statistics.mapping.Errno</t>
  </si>
  <si>
    <t>Error Number</t>
  </si>
  <si>
    <t>Error number of first error occurred during application</t>
  </si>
  <si>
    <t>ErrorNumber</t>
  </si>
  <si>
    <t>Id.Statistics.Application.BatteryId</t>
  </si>
  <si>
    <t>statistics.mapping.BatteryId</t>
  </si>
  <si>
    <t>Battery Id</t>
  </si>
  <si>
    <t>BatteryId</t>
  </si>
  <si>
    <t>Id.Statistics.Application.ModuleNumber</t>
  </si>
  <si>
    <t>statistics.mapping.ModuleNumber</t>
  </si>
  <si>
    <t>Module Number</t>
  </si>
  <si>
    <t>ModuleNumber</t>
  </si>
  <si>
    <t>Id.Statistics.Application.ShortestBeadTime</t>
  </si>
  <si>
    <t>statistics.mapping.ShortestBeadTime</t>
  </si>
  <si>
    <t>Shortest Bead Time</t>
  </si>
  <si>
    <t>Time of shortest bead applied</t>
  </si>
  <si>
    <t>ShortestBeadTime</t>
  </si>
  <si>
    <t>Id.Statistics.Application.CompressionFactor1</t>
  </si>
  <si>
    <t>statistics.mapping.compressionFactor1</t>
  </si>
  <si>
    <t>Compression Factor 1</t>
  </si>
  <si>
    <t>Last detected air bubble of meter 1 as ccm</t>
  </si>
  <si>
    <t>CompressionFactor1</t>
  </si>
  <si>
    <t>Id.Statistics.Application.CompressionFactor2</t>
  </si>
  <si>
    <t>statistics.mapping.compressionFactor2</t>
  </si>
  <si>
    <t>Compression Factor 2</t>
  </si>
  <si>
    <t>Last detected air bubble of meter 2 as ccm</t>
  </si>
  <si>
    <t>CompressionFactor2</t>
  </si>
  <si>
    <t>Id.Statistics.Application.ViCofMeter1</t>
  </si>
  <si>
    <t>statistics.mapping.ViCofMeter1</t>
  </si>
  <si>
    <t>Visco correction factor Meter1</t>
  </si>
  <si>
    <t>Visco correction factor of Meter1 used for the automatic adaptation of Pre-Pressure</t>
  </si>
  <si>
    <t>ViCofMeter1</t>
  </si>
  <si>
    <t>Id.Statistics.Application.ViCofMeter2</t>
  </si>
  <si>
    <t>statistics.mapping.ViCofMeter2</t>
  </si>
  <si>
    <t>Visco correction factor Meter2</t>
  </si>
  <si>
    <t>Visco correction factor of Meter2 used for the automatic adaptation of Pre-Pressure</t>
  </si>
  <si>
    <t>ViCofMeter2</t>
  </si>
  <si>
    <t>Id.Statistics.Application.VoCofMeter1</t>
  </si>
  <si>
    <t>statistics.mapping.VoCofMeter1</t>
  </si>
  <si>
    <t>Volume correction factor Meter1</t>
  </si>
  <si>
    <t>Volume correction factor of Meter1 used for the automatic adaptation of Pre-Pressure</t>
  </si>
  <si>
    <t>VoCofMeter1</t>
  </si>
  <si>
    <t>Id.Statistics.Application.VoCofMeter2</t>
  </si>
  <si>
    <t>statistics.mapping.VoCofMeter2</t>
  </si>
  <si>
    <t>Volume correction factor Meter2</t>
  </si>
  <si>
    <t>Volume correction factor of Meter2 used for the automatic adaptation of Pre-Pressure</t>
  </si>
  <si>
    <t>VoCofMeter2</t>
  </si>
  <si>
    <t>Id.Statistics.Application.ApplicatorOpeningTime1</t>
  </si>
  <si>
    <t>statistics.mapping.applicatorOpeningTime1</t>
  </si>
  <si>
    <t>Applicator Opening Time 1</t>
  </si>
  <si>
    <t>Opening time of Applicator 1</t>
  </si>
  <si>
    <t>ApplicatorOpeningTime1</t>
  </si>
  <si>
    <t>Id.Statistics.Application.ApplicatorOpeningTime2</t>
  </si>
  <si>
    <t>statistics.mapping.applicatorOpeningTime2</t>
  </si>
  <si>
    <t>Applicator Opening Time 2</t>
  </si>
  <si>
    <t>Opening time of Applicator 2</t>
  </si>
  <si>
    <t>ApplicatorOpeningTime2</t>
  </si>
  <si>
    <t>Id.Statistics.Application.ApplicatorClosingTime1</t>
  </si>
  <si>
    <t>statistics.mapping.applicatorClosingTime1</t>
  </si>
  <si>
    <t>Applicator Closing Time 1</t>
  </si>
  <si>
    <t>Closing time of Applicator 1</t>
  </si>
  <si>
    <t>ApplicatorClosingTime1</t>
  </si>
  <si>
    <t>Id.Statistics.Application.ApplicatorClosingTime2</t>
  </si>
  <si>
    <t>statistics.mapping.applicatorClosingTime2</t>
  </si>
  <si>
    <t>Applicator Closing Time 2</t>
  </si>
  <si>
    <t>Closing time of Applicator 2</t>
  </si>
  <si>
    <t>ApplicatorClosingTime2</t>
  </si>
  <si>
    <t>Id.Statistics.Application.MixRatioMinimum</t>
  </si>
  <si>
    <t>new.statistics.mapping.mixRatioMinimum</t>
  </si>
  <si>
    <t>Minimum Mix Ratio</t>
  </si>
  <si>
    <t>Minimum value of mix ratio of a 2K system measured during an application.</t>
  </si>
  <si>
    <t>MixRatioMinimum</t>
  </si>
  <si>
    <t>Id.Statistics.Application.MixRatioMaximum</t>
  </si>
  <si>
    <t>new.statistics.mapping.mixRatioMaximum</t>
  </si>
  <si>
    <t>Maximum Mix Ratio</t>
  </si>
  <si>
    <t>Maximum value of mix ratio of a 2K system measured during an application.</t>
  </si>
  <si>
    <t>MixRatioMaximum</t>
  </si>
  <si>
    <t>Id.Statistics.Application.CAClosingTime</t>
  </si>
  <si>
    <t>statistics.mapping.CAClosingTime</t>
  </si>
  <si>
    <t>Controlled Applicator Closing Time</t>
  </si>
  <si>
    <t>Longest closing time of controlled applicator during application</t>
  </si>
  <si>
    <t>CAClosingTime</t>
  </si>
  <si>
    <t>Id.Statistics.Application.CAOpeningTime</t>
  </si>
  <si>
    <t>statistics.mapping.CAOpeningTime</t>
  </si>
  <si>
    <t>Controlled Applicator Opening Time</t>
  </si>
  <si>
    <t>Longest opening time of controlled applicator during application</t>
  </si>
  <si>
    <t>CAOpeningTime</t>
  </si>
  <si>
    <t>Id.Statistics.Application.CAViscoFactor_Start</t>
  </si>
  <si>
    <t>statistics.mapping.CAViscoFactor_Start</t>
  </si>
  <si>
    <t>Controlled Applicator Visco Factor Start</t>
  </si>
  <si>
    <t>Visco Correction of Controlled Applicator at the begining of an applicaiton</t>
  </si>
  <si>
    <t>CAViscoFactor_Start</t>
  </si>
  <si>
    <t>CAViscoFactorStart</t>
  </si>
  <si>
    <t>Id.Statistics.Application.CAViscoFactor_End</t>
  </si>
  <si>
    <t>statistics.mapping.CAViscoFactor_End</t>
  </si>
  <si>
    <t>Controlled Applicator Visco Factor End</t>
  </si>
  <si>
    <t>Visco Correction of Controlled Applicator at the end of an applicaiton</t>
  </si>
  <si>
    <t>CAViscoFactor_End</t>
  </si>
  <si>
    <t>CAViscoFactorEnd</t>
  </si>
  <si>
    <t>Id.Statistics.Application.CANozzleContactMaxRampAppl</t>
  </si>
  <si>
    <t>statistics.mapping.CANozzleContactMaxRampAppl</t>
  </si>
  <si>
    <t>Controlled Applicator Nozzle Contact Max Ramp Appl</t>
  </si>
  <si>
    <t>Maximum difference measured between calculated and measured pressure at nozzle during application.</t>
  </si>
  <si>
    <t>CANozzleContactMaxRampAppl</t>
  </si>
  <si>
    <t>Id.Statistics.Application.MinAirSwirl</t>
  </si>
  <si>
    <t>statistics.mapping.MinAirSwirl</t>
  </si>
  <si>
    <t>Minimum Air Swirl</t>
  </si>
  <si>
    <t>Minimum used target value for air swirl</t>
  </si>
  <si>
    <t>MinAirSwirl</t>
  </si>
  <si>
    <t>Id.Statistics.Application.MaxAirSwirl</t>
  </si>
  <si>
    <t>statistics.mapping.MaxAirSwirl</t>
  </si>
  <si>
    <t>Maximum Air Swirl</t>
  </si>
  <si>
    <t>Maximum used target value for air swirl</t>
  </si>
  <si>
    <t>MaxAirSwirl</t>
  </si>
  <si>
    <t>Id.Statistics.Application.MinAirSwirlFeedback</t>
  </si>
  <si>
    <t>statistics.mapping.MinAirSwirlFeedback</t>
  </si>
  <si>
    <t>MinAirSwirl Feedback</t>
  </si>
  <si>
    <t>Minimum measured value from air swirl feedback sensor</t>
  </si>
  <si>
    <t>MinAirSwirlFeedback</t>
  </si>
  <si>
    <t>Id.Statistics.Application.MaxAirSwirlFeedback</t>
  </si>
  <si>
    <t>statistics.mapping.MaxAirSwirlFeedback</t>
  </si>
  <si>
    <t>MaxAirSwirl Feedback</t>
  </si>
  <si>
    <t>Maximum measured value from air swirl feedback sensor</t>
  </si>
  <si>
    <t>MaxAirSwirlFeedback</t>
  </si>
  <si>
    <t>Id.Statistics.Application.ErrorNumberMatProgramParam</t>
  </si>
  <si>
    <t>statistics.mapping.Errorno.MatProg_Param</t>
  </si>
  <si>
    <t>ErrorNumberMatProgram Param</t>
  </si>
  <si>
    <t>Parameter Table number when error occured during an application. This is related to Error Number.</t>
  </si>
  <si>
    <t>ErrorNumberMatProgramParam</t>
  </si>
  <si>
    <t>Id.Statistics.Application.ErrorNumberMatBeadNumber</t>
  </si>
  <si>
    <t>statistics.mapping.Errorno.MatBead_Nr</t>
  </si>
  <si>
    <t>ErrorNumberMatBead Number</t>
  </si>
  <si>
    <t>Bead number when error occured during an application. This is related to Error Number.</t>
  </si>
  <si>
    <t>ErrorNumberMatBeadNumber</t>
  </si>
  <si>
    <t>Id.LastChangedDate.Local
Id.LastChangedDate.Utc</t>
  </si>
  <si>
    <t>MaterialProg.UnixTimestampLastChange</t>
  </si>
  <si>
    <t>Last Changed Date</t>
  </si>
  <si>
    <t>The date when the material program was last changed</t>
  </si>
  <si>
    <t>lastChangedDate</t>
  </si>
  <si>
    <t>Id.LastVolume</t>
  </si>
  <si>
    <t>current.volume</t>
  </si>
  <si>
    <t xml:space="preserve">Last Application Total Volume </t>
  </si>
  <si>
    <t xml:space="preserve">Total volume of the last application </t>
  </si>
  <si>
    <t>LastVolume</t>
  </si>
  <si>
    <t>Id.LastVolumeMeter1</t>
  </si>
  <si>
    <t>METER_1.volume</t>
  </si>
  <si>
    <t>Last Application Volume Meter 1</t>
  </si>
  <si>
    <t>Volume of the last application in meter 1</t>
  </si>
  <si>
    <t>LastVolumeMeter1</t>
  </si>
  <si>
    <t>Id.LastVolumeMeter2</t>
  </si>
  <si>
    <t>METER_2.volume</t>
  </si>
  <si>
    <t>Last Application Volume Meter 2</t>
  </si>
  <si>
    <t>Volume of the last application in meter 2</t>
  </si>
  <si>
    <t>LastVolumeMeter2</t>
  </si>
  <si>
    <t>Id.LastDispenseTime</t>
  </si>
  <si>
    <t>current.u32DispenseTime</t>
  </si>
  <si>
    <t>Last Application Dispense Time</t>
  </si>
  <si>
    <t>Valve opening time of the last application in seconds</t>
  </si>
  <si>
    <t>LastDispenseTime</t>
  </si>
  <si>
    <t>Id.MixRatio</t>
  </si>
  <si>
    <t>current.u32MixRatio</t>
  </si>
  <si>
    <t>Mix Ratio</t>
  </si>
  <si>
    <t xml:space="preserve">Current mixing ratio based on material flow </t>
  </si>
  <si>
    <t>MixRatio</t>
  </si>
  <si>
    <t>Id.Statistics.Application.Degrade</t>
  </si>
  <si>
    <t>statistics.mapping.degrade</t>
  </si>
  <si>
    <t xml:space="preserve">Not added to Standard Interface because, it is implemented for specific customer (GM). Not maintained. </t>
  </si>
  <si>
    <t>Degarde</t>
  </si>
  <si>
    <t>Id.Statistics.Application.MaxRatioFromVolume</t>
  </si>
  <si>
    <t>statistics.mapping.mixRatioFromVolume</t>
  </si>
  <si>
    <t>MixRatioFromVolume</t>
  </si>
  <si>
    <t>ActualMixRatio</t>
  </si>
  <si>
    <t>MaxRatio</t>
  </si>
  <si>
    <t>MultiplexStatAppPara.AppErrConfirm</t>
  </si>
  <si>
    <t>Not added to Standard Interface because, it is same as statistics.mapping.confirmationResult</t>
  </si>
  <si>
    <t>MultiplexStatAppPara.D1CompressionPrePres</t>
  </si>
  <si>
    <t>Not added to Standard Interface because, it is same as statistics.mapping.compressionFactor1</t>
  </si>
  <si>
    <t>MultiplexStatAppPara.D2CompressionPrePres</t>
  </si>
  <si>
    <t>Not added to Standard Interface because, it is  same as statistics.mapping.compressionFactor2</t>
  </si>
  <si>
    <t>current.u32CycleTime</t>
  </si>
  <si>
    <t>Not added to Standard Interface because, it is same as  statistics.mapping.cycleTime</t>
  </si>
  <si>
    <t>Id.TestResult.MachineId</t>
  </si>
  <si>
    <t>Machine Id</t>
  </si>
  <si>
    <t>Last part of topic when split by "/"</t>
  </si>
  <si>
    <t>machineId</t>
  </si>
  <si>
    <t>Id.TestResult.GlobalRating</t>
  </si>
  <si>
    <t>Global Rating</t>
  </si>
  <si>
    <t>always -1</t>
  </si>
  <si>
    <t>Id.TestResult.Results</t>
  </si>
  <si>
    <t>Derived Data</t>
  </si>
  <si>
    <t>TestResults of application</t>
  </si>
  <si>
    <t xml:space="preserve">Information about the application, meter temperature and single bead data. </t>
  </si>
  <si>
    <t>results</t>
  </si>
  <si>
    <t>Bead Stuff</t>
  </si>
  <si>
    <t>Id.Statistics.Application.BeadCount</t>
  </si>
  <si>
    <t>statistics.mapping.Bead_Count</t>
  </si>
  <si>
    <t>Beads Number</t>
  </si>
  <si>
    <t>Number of beads</t>
  </si>
  <si>
    <t>BeadCount</t>
  </si>
  <si>
    <t>joining_number.value</t>
  </si>
  <si>
    <t>Id.Statistics.Application.DurationShortestBeadInMs</t>
  </si>
  <si>
    <t>Shortest Bead Duration</t>
  </si>
  <si>
    <t>Duration of shortest bead</t>
  </si>
  <si>
    <t>DurationShortestBeadInMs</t>
  </si>
  <si>
    <t>Bead Stuff =&gt; Bead Arrays</t>
  </si>
  <si>
    <t>Id.SingleBeadNames</t>
  </si>
  <si>
    <t>MaterialProg.BeadVolumeMonitoring.BeadName_Array</t>
  </si>
  <si>
    <t>Bead Names</t>
  </si>
  <si>
    <t>Bead name</t>
  </si>
  <si>
    <t>BeadName</t>
  </si>
  <si>
    <t>calculated from Array position using BeadCount</t>
  </si>
  <si>
    <t>Bead Numbers Array</t>
  </si>
  <si>
    <t>Bead number calculated from array position using BeadCount</t>
  </si>
  <si>
    <t>BeadNumber</t>
  </si>
  <si>
    <t>Volumen Naht X</t>
  </si>
  <si>
    <t>Id.SingleBeadResults</t>
  </si>
  <si>
    <t>LastApplication.results</t>
  </si>
  <si>
    <t>Bead Results</t>
  </si>
  <si>
    <t>Array of single bead application results. 
Depending upon the customer requirement each value can be extracted in derived data logic.</t>
  </si>
  <si>
    <t>Result</t>
  </si>
  <si>
    <t>joining_number.quality</t>
  </si>
  <si>
    <t>results.rating</t>
  </si>
  <si>
    <t>Volumen Naht X-&gt;STA</t>
  </si>
  <si>
    <t>Id.SingleBeadMeasuredVolumes</t>
  </si>
  <si>
    <t>LastApplication.volumes</t>
  </si>
  <si>
    <t>Bead Measured Volumes</t>
  </si>
  <si>
    <t>Array of single bead application volumes.
Depending upon the customer requirement each value can be extracted in derived data logic.</t>
  </si>
  <si>
    <t>SingleBeadVolume</t>
  </si>
  <si>
    <t>Volumen Naht X-&gt;VAD</t>
  </si>
  <si>
    <t>Id.SingleBeadTargetVolume</t>
  </si>
  <si>
    <t>LastApplication.BeadMon.TargetVolume</t>
  </si>
  <si>
    <t>Bead Target Volume</t>
  </si>
  <si>
    <t>Array of single bead target volumes.
Depending upon the customer requirement each value can be extracted in derived data logic.</t>
  </si>
  <si>
    <t>Volumen Naht X-&gt;SOLL</t>
  </si>
  <si>
    <t>Id.SingleBeadLowerTolerance</t>
  </si>
  <si>
    <t>LastApplication.BeadMon.LowerTolerance</t>
  </si>
  <si>
    <t>Bead Lower Tolerances</t>
  </si>
  <si>
    <t>Array of single bead volume lower tolerance.
Depending upon the customer requirement lower limit can be calculated in derived data logic.
Also value of each single bead can be extracted.</t>
  </si>
  <si>
    <t>LowerLimit</t>
  </si>
  <si>
    <t>Volumen Naht X-&gt;UTG</t>
  </si>
  <si>
    <t>Id.SingleBeadUpperTolerance</t>
  </si>
  <si>
    <t>LastApplication.BeadMon.UpperTolerance</t>
  </si>
  <si>
    <t>Bead Upper Tolerances</t>
  </si>
  <si>
    <t>Array of single bead volume upper tolerance.
Depending upon the customer requirement each upper limit can be calculated in derived data logic.
Also value of each single bead can be extracted.</t>
  </si>
  <si>
    <t>UpperLimit</t>
  </si>
  <si>
    <t>Volumen Naht X-&gt;OTG</t>
  </si>
  <si>
    <t>Id.SingleBeadApplicationTime</t>
  </si>
  <si>
    <t>LastApplication.BeadMon.ApplicationTime</t>
  </si>
  <si>
    <t>Bead Application Times</t>
  </si>
  <si>
    <t>Array of single bead application times.
Depending upon the customer requirement each value can be extracted in derived data logic.</t>
  </si>
  <si>
    <t>Id.SingleBeadAverageFlow</t>
  </si>
  <si>
    <t>BeadVolMon.Data.Flow.Average</t>
  </si>
  <si>
    <t>Bead Average Flows</t>
  </si>
  <si>
    <t>Array of single bead average flow rates.
Depending upon the customer requirement each value can be extracted in derived data logic.</t>
  </si>
  <si>
    <t>MaterialFlow</t>
  </si>
  <si>
    <t>Id.SingleBeadMaxPressureMeter1</t>
  </si>
  <si>
    <t>BeadVolMon.Data.MaxPressureMeter1</t>
  </si>
  <si>
    <t>Bead Max Pressures Meter 1</t>
  </si>
  <si>
    <t>Array of single bead max pressures for meter 1.
Depending upon the customer requirement each value can be extracted in derived data logic.</t>
  </si>
  <si>
    <t>MaxPressure_TOOL1</t>
  </si>
  <si>
    <t>Id.SingleBeadMinPressureMeter1</t>
  </si>
  <si>
    <t>BeadVolMon.Data.MinPressureMeter1</t>
  </si>
  <si>
    <t>Bead Min Pressures Meter 1</t>
  </si>
  <si>
    <t>Array of single bead min pressures for meter 1.
Depending upon the customer requirement each value can be extracted in derived data logic.</t>
  </si>
  <si>
    <t>MinPressure_TOOL1</t>
  </si>
  <si>
    <t>Id.SingleBeadMaxPressureMeter2</t>
  </si>
  <si>
    <t>BeadVolMon.Data.MaxPressureMeter2</t>
  </si>
  <si>
    <t>Bead Max Pressures Meter 2</t>
  </si>
  <si>
    <t>Array of single bead max pressures for meter 2. Depending upon the customer requirement each value can be extracted in derived data logic.</t>
  </si>
  <si>
    <t>MaxPressure_TOOL2</t>
  </si>
  <si>
    <t>Id.SingleBeadMinPressureMeter2</t>
  </si>
  <si>
    <t>BeadVolMon.Data.MinPressureMeter2</t>
  </si>
  <si>
    <t>Bead Min Pressures Meter 2</t>
  </si>
  <si>
    <t>Array of single bead min pressures for meter 2.
Depending upon the customer requirement each value can be extracted in derived data logic.</t>
  </si>
  <si>
    <t>MinPressure_TOOL2</t>
  </si>
  <si>
    <t>Id.SingleBeadAveragePressureMeter1</t>
  </si>
  <si>
    <t>BeadVolMon.Data.AvrPressureMeter1</t>
  </si>
  <si>
    <t>Bead Average Pressures Meter 1</t>
  </si>
  <si>
    <t>Array of single bead avergae pressure for meter 1. Depending upon the customer requirement each value can be extracted in derived data logic.</t>
  </si>
  <si>
    <t>Pressure_TOOL1</t>
  </si>
  <si>
    <t>Id.SingleBeadAveragePressureMeter2</t>
  </si>
  <si>
    <t>BeadVolMon.Data.AvrPressureMeter2</t>
  </si>
  <si>
    <t>Bead Average Pressures Meter 2</t>
  </si>
  <si>
    <t>Array of single bead avergae pressure for meter 2.
Depending upon the customer requirement each value can be extracted in derived data logic.</t>
  </si>
  <si>
    <t>Pressure_TOOL2</t>
  </si>
  <si>
    <t>Error</t>
  </si>
  <si>
    <t>Id.Statistics.Error.UniqueId</t>
  </si>
  <si>
    <t>Error Unique-Id</t>
  </si>
  <si>
    <t>Error event unique id</t>
  </si>
  <si>
    <t>messageId</t>
  </si>
  <si>
    <t>Id.Statistics.Error.DateTime</t>
  </si>
  <si>
    <t>datetime</t>
  </si>
  <si>
    <t>Date Time</t>
  </si>
  <si>
    <t>Timestamp of error event</t>
  </si>
  <si>
    <t>TimeStamp</t>
  </si>
  <si>
    <t>statistics.mapping.type</t>
  </si>
  <si>
    <t>Error Type</t>
  </si>
  <si>
    <t>Type of error. Some examples are given below,
*Error
*Warning
*NoAckError
*MinorError
*NoAckWarning</t>
  </si>
  <si>
    <t>ErrorType</t>
  </si>
  <si>
    <t>Type</t>
  </si>
  <si>
    <t>Id.Statistics.Error.ErrorNumber</t>
  </si>
  <si>
    <t>statistics.mapping.errorNumber</t>
  </si>
  <si>
    <t>Error Number (Code)</t>
  </si>
  <si>
    <t>This data is used to derive messageDescription, messageHint, messageTitle</t>
  </si>
  <si>
    <t>ErrorCode</t>
  </si>
  <si>
    <t>errors.Code</t>
  </si>
  <si>
    <t>statistics.mapping.acknowledged</t>
  </si>
  <si>
    <t>Error Acknowledged</t>
  </si>
  <si>
    <t>Indicates whether an error is acknowledged or not.</t>
  </si>
  <si>
    <t>Acknowledged</t>
  </si>
  <si>
    <t>errors.data.ComingOrGoing</t>
  </si>
  <si>
    <t>Id.Statistics.Error.Text</t>
  </si>
  <si>
    <t>Error Text</t>
  </si>
  <si>
    <t>Error text is derived using error number and error params</t>
  </si>
  <si>
    <t>ErrorText</t>
  </si>
  <si>
    <t>Id.Statistics.Error.ErrorSysCfg</t>
  </si>
  <si>
    <t>statistics.mapping.errormessage.error_SysCfg</t>
  </si>
  <si>
    <t>Error System Configuration</t>
  </si>
  <si>
    <t>Configured system type</t>
  </si>
  <si>
    <t>ErrorSystemConfiguration</t>
  </si>
  <si>
    <t>Id.Statistics.Error.ErrorDuration</t>
  </si>
  <si>
    <t>statistics.mapping.errorDuration</t>
  </si>
  <si>
    <t>ErrorDuration</t>
  </si>
  <si>
    <t>Duration of error in seconds until the error is acknowledged</t>
  </si>
  <si>
    <t>Id.Statistics.Error.ErrorMatProgActive</t>
  </si>
  <si>
    <t>statistics.mapping.errorMatProg_Active</t>
  </si>
  <si>
    <t>Error Material Program Active</t>
  </si>
  <si>
    <t>Indicate whether error occured during an applciation</t>
  </si>
  <si>
    <t>ErrorMaterialProgramActive</t>
  </si>
  <si>
    <t>Id.Statistics.Error.ErrorMatProgNr</t>
  </si>
  <si>
    <t>statistics.mapping.errorMatProg_Nr</t>
  </si>
  <si>
    <t>Error Material Program Number</t>
  </si>
  <si>
    <t>Program number related to an error. This value is valid only if statistics.mapping.errorMatProg_Active is true</t>
  </si>
  <si>
    <t>ErrorMaterialProgramNumber</t>
  </si>
  <si>
    <t>Id.Statistics.Error.ErrorMatProgParam</t>
  </si>
  <si>
    <t>statistics.mapping.errorMatProg_Param</t>
  </si>
  <si>
    <t>Error Material Program Parameter</t>
  </si>
  <si>
    <t>Parameter Table number related to error.This value is valid only if statistics.mapping.errorMatProg_Active is true</t>
  </si>
  <si>
    <t>ErrorMaterialProgramParameter</t>
  </si>
  <si>
    <t>Id.Statistics.Error.ErrorMatBeadNr</t>
  </si>
  <si>
    <t>statistics.mapping.errorMatBead_Nr</t>
  </si>
  <si>
    <t>Error Material Bead Number</t>
  </si>
  <si>
    <t>Bead number related to error. This value is valid only if statistics.mapping.errorMatProg_Active is true</t>
  </si>
  <si>
    <t>ErrorBeadNumber</t>
  </si>
  <si>
    <t>Id.Statistics.Error.ApplicationId</t>
  </si>
  <si>
    <t>statistics.mapping.applicationID</t>
  </si>
  <si>
    <t>Application Id</t>
  </si>
  <si>
    <t>Application Id (in Application Statistics) related to error. This value is valid only if statistics.mapping.errorMatProg_Active is true</t>
  </si>
  <si>
    <t>ApplicationId</t>
  </si>
  <si>
    <t>Id.Statistics.Error.Parm1</t>
  </si>
  <si>
    <t>statistics.mapping.errorParm1</t>
  </si>
  <si>
    <t>Error Parm 1</t>
  </si>
  <si>
    <t>Error parameter 1. This data is used to derive messageDescription, messageHint, messageTitle, errorText</t>
  </si>
  <si>
    <t>Id.Statistics.Error.Parm2</t>
  </si>
  <si>
    <t>statistics.mapping.errorParm2</t>
  </si>
  <si>
    <t>Error Parm 2</t>
  </si>
  <si>
    <t>Error parameter 2. This data is used to derive messageDescription, messageHint, messageTitle, errorText</t>
  </si>
  <si>
    <t>Id.Statistics.Error.Parm3</t>
  </si>
  <si>
    <t>statistics.mapping.errorParm3</t>
  </si>
  <si>
    <t>Error Parm 3</t>
  </si>
  <si>
    <t>Error parameter 3. This data is used to derive messageDescription, messageHint, messageTitle, errorText</t>
  </si>
  <si>
    <t>Id.Statistics.Error.Parm4</t>
  </si>
  <si>
    <t>statistics.mapping.errorParm4</t>
  </si>
  <si>
    <t>Error Parm 4</t>
  </si>
  <si>
    <t>Error parameter 4. This data is used to derive messageDescription, messageHint, messageTitle, errorText</t>
  </si>
  <si>
    <t>Id.Statistics.Error.Parm5</t>
  </si>
  <si>
    <t>statistics.mapping.errorParm5</t>
  </si>
  <si>
    <t>Error Parm 5</t>
  </si>
  <si>
    <t>Error parameter 5. This data is used to derive messageDescription, messageHint, messageTitle, errorText</t>
  </si>
  <si>
    <t>Id.Statistics.Error.Parm6</t>
  </si>
  <si>
    <t>statistics.mapping.errorParm6</t>
  </si>
  <si>
    <t>Error Parm 6</t>
  </si>
  <si>
    <t>Error parameter 6. This data is used to derive messageDescription, messageHint, messageTitle, errorText</t>
  </si>
  <si>
    <t>Id.Statistics.Error.Parm7</t>
  </si>
  <si>
    <t>statistics.mapping.errorParm7</t>
  </si>
  <si>
    <t>Error Parm 7</t>
  </si>
  <si>
    <t>Error parameter 7. This data is used to derive messageDescription, messageHint, messageTitle, errorText</t>
  </si>
  <si>
    <t>Id.Statistics.Error.Parm8</t>
  </si>
  <si>
    <t>statistics.mapping.errorParm8</t>
  </si>
  <si>
    <t>Error Parm 8</t>
  </si>
  <si>
    <t>Error parameter 8. This data is used to derive messageDescription, messageHint, messageTitle, errorText</t>
  </si>
  <si>
    <t>Id.Statistics.Error.Parm9</t>
  </si>
  <si>
    <t>statistics.mapping.errorParm9</t>
  </si>
  <si>
    <t>Error Parm 9</t>
  </si>
  <si>
    <t>Error parameter 9. This data is used to derive messageDescription, messageHint, messageTitle, errorText</t>
  </si>
  <si>
    <t>Id.Statistics.Error.Parm10</t>
  </si>
  <si>
    <t>statistics.mapping.errorParm10</t>
  </si>
  <si>
    <t>Error Parm 10</t>
  </si>
  <si>
    <t>Error parameter 10. This data is used to derive messageDescription, messageHint, messageTitle, errorText</t>
  </si>
  <si>
    <t>Barrel</t>
  </si>
  <si>
    <t>Id.Statistics.BarrelChange.UniqueId</t>
  </si>
  <si>
    <t>Barrel Change Unique-Id</t>
  </si>
  <si>
    <t>Barrel change unique id</t>
  </si>
  <si>
    <t>UniqueID</t>
  </si>
  <si>
    <t>Id.Statistics.BarrelChange.DateTime</t>
  </si>
  <si>
    <t>Barrel Change Date Time</t>
  </si>
  <si>
    <t>Timestamp of barrel change event</t>
  </si>
  <si>
    <t>Id.Statistics.BarrelChange.Charge</t>
  </si>
  <si>
    <t>statistics.mapping.charge</t>
  </si>
  <si>
    <t>Barrel Change Charge</t>
  </si>
  <si>
    <t>Charge number</t>
  </si>
  <si>
    <t>Charge</t>
  </si>
  <si>
    <t>chargeNumber</t>
  </si>
  <si>
    <t>Id.Statistics.BarrelChange.Barrel</t>
  </si>
  <si>
    <t>statistics.mapping.barrel</t>
  </si>
  <si>
    <t>Barrel Change Barrel</t>
  </si>
  <si>
    <t>Barrel number</t>
  </si>
  <si>
    <t>Id.Statistics.BarrelChange.Material</t>
  </si>
  <si>
    <t>statistics.mapping.material</t>
  </si>
  <si>
    <t>Barrel Change Material</t>
  </si>
  <si>
    <t>Adhesive material used</t>
  </si>
  <si>
    <t>Material</t>
  </si>
  <si>
    <t>material</t>
  </si>
  <si>
    <t>Id.Statistics.BarrelChange.ExpirationDate</t>
  </si>
  <si>
    <t>statistics.mapping.expirationDate</t>
  </si>
  <si>
    <t>Barrel Change Expiration Date</t>
  </si>
  <si>
    <t>Expiration date of material</t>
  </si>
  <si>
    <t>ExpirationDate</t>
  </si>
  <si>
    <t>expirationDate</t>
  </si>
  <si>
    <t>Id.Statistics.BarrelChange.Packnum</t>
  </si>
  <si>
    <t>statistics.mapping.packnum</t>
  </si>
  <si>
    <t>Barrel Change Packnum</t>
  </si>
  <si>
    <t>Package number</t>
  </si>
  <si>
    <t>PackageNumber</t>
  </si>
  <si>
    <t>packageNumber</t>
  </si>
  <si>
    <t>Id.Statistics.BarrelChange.UserName</t>
  </si>
  <si>
    <t>statistics.mapping.userName</t>
  </si>
  <si>
    <t>Barrel Change User Name</t>
  </si>
  <si>
    <t xml:space="preserve">User name during barrel change. </t>
  </si>
  <si>
    <t>Id.Statistics.BarrelChange.Hpc</t>
  </si>
  <si>
    <t>statistics.mapping.hpc</t>
  </si>
  <si>
    <t>Barrel Change Hpc</t>
  </si>
  <si>
    <t>HPC (Heating Pump Cabinet) number</t>
  </si>
  <si>
    <t>HPC</t>
  </si>
  <si>
    <t>Id.Hpc1.LastBarrelChange.UniqueId</t>
  </si>
  <si>
    <t>HPC_1.LastBarrelchange.UniqueId</t>
  </si>
  <si>
    <t>Last Barrel Change UniqueId for HPC 1</t>
  </si>
  <si>
    <t>Unique ID of last barrel change for HCP1</t>
  </si>
  <si>
    <t>HPC 1 UniqueId</t>
  </si>
  <si>
    <t>Id.Hpc1.LastBarrelChange.Barrel</t>
  </si>
  <si>
    <t>HPC_1.LastBarrelchange.BarrelNumber</t>
  </si>
  <si>
    <t>Last Barrel Change Barrel for HPC1</t>
  </si>
  <si>
    <t>Barrel number of last barrel change for HCP1</t>
  </si>
  <si>
    <t>Id.Hpc1.LastBarrelChange.UserName</t>
  </si>
  <si>
    <t>HPC_1.LastBarrelchange.UserName</t>
  </si>
  <si>
    <t>Last Barrel Change User Name for HPC1</t>
  </si>
  <si>
    <t>User name of last barrel change for HCP1</t>
  </si>
  <si>
    <t>Id.Hpc1.LastBarrelChange.Material</t>
  </si>
  <si>
    <t>HPC_1.LastBarrelchange.GlueName</t>
  </si>
  <si>
    <t>Last Barrel Change Material for HPC1</t>
  </si>
  <si>
    <t>Adhesive material of last barrel change for HCP1</t>
  </si>
  <si>
    <t>Id.Hpc1.LastBarrelChange.Charge</t>
  </si>
  <si>
    <t>HPC_1.LastBarrelchange.Charge</t>
  </si>
  <si>
    <t>Last Barrel Change Charge HPC 1</t>
  </si>
  <si>
    <t>Charge number of last barrel change for HCP1</t>
  </si>
  <si>
    <t>Id.Hpc1.LastBarrelChange.Package</t>
  </si>
  <si>
    <t>HPC_1.LastBarrelchange.PackageNumber</t>
  </si>
  <si>
    <t>Last Barrel Change Package for HPC1</t>
  </si>
  <si>
    <t>Package number of last barrel change for HCP1</t>
  </si>
  <si>
    <t>Id.Hpc1.LastBarrelChange.ExpirationDate</t>
  </si>
  <si>
    <t>HPC_1.LastBarrelchange.ExpireDateTime</t>
  </si>
  <si>
    <t>Last Barrel Change Expiration Date for HPC1</t>
  </si>
  <si>
    <t>Expiration date of last barrel change for HCP1</t>
  </si>
  <si>
    <t>Id.Hpc1.LastBarrelChange.InstallDate</t>
  </si>
  <si>
    <t>HPC_1.LastBarrelchange.InstallDateTime</t>
  </si>
  <si>
    <t>Last Barrel Change Install Date for HPC1</t>
  </si>
  <si>
    <t>Install date of last barrel change for HCP1</t>
  </si>
  <si>
    <t>Id.Hpc2.LastBarrelChange.UniqueId</t>
  </si>
  <si>
    <t>HPC_2.LastBarrelchange.UniqueId</t>
  </si>
  <si>
    <t>Last Barrel Change UniqueId for HPC 2</t>
  </si>
  <si>
    <t>Unique ID of last barrel change for HCP2</t>
  </si>
  <si>
    <t>HPC 2 UniqueId</t>
  </si>
  <si>
    <t>Id.Hpc2.LastBarrelChange.Barrel</t>
  </si>
  <si>
    <t>HPC_2.LastBarrelchange.BarrelNumber</t>
  </si>
  <si>
    <t>Last Barrel Change Barrel</t>
  </si>
  <si>
    <t>Barrel number of last barrel change for HCP2</t>
  </si>
  <si>
    <t>Id.Hpc2.LastBarrelChange.UserName</t>
  </si>
  <si>
    <t>HPC_2.LastBarrelchange.UserName</t>
  </si>
  <si>
    <t>Last Barrel Change User Name</t>
  </si>
  <si>
    <t>User name of last barrel change for HCP2</t>
  </si>
  <si>
    <t>Id.Hpc2.LastBarrelChange.Material</t>
  </si>
  <si>
    <t>HPC_2.LastBarrelchange.GlueName</t>
  </si>
  <si>
    <t>Last Barrel Change Material</t>
  </si>
  <si>
    <t>Material number of last barrel change for HCP2</t>
  </si>
  <si>
    <t>Id.Hpc2.LastBarrelChange.Charge</t>
  </si>
  <si>
    <t>HPC_2.LastBarrelchange.Charge</t>
  </si>
  <si>
    <t>Last Barrel Change Charge HPC 2</t>
  </si>
  <si>
    <t>Charge number of last barrel change for HCP2</t>
  </si>
  <si>
    <t>Id.Hpc2.LastBarrelChange.Package</t>
  </si>
  <si>
    <t>HPC_2.LastBarrelchange.PackageNumber</t>
  </si>
  <si>
    <t>Last Barrel Change Package</t>
  </si>
  <si>
    <t>Package number of last barrel change for HCP2</t>
  </si>
  <si>
    <t>Id.Hpc2.LastBarrelChange.ExpirationDate</t>
  </si>
  <si>
    <t>HPC_2.LastBarrelchange.ExpireDateTime</t>
  </si>
  <si>
    <t>Last Barrel Change Expiration Date</t>
  </si>
  <si>
    <t>Expiration date of last barrel change for HCP2</t>
  </si>
  <si>
    <t>Id.Hpc2.LastBarrelChange.InstallDate</t>
  </si>
  <si>
    <t>HPC_2.LastBarrelchange.InstallDateTime</t>
  </si>
  <si>
    <t>Last Barrel Change Install Date</t>
  </si>
  <si>
    <t>Install date of last barrel change for HCP2</t>
  </si>
  <si>
    <t>statistics.mapping.DescriptData</t>
  </si>
  <si>
    <t>Not added to Standard Interface because, very time-consuming reverse engineer to figure out their exact meanings, so was asked by Sys6000 team to remove it.</t>
  </si>
  <si>
    <t>statistics.mapping.Descript</t>
  </si>
  <si>
    <t>Parameter Changes</t>
  </si>
  <si>
    <t>Id.Statistics.ParameterChange.UniqueId</t>
  </si>
  <si>
    <t>Parameter Change Unique-Id</t>
  </si>
  <si>
    <t xml:space="preserve">UniqueId of parameter change </t>
  </si>
  <si>
    <t>Id.Statistics.ParameterChange.DateTime</t>
  </si>
  <si>
    <t>Parameter Change Date Time</t>
  </si>
  <si>
    <t>Timestamp of parameter change</t>
  </si>
  <si>
    <t>Id.Statistics.ParameterChange.ModificationLocationData</t>
  </si>
  <si>
    <t>statistics.mapping.modificationLocationData</t>
  </si>
  <si>
    <t>Parameter Change Modification Location Data</t>
  </si>
  <si>
    <t>ModificationLocation data of parameter change modification location data</t>
  </si>
  <si>
    <t>Id.Statistics.ParameterChange.ModificationLocationDescription</t>
  </si>
  <si>
    <t>statistics.mapping.modificationLocationDescription</t>
  </si>
  <si>
    <t>Parameter Change Modification Location Description</t>
  </si>
  <si>
    <t>ModificationLocation description of parameter change modification location description</t>
  </si>
  <si>
    <t>ModificationLocationDescription</t>
  </si>
  <si>
    <t>Id.Statistics.ParameterChange.ModificationLocationAsDigit</t>
  </si>
  <si>
    <t>statistics.mapping.modificationLocationAsDigit</t>
  </si>
  <si>
    <t>Parameter Change Modification Location As Digit</t>
  </si>
  <si>
    <t>ModificationLocationAs digit of parameter change</t>
  </si>
  <si>
    <t>ModificationLocationAsDigit</t>
  </si>
  <si>
    <t>Id.LanguageCode</t>
  </si>
  <si>
    <t>LanguageCode</t>
  </si>
  <si>
    <t>Language Code</t>
  </si>
  <si>
    <t>Language code</t>
  </si>
  <si>
    <t>Id.Statistics.ParameterChange.ModificationPara1</t>
  </si>
  <si>
    <t>statistics.mapping.modificationPara1</t>
  </si>
  <si>
    <t>Parameter Change Modification Parameter 1</t>
  </si>
  <si>
    <t>ModificationPara1 of parameter change</t>
  </si>
  <si>
    <t>Id.Statistics.ParameterChange.ModificationPara2</t>
  </si>
  <si>
    <t>statistics.mapping.modificationPara2</t>
  </si>
  <si>
    <t>Parameter Change Modification Parameter 2</t>
  </si>
  <si>
    <t>ModificationPara2 of parameter change</t>
  </si>
  <si>
    <t>Id.Statistics.ParameterChange.ModificationPara3</t>
  </si>
  <si>
    <t>statistics.mapping.modificationPara3</t>
  </si>
  <si>
    <t>Parameter Change Modification Parameter 3</t>
  </si>
  <si>
    <t>ModificationPara3 of parameter change</t>
  </si>
  <si>
    <t>Id.Statistics.ParameterChange.LocalizedModificationLocation</t>
  </si>
  <si>
    <t>Localized Modification Location</t>
  </si>
  <si>
    <t>This is derived from the following xparms 
1.statistics.mapping.modificationLocationData
2. LanguageCode
3.statistics.mapping.modificationPara1 &amp; statistics.mapping.modificationPara2 &amp; statistics.mapping.modificationPara3</t>
  </si>
  <si>
    <t>ModificationLocation</t>
  </si>
  <si>
    <t>Id.Statistics.ParameterChange.NewValue</t>
  </si>
  <si>
    <t>new.statistics.mapping.newValue</t>
  </si>
  <si>
    <t>Parameter Change New Value</t>
  </si>
  <si>
    <t>New value</t>
  </si>
  <si>
    <t>NewValue</t>
  </si>
  <si>
    <t>newValue</t>
  </si>
  <si>
    <t>Id.Statistics.ParameterChange.OldValue</t>
  </si>
  <si>
    <t>new.statistics.mapping.oldValue</t>
  </si>
  <si>
    <t>Parameter Change Old Value</t>
  </si>
  <si>
    <t>Old value</t>
  </si>
  <si>
    <t>OldValue</t>
  </si>
  <si>
    <t>oldValue</t>
  </si>
  <si>
    <t>Id.Statistics.ParameterChange.User</t>
  </si>
  <si>
    <t>statistics.mapping.user</t>
  </si>
  <si>
    <t>Parameter Change User</t>
  </si>
  <si>
    <t>User name</t>
  </si>
  <si>
    <t>User</t>
  </si>
  <si>
    <t>Id.Statistics.ParameterChange.AccessLevel</t>
  </si>
  <si>
    <t>statistics.mapping.accessLevel</t>
  </si>
  <si>
    <t>Parameter Change Access Level</t>
  </si>
  <si>
    <t>Access level</t>
  </si>
  <si>
    <t>AccessLevel</t>
  </si>
  <si>
    <t>userLevel</t>
  </si>
  <si>
    <t>Id.Statistics.ParameterChange.ModificationTarget</t>
  </si>
  <si>
    <t>statistics.mapping.modificationTarget</t>
  </si>
  <si>
    <t>Parameter Change Modification Target</t>
  </si>
  <si>
    <t>ModificationTarget of parameter change</t>
  </si>
  <si>
    <t>ModificationTarget</t>
  </si>
  <si>
    <t>PumpStatus</t>
  </si>
  <si>
    <t>Id.Hpc1StatePump1
Id.PumpStatusHpc1Pump1</t>
  </si>
  <si>
    <t>HPC_1.VisuPmpStat_All_Pump1</t>
  </si>
  <si>
    <t>Hpc1 State Pump1</t>
  </si>
  <si>
    <t>Pump Status for HPC 1 Pump 1</t>
  </si>
  <si>
    <t>StatePump1</t>
  </si>
  <si>
    <t>pumpStatus</t>
  </si>
  <si>
    <t>Id.Hpc1StatePump2
Id.PumpStatusHpc1Pump2</t>
  </si>
  <si>
    <t>HPC_1.VisuPmpStat_All_Pump2</t>
  </si>
  <si>
    <t>Hpc1 State Pump2</t>
  </si>
  <si>
    <t>Pump Status for HPC 1 Pump 2</t>
  </si>
  <si>
    <t>StatePump2</t>
  </si>
  <si>
    <t>Id.Hpc2StatePump1
Id.PumpStatusHpc2Pump1</t>
  </si>
  <si>
    <t>HPC_2.VisuPmpStat_All_Pump1</t>
  </si>
  <si>
    <t>Hpc2 State Pump1</t>
  </si>
  <si>
    <t>Pump Status for HPC 2 Pump 1</t>
  </si>
  <si>
    <t>Id.Hpc2StatePump2
Id.PumpStatusHpc2Pump2</t>
  </si>
  <si>
    <t>HPC_2.VisuPmpStat_All_Pump2</t>
  </si>
  <si>
    <t>Hpc2 State Pump2</t>
  </si>
  <si>
    <t>Pump Status for HPC 2 Pump 2</t>
  </si>
  <si>
    <t>Id.FillLevelWarningHpc1Pump1</t>
  </si>
  <si>
    <t>HPC_1.VisuPmpStat_Plate_Pump1</t>
  </si>
  <si>
    <t>Hpc1 Fill Level Warning Pump 1</t>
  </si>
  <si>
    <t>Fill level warning for HPC 1 Pump 1</t>
  </si>
  <si>
    <t>FillLevelWarningPump1</t>
  </si>
  <si>
    <t>Id.FillLevelWarningHpc1Pump2</t>
  </si>
  <si>
    <t>HPC_1.VisuPmpStat_Plate_Pump2</t>
  </si>
  <si>
    <t>Hpc1 Fill Level Warning Pump 2</t>
  </si>
  <si>
    <t>Fill level warning for HPC 1 Pump 2</t>
  </si>
  <si>
    <t>FillLevelWarningPump2</t>
  </si>
  <si>
    <t>Id.FillLevelWarningHpc2Pump1</t>
  </si>
  <si>
    <t>HPC_2.VisuPmpStat_Plate_Pump1</t>
  </si>
  <si>
    <t>Hpc2 Fill Level Warning Pump 1</t>
  </si>
  <si>
    <t>Fill level warning for HPC 2 Pump 1</t>
  </si>
  <si>
    <t>Id.FillLevelWarningHpc2Pump2</t>
  </si>
  <si>
    <t>HPC_2.VisuPmpStat_Plate_Pump2</t>
  </si>
  <si>
    <t>Hpc2 Fill Level Warning Pump 2</t>
  </si>
  <si>
    <t>Fill level warning for HPC 2 Pump 2</t>
  </si>
  <si>
    <t>GeneralEvent</t>
  </si>
  <si>
    <t>Id.Statistics.GeneralEvent.UniqueId</t>
  </si>
  <si>
    <t>General Event Unique-Id</t>
  </si>
  <si>
    <t>UniqueId of general event</t>
  </si>
  <si>
    <t>Id.Statistics.GeneralEvent.DateTime</t>
  </si>
  <si>
    <t>General Event Date Time</t>
  </si>
  <si>
    <t>Timestamp of general event</t>
  </si>
  <si>
    <t>Id.Statistics.GeneralEvent.LocationParm1</t>
  </si>
  <si>
    <t>statistics.mapping.locationParm1</t>
  </si>
  <si>
    <t>General Event Location Parameter 1</t>
  </si>
  <si>
    <t>Parm1 of general event</t>
  </si>
  <si>
    <t>Id.Statistics.GeneralEvent.LocationParm3</t>
  </si>
  <si>
    <t>statistics.mapping.locationParm3</t>
  </si>
  <si>
    <t>General Event Location Parameter 3</t>
  </si>
  <si>
    <t>Parm3 of general event</t>
  </si>
  <si>
    <t>userName</t>
  </si>
  <si>
    <t>Id.Statistics.GeneralEvent.LocationParm2</t>
  </si>
  <si>
    <t>statistics.mapping.locationParm2</t>
  </si>
  <si>
    <t>General Event Location Parameter 2</t>
  </si>
  <si>
    <t>Parm2 of general event</t>
  </si>
  <si>
    <t>Id.Statistics.GeneralEvent.LocationParmUnit1</t>
  </si>
  <si>
    <t>statistics.mapping.locationParmUnit1</t>
  </si>
  <si>
    <t>General event Loctaion Parameter Unit 1</t>
  </si>
  <si>
    <t>Id.Statistics.GeneralEvent.LocationParmUnit2</t>
  </si>
  <si>
    <t>statistics.mapping.locationParmUnit2</t>
  </si>
  <si>
    <t>General event Loctaion Parameter Unit 2</t>
  </si>
  <si>
    <t>Id.Statistics.GeneralEvent.LocalizedDescription</t>
  </si>
  <si>
    <t>General Event Localized Description</t>
  </si>
  <si>
    <t>Derived from 
1. LocationParm1, Location Parm2, LocationParm3
2.GeneralEvent.Code
3.LocationParmUnit1
4.LocationParmUnit2</t>
  </si>
  <si>
    <t>LocalizedDescription</t>
  </si>
  <si>
    <t>Id.Statistics.GeneralEvent.Code</t>
  </si>
  <si>
    <t>statistics.mapping.locationNumber</t>
  </si>
  <si>
    <t>General Event Code</t>
  </si>
  <si>
    <t>General event code
This data is used to derive 'description'</t>
  </si>
  <si>
    <t>EventCode</t>
  </si>
  <si>
    <t>DescriptionCode</t>
  </si>
  <si>
    <t>General Event Location Parameter 1 Unit</t>
  </si>
  <si>
    <t xml:space="preserve">
This data is used to derive 'description'</t>
  </si>
  <si>
    <t>General Event Location Parameter 2 Unit</t>
  </si>
  <si>
    <t>This data is used to derive 'description'</t>
  </si>
  <si>
    <t xml:space="preserve">Counter </t>
  </si>
  <si>
    <t>Id.CurrentDataDateTime.Utc</t>
  </si>
  <si>
    <t>Current Data DateTime</t>
  </si>
  <si>
    <t>Timestamp of counter data</t>
  </si>
  <si>
    <t>Id.SystemCycleCounter</t>
  </si>
  <si>
    <t>StatisticCounter.systemCycleCounter</t>
  </si>
  <si>
    <t>System Cycles</t>
  </si>
  <si>
    <t>System cycle counter</t>
  </si>
  <si>
    <t>SystemCycles</t>
  </si>
  <si>
    <t>Id.TotalPurgedVolume
Id.TotalPurgeVolume</t>
  </si>
  <si>
    <t>StatisticCounter.totalPurgeVolume</t>
  </si>
  <si>
    <t>Total Purge Volume</t>
  </si>
  <si>
    <t>Total purge material volume</t>
  </si>
  <si>
    <t>TotalPurgeVolume</t>
  </si>
  <si>
    <t>PurgedVolume</t>
  </si>
  <si>
    <t>Id.TotalAppliedVolume
Id.TotalProductionQuantity</t>
  </si>
  <si>
    <t>StatisticCounter.totalProductionQuality</t>
  </si>
  <si>
    <t>Total Applied Production Volume</t>
  </si>
  <si>
    <t>Total applied material volume for production</t>
  </si>
  <si>
    <t>TotalProductionQuantity</t>
  </si>
  <si>
    <t>TotalAppliedVolume</t>
  </si>
  <si>
    <t>Id.TotalVolumeMaintenance</t>
  </si>
  <si>
    <t>StatisticCounter.totalVolumeMaintenance</t>
  </si>
  <si>
    <t>Total Applied Maintenance Volume</t>
  </si>
  <si>
    <t>Total  applied material volume for maintenance</t>
  </si>
  <si>
    <t>TotalMaintenanceVolume</t>
  </si>
  <si>
    <t>Id.TotalCounterSinceLastReset</t>
  </si>
  <si>
    <t>StatisticCounter.totalCountSinceLastReset</t>
  </si>
  <si>
    <t>Total Counter Since Last Reset</t>
  </si>
  <si>
    <t>Total counter since last reset</t>
  </si>
  <si>
    <t>TotalCounterSinceLastReset</t>
  </si>
  <si>
    <t>TotalCountSinceLastReset</t>
  </si>
  <si>
    <t>Id.CyclesFillValveMeter1</t>
  </si>
  <si>
    <t>StatisticCounter.cyclesFillValveMeter1</t>
  </si>
  <si>
    <t>Cycles Meter 1 Fill Valve</t>
  </si>
  <si>
    <t>Cycles fill valve for meter 1</t>
  </si>
  <si>
    <t>CyclesFillValve_TOOL1</t>
  </si>
  <si>
    <t>CyclesFillValveMeter1</t>
  </si>
  <si>
    <t>Id.CyclesFillValveMeter2</t>
  </si>
  <si>
    <t>StatisticCounter.cyclesFillValveMeter2</t>
  </si>
  <si>
    <t>Cycles Meter 2 Fill Valve</t>
  </si>
  <si>
    <t>Cycles fill valve for meter 2</t>
  </si>
  <si>
    <t>CyclesFillValve_TOOL2</t>
  </si>
  <si>
    <t>CyclesFillValveMeter2</t>
  </si>
  <si>
    <t>Id.CyclesApplicator1Meter1</t>
  </si>
  <si>
    <t>StatisticCounter.cyclesApplicator1Meter1</t>
  </si>
  <si>
    <t>Cycles Applicator 1 Meter 1</t>
  </si>
  <si>
    <t>Cycles applicator for meter 1 applicator 1</t>
  </si>
  <si>
    <t>CyclesApplicator1</t>
  </si>
  <si>
    <t>CyclesApplicator1_TOOL1
CyclesApplicator_TOOL1</t>
  </si>
  <si>
    <t>CyclesApplicator1Meter1</t>
  </si>
  <si>
    <t>Id.CyclesApplicator2Meter1</t>
  </si>
  <si>
    <t>StatisticCounter.cyclesApplicator2Meter1</t>
  </si>
  <si>
    <t>Cycles Applicator 2 Meter 1</t>
  </si>
  <si>
    <t>Cycles applicator for meter 1 applicator 2</t>
  </si>
  <si>
    <t>CyclesApplicator2</t>
  </si>
  <si>
    <t>CyclesApplicator2_TOOL1</t>
  </si>
  <si>
    <t>CyclesApplicator2Meter1</t>
  </si>
  <si>
    <t>Id.CyclesApplicator3Meter1</t>
  </si>
  <si>
    <t>StatisticCounter.cyclesApplicator3Meter1</t>
  </si>
  <si>
    <t>Cycles Applicator 3 Meter 1</t>
  </si>
  <si>
    <t>Cycles applicator for meter 1 applicator 3</t>
  </si>
  <si>
    <t>CyclesApplicator3</t>
  </si>
  <si>
    <t>CyclesApplicator3_TOOL1</t>
  </si>
  <si>
    <t>CyclesApplicator3Meter1</t>
  </si>
  <si>
    <t>Id.CyclesApplicator4Meter1</t>
  </si>
  <si>
    <t>StatisticCounter.cyclesApplicator4Meter1</t>
  </si>
  <si>
    <t>Cycles Applicator 4 Meter 1</t>
  </si>
  <si>
    <t>Cycles applicator for meter 1 applicator 4</t>
  </si>
  <si>
    <t>CyclesApplicator4</t>
  </si>
  <si>
    <t>CyclesApplicator4_TOOL1</t>
  </si>
  <si>
    <t>Id.CyclesApplicator1Meter2</t>
  </si>
  <si>
    <t>StatisticCounter.cyclesApplicator1Meter2</t>
  </si>
  <si>
    <t>Cycles Applicator 1 Meter 2</t>
  </si>
  <si>
    <t>Cycles applicator for meter 2 applicator 1</t>
  </si>
  <si>
    <t>CyclesApplicator_TOOL2</t>
  </si>
  <si>
    <t>CyclesApplicator1Meter2</t>
  </si>
  <si>
    <t>Id.CyclesApplicator2Meter2</t>
  </si>
  <si>
    <t>StatisticCounter.cyclesApplicator2Meter2</t>
  </si>
  <si>
    <t>Cycles Applicator 2 Meter 2</t>
  </si>
  <si>
    <t>Cycles applicator for meter 2 applicator 2</t>
  </si>
  <si>
    <t>CyclesApplicator2Meter2</t>
  </si>
  <si>
    <t>Id.CyclesApplicator3Meter2</t>
  </si>
  <si>
    <t>StatisticCounter.cyclesApplicator3Meter2</t>
  </si>
  <si>
    <t>Cycles Applicator 3 Meter 2</t>
  </si>
  <si>
    <t>Cycles applicator for meter 2 applicator 3</t>
  </si>
  <si>
    <t>CyclesApplicator3Meter2</t>
  </si>
  <si>
    <t>Id.NumberOfStrokesHpc1Pump1
Id.Hpc1NumberOfStrokesPump1</t>
  </si>
  <si>
    <t>StatisticCounter.hpc1NumberOfStrokesPump1</t>
  </si>
  <si>
    <t>Hpc1 Number Strokes Pump 1</t>
  </si>
  <si>
    <t>Number of strokes for Hpc 1 Pump 1</t>
  </si>
  <si>
    <t>NumberOfStrokesPump1</t>
  </si>
  <si>
    <t>PumpControllerCounters_PUMP1</t>
  </si>
  <si>
    <t>Hpc1StrokesPump1</t>
  </si>
  <si>
    <t>Id.NumberOfStrokesHpc1Pump2
Id.Hpc1NumberOfStrokesPump2</t>
  </si>
  <si>
    <t>StatisticCounter.hpc1NumberOfStrokesPump2</t>
  </si>
  <si>
    <t>Hpc1 Number Strokes Pump 2</t>
  </si>
  <si>
    <t>Number of strokes for Hpc 1 Pump 2</t>
  </si>
  <si>
    <t>NumberOfStrokesPump2</t>
  </si>
  <si>
    <t>PumpControllerCounters_PUMP2</t>
  </si>
  <si>
    <t>Hpc1StrokesPump2</t>
  </si>
  <si>
    <t>Id.NumberOfStrokesHpc2Pump1
Id.Hpc2NumberOfStrokesPump1</t>
  </si>
  <si>
    <t>StatisticCounter.hpc2NumberOfStrokesPump1</t>
  </si>
  <si>
    <t>Hpc2 Number Strokes Pump 1</t>
  </si>
  <si>
    <t>Number of strokes for Hpc 2 Pump 1</t>
  </si>
  <si>
    <t>PumpControllerCounters_PUMP3</t>
  </si>
  <si>
    <t>Hpc2StrokesPump1</t>
  </si>
  <si>
    <t>Id.NumberOfStrokesHpc2Pump2
Id.Hpc2NumberOfStrokesPump2</t>
  </si>
  <si>
    <t>StatisticCounter.hpc2NumberOfStrokesPump2</t>
  </si>
  <si>
    <t>Hpc2 Number Strokes Pump 2</t>
  </si>
  <si>
    <t>Number of strokes for Hpc 2 Pump 2</t>
  </si>
  <si>
    <t>PumpControllerCounters_PUMP4</t>
  </si>
  <si>
    <t>Hpc2StrokesPump2</t>
  </si>
  <si>
    <t>Id.Hpc1TotalQuantity</t>
  </si>
  <si>
    <t>StatisticCounter.hpc1TotalQuality</t>
  </si>
  <si>
    <t>Hpc1 Total Quantity</t>
  </si>
  <si>
    <t>Total quantity for Hpc 1</t>
  </si>
  <si>
    <t>TotalQuantity</t>
  </si>
  <si>
    <t>Id.Hpc2TotalQuantity</t>
  </si>
  <si>
    <t>StatisticCounter.hpc2TotalQuality</t>
  </si>
  <si>
    <t>Hpc2 Total Quantity</t>
  </si>
  <si>
    <t>Total quantity for Hpc 2</t>
  </si>
  <si>
    <t>Active Errors</t>
  </si>
  <si>
    <t>Id.ActiveErrorCount</t>
  </si>
  <si>
    <t>errorifc.nr_of_entries</t>
  </si>
  <si>
    <t>Active Errors Count</t>
  </si>
  <si>
    <t xml:space="preserve">Number of active errors </t>
  </si>
  <si>
    <t>ErrorCount</t>
  </si>
  <si>
    <t>Id.ActiveErrorNumber</t>
  </si>
  <si>
    <t>errorifc.error_number</t>
  </si>
  <si>
    <t>Active Errors Error Code</t>
  </si>
  <si>
    <t>List of active error numbers of active errors</t>
  </si>
  <si>
    <t>ErrorList.ErrorNumber</t>
  </si>
  <si>
    <t>Id.ActiveErrorMatProgramActive</t>
  </si>
  <si>
    <t>errorifc.MatProg_Active</t>
  </si>
  <si>
    <t>Active Errors Material Program Active</t>
  </si>
  <si>
    <t xml:space="preserve">List of material program active of active errors </t>
  </si>
  <si>
    <t xml:space="preserve">ErrorList.ErrorMatProgAct </t>
  </si>
  <si>
    <t>Id.ActiveErrorMatProgramNumber</t>
  </si>
  <si>
    <t>errorifc.MatProg_Nr</t>
  </si>
  <si>
    <t>Active Errors Material Program Number</t>
  </si>
  <si>
    <t>List of material program numbers of active errors</t>
  </si>
  <si>
    <t xml:space="preserve">ErrorList.ErrorMatProgNr </t>
  </si>
  <si>
    <t>Id.ActiveErrorMatProgramParameter</t>
  </si>
  <si>
    <t>errorifc.MatProg_Param</t>
  </si>
  <si>
    <t>Active Errors Material Ptogram Parameter Table Number</t>
  </si>
  <si>
    <t>List of parameter table number of active errors</t>
  </si>
  <si>
    <t xml:space="preserve">ErrorList.ErrorMatProgPar </t>
  </si>
  <si>
    <t>Id.ActiveErrorMatBeadNumber</t>
  </si>
  <si>
    <t>errorifc.MatBead_Nr</t>
  </si>
  <si>
    <t>Active Errors Bead Number</t>
  </si>
  <si>
    <t>List of  bead number of active errors</t>
  </si>
  <si>
    <t>ErrorList.ErrorBeadNr</t>
  </si>
  <si>
    <t>Id.ActiveErrorSysCfg</t>
  </si>
  <si>
    <t>errorifc.error_SysCfg</t>
  </si>
  <si>
    <t>Active Errors System Configuration</t>
  </si>
  <si>
    <t>List of error system configuration of active errors</t>
  </si>
  <si>
    <t>ErrorList.ErrorSyscfg</t>
  </si>
  <si>
    <t>Id.ActiveErrorType</t>
  </si>
  <si>
    <t>errorifc.type</t>
  </si>
  <si>
    <t>Active Errors Error Type</t>
  </si>
  <si>
    <t>List of error type of active errors</t>
  </si>
  <si>
    <t>ErrorList.ErrorType</t>
  </si>
  <si>
    <t>Id.ActiveErrorParam1</t>
  </si>
  <si>
    <t>errorifc.para1</t>
  </si>
  <si>
    <t>Active Errors Error Parameter 1</t>
  </si>
  <si>
    <t xml:space="preserve">List of Param 1 of active errors </t>
  </si>
  <si>
    <t xml:space="preserve">ErrorList.ErrorParam1 </t>
  </si>
  <si>
    <t>Id.ActiveErrorParam2</t>
  </si>
  <si>
    <t>errorifc.para2</t>
  </si>
  <si>
    <t>Active Errors Error Parameter 2</t>
  </si>
  <si>
    <t xml:space="preserve">List of Param 2 of active errors </t>
  </si>
  <si>
    <t>ErrorList.ErrorParam2</t>
  </si>
  <si>
    <t>Id.ActiveErrorParam3</t>
  </si>
  <si>
    <t>errorifc.para3</t>
  </si>
  <si>
    <t>Active Errors Error Parameter 3</t>
  </si>
  <si>
    <t xml:space="preserve">List of Param 3 of active errors </t>
  </si>
  <si>
    <t>ErrorList.ErrorParam3</t>
  </si>
  <si>
    <t>Id.ActiveErrorParam4</t>
  </si>
  <si>
    <t>errorifc.para4</t>
  </si>
  <si>
    <t>Active Errors Error Parameter 4</t>
  </si>
  <si>
    <t xml:space="preserve">List of Param 4 of active errors </t>
  </si>
  <si>
    <t>ErrorList.ErrorParam4</t>
  </si>
  <si>
    <t>Id.ActiveErrorParam5</t>
  </si>
  <si>
    <t>errorifc.para5</t>
  </si>
  <si>
    <t>Active Errors Error Parameter 5</t>
  </si>
  <si>
    <t xml:space="preserve">List of Param 5 of active errors </t>
  </si>
  <si>
    <t>ErrorList.ErrorParam5</t>
  </si>
  <si>
    <t>Id.ActiveErrorParam6</t>
  </si>
  <si>
    <t>errorifc.para6</t>
  </si>
  <si>
    <t>Active Errors Error Parameter 6</t>
  </si>
  <si>
    <t xml:space="preserve">List of Param 6 of active errors </t>
  </si>
  <si>
    <t>ErrorList.ErrorParam6</t>
  </si>
  <si>
    <t>Id.ActiveErrorParam7</t>
  </si>
  <si>
    <t>errorifc.para7</t>
  </si>
  <si>
    <t>Active Errors Error Parameter 7</t>
  </si>
  <si>
    <t xml:space="preserve">List of Param 7 of active errors </t>
  </si>
  <si>
    <t xml:space="preserve">ErrorList.ErrorParam7 </t>
  </si>
  <si>
    <t>Id.ActiveErrorParam8</t>
  </si>
  <si>
    <t>errorifc.para8</t>
  </si>
  <si>
    <t>Active Errors Error Parameter 8</t>
  </si>
  <si>
    <t xml:space="preserve">List of Param 8 of active errors </t>
  </si>
  <si>
    <t>ErrorList.ErrorParam8</t>
  </si>
  <si>
    <t>Id.ActiveErrorParam9</t>
  </si>
  <si>
    <t>errorifc.para9</t>
  </si>
  <si>
    <t>Active Errors Error Parameter 9</t>
  </si>
  <si>
    <t xml:space="preserve">List of Param 9 of active errors </t>
  </si>
  <si>
    <t>ErrorList.ErrorParam9</t>
  </si>
  <si>
    <t>Id.ActiveErrorParam10</t>
  </si>
  <si>
    <t>errorifc.para10</t>
  </si>
  <si>
    <t>Active Errors Error Parameter 10</t>
  </si>
  <si>
    <t xml:space="preserve">List of Param 10 of active errors </t>
  </si>
  <si>
    <t>ErrorList.ErrorParam10</t>
  </si>
  <si>
    <t>Others</t>
  </si>
  <si>
    <t>Id.StatusLine</t>
  </si>
  <si>
    <t>current.StatusLine</t>
  </si>
  <si>
    <t>Status line</t>
  </si>
  <si>
    <t>Indicates current status/operation</t>
  </si>
  <si>
    <t>StatusLine</t>
  </si>
  <si>
    <t>Id.Hpc1AllTemperatures</t>
  </si>
  <si>
    <t>HPC_1.ActualTemp
HPC_2.ActualTemp</t>
  </si>
  <si>
    <t>Hpc1 All Temperatures</t>
  </si>
  <si>
    <t>All temperatures for Hpc 1</t>
  </si>
  <si>
    <t xml:space="preserve">CurrentTemperaturePump
</t>
  </si>
  <si>
    <t>Id.Hpc1Present</t>
  </si>
  <si>
    <t>HPC_1.Present</t>
  </si>
  <si>
    <t>Hpc1 Present</t>
  </si>
  <si>
    <t>Indicate whether Hpc1 is present</t>
  </si>
  <si>
    <t>Available</t>
  </si>
  <si>
    <t>Id.Hpc2Present</t>
  </si>
  <si>
    <t>HPC_2.Present</t>
  </si>
  <si>
    <t>Hpc2 Present</t>
  </si>
  <si>
    <t>Indicate whether Hpc2 is present</t>
  </si>
  <si>
    <t>Id.MeterHeatingZoneArray</t>
  </si>
  <si>
    <t>always an array containing [1, 2, …, 6]</t>
  </si>
  <si>
    <t>HZ number for meter</t>
  </si>
  <si>
    <t xml:space="preserve">Heating zone numbers for meter. </t>
  </si>
  <si>
    <t>TemperaturesMeter1.HZ, TemperaturesMeter2.HZ</t>
  </si>
  <si>
    <t>Id.Meter1EnableHeating</t>
  </si>
  <si>
    <t>METER_1.Heating.EnableHeating</t>
  </si>
  <si>
    <t>Meter 1 HZ Enabled</t>
  </si>
  <si>
    <t xml:space="preserve">Whether the heating zone is enabled for meter 1. </t>
  </si>
  <si>
    <t>TemperaturesMeter1.Enabled</t>
  </si>
  <si>
    <t>Id.Meter2EnableHeating</t>
  </si>
  <si>
    <t>METER_2.Heating.EnableHeating</t>
  </si>
  <si>
    <t>Meter 2 HZ Enabled</t>
  </si>
  <si>
    <t xml:space="preserve">Whether the heating zone is enabled for meter 2. </t>
  </si>
  <si>
    <t>Id.Meter1TemperatureStatus</t>
  </si>
  <si>
    <t>METER_1.Mbx.DspTempZoneStatus</t>
  </si>
  <si>
    <t>Meter 1 HZ Status</t>
  </si>
  <si>
    <t xml:space="preserve">The heating zone status, e.g. active, deactive, sensor broken, for meter 1. </t>
  </si>
  <si>
    <t>TemperaturesMeter1.Status</t>
  </si>
  <si>
    <t>Id.Meter2TemperatureStatus</t>
  </si>
  <si>
    <t>METER_2.Mbx.DspTempZoneStatus</t>
  </si>
  <si>
    <t>Meter 2 HZ Status</t>
  </si>
  <si>
    <t xml:space="preserve">The heating zone status, e.g. active, deactive, sensor broken, for meter 2. </t>
  </si>
  <si>
    <t>TemperaturesMeter2.Status</t>
  </si>
  <si>
    <t xml:space="preserve">Id.Meter1Temperature
</t>
  </si>
  <si>
    <t>METER_1.Mbx.ActualTemp</t>
  </si>
  <si>
    <t>Meter 1 Temperature</t>
  </si>
  <si>
    <t>Temperature for meter 1</t>
  </si>
  <si>
    <t>TemperaturesMeter1.Actual</t>
  </si>
  <si>
    <t>CurrentTemperature_TOOL1</t>
  </si>
  <si>
    <t>Id.Meter2Temperature</t>
  </si>
  <si>
    <t>METER_2.Mbx.ActualTemp</t>
  </si>
  <si>
    <t>Meter 2 Temperature</t>
  </si>
  <si>
    <t>Temperature for meter 2</t>
  </si>
  <si>
    <t>TemperaturesMeter2.Actual</t>
  </si>
  <si>
    <t>CurrentTemperature_TOOL2</t>
  </si>
  <si>
    <t>Id.Meter1SetTemperatures</t>
  </si>
  <si>
    <t>METER_1.Heating.TempSetNormal</t>
  </si>
  <si>
    <t>Meter 1 Set Temperature</t>
  </si>
  <si>
    <t>Set temperature for meter 1</t>
  </si>
  <si>
    <t>TemperaturesMeter1.Set</t>
  </si>
  <si>
    <t>Id.Meter2SetTemperatures</t>
  </si>
  <si>
    <t>METER_2.Heating.TempSetNormal</t>
  </si>
  <si>
    <t>Meter 2 Set Temperature</t>
  </si>
  <si>
    <t>Set temperature for meter 2</t>
  </si>
  <si>
    <t>TemperaturesMeter2.Set</t>
  </si>
  <si>
    <t>Id.Meter1TempLowLimit</t>
  </si>
  <si>
    <t>METER_1.Heating.TempLo</t>
  </si>
  <si>
    <t>Meter 1 Temp Low Limit</t>
  </si>
  <si>
    <t>Lower limit of temperature for meter 1</t>
  </si>
  <si>
    <t>CurrentTemperature_TOOL1.limits.lowerError</t>
  </si>
  <si>
    <t>Id.Meter2TempLowLimit</t>
  </si>
  <si>
    <t>METER_2.Heating.TempLo</t>
  </si>
  <si>
    <t>Meter 2 Temp Low Limit</t>
  </si>
  <si>
    <t>Lower limit of temperature for meter 2</t>
  </si>
  <si>
    <t>CurrentTemperature_TOOL2.limits.lowerError</t>
  </si>
  <si>
    <t>Id.Meter1TempHighLimit</t>
  </si>
  <si>
    <t>METER_1.Heating.TempHi</t>
  </si>
  <si>
    <t>Meter 1 Temp High Limit</t>
  </si>
  <si>
    <t>Higher limit of temperature for meter 1</t>
  </si>
  <si>
    <t>CurrentTemperature_TOOL1.limits.upperError</t>
  </si>
  <si>
    <t>Id.Meter2TempHighLimit</t>
  </si>
  <si>
    <t>METER_2.Heating.TempHi</t>
  </si>
  <si>
    <t>Meter 2 Temp High Limit</t>
  </si>
  <si>
    <t>Higher limit of temperature for meter 2</t>
  </si>
  <si>
    <t>CurrentTemperature_TOOL2.limits.upperError</t>
  </si>
  <si>
    <t>Id.Meter1ZoneName</t>
  </si>
  <si>
    <t>METER_1.Heating.zone_name</t>
  </si>
  <si>
    <t>Temperature Zone Name Meter 1</t>
  </si>
  <si>
    <t>Temperature zone name of meter 1</t>
  </si>
  <si>
    <t>UserConfiguredName</t>
  </si>
  <si>
    <t>Id.Meter2ZoneName</t>
  </si>
  <si>
    <t>METER_2.Heating.zone_name</t>
  </si>
  <si>
    <t>Temperature Zone Name Meter 2</t>
  </si>
  <si>
    <t>Temperature zone name of meter 2</t>
  </si>
  <si>
    <t>Id.HPC1ZoneName</t>
  </si>
  <si>
    <t>HPC_1.ZoneName</t>
  </si>
  <si>
    <t>Temperature Zone Name HPC 1</t>
  </si>
  <si>
    <t>Temperature zone name of HPC 1</t>
  </si>
  <si>
    <t>Id.HPC2ZoneName</t>
  </si>
  <si>
    <t>HPC_2.ZoneName</t>
  </si>
  <si>
    <t>Temperature Zone Name HPC 2</t>
  </si>
  <si>
    <t>Temperature zone name of HPC 2</t>
  </si>
  <si>
    <t>Id.PeltierTemperatureCore</t>
  </si>
  <si>
    <t>Peltier.s16ActualTemp_Core</t>
  </si>
  <si>
    <t>Peltier Temperature Core</t>
  </si>
  <si>
    <t>Peltier temperature core, array of 8 zones</t>
  </si>
  <si>
    <t>TemperaturesPeltier.PeltierTempCore</t>
  </si>
  <si>
    <t>Id.PeltierTemperatureIn</t>
  </si>
  <si>
    <t>Peltier.s16ActualTemp_MatInput</t>
  </si>
  <si>
    <t>Peltier Temperature On</t>
  </si>
  <si>
    <t>Peltier temperature On, array of 8 zones</t>
  </si>
  <si>
    <t>TemperaturesPeltier.PeltierTempIn</t>
  </si>
  <si>
    <t>Id.PeltierTemperatureOut</t>
  </si>
  <si>
    <t>Peltier.s16ActualTemp_MatOutput</t>
  </si>
  <si>
    <t>Peltier temperature Off</t>
  </si>
  <si>
    <t>Peltier temperature Off, array of 8 zones</t>
  </si>
  <si>
    <t>TemperaturesPeltier.PeltierTempOut</t>
  </si>
  <si>
    <t>Id.PeltierTemperatureApplicator</t>
  </si>
  <si>
    <t>Peltier.s16ActualTemp_MatApplicator</t>
  </si>
  <si>
    <t>Peltier Temperature Applicator</t>
  </si>
  <si>
    <t>Peltier temperature applicator, array of 8 zones</t>
  </si>
  <si>
    <t>TemperaturesPeltier.PeltierTempAppl</t>
  </si>
  <si>
    <t>Id.PeltierSetTemperatures</t>
  </si>
  <si>
    <t>Peltier.TempSetNormal</t>
  </si>
  <si>
    <t>Peltier Set Temperature</t>
  </si>
  <si>
    <t>Peltier set Temperature, array of 8 zones</t>
  </si>
  <si>
    <t>TemperaturesPeltier.PeltierTempSet</t>
  </si>
  <si>
    <t>Id.HpcHeatingZoneArray</t>
  </si>
  <si>
    <t>always an array containing [1, 2, …, 48]</t>
  </si>
  <si>
    <t>HZ number for pump</t>
  </si>
  <si>
    <t>Heating zone numbers</t>
  </si>
  <si>
    <t>TemperaturesHpc1.HZ,
TemperaturesHpc2.HZ,</t>
  </si>
  <si>
    <t>Id.Hpc1ActualTemperature</t>
  </si>
  <si>
    <t>HPC_1.ActualTemp</t>
  </si>
  <si>
    <t>Hpc 1 Temperature</t>
  </si>
  <si>
    <t>Temperature for Hpc 1</t>
  </si>
  <si>
    <t>TemperaturesHpc1.Actual</t>
  </si>
  <si>
    <t>Id.Hpc2ActualTemperature</t>
  </si>
  <si>
    <t>HPC_2.ActualTemp</t>
  </si>
  <si>
    <t>Hpc 2 Temperature</t>
  </si>
  <si>
    <t>Temperature for Hpc 2</t>
  </si>
  <si>
    <t>TemperaturesHpc2.Actual</t>
  </si>
  <si>
    <t>Id.Hpc1SetTemperatures</t>
  </si>
  <si>
    <t>HPC_1.TempSetNormal</t>
  </si>
  <si>
    <t>Hpc 1 Set Temperature</t>
  </si>
  <si>
    <t>Set temperature for Hpc 1</t>
  </si>
  <si>
    <t>TemperaturesHpc1.Set</t>
  </si>
  <si>
    <t>Id.Hpc2SetTemperatures</t>
  </si>
  <si>
    <t>HPC_2.TempSetNormal</t>
  </si>
  <si>
    <t>Hpc 2 Set Temperature</t>
  </si>
  <si>
    <t>Set temperature for Hpc 2</t>
  </si>
  <si>
    <t>TemperaturesHpc2.Set</t>
  </si>
  <si>
    <t>Id.Hpc1EnableHeating</t>
  </si>
  <si>
    <t>HPC_1.EnableHeating</t>
  </si>
  <si>
    <t>Hpc 1  HZ Enabled</t>
  </si>
  <si>
    <t xml:space="preserve">Whether the heating zone is enabled, for HPC 1. </t>
  </si>
  <si>
    <t>TemperaturesHpc1.Enabled</t>
  </si>
  <si>
    <t>Id.Hpc2EnableHeating</t>
  </si>
  <si>
    <t>HPC_2.EnableHeating</t>
  </si>
  <si>
    <t>Hpc 2 HZ Enabled</t>
  </si>
  <si>
    <t xml:space="preserve">Whether the heating zone is enabled, for HPC 2. </t>
  </si>
  <si>
    <t>TemperaturesHpc2.Enabled</t>
  </si>
  <si>
    <t>Id.Hpc1TemperatureStatus</t>
  </si>
  <si>
    <t>HPC_1.DspTempZoneStatus</t>
  </si>
  <si>
    <t>Hpc 1  HZ Status</t>
  </si>
  <si>
    <t xml:space="preserve">The heating zone status, e.g. active, deactive, sensor broken, for HPC 1. </t>
  </si>
  <si>
    <t>TemperaturesHpc1.Status</t>
  </si>
  <si>
    <t>Id.Hpc2TemperatureStatus</t>
  </si>
  <si>
    <t>HPC_2.DspTempZoneStatus</t>
  </si>
  <si>
    <t>Hpc 2  HZ Status</t>
  </si>
  <si>
    <t>The heating zone status, e.g. active, deactive, sensor broken, for HPC 2</t>
  </si>
  <si>
    <t>TemperaturesHpc2.Status</t>
  </si>
  <si>
    <t>Id.Hpc1Barrel1Material</t>
  </si>
  <si>
    <t>HPC_1.Scan_UsedBarrel_GlueName</t>
  </si>
  <si>
    <t>Hpc1 Material Name Barrel1</t>
  </si>
  <si>
    <t>Adhesive material name of Hpc1 Barrel 1</t>
  </si>
  <si>
    <t>Hpc1.Barrel1.Material</t>
  </si>
  <si>
    <t>Id.Hpc1Barrel2Material</t>
  </si>
  <si>
    <t>Hpc1 Material Name Barrel2</t>
  </si>
  <si>
    <t>Adhesive material name of Hpc1 Barrel 2</t>
  </si>
  <si>
    <t>Hpc1.Barrel2.Material</t>
  </si>
  <si>
    <t>Id.Hpc2Barrel1Material</t>
  </si>
  <si>
    <t>HPC_2.Scan_UsedBarrel_GlueName</t>
  </si>
  <si>
    <t>Hpc2 Material Name Barrel1</t>
  </si>
  <si>
    <t>Adhesive material name of Hpc2 Barrel 1</t>
  </si>
  <si>
    <t>Hpc2.Barrel1.Material</t>
  </si>
  <si>
    <t>Id.Hpc2Barrel2Material</t>
  </si>
  <si>
    <t>Hpc2 Material Name Barrel2</t>
  </si>
  <si>
    <t>Adhesive material name of Hpc2 Barrel 2</t>
  </si>
  <si>
    <t>Hpc2.Barrel2.Material</t>
  </si>
  <si>
    <t>Id.Hpc1Barrel1ExpireDate</t>
  </si>
  <si>
    <t>HPC_1.Scan_UsedBarrel_ExpireDate</t>
  </si>
  <si>
    <t>Hpc1 Expiration Date Barrel1</t>
  </si>
  <si>
    <t>Expiration date of adhesive material of Hpc1 Barrel 1</t>
  </si>
  <si>
    <t>Hpc1.Barrel1.ExpirationDate</t>
  </si>
  <si>
    <t>BarrelExpiryDate</t>
  </si>
  <si>
    <t>Hpc1Barrel1ExpirationDate</t>
  </si>
  <si>
    <t>Id.Hpc1Barrel2ExpireDate</t>
  </si>
  <si>
    <t>Hpc1 Expiration Date  Barrel2</t>
  </si>
  <si>
    <t>Expiration date of adhesive material of Hpc1 Barrel 2</t>
  </si>
  <si>
    <t>Hpc1.Barrel2.ExpirationDate</t>
  </si>
  <si>
    <t>Hpc1Barrel2ExpirationDate</t>
  </si>
  <si>
    <t>Id.Hpc2Barrel1ExpireDate</t>
  </si>
  <si>
    <t>HPC_2.Scan_UsedBarrel_ExpireDate</t>
  </si>
  <si>
    <t>Hpc2 Expiration Date  Barrel1</t>
  </si>
  <si>
    <t>Expiration date of adhesive material of Hpc2 Barrel 1</t>
  </si>
  <si>
    <t>Hpc2.Barrel1.ExpirationDate</t>
  </si>
  <si>
    <t>Hpc2Barrel1ExpirationDate</t>
  </si>
  <si>
    <t>Id.Hpc2Barrel2ExpireDate</t>
  </si>
  <si>
    <t>Hpc2 Expiration Date  Barrel2</t>
  </si>
  <si>
    <t>Expiration date of adhesive material of Hpc2 Barrel 2</t>
  </si>
  <si>
    <t>Hpc2.Barrel2.ExpirationDate</t>
  </si>
  <si>
    <t>Hpc2Barrel2ExpirationDate</t>
  </si>
  <si>
    <t>Id.Hpc1ActiveBarrel</t>
  </si>
  <si>
    <t>HPC_1.ActiveBarrel</t>
  </si>
  <si>
    <t>Hpc1 Active Barrel Number</t>
  </si>
  <si>
    <t>Active barrel number of Hpc1 (0: no barrel or barrel number 1 or 2)</t>
  </si>
  <si>
    <t>Hpc1.ActiveBarrelNumber</t>
  </si>
  <si>
    <t>HPC 1 Barrel</t>
  </si>
  <si>
    <t>Id.Hpc2ActiveBarrel</t>
  </si>
  <si>
    <t>HPC_2.ActiveBarrel</t>
  </si>
  <si>
    <t>Hpc2 Active Barrel Number</t>
  </si>
  <si>
    <t>Active barrel number of Hpc2 (0: no barrel or barrel number 1 or 2)</t>
  </si>
  <si>
    <t>Hpc2.ActiveBarrelNumber</t>
  </si>
  <si>
    <t>HPC 2 Barrel</t>
  </si>
  <si>
    <t>Id.Hpc1ActiveBarrelMaterial</t>
  </si>
  <si>
    <t>Hpc 1 Active Barrel Material</t>
  </si>
  <si>
    <t>Material name of active barrel for HPC 1</t>
  </si>
  <si>
    <t>ActiveBarrel</t>
  </si>
  <si>
    <t>HPC 1 Material</t>
  </si>
  <si>
    <t>Id.Hpc2ActiveBarrelMaterial</t>
  </si>
  <si>
    <t>Hpc 2 Active Barrel Material</t>
  </si>
  <si>
    <t>Material name of active barrel for HPC 2</t>
  </si>
  <si>
    <t>ActiveBarrell</t>
  </si>
  <si>
    <t>HPC 2 Material</t>
  </si>
  <si>
    <t>Id.Hpc1ActiveBarrelExpirationDate</t>
  </si>
  <si>
    <t>Hpc 1 Active Barrel Expiration Date</t>
  </si>
  <si>
    <t>Expiration date for active barrel for HPC 1</t>
  </si>
  <si>
    <t>HPC 1 Expiration Date</t>
  </si>
  <si>
    <t>Id.Hpc2ActiveBarrelExpirationDate</t>
  </si>
  <si>
    <t>Hpc 2 Active Barrel Expiration Date</t>
  </si>
  <si>
    <t>Expiration date for active barrel for HPC 2</t>
  </si>
  <si>
    <t>HPC 2 Expiration Date</t>
  </si>
  <si>
    <t>Id.Hpc1ActiveBarrelUserName</t>
  </si>
  <si>
    <t>Hpc 1 Active Barrel User Name</t>
  </si>
  <si>
    <t>Username for active barrel for HPC 1</t>
  </si>
  <si>
    <t>HPC 1 UserName</t>
  </si>
  <si>
    <t>Id.Hpc2ActiveBarrelUserName</t>
  </si>
  <si>
    <t>Hpc 2 Active Barrel User Name</t>
  </si>
  <si>
    <t>Username for active barrel for HPC 2</t>
  </si>
  <si>
    <t>HPC 2 UserName</t>
  </si>
  <si>
    <t>Id.Hpc1ActiveBarrelCharge</t>
  </si>
  <si>
    <t>Hpc 1 Active Barrel Charge</t>
  </si>
  <si>
    <t>Charge of active barrel for HPC 1</t>
  </si>
  <si>
    <t>HPC 1 Charge</t>
  </si>
  <si>
    <t>dmcCodes.payload</t>
  </si>
  <si>
    <t>Id.Hpc2ActiveBarrelCharge</t>
  </si>
  <si>
    <t>Hpc 2 Active Barrel Charge</t>
  </si>
  <si>
    <t>Charge of active barrel for HPC 2</t>
  </si>
  <si>
    <t>HPC 2 Charge</t>
  </si>
  <si>
    <t>Id.Hpc1ActiveBarrelPackageNumber</t>
  </si>
  <si>
    <t>Hpc 1 Active Barrel Package Number</t>
  </si>
  <si>
    <t>Package number of active barrel of HPC 1</t>
  </si>
  <si>
    <t>HPC 1 PackageNr</t>
  </si>
  <si>
    <t>Id.Hpc2ActiveBarrelPackageNumber</t>
  </si>
  <si>
    <t>Hpc 2 Active Barrel Package Number</t>
  </si>
  <si>
    <t>Package number of active barrel of HPC 2</t>
  </si>
  <si>
    <t>HPC 2 PackageNr</t>
  </si>
  <si>
    <t>Id.Hpc1ActiveBarrelInstallDate</t>
  </si>
  <si>
    <t>Hpc 1 Active Barrel Install Date</t>
  </si>
  <si>
    <t>Installation date of active barrel of HPC 1</t>
  </si>
  <si>
    <t>InstallDate</t>
  </si>
  <si>
    <t>date 1, time 1
HPC 1 InstallDate</t>
  </si>
  <si>
    <t>Id.Hpc2ActiveBarrelInstallDate</t>
  </si>
  <si>
    <t>Hpc 2 Active Barrel Install Date</t>
  </si>
  <si>
    <t>Installation date of active barrel of HPC 2</t>
  </si>
  <si>
    <t>date 2, time 2
HPC 2 InstallDate</t>
  </si>
  <si>
    <t>Id.Hpc1Barrel1UserName</t>
  </si>
  <si>
    <t>HPC_1.Scan_UsedBarrel_UserName</t>
  </si>
  <si>
    <t>Hpc 1 User Name Barrel 1</t>
  </si>
  <si>
    <t>User name of HPC 1 barrel 1</t>
  </si>
  <si>
    <t>Hpc1.Barrel1.UserName</t>
  </si>
  <si>
    <t>Id.Hpc1Barrel2UserName</t>
  </si>
  <si>
    <t>Hpc 1 User Name Barrel 2</t>
  </si>
  <si>
    <t>User name of HPC 1 barrel 2</t>
  </si>
  <si>
    <t>Hpc1.Barrel2.UserName</t>
  </si>
  <si>
    <t>Id.Hpc2Barrel1UserName</t>
  </si>
  <si>
    <t>HPC_2.Scan_UsedBarrel_UserName</t>
  </si>
  <si>
    <t>Hpc 2 User Name Barrel 1</t>
  </si>
  <si>
    <t>User name of HPC 2 barrel 1</t>
  </si>
  <si>
    <t>Hpc2.Barrel1.UserName</t>
  </si>
  <si>
    <t>Id.Hpc2Barrel2UserName</t>
  </si>
  <si>
    <t>Hpc 2 User Name Barrel 2</t>
  </si>
  <si>
    <t>User name of HPC 2 barrel 2</t>
  </si>
  <si>
    <t>Hpc2.Barrel2.UserName</t>
  </si>
  <si>
    <t>Id.Hpc1Barrel1Charge</t>
  </si>
  <si>
    <t>HPC_1.Scan_UsedBarrel_Charge</t>
  </si>
  <si>
    <t>Hpc 1 Charge Barrel 1</t>
  </si>
  <si>
    <t>Charge number of Hpc1 Barrel 1</t>
  </si>
  <si>
    <t>Hpc1.Barrel1.Charge</t>
  </si>
  <si>
    <t>BarrelChargeNumber</t>
  </si>
  <si>
    <t>Hpc1Barrel1Charge</t>
  </si>
  <si>
    <t>Id.Hpc1Barrel2Charge</t>
  </si>
  <si>
    <t>Hpc 1 Charge Barrel 2</t>
  </si>
  <si>
    <t>Charge number of Hpc1 Barrel 2</t>
  </si>
  <si>
    <t>Hpc1.Barrel2.Charge</t>
  </si>
  <si>
    <t>Hpc1Barrel2Charge</t>
  </si>
  <si>
    <t>Id.Hpc2Barrel1Charge</t>
  </si>
  <si>
    <t>HPC_2.Scan_UsedBarrel_Charge</t>
  </si>
  <si>
    <t>Hpc 2 Charge Barrel 1</t>
  </si>
  <si>
    <t>Charge number of Hpc2 Barrel 1</t>
  </si>
  <si>
    <t>Hpc2.Barrel1.Charge</t>
  </si>
  <si>
    <t>Hpc2Barrel1Charge</t>
  </si>
  <si>
    <t>Id.Hpc2Barrel2Charge</t>
  </si>
  <si>
    <t>Hpc 2 Charge Barrel 2</t>
  </si>
  <si>
    <t>Charge number of Hpc2 Barrel 2</t>
  </si>
  <si>
    <t>Hpc2.Barrel2.Charge</t>
  </si>
  <si>
    <t>Hpc2Barrel2Charge</t>
  </si>
  <si>
    <t>Id.Hpc1Barrel1PackageNumber</t>
  </si>
  <si>
    <t>HPC_1.Scan_UsedBarrel_PackageNum</t>
  </si>
  <si>
    <t>Hpc 1 Package Number Barrel 1</t>
  </si>
  <si>
    <t>Package number of Hpc1 Barrel 1</t>
  </si>
  <si>
    <t>Hpc1.Barrel1.PackageNumber</t>
  </si>
  <si>
    <t>BarrelPackageNumber</t>
  </si>
  <si>
    <t>Id.Hpc1Barrel2PackageNumber</t>
  </si>
  <si>
    <t>Hpc 1 Package Number Barrel 2</t>
  </si>
  <si>
    <t>Package number of Hpc1 Barrel 2</t>
  </si>
  <si>
    <t>Hpc1.Barrel2.PackageNumber</t>
  </si>
  <si>
    <t>Id.Hpc2Barrel1PackageNumber</t>
  </si>
  <si>
    <t>HPC_2.Scan_UsedBarrel_PackageNum</t>
  </si>
  <si>
    <t>Hpc 2 Package Number Barrel 1</t>
  </si>
  <si>
    <t>Package number of Hpc2 Barrel 1</t>
  </si>
  <si>
    <t>Hpc2.Barrel1.PackageNumber</t>
  </si>
  <si>
    <t>Id.Hpc2Barrel2PackageNumber</t>
  </si>
  <si>
    <t>Hpc 2 Package Number Barrel 2</t>
  </si>
  <si>
    <t>Package number of Hpc2 Barrel 2</t>
  </si>
  <si>
    <t>Hpc2.Barrel2.PackageNumber</t>
  </si>
  <si>
    <t>Id.Hpc1Barrel1InstallDate</t>
  </si>
  <si>
    <t>HPC_1.Scan_UsedBarrel_InstallDate</t>
  </si>
  <si>
    <t>Hpc 1 Install Date Barrel 1</t>
  </si>
  <si>
    <t>Installation date of Hpc1 Barrel 1</t>
  </si>
  <si>
    <t>Hpc1.Barrel1.InstallDate</t>
  </si>
  <si>
    <t>BarrelInstallDate</t>
  </si>
  <si>
    <t>Id.Hpc1Barrel2InstallDate</t>
  </si>
  <si>
    <t>Hpc 1 Install Date Barrel 2</t>
  </si>
  <si>
    <t>Installation date of Hpc1 Barrel 2</t>
  </si>
  <si>
    <t>Hpc1.Barrel2.InstallDate</t>
  </si>
  <si>
    <t>Id.Hpc2Barrel1InstallDate</t>
  </si>
  <si>
    <t>HPC_2.Scan_UsedBarrel_InstallDate</t>
  </si>
  <si>
    <t>Hpc 2 Install Date Barrel 1</t>
  </si>
  <si>
    <t>Installation date of Hpc2 Barrel 1</t>
  </si>
  <si>
    <t>Hpc2.Barrel1.InstallDate</t>
  </si>
  <si>
    <t>Id.Hpc2Barrel2InstallDate</t>
  </si>
  <si>
    <t>Hpc 2 Install Dater Barrel 2</t>
  </si>
  <si>
    <t>Installation date of Hpc2 Barrel 2</t>
  </si>
  <si>
    <t>Hpc2.Barrel2.InstallDate</t>
  </si>
  <si>
    <t>Id.Hpc1ScannerInfoLine</t>
  </si>
  <si>
    <t>HPC_1.Scan_ScannerInfoLine</t>
  </si>
  <si>
    <t>HPC1 Scan barrel info</t>
  </si>
  <si>
    <t>Scan HPC1 barrel info</t>
  </si>
  <si>
    <t>Hpc1.ScanBarrelInfo</t>
  </si>
  <si>
    <t>Id.Hpc2ScannerInfoLine</t>
  </si>
  <si>
    <t>HPC_2.Scan_ScannerInfoLine</t>
  </si>
  <si>
    <t>HPC2 Scan barrel info</t>
  </si>
  <si>
    <t>Scan HPC2 barrel info</t>
  </si>
  <si>
    <t>Hpc2.ScanBarrelInfo</t>
  </si>
  <si>
    <t>Id.Meter1FillLevel</t>
  </si>
  <si>
    <t>METER_1.fill_level</t>
  </si>
  <si>
    <t>FillLevel Meter 1</t>
  </si>
  <si>
    <t>Filling level of Meter 1 in %</t>
  </si>
  <si>
    <t>Meter1.FillLevel</t>
  </si>
  <si>
    <t>Id.Meter2FillLevel</t>
  </si>
  <si>
    <t>METER_2.fill_level</t>
  </si>
  <si>
    <t>FillLevel Meter 2</t>
  </si>
  <si>
    <t>Filling level of Meter 2 in %</t>
  </si>
  <si>
    <t>Meter2.FillLevel</t>
  </si>
  <si>
    <t>Id.Quiss.Application.PartId</t>
  </si>
  <si>
    <t>PartId from Vision</t>
  </si>
  <si>
    <t>PartId derived from vision information</t>
  </si>
  <si>
    <t>kw_id</t>
  </si>
  <si>
    <t>Id.Quiss.Identify.Station</t>
  </si>
  <si>
    <t>Derived from MQTT message</t>
  </si>
  <si>
    <t>Vision station</t>
  </si>
  <si>
    <t>Vision system station name derived from MQTT message</t>
  </si>
  <si>
    <t>Id.Quiss.Identify.Name</t>
  </si>
  <si>
    <t>Vison name</t>
  </si>
  <si>
    <t>Vision system name from MQTT message</t>
  </si>
  <si>
    <t>Id.Quiss.IpAddress</t>
  </si>
  <si>
    <t>Vision Ip Address from MQTT message</t>
  </si>
  <si>
    <t>Vision IP address from MQTT message</t>
  </si>
  <si>
    <t>Id.Controller.Quiss.IpAddress</t>
  </si>
  <si>
    <t>Derived from VisionPara.IP_A, VisionPara.IP_B, VisionPara.IP_C, VisionPara.IP_D</t>
  </si>
  <si>
    <t>Configured Vision Ip Address</t>
  </si>
  <si>
    <t>Vision Ip Address as configured in SYS6000V4</t>
  </si>
  <si>
    <t>Id.Vision.ProductResult</t>
  </si>
  <si>
    <t>VisionInput.Word_1</t>
  </si>
  <si>
    <t>Product Result Vision</t>
  </si>
  <si>
    <t>Result of the applicaiton from vision system.
VisionInput.Word_1 which is communication data from Vision system to SYS6000 is used to extract ProductResult.</t>
  </si>
  <si>
    <t>ProductResult</t>
  </si>
  <si>
    <t>Id.Vision.SystemError</t>
  </si>
  <si>
    <t>Vision System Error</t>
  </si>
  <si>
    <t>Vision system error.
VisionInput.Word_1 which is communication data from Vision system to SYS6000 is used to extract SystemError.</t>
  </si>
  <si>
    <t>SystemError</t>
  </si>
  <si>
    <t>Id.Vision.TimeStamp</t>
  </si>
  <si>
    <t>InspectionTimeStamp</t>
  </si>
  <si>
    <t>Vision Inspection TimeStamp</t>
  </si>
  <si>
    <t>Timestamp of inspection</t>
  </si>
  <si>
    <t>Id.Vision.Inspections</t>
  </si>
  <si>
    <t>Data coming from MQTT message with topic QUISS/# from RTVision.t</t>
  </si>
  <si>
    <t>List of inspection results for RTVision.t</t>
  </si>
  <si>
    <t>Contains InspectionNr, various errors that could happen per inspection and and InspectionResult. 
For data from RTVision.t.
The errors are
- GlueNotFound
- BeadTooWide
- BeadTooNarrow
- GlueDisplaced
- GlueFound
- GapTooLong
- ReferenceNotFound
- InvalidReference
- ReferenceDisplaced
- DistanceDisplaced
- SensorComparisonNOK
- OtherProblem</t>
  </si>
  <si>
    <t>Inspections</t>
  </si>
  <si>
    <t>technology_value.tech.&lt;name of inspection artifact&gt;</t>
  </si>
  <si>
    <t>Id.Vision.Inspections.RTVision3d</t>
  </si>
  <si>
    <t>Data coming from MQTT message with topic QUISS/# from RTVision.3D</t>
  </si>
  <si>
    <t>List of inspection results for RTVision.3d</t>
  </si>
  <si>
    <t>Contains InspectionName and various artifacts, per inspection. 
For data from RTVision.3d.
Possible artifact names are, among others,
- BeadInspectionResults
- DotsInspectionResults
- HeightInspectionResults
- VolumeInspectionResults
- Depth
Possible artifact results are, among others
- ok
- none</t>
  </si>
  <si>
    <t>TestResult for Vision</t>
  </si>
  <si>
    <t>Information about the inspection result, i.e. results for various aspects that the vision systems checks. 
- GlueNotFound
- BeadTooWide
- BeadTooNarrow
- GlueDisplaced
- GlueFound
- GapTooLong
- ReferenceNotFound
- InvalidReference
- ReferenceDisplaced
- DistanceDisplaced
- SensorComparisonNOK
- OtherProblem</t>
  </si>
  <si>
    <t>Id.MixerStatus</t>
  </si>
  <si>
    <t>current.tMixerStatd</t>
  </si>
  <si>
    <t>Mixer status</t>
  </si>
  <si>
    <t>Mixer status. 
This tells us if mixer is 1C or 2C.</t>
  </si>
  <si>
    <t>MixerStatus</t>
  </si>
  <si>
    <t>Id.TargetPotLife1C
Id.PotLife1C</t>
  </si>
  <si>
    <t>Timer.TwoC.Potlife1C.SetMinutes</t>
  </si>
  <si>
    <t>Target potting time 1C</t>
  </si>
  <si>
    <t>TargetPotLife1C</t>
  </si>
  <si>
    <t>Id.TargetPotLife2C
Id.PotLife2C</t>
  </si>
  <si>
    <t>TwoC.PotLife</t>
  </si>
  <si>
    <t>Target potting time 2C</t>
  </si>
  <si>
    <t>TargetPotLife2C</t>
  </si>
  <si>
    <t>Id.RemainingPotLife1C</t>
  </si>
  <si>
    <t>current.Applicationstart.RemainingPotlife1C</t>
  </si>
  <si>
    <t>Potting time of 1 component</t>
  </si>
  <si>
    <t>RemainingPotLife1C</t>
  </si>
  <si>
    <t>RemainingPotLife</t>
  </si>
  <si>
    <t>Id.RemainingPotLife2C</t>
  </si>
  <si>
    <t>current.Applicationstart.RemainingPotlife2C</t>
  </si>
  <si>
    <t>Potting time of 2 component</t>
  </si>
  <si>
    <t>RemainingPotLife2C</t>
  </si>
  <si>
    <t>Id.TemperatureLastHeatingZone</t>
  </si>
  <si>
    <t>Heating.MaterialTempHeatingZoneSelected</t>
  </si>
  <si>
    <t>Temperature of the selected heating zone</t>
  </si>
  <si>
    <t>TempLastHeatZone</t>
  </si>
  <si>
    <t>TemperatureLastHeatingZone</t>
  </si>
  <si>
    <t>Id.Status.Type</t>
  </si>
  <si>
    <t>Status Type</t>
  </si>
  <si>
    <t>type of status message, e.g. error, process_end, process_start, ready, setup</t>
  </si>
  <si>
    <t>IBM MQ only</t>
  </si>
  <si>
    <t>Id.IbmMq.Audi.DeviceName</t>
  </si>
  <si>
    <t>IbmMq.Audi.DeviceName</t>
  </si>
  <si>
    <t>Device Name</t>
  </si>
  <si>
    <t>Device name</t>
  </si>
  <si>
    <t>name, ABZ</t>
  </si>
  <si>
    <t>Id.IbmMq.Audi.AssemblyCycle</t>
  </si>
  <si>
    <t>IbmMq.Audi.AssemblyCycle</t>
  </si>
  <si>
    <t>Assembly Cycle</t>
  </si>
  <si>
    <t>Assembly cycle</t>
  </si>
  <si>
    <t>assembly_cycle, ORT</t>
  </si>
  <si>
    <t>Id.IbmMq.Audi.AssemblyLine</t>
  </si>
  <si>
    <t>IbmMq.Audi.AssemblyLine</t>
  </si>
  <si>
    <t>Assembly Line</t>
  </si>
  <si>
    <t>Assembly line</t>
  </si>
  <si>
    <t>assembly_line, FSG</t>
  </si>
  <si>
    <t>Id.IbmMq.Audi.AssemblyLineSection</t>
  </si>
  <si>
    <t>IbmMq.Audi.AssemblyLineSection</t>
  </si>
  <si>
    <t>Assembly Line Section</t>
  </si>
  <si>
    <t>Assembly line section</t>
  </si>
  <si>
    <t>assembly_line_section, FAB</t>
  </si>
  <si>
    <t>Id.IbmMq.Audi.AssemblySubline</t>
  </si>
  <si>
    <t>IbmMq.Audi.AssemblySubline</t>
  </si>
  <si>
    <t>Assembly Subline</t>
  </si>
  <si>
    <t>Assembly subline</t>
  </si>
  <si>
    <t>assembly_subline</t>
  </si>
  <si>
    <t>Id.IbmMq.Audi.Plant</t>
  </si>
  <si>
    <t>IbmMq.Audi.Plant</t>
  </si>
  <si>
    <t>Plant</t>
  </si>
  <si>
    <t>plant, WRK</t>
  </si>
  <si>
    <t>Id.IbmMq.Audi.PlantSegment</t>
  </si>
  <si>
    <t>IbmMq.Audi.PlantSegment</t>
  </si>
  <si>
    <t>Plant Segment</t>
  </si>
  <si>
    <t>Plant segment</t>
  </si>
  <si>
    <t>plant_segment, FBR</t>
  </si>
  <si>
    <t>Id.IbmMq.Audi.Abs</t>
  </si>
  <si>
    <t>IbmMq.Audi.Abs</t>
  </si>
  <si>
    <t>Connection Side</t>
  </si>
  <si>
    <t>Connection side (left or rigth)</t>
  </si>
  <si>
    <t>ABS</t>
  </si>
  <si>
    <t>Id.CheckDigit</t>
  </si>
  <si>
    <t>calculated from KIN</t>
  </si>
  <si>
    <t>Check Digit</t>
  </si>
  <si>
    <t>Check digit</t>
  </si>
  <si>
    <t>checkdigit</t>
  </si>
  <si>
    <t>Id.BodyIdent</t>
  </si>
  <si>
    <t>Body Ident</t>
  </si>
  <si>
    <t>Body ident</t>
  </si>
  <si>
    <t>Id.Status</t>
  </si>
  <si>
    <t>calculated from Application result</t>
  </si>
  <si>
    <t>FSC</t>
  </si>
  <si>
    <t>MQTT Porsche only</t>
  </si>
  <si>
    <t>Type of message</t>
  </si>
  <si>
    <t>Program number</t>
  </si>
  <si>
    <t>The program number of the material program</t>
  </si>
  <si>
    <t>Process error</t>
  </si>
  <si>
    <t xml:space="preserve">in case of process errors, this is the internal error code of the process device. </t>
  </si>
  <si>
    <t>Single bead lower volume limit</t>
  </si>
  <si>
    <t>Below this bead volume would result in a not-Ok bead</t>
  </si>
  <si>
    <t>Single bead upper volume limit</t>
  </si>
  <si>
    <t>Above this bead volume would result in a not-Ok bead</t>
  </si>
  <si>
    <t>KeyPerformanceIndicators</t>
  </si>
  <si>
    <t>Unique Id</t>
  </si>
  <si>
    <t>UniqueId of Key Performance Indicators</t>
  </si>
  <si>
    <t>Id.MaterialEfficiency</t>
  </si>
  <si>
    <t>statistics.kpi.mapping.MaterialEfficiency</t>
  </si>
  <si>
    <t>Material Efiiciency</t>
  </si>
  <si>
    <t>Ratio of applied volume over total volume according to a specific time interval (10 min)</t>
  </si>
  <si>
    <t>MaterialEfficiency</t>
  </si>
  <si>
    <t>Id.AutoPurgeRatio</t>
  </si>
  <si>
    <t>statistics.kpi.mapping.AutoPurgeRatio</t>
  </si>
  <si>
    <t>Auto Purge Ratio</t>
  </si>
  <si>
    <t>Ratio of applied volume in automatic purge mode over total volume according to a specific time interval (10 min)</t>
  </si>
  <si>
    <t>AutoPurgeRatio</t>
  </si>
  <si>
    <t>Id.ManualPurgeRatio</t>
  </si>
  <si>
    <t>statistics.kpi.mapping.ManualPurgeRatio</t>
  </si>
  <si>
    <t>Manual Purge Ratio</t>
  </si>
  <si>
    <t>Ratio of applied volume in manual purge mode over total volume according to a specific time interval (10 min)</t>
  </si>
  <si>
    <t>ManualPurgeRatio</t>
  </si>
  <si>
    <t>Id.TotalVolume</t>
  </si>
  <si>
    <t>statistics.kpi.mapping.TotalVolume</t>
  </si>
  <si>
    <t>Total Volume</t>
  </si>
  <si>
    <t>Sum of applied and purge volumes according to a specific time interval (10 min). A value of 1 correspond to 0.01 cm3</t>
  </si>
  <si>
    <t>TotalVolume</t>
  </si>
  <si>
    <t>Id.AppliedMaterial</t>
  </si>
  <si>
    <t>statistics.kpi.mapping.AppliedMaterial</t>
  </si>
  <si>
    <t>Applied Material</t>
  </si>
  <si>
    <t>Sum of applied volumes according to a specific time interval (10 min). A value of 1 correspond to 0.01 cm3</t>
  </si>
  <si>
    <t>AppliedMaterial</t>
  </si>
  <si>
    <t>Id.AutomaticPurgeVolume</t>
  </si>
  <si>
    <t>statistics.kpi.mapping.AutomaticPurgeVolume</t>
  </si>
  <si>
    <t>Automatic Purge Volume</t>
  </si>
  <si>
    <t>Sum of purge volumes in automatic mode according to a specific time interval (10 min). Purge initiated by the Robot is also gathered in this category. A value of 1 correspond to 0.01 cm3</t>
  </si>
  <si>
    <t>AutomaticPurgeVolume</t>
  </si>
  <si>
    <t>Id.ManualPurgeVolume</t>
  </si>
  <si>
    <t>statistics.kpi.mapping.ManualPurgeVolume</t>
  </si>
  <si>
    <t>Manual Purge Volume</t>
  </si>
  <si>
    <t>Sum of purge volumes in manual mode according to a specific time interval (10 min). A value of 1 correspond to 0.01 cm3</t>
  </si>
  <si>
    <t>ManualPurgeVolume</t>
  </si>
  <si>
    <t>Id.MachineAvailability</t>
  </si>
  <si>
    <t>statistics.kpi.mapping.MachineAvailability</t>
  </si>
  <si>
    <t>Machine Availability</t>
  </si>
  <si>
    <t xml:space="preserve">Ratio of utilized time over occupied time for a specific time interval (10 min). A value of 1 correspond to 0.01% </t>
  </si>
  <si>
    <t>MachineAvailability</t>
  </si>
  <si>
    <t>Id.OccupiedTime</t>
  </si>
  <si>
    <t>statistics.kpi.mapping.OccupiedTime</t>
  </si>
  <si>
    <t>Occupied Time</t>
  </si>
  <si>
    <t xml:space="preserve">Cumulative time where the machine is considered as alive and in use, standstill considered given a specific time interval (10 min). A value of 1 correspond to 1s. Sum of technical downtime and utilization time. </t>
  </si>
  <si>
    <t>OccupiedTime</t>
  </si>
  <si>
    <t>Id.UtilisationTime</t>
  </si>
  <si>
    <t>statistics.kpi.mapping.UtilisationTime</t>
  </si>
  <si>
    <t>Utilisation Time</t>
  </si>
  <si>
    <t>Cumulative time where the machine is considered in use or in standstill without system error pending. Variable considered given a specific time interval (10 min). A value of 1 correspond to 1s</t>
  </si>
  <si>
    <t>UtilisationTime</t>
  </si>
  <si>
    <t>Id.TechnicalDowntime</t>
  </si>
  <si>
    <t>statistics.kpi.mapping.TechnicalDowntime</t>
  </si>
  <si>
    <t>Technical Downtime</t>
  </si>
  <si>
    <t>Cumulative time where the machine is considered with error pending, preventing the machine to perform its tasks. Variable considered given a specific time interval (10 min). A value of 1 correspond to 1s</t>
  </si>
  <si>
    <t>TechnicalDowntime</t>
  </si>
  <si>
    <t>Name in json</t>
  </si>
  <si>
    <t>Unit</t>
  </si>
  <si>
    <t xml:space="preserve"> Mqtt Version</t>
  </si>
  <si>
    <t>Alternative Names</t>
  </si>
  <si>
    <t>string
e.g. "SimulatedSys6000"</t>
  </si>
  <si>
    <t>5.0.8</t>
  </si>
  <si>
    <t>Legend</t>
  </si>
  <si>
    <t>To be checked</t>
  </si>
  <si>
    <t>string</t>
  </si>
  <si>
    <t>not from overview table</t>
  </si>
  <si>
    <t>Topic: {Topic}/Application
Triggered when an application is done</t>
  </si>
  <si>
    <t>Application time stamp</t>
  </si>
  <si>
    <t>string
e.g. "2021-10-12 08:37:16Z"</t>
  </si>
  <si>
    <t>number</t>
  </si>
  <si>
    <t>count</t>
  </si>
  <si>
    <t>string
e.g. "0"</t>
  </si>
  <si>
    <t>cm³</t>
  </si>
  <si>
    <t>s</t>
  </si>
  <si>
    <t>ms</t>
  </si>
  <si>
    <t>5.3.1</t>
  </si>
  <si>
    <t>bar</t>
  </si>
  <si>
    <t>Nm</t>
  </si>
  <si>
    <t>%</t>
  </si>
  <si>
    <t>cm³/s</t>
  </si>
  <si>
    <t>double</t>
  </si>
  <si>
    <t>6.0</t>
  </si>
  <si>
    <t>grad C</t>
  </si>
  <si>
    <t>Min</t>
  </si>
  <si>
    <t>Barrel Data</t>
  </si>
  <si>
    <t>SingleBead</t>
  </si>
  <si>
    <t>Bead names</t>
  </si>
  <si>
    <t>Error/Alarm</t>
  </si>
  <si>
    <t>Topic: {Topic}/Error
Triggered when an error comes or goes.</t>
  </si>
  <si>
    <t>string
e.g. "0110"</t>
  </si>
  <si>
    <t>boolean</t>
  </si>
  <si>
    <t>BarrelChange</t>
  </si>
  <si>
    <t>Topic: {Topic}/BarrelChange
Triggered when a barrel change is finished (system bar code scanner must be installed and enabled).</t>
  </si>
  <si>
    <t>int</t>
  </si>
  <si>
    <t>string
e.g. "PVC"</t>
  </si>
  <si>
    <t>string
e.g. "18.08.2022 13:06:27"</t>
  </si>
  <si>
    <t>Parameter Change</t>
  </si>
  <si>
    <t>Topic: {Topic}/ParameterChange
Triggered when a parameter is changed via Visu.</t>
  </si>
  <si>
    <t>string
e.g. "Netzwerk 0 Subnetzmaske B. "</t>
  </si>
  <si>
    <t>SystemStatus</t>
  </si>
  <si>
    <t>Topic: {Topic}/SystemStatus
Triggered after some time after data changed or after start of MQTT</t>
  </si>
  <si>
    <t>Topic: {Topic}/GeneralEvent
Triggered after log entry was added to SYS statistics</t>
  </si>
  <si>
    <t>string
e.g. "037"</t>
  </si>
  <si>
    <t>CounterData</t>
  </si>
  <si>
    <t>Topic: {Topic}/Counters
Triggered after some time after data changed or after start of MQTT or after start of MQTT</t>
  </si>
  <si>
    <t>BarrelData</t>
  </si>
  <si>
    <t>Topic: {Topic}/BarelData
Triggered after some time after data changed or after start of MQTT</t>
  </si>
  <si>
    <t>5.1.17</t>
  </si>
  <si>
    <t>MeterData</t>
  </si>
  <si>
    <t>Topic: {Topic}/MeterData
Triggered after some time after data changed or after start of MQTT</t>
  </si>
  <si>
    <t>TemperatureData</t>
  </si>
  <si>
    <t>Topic: {Topic}/Temperatures
Triggered after some time after data changed or after start of MQTT</t>
  </si>
  <si>
    <t>HZ number</t>
  </si>
  <si>
    <t>bool</t>
  </si>
  <si>
    <t>°C</t>
  </si>
  <si>
    <t>5.3.20</t>
  </si>
  <si>
    <t>stirng</t>
  </si>
  <si>
    <t>VisionData</t>
  </si>
  <si>
    <t xml:space="preserve">Topic: {Topic}/Vision
Triggered when inspection is received from Vision. </t>
  </si>
  <si>
    <t>5.2</t>
  </si>
  <si>
    <t>5.2.4</t>
  </si>
  <si>
    <t>Json Object:
{
            "BeadTooNarrow": "OK",
            "BeadTooWide": "OK",
            "DistanceDisplaced": "OK",
            "GapTooLong": "OK",
            "GlueDisplaced": "OK",
            "GlueFound": "OK",
            "GlueNotFound": "Error",
            "InspectionNr": 1,
            "InspectionResult": "Error",
            "InvalidReference": "OK",
            "OtherProblem": "OK",
            "ReferenceDisplaced": "OK",
            "ReferenceNotFound": "OK",
            "SensorComparisonNOK": "OK"
}</t>
  </si>
  <si>
    <t>Json Object per Inspection:
{
            "InspectionName":  "Bead1",
            "BeadInspectionResults": "ok",
            "DotsInspectionResults": "none",
             "HeightInspectionResults": "ok",
             "Depth": "ok",
            "VolumeInspectionResults": "ok"
}</t>
  </si>
  <si>
    <t>5.6.13</t>
  </si>
  <si>
    <t>ActiveErrors</t>
  </si>
  <si>
    <t xml:space="preserve">Topic: {Topic}/ActiveErrors
Triggered whenever an error comes or goes away or at start of MQTT. </t>
  </si>
  <si>
    <t>Messages definition</t>
  </si>
  <si>
    <t>Markus Herold</t>
  </si>
  <si>
    <t>Layout adaptations</t>
  </si>
  <si>
    <t>Extension for 2C systems</t>
  </si>
  <si>
    <t xml:space="preserve">Vision message added </t>
  </si>
  <si>
    <t>Aparna Lakshmi</t>
  </si>
  <si>
    <t>V1.2</t>
  </si>
  <si>
    <t>Template changed</t>
  </si>
  <si>
    <t>V1.3</t>
  </si>
  <si>
    <t xml:space="preserve">Added more data to Statistics </t>
  </si>
  <si>
    <t>V1.4</t>
  </si>
  <si>
    <t>Updates Vision messages</t>
  </si>
  <si>
    <t>Added Pump temperatures</t>
  </si>
  <si>
    <t>V1.5</t>
  </si>
  <si>
    <t>Added RTVision.3d message</t>
  </si>
  <si>
    <t>Corrected DateTime to TimeStamp</t>
  </si>
  <si>
    <t>V1.6</t>
  </si>
  <si>
    <t>Commertial Guideline and contact person updated</t>
  </si>
  <si>
    <t>Leandro Gil</t>
  </si>
  <si>
    <t>V1.7</t>
  </si>
  <si>
    <t>Added barrel data and potting times to application message</t>
  </si>
  <si>
    <t>Santiago Lamas</t>
  </si>
  <si>
    <t>V1.8</t>
  </si>
  <si>
    <t>Example / Format</t>
  </si>
  <si>
    <t>Mqtt Version</t>
  </si>
  <si>
    <t>Message Examples</t>
  </si>
  <si>
    <t>Application Message</t>
  </si>
  <si>
    <t>Line</t>
  </si>
  <si>
    <t>Example</t>
  </si>
  <si>
    <t>{</t>
  </si>
  <si>
    <t xml:space="preserve">    "TimeStamp": "2025-03-25T10:41:46.934Z",</t>
  </si>
  <si>
    <t xml:space="preserve">    "TempLastHeatZone": "25",</t>
  </si>
  <si>
    <t xml:space="preserve">    "MixerStatus": "",</t>
  </si>
  <si>
    <t xml:space="preserve">    "TargetMixRatio": 1,</t>
  </si>
  <si>
    <t xml:space="preserve">    "MixRatio": 100,</t>
  </si>
  <si>
    <t xml:space="preserve">    "MixRatioMinimum": 3,</t>
  </si>
  <si>
    <t xml:space="preserve">    "MixRatioMaximum": 4,</t>
  </si>
  <si>
    <t xml:space="preserve">    "TargetPotLife1C": 5000,</t>
  </si>
  <si>
    <t xml:space="preserve">    "TargetPotLife2C": 4000,</t>
  </si>
  <si>
    <t xml:space="preserve">    "RemainingPotLife1C": 2500,</t>
  </si>
  <si>
    <t xml:space="preserve">    "RemainingPotLife2C": 2200,</t>
  </si>
  <si>
    <t xml:space="preserve">    "UniqueId": 3,</t>
  </si>
  <si>
    <t xml:space="preserve">    "PartId": "PartId_3",</t>
  </si>
  <si>
    <t xml:space="preserve">    "ProgramNumber": 4,</t>
  </si>
  <si>
    <t xml:space="preserve">    "ApplicationResult": "Max. volume",</t>
  </si>
  <si>
    <t xml:space="preserve">    "ConfirmationResult": "OK",</t>
  </si>
  <si>
    <t xml:space="preserve">    "TargetVolume": 150.0,</t>
  </si>
  <si>
    <t xml:space="preserve">    "MeasuredVolume": 155.87039,</t>
  </si>
  <si>
    <t xml:space="preserve">    "CalculatedVolume": 29.5,</t>
  </si>
  <si>
    <t xml:space="preserve">    "VolumeDeviation": 5.870384,</t>
  </si>
  <si>
    <t xml:space="preserve">    "ApplTime": 10.0,</t>
  </si>
  <si>
    <t xml:space="preserve">    "MaxPressure1": 190,</t>
  </si>
  <si>
    <t xml:space="preserve">    "MaxPressure2": 45,</t>
  </si>
  <si>
    <t xml:space="preserve">    "MinPressure1": 23,</t>
  </si>
  <si>
    <t xml:space="preserve">    "MinPressure2": 0,</t>
  </si>
  <si>
    <t xml:space="preserve">    "AveragePressure1": 31,</t>
  </si>
  <si>
    <t xml:space="preserve">    "AveragePressure2": 31,</t>
  </si>
  <si>
    <t xml:space="preserve">    "SetPrePressure1": 52,</t>
  </si>
  <si>
    <t xml:space="preserve">    "SetPrePressure2": 55,</t>
  </si>
  <si>
    <t xml:space="preserve">    "BeadCount": 2,</t>
  </si>
  <si>
    <t xml:space="preserve">    "BatteryId": "",</t>
  </si>
  <si>
    <t xml:space="preserve">    "ModuleNumber": 0,</t>
  </si>
  <si>
    <t xml:space="preserve">    "ActionId": "Application",</t>
  </si>
  <si>
    <t xml:space="preserve">    "ErrorNumber": "",</t>
  </si>
  <si>
    <t xml:space="preserve">    "AverageTorque1": 0.253,</t>
  </si>
  <si>
    <t xml:space="preserve">    "AverageTorque2": 0.253,</t>
  </si>
  <si>
    <t xml:space="preserve">    "MaxTorque1": 0.772,</t>
  </si>
  <si>
    <t xml:space="preserve">    "MaxTorque2": 0.0,</t>
  </si>
  <si>
    <t xml:space="preserve">    "FillTime": 0.399,</t>
  </si>
  <si>
    <t xml:space="preserve">    "FillTime2": 0.0,</t>
  </si>
  <si>
    <t xml:space="preserve">    "FillRate": 21.7,</t>
  </si>
  <si>
    <t xml:space="preserve">    "FillRate2": 0.0,</t>
  </si>
  <si>
    <t xml:space="preserve">    "FillVolume": 8.8,</t>
  </si>
  <si>
    <t xml:space="preserve">    "FillVolume2": 0.0,</t>
  </si>
  <si>
    <t xml:space="preserve">    "ShortestBeadTime": 0,</t>
  </si>
  <si>
    <t xml:space="preserve">    "CompressionFactor1": 0.0,</t>
  </si>
  <si>
    <t xml:space="preserve">    "CompressionFactor2": 0.0,</t>
  </si>
  <si>
    <t xml:space="preserve">    "ActiveBarrel1": 1,</t>
  </si>
  <si>
    <t xml:space="preserve">    "ActiveBarrel2": 1,</t>
  </si>
  <si>
    <t xml:space="preserve">    "SpindleEfficiencyApplication1": 69.0,</t>
  </si>
  <si>
    <t xml:space="preserve">    "SpindleEfficiencyApplication2": 0.0,</t>
  </si>
  <si>
    <t xml:space="preserve">    "ViCofMeter1": 0,</t>
  </si>
  <si>
    <t xml:space="preserve">    "ViCofMeter2": 0,</t>
  </si>
  <si>
    <t xml:space="preserve">    "VoCofMeter1": 0,</t>
  </si>
  <si>
    <t xml:space="preserve">    "VoCofMeter2": 0,</t>
  </si>
  <si>
    <t xml:space="preserve">    "ApplicatorOpeningTime1": 0,</t>
  </si>
  <si>
    <t xml:space="preserve">    "ApplicatorOpeningTime2": 0,</t>
  </si>
  <si>
    <t xml:space="preserve">    "ApplicatorClosingTime1": 0,</t>
  </si>
  <si>
    <t xml:space="preserve">    "ApplicatorClosingTime2": 0,</t>
  </si>
  <si>
    <t xml:space="preserve">    "CAClosingTime": 0,</t>
  </si>
  <si>
    <t xml:space="preserve">    "CAOpeningTime": 0,</t>
  </si>
  <si>
    <t xml:space="preserve">    "CAViscoFactor_Start": 0,</t>
  </si>
  <si>
    <t xml:space="preserve">    "CAViscoFactor_End": 0,</t>
  </si>
  <si>
    <t xml:space="preserve">    "CANozzleContactMaxRampAppl": 0,</t>
  </si>
  <si>
    <t xml:space="preserve">    "MinAirSwirl": 0.0,</t>
  </si>
  <si>
    <t xml:space="preserve">    "MaxAirSwirl": 0.0,</t>
  </si>
  <si>
    <t xml:space="preserve">    "MinAirSwirlFeedback": 0.0,</t>
  </si>
  <si>
    <t xml:space="preserve">    "MaxAirSwirlFeedback": 0.0,</t>
  </si>
  <si>
    <t xml:space="preserve">    "SmartAdjustUsed": "UNKNOWN",</t>
  </si>
  <si>
    <t xml:space="preserve">    "ErrorNumberMatProgramParam": 0,</t>
  </si>
  <si>
    <t xml:space="preserve">    "ErrorNumberMatBeadNumber": 0,</t>
  </si>
  <si>
    <t xml:space="preserve">    "LastCycleTime": 4.239,</t>
  </si>
  <si>
    <t xml:space="preserve">    "LastDispenseTime": 1.0,</t>
  </si>
  <si>
    <t xml:space="preserve">    "LastVolume": 52.935192,</t>
  </si>
  <si>
    <t xml:space="preserve">    "LastVolumeMeter1": 52.935192,</t>
  </si>
  <si>
    <t xml:space="preserve">    "LastVolumeMeter2": 0.0,</t>
  </si>
  <si>
    <t xml:space="preserve">    "System": {</t>
  </si>
  <si>
    <t xml:space="preserve">        "MachineName": "SimulatedSys6000",</t>
  </si>
  <si>
    <t xml:space="preserve">        "IpAddress": "10.49.12.13"</t>
  </si>
  <si>
    <t xml:space="preserve">    },</t>
  </si>
  <si>
    <t xml:space="preserve">    "SingleBeads": [{</t>
  </si>
  <si>
    <t xml:space="preserve">            "BeadName": "SingleBeadNameSingleBeadName1",</t>
  </si>
  <si>
    <t xml:space="preserve">            "BeadNumber": 1,</t>
  </si>
  <si>
    <t xml:space="preserve">            "AppliedVolume": 5.5,</t>
  </si>
  <si>
    <t xml:space="preserve">            "TargetVolume": 12.0,</t>
  </si>
  <si>
    <t xml:space="preserve">            "Result": "NOK",</t>
  </si>
  <si>
    <t xml:space="preserve">            "LowerLimit": 11.0,</t>
  </si>
  <si>
    <t xml:space="preserve">            "UpperLimit": 13.0,</t>
  </si>
  <si>
    <t xml:space="preserve">            "ApplicationTime": 1</t>
  </si>
  <si>
    <t xml:space="preserve">        }, {</t>
  </si>
  <si>
    <t xml:space="preserve">            "BeadName": "",</t>
  </si>
  <si>
    <t xml:space="preserve">            "BeadNumber": 2,</t>
  </si>
  <si>
    <t xml:space="preserve">            "AppliedVolume": 18.3,</t>
  </si>
  <si>
    <t xml:space="preserve">            "TargetVolume": 13.100000381469727,</t>
  </si>
  <si>
    <t xml:space="preserve">            "Result": "OK",</t>
  </si>
  <si>
    <t xml:space="preserve">            "LowerLimit": 11.000000476837158,</t>
  </si>
  <si>
    <t xml:space="preserve">            "UpperLimit": 15.200000286102295,</t>
  </si>
  <si>
    <t xml:space="preserve">            "ApplicationTime": 2.1</t>
  </si>
  <si>
    <t xml:space="preserve">        }</t>
  </si>
  <si>
    <t xml:space="preserve">    ],</t>
  </si>
  <si>
    <t xml:space="preserve">    "BarrelData": {</t>
  </si>
  <si>
    <t xml:space="preserve">        "Hpc1": {</t>
  </si>
  <si>
    <t xml:space="preserve">            "ActiveBarrel": 1,</t>
  </si>
  <si>
    <t xml:space="preserve">            "Material": "Epoxy1",</t>
  </si>
  <si>
    <t xml:space="preserve">            "ExpirationDate": "25.04.2025",</t>
  </si>
  <si>
    <t xml:space="preserve">            "Charge": "Charge1",</t>
  </si>
  <si>
    <t xml:space="preserve">            "InstallDate": "",</t>
  </si>
  <si>
    <t xml:space="preserve">            "PackageNumber": "PackageNumber1"</t>
  </si>
  <si>
    <t xml:space="preserve">        },</t>
  </si>
  <si>
    <t xml:space="preserve">        "Hpc2": {</t>
  </si>
  <si>
    <t xml:space="preserve">            "ActiveBarrel": 2,</t>
  </si>
  <si>
    <t xml:space="preserve">            "Material": "PVC2",</t>
  </si>
  <si>
    <t xml:space="preserve">            "ExpirationDate": "25.07.2025",</t>
  </si>
  <si>
    <t xml:space="preserve">            "Charge": "Charge4",</t>
  </si>
  <si>
    <t xml:space="preserve">            "PackageNumber": "PackageNumber2"</t>
  </si>
  <si>
    <t xml:space="preserve">    }</t>
  </si>
  <si>
    <t>}</t>
  </si>
  <si>
    <t>Barrel Change Message</t>
  </si>
  <si>
    <t xml:space="preserve">  "TimeStamp": "2024-01-16T22:39:39.509Z",</t>
  </si>
  <si>
    <t xml:space="preserve">  "UniqueId": 11737,</t>
  </si>
  <si>
    <t xml:space="preserve">  "HPC": 11,</t>
  </si>
  <si>
    <t xml:space="preserve">  "Barrel": 7,</t>
  </si>
  <si>
    <t xml:space="preserve">  "UserName": "RANDOM",</t>
  </si>
  <si>
    <t xml:space="preserve">  "ExpirationDate": 2024-04-19",</t>
  </si>
  <si>
    <t xml:space="preserve">  "Material": "Material1",</t>
  </si>
  <si>
    <t xml:space="preserve">  "Charge": "Charge1",</t>
  </si>
  <si>
    <t xml:space="preserve">  "PackageNumber": "123",</t>
  </si>
  <si>
    <t xml:space="preserve">  "System": {</t>
  </si>
  <si>
    <t xml:space="preserve">    "MachineName": "Aparna V3 Board",</t>
  </si>
  <si>
    <t xml:space="preserve">    "IpAddress": "192.168.68.107"</t>
  </si>
  <si>
    <t xml:space="preserve">  }</t>
  </si>
  <si>
    <t>Counters Message</t>
  </si>
  <si>
    <r>
      <t xml:space="preserve">   "TimeStamp"</t>
    </r>
    <r>
      <rPr>
        <sz val="7"/>
        <color rgb="FF000000"/>
        <rFont val="Consolas"/>
        <family val="3"/>
      </rPr>
      <t xml:space="preserve">: </t>
    </r>
    <r>
      <rPr>
        <sz val="7"/>
        <color rgb="FF0451A5"/>
        <rFont val="Consolas"/>
        <family val="3"/>
      </rPr>
      <t>"2022-07-18T13:06:07.911Z"</t>
    </r>
    <r>
      <rPr>
        <sz val="7"/>
        <color rgb="FF000000"/>
        <rFont val="Consolas"/>
        <family val="3"/>
      </rPr>
      <t>,</t>
    </r>
  </si>
  <si>
    <r>
      <t xml:space="preserve">   "SystemCycles"</t>
    </r>
    <r>
      <rPr>
        <sz val="7"/>
        <color rgb="FF000000"/>
        <rFont val="Consolas"/>
        <family val="3"/>
      </rPr>
      <t xml:space="preserve">: </t>
    </r>
    <r>
      <rPr>
        <sz val="7"/>
        <color rgb="FF09885A"/>
        <rFont val="Consolas"/>
        <family val="3"/>
      </rPr>
      <t>16</t>
    </r>
    <r>
      <rPr>
        <sz val="7"/>
        <color rgb="FF000000"/>
        <rFont val="Consolas"/>
        <family val="3"/>
      </rPr>
      <t>,</t>
    </r>
  </si>
  <si>
    <r>
      <t xml:space="preserve">   "TotalCounterSinceLastReset"</t>
    </r>
    <r>
      <rPr>
        <sz val="7"/>
        <color rgb="FF000000"/>
        <rFont val="Consolas"/>
        <family val="3"/>
      </rPr>
      <t xml:space="preserve">: </t>
    </r>
    <r>
      <rPr>
        <sz val="7"/>
        <color rgb="FF09885A"/>
        <rFont val="Consolas"/>
        <family val="3"/>
      </rPr>
      <t>0</t>
    </r>
    <r>
      <rPr>
        <sz val="7"/>
        <color rgb="FF000000"/>
        <rFont val="Consolas"/>
        <family val="3"/>
      </rPr>
      <t>,</t>
    </r>
  </si>
  <si>
    <r>
      <t xml:space="preserve">   "TotalProductionQuantity"</t>
    </r>
    <r>
      <rPr>
        <sz val="7"/>
        <color rgb="FF000000"/>
        <rFont val="Consolas"/>
        <family val="3"/>
      </rPr>
      <t xml:space="preserve">: </t>
    </r>
    <r>
      <rPr>
        <sz val="7"/>
        <color rgb="FF09885A"/>
        <rFont val="Consolas"/>
        <family val="3"/>
      </rPr>
      <t>0</t>
    </r>
    <r>
      <rPr>
        <sz val="7"/>
        <color rgb="FF000000"/>
        <rFont val="Consolas"/>
        <family val="3"/>
      </rPr>
      <t>,</t>
    </r>
  </si>
  <si>
    <r>
      <t xml:space="preserve">   "TotalPurgeVolume"</t>
    </r>
    <r>
      <rPr>
        <sz val="7"/>
        <color rgb="FF000000"/>
        <rFont val="Consolas"/>
        <family val="3"/>
      </rPr>
      <t xml:space="preserve">: </t>
    </r>
    <r>
      <rPr>
        <sz val="7"/>
        <color rgb="FF09885A"/>
        <rFont val="Consolas"/>
        <family val="3"/>
      </rPr>
      <t>0</t>
    </r>
    <r>
      <rPr>
        <sz val="7"/>
        <color rgb="FF000000"/>
        <rFont val="Consolas"/>
        <family val="3"/>
      </rPr>
      <t>,</t>
    </r>
  </si>
  <si>
    <r>
      <t xml:space="preserve">   "TotalMaintenanceVolume"</t>
    </r>
    <r>
      <rPr>
        <sz val="7"/>
        <color rgb="FF000000"/>
        <rFont val="Consolas"/>
        <family val="3"/>
      </rPr>
      <t xml:space="preserve">: </t>
    </r>
    <r>
      <rPr>
        <sz val="7"/>
        <color rgb="FF09885A"/>
        <rFont val="Consolas"/>
        <family val="3"/>
      </rPr>
      <t>32.0</t>
    </r>
    <r>
      <rPr>
        <sz val="7"/>
        <color rgb="FF000000"/>
        <rFont val="Consolas"/>
        <family val="3"/>
      </rPr>
      <t>,</t>
    </r>
  </si>
  <si>
    <r>
      <t xml:space="preserve">   "System"</t>
    </r>
    <r>
      <rPr>
        <sz val="7"/>
        <color rgb="FF000000"/>
        <rFont val="Consolas"/>
        <family val="3"/>
      </rPr>
      <t>: {</t>
    </r>
  </si>
  <si>
    <r>
      <t xml:space="preserve">      "MachineName"</t>
    </r>
    <r>
      <rPr>
        <sz val="7"/>
        <color rgb="FF000000"/>
        <rFont val="Consolas"/>
        <family val="3"/>
      </rPr>
      <t xml:space="preserve">: </t>
    </r>
    <r>
      <rPr>
        <sz val="7"/>
        <color rgb="FF0451A5"/>
        <rFont val="Consolas"/>
        <family val="3"/>
      </rPr>
      <t>"SimulatedSys6000"</t>
    </r>
    <r>
      <rPr>
        <sz val="7"/>
        <color rgb="FF000000"/>
        <rFont val="Consolas"/>
        <family val="3"/>
      </rPr>
      <t>,</t>
    </r>
  </si>
  <si>
    <r>
      <t xml:space="preserve">      "IpAddress"</t>
    </r>
    <r>
      <rPr>
        <sz val="7"/>
        <color rgb="FF000000"/>
        <rFont val="Consolas"/>
        <family val="3"/>
      </rPr>
      <t xml:space="preserve">: </t>
    </r>
    <r>
      <rPr>
        <sz val="7"/>
        <color rgb="FF0451A5"/>
        <rFont val="Consolas"/>
        <family val="3"/>
      </rPr>
      <t>"10.49.12.13"</t>
    </r>
  </si>
  <si>
    <t xml:space="preserve">   },</t>
  </si>
  <si>
    <r>
      <t xml:space="preserve">   "Meter1"</t>
    </r>
    <r>
      <rPr>
        <sz val="7"/>
        <color rgb="FF000000"/>
        <rFont val="Consolas"/>
        <family val="3"/>
      </rPr>
      <t>: {</t>
    </r>
  </si>
  <si>
    <r>
      <t xml:space="preserve">      "CyclesApplicator1"</t>
    </r>
    <r>
      <rPr>
        <sz val="7"/>
        <color rgb="FF000000"/>
        <rFont val="Consolas"/>
        <family val="3"/>
      </rPr>
      <t xml:space="preserve">: </t>
    </r>
    <r>
      <rPr>
        <sz val="7"/>
        <color rgb="FF09885A"/>
        <rFont val="Consolas"/>
        <family val="3"/>
      </rPr>
      <t>0</t>
    </r>
    <r>
      <rPr>
        <sz val="7"/>
        <color rgb="FF000000"/>
        <rFont val="Consolas"/>
        <family val="3"/>
      </rPr>
      <t>,</t>
    </r>
  </si>
  <si>
    <r>
      <t xml:space="preserve">      "CyclesApplicator2"</t>
    </r>
    <r>
      <rPr>
        <sz val="7"/>
        <color rgb="FF000000"/>
        <rFont val="Consolas"/>
        <family val="3"/>
      </rPr>
      <t xml:space="preserve">: </t>
    </r>
    <r>
      <rPr>
        <sz val="7"/>
        <color rgb="FF09885A"/>
        <rFont val="Consolas"/>
        <family val="3"/>
      </rPr>
      <t>0</t>
    </r>
    <r>
      <rPr>
        <sz val="7"/>
        <color rgb="FF000000"/>
        <rFont val="Consolas"/>
        <family val="3"/>
      </rPr>
      <t>,</t>
    </r>
  </si>
  <si>
    <r>
      <t xml:space="preserve">      "CyclesApplicator3"</t>
    </r>
    <r>
      <rPr>
        <sz val="7"/>
        <color rgb="FF000000"/>
        <rFont val="Consolas"/>
        <family val="3"/>
      </rPr>
      <t xml:space="preserve">: </t>
    </r>
    <r>
      <rPr>
        <sz val="7"/>
        <color rgb="FF09885A"/>
        <rFont val="Consolas"/>
        <family val="3"/>
      </rPr>
      <t>0</t>
    </r>
    <r>
      <rPr>
        <sz val="7"/>
        <color rgb="FF000000"/>
        <rFont val="Consolas"/>
        <family val="3"/>
      </rPr>
      <t>,</t>
    </r>
  </si>
  <si>
    <r>
      <t xml:space="preserve">      "CyclesApplicator4"</t>
    </r>
    <r>
      <rPr>
        <sz val="7"/>
        <color rgb="FF000000"/>
        <rFont val="Consolas"/>
        <family val="3"/>
      </rPr>
      <t xml:space="preserve">: </t>
    </r>
    <r>
      <rPr>
        <sz val="7"/>
        <color rgb="FF09885A"/>
        <rFont val="Consolas"/>
        <family val="3"/>
      </rPr>
      <t>0</t>
    </r>
    <r>
      <rPr>
        <sz val="7"/>
        <color rgb="FF000000"/>
        <rFont val="Consolas"/>
        <family val="3"/>
      </rPr>
      <t>,</t>
    </r>
  </si>
  <si>
    <r>
      <t xml:space="preserve">      "CyclesFillValve"</t>
    </r>
    <r>
      <rPr>
        <sz val="7"/>
        <color rgb="FF000000"/>
        <rFont val="Consolas"/>
        <family val="3"/>
      </rPr>
      <t xml:space="preserve">: </t>
    </r>
    <r>
      <rPr>
        <sz val="7"/>
        <color rgb="FF09885A"/>
        <rFont val="Consolas"/>
        <family val="3"/>
      </rPr>
      <t>16</t>
    </r>
  </si>
  <si>
    <r>
      <t xml:space="preserve">   "Meter2"</t>
    </r>
    <r>
      <rPr>
        <sz val="7"/>
        <color rgb="FF000000"/>
        <rFont val="Consolas"/>
        <family val="3"/>
      </rPr>
      <t>: {</t>
    </r>
  </si>
  <si>
    <r>
      <t xml:space="preserve">      "CyclesFillValve"</t>
    </r>
    <r>
      <rPr>
        <sz val="7"/>
        <color rgb="FF000000"/>
        <rFont val="Consolas"/>
        <family val="3"/>
      </rPr>
      <t xml:space="preserve">: </t>
    </r>
    <r>
      <rPr>
        <sz val="7"/>
        <color rgb="FF09885A"/>
        <rFont val="Consolas"/>
        <family val="3"/>
      </rPr>
      <t>0</t>
    </r>
  </si>
  <si>
    <r>
      <t xml:space="preserve">   "Hpc1"</t>
    </r>
    <r>
      <rPr>
        <sz val="7"/>
        <color rgb="FF000000"/>
        <rFont val="Consolas"/>
        <family val="3"/>
      </rPr>
      <t>: {</t>
    </r>
  </si>
  <si>
    <r>
      <t xml:space="preserve">      "NumberOfStrokesPump1"</t>
    </r>
    <r>
      <rPr>
        <sz val="7"/>
        <color rgb="FF000000"/>
        <rFont val="Consolas"/>
        <family val="3"/>
      </rPr>
      <t xml:space="preserve">: </t>
    </r>
    <r>
      <rPr>
        <sz val="7"/>
        <color rgb="FF09885A"/>
        <rFont val="Consolas"/>
        <family val="3"/>
      </rPr>
      <t>16</t>
    </r>
    <r>
      <rPr>
        <sz val="7"/>
        <color rgb="FF000000"/>
        <rFont val="Consolas"/>
        <family val="3"/>
      </rPr>
      <t>,</t>
    </r>
  </si>
  <si>
    <r>
      <t xml:space="preserve">      "NumberOfStrokesPump2"</t>
    </r>
    <r>
      <rPr>
        <sz val="7"/>
        <color rgb="FF000000"/>
        <rFont val="Consolas"/>
        <family val="3"/>
      </rPr>
      <t xml:space="preserve">: </t>
    </r>
    <r>
      <rPr>
        <sz val="7"/>
        <color rgb="FF09885A"/>
        <rFont val="Consolas"/>
        <family val="3"/>
      </rPr>
      <t>0</t>
    </r>
    <r>
      <rPr>
        <sz val="7"/>
        <color rgb="FF000000"/>
        <rFont val="Consolas"/>
        <family val="3"/>
      </rPr>
      <t>,</t>
    </r>
  </si>
  <si>
    <r>
      <t xml:space="preserve">      "TotalQuantity"</t>
    </r>
    <r>
      <rPr>
        <sz val="7"/>
        <color rgb="FF000000"/>
        <rFont val="Consolas"/>
        <family val="3"/>
      </rPr>
      <t xml:space="preserve">: </t>
    </r>
    <r>
      <rPr>
        <sz val="7"/>
        <color rgb="FF09885A"/>
        <rFont val="Consolas"/>
        <family val="3"/>
      </rPr>
      <t>0</t>
    </r>
  </si>
  <si>
    <r>
      <t xml:space="preserve">   "Hpc2"</t>
    </r>
    <r>
      <rPr>
        <sz val="7"/>
        <color rgb="FF000000"/>
        <rFont val="Consolas"/>
        <family val="3"/>
      </rPr>
      <t>: {</t>
    </r>
  </si>
  <si>
    <r>
      <t xml:space="preserve">      "NumberOfStrokesPump1"</t>
    </r>
    <r>
      <rPr>
        <sz val="7"/>
        <color rgb="FF000000"/>
        <rFont val="Consolas"/>
        <family val="3"/>
      </rPr>
      <t xml:space="preserve">: </t>
    </r>
    <r>
      <rPr>
        <sz val="7"/>
        <color rgb="FF09885A"/>
        <rFont val="Consolas"/>
        <family val="3"/>
      </rPr>
      <t>0</t>
    </r>
    <r>
      <rPr>
        <sz val="7"/>
        <color rgb="FF000000"/>
        <rFont val="Consolas"/>
        <family val="3"/>
      </rPr>
      <t>,</t>
    </r>
  </si>
  <si>
    <t xml:space="preserve">   }</t>
  </si>
  <si>
    <t>Error Message</t>
  </si>
  <si>
    <t xml:space="preserve">  "TimeStamp": "2024-01-16T22:39:39.659Z",</t>
  </si>
  <si>
    <t xml:space="preserve">  "UniqueId": 126690,</t>
  </si>
  <si>
    <t xml:space="preserve">  "ErrorCode": "00A3",</t>
  </si>
  <si>
    <t xml:space="preserve">  "ErrorType": "Warning",</t>
  </si>
  <si>
    <t xml:space="preserve">  "Acknowledged": false,</t>
  </si>
  <si>
    <t xml:space="preserve">  "ErrorText": "Bead interruption program 219: Emergency stop pump. ",</t>
  </si>
  <si>
    <t xml:space="preserve">  "ErrorSystemConfiguration": 25,</t>
  </si>
  <si>
    <t xml:space="preserve">  "ErrorDuration": 0,</t>
  </si>
  <si>
    <t xml:space="preserve">  "ErrorMaterialProgramActive": 1,</t>
  </si>
  <si>
    <t xml:space="preserve">  "ErrorMaterialProgramNumber": 186,</t>
  </si>
  <si>
    <t xml:space="preserve">  "ErrorMaterialProgramParameter": 0,</t>
  </si>
  <si>
    <t xml:space="preserve">  "ErrorBeadNumber": 0,</t>
  </si>
  <si>
    <t xml:space="preserve">  "ApplicationId": 0,</t>
  </si>
  <si>
    <t>General Event Message</t>
  </si>
  <si>
    <r>
      <t xml:space="preserve">   "TimeStamp"</t>
    </r>
    <r>
      <rPr>
        <sz val="7"/>
        <color rgb="FF000000"/>
        <rFont val="Consolas"/>
        <family val="3"/>
      </rPr>
      <t xml:space="preserve">: </t>
    </r>
    <r>
      <rPr>
        <sz val="7"/>
        <color rgb="FF0451A5"/>
        <rFont val="Consolas"/>
        <family val="3"/>
      </rPr>
      <t>"2022-07-18T13:04:37.895Z"</t>
    </r>
    <r>
      <rPr>
        <sz val="7"/>
        <color rgb="FF000000"/>
        <rFont val="Consolas"/>
        <family val="3"/>
      </rPr>
      <t>,</t>
    </r>
  </si>
  <si>
    <r>
      <t xml:space="preserve">   "UniqueId"</t>
    </r>
    <r>
      <rPr>
        <sz val="7"/>
        <color rgb="FF000000"/>
        <rFont val="Consolas"/>
        <family val="3"/>
      </rPr>
      <t xml:space="preserve">: </t>
    </r>
    <r>
      <rPr>
        <sz val="7"/>
        <color rgb="FF09885A"/>
        <rFont val="Consolas"/>
        <family val="3"/>
      </rPr>
      <t>5</t>
    </r>
    <r>
      <rPr>
        <sz val="7"/>
        <color rgb="FF000000"/>
        <rFont val="Consolas"/>
        <family val="3"/>
      </rPr>
      <t>,</t>
    </r>
  </si>
  <si>
    <r>
      <t xml:space="preserve">   "EventCode"</t>
    </r>
    <r>
      <rPr>
        <sz val="7"/>
        <color rgb="FF000000"/>
        <rFont val="Consolas"/>
        <family val="3"/>
      </rPr>
      <t xml:space="preserve">: </t>
    </r>
    <r>
      <rPr>
        <sz val="7"/>
        <color rgb="FF0451A5"/>
        <rFont val="Consolas"/>
        <family val="3"/>
      </rPr>
      <t>"3"</t>
    </r>
    <r>
      <rPr>
        <sz val="7"/>
        <color rgb="FF000000"/>
        <rFont val="Consolas"/>
        <family val="3"/>
      </rPr>
      <t>,</t>
    </r>
  </si>
  <si>
    <r>
      <t xml:space="preserve">   "LocalizedDescription"</t>
    </r>
    <r>
      <rPr>
        <sz val="7"/>
        <color rgb="FF000000"/>
        <rFont val="Consolas"/>
        <family val="3"/>
      </rPr>
      <t xml:space="preserve">: </t>
    </r>
    <r>
      <rPr>
        <sz val="7"/>
        <color rgb="FF0451A5"/>
        <rFont val="Consolas"/>
        <family val="3"/>
      </rPr>
      <t>"Heizung eingeschaltet. "</t>
    </r>
    <r>
      <rPr>
        <sz val="7"/>
        <color rgb="FF000000"/>
        <rFont val="Consolas"/>
        <family val="3"/>
      </rPr>
      <t>,</t>
    </r>
  </si>
  <si>
    <t>Parameter Change Message</t>
  </si>
  <si>
    <t xml:space="preserve">  "TimeStamp": "2024-01-16T22:39:39.622Z",</t>
  </si>
  <si>
    <t xml:space="preserve">  "UniqueId": 14085,</t>
  </si>
  <si>
    <t xml:space="preserve">  "User": "No_User",</t>
  </si>
  <si>
    <t xml:space="preserve">  "AccessLevel": 0,</t>
  </si>
  <si>
    <t xml:space="preserve">  "ModificationLocation": "IbmMq_Audi_PortStat",</t>
  </si>
  <si>
    <t xml:space="preserve">  "OldValue": "mN Tfptz7WlXr",</t>
  </si>
  <si>
    <t xml:space="preserve">  "NewValue": "",</t>
  </si>
  <si>
    <t xml:space="preserve">  "ModificationTarget": "Setup.xml",</t>
  </si>
  <si>
    <t xml:space="preserve">  "ModificationLocationDescription": "",</t>
  </si>
  <si>
    <t xml:space="preserve">  "ModificationLocationAsDigit": 0,</t>
  </si>
  <si>
    <t>System Status Message</t>
  </si>
  <si>
    <r>
      <t xml:space="preserve">   "TimeStamp"</t>
    </r>
    <r>
      <rPr>
        <sz val="7"/>
        <color rgb="FF000000"/>
        <rFont val="Consolas"/>
        <family val="3"/>
      </rPr>
      <t xml:space="preserve">: </t>
    </r>
    <r>
      <rPr>
        <sz val="7"/>
        <color rgb="FF0451A5"/>
        <rFont val="Consolas"/>
        <family val="3"/>
      </rPr>
      <t>"2022-07-18T13:04:08.897Z"</t>
    </r>
    <r>
      <rPr>
        <sz val="7"/>
        <color rgb="FF000000"/>
        <rFont val="Consolas"/>
        <family val="3"/>
      </rPr>
      <t>,</t>
    </r>
  </si>
  <si>
    <r>
      <t xml:space="preserve">   "StatusLine"</t>
    </r>
    <r>
      <rPr>
        <sz val="7"/>
        <color rgb="FF000000"/>
        <rFont val="Consolas"/>
        <family val="3"/>
      </rPr>
      <t xml:space="preserve">: </t>
    </r>
    <r>
      <rPr>
        <sz val="7"/>
        <color rgb="FF0451A5"/>
        <rFont val="Consolas"/>
        <family val="3"/>
      </rPr>
      <t>"STATUS_LINE_EMPTY"</t>
    </r>
    <r>
      <rPr>
        <sz val="7"/>
        <color rgb="FF000000"/>
        <rFont val="Consolas"/>
        <family val="3"/>
      </rPr>
      <t>,</t>
    </r>
  </si>
  <si>
    <r>
      <t xml:space="preserve">      "Available"</t>
    </r>
    <r>
      <rPr>
        <sz val="7"/>
        <color rgb="FF000000"/>
        <rFont val="Consolas"/>
        <family val="3"/>
      </rPr>
      <t xml:space="preserve">: </t>
    </r>
    <r>
      <rPr>
        <sz val="7"/>
        <color rgb="FF0451A5"/>
        <rFont val="Consolas"/>
        <family val="3"/>
      </rPr>
      <t>"True"</t>
    </r>
    <r>
      <rPr>
        <sz val="7"/>
        <color rgb="FF000000"/>
        <rFont val="Consolas"/>
        <family val="3"/>
      </rPr>
      <t>,</t>
    </r>
  </si>
  <si>
    <r>
      <t xml:space="preserve">      "StatePump1"</t>
    </r>
    <r>
      <rPr>
        <sz val="7"/>
        <color rgb="FF000000"/>
        <rFont val="Consolas"/>
        <family val="3"/>
      </rPr>
      <t xml:space="preserve">: </t>
    </r>
    <r>
      <rPr>
        <sz val="7"/>
        <color rgb="FF0451A5"/>
        <rFont val="Consolas"/>
        <family val="3"/>
      </rPr>
      <t>"Active"</t>
    </r>
    <r>
      <rPr>
        <sz val="7"/>
        <color rgb="FF000000"/>
        <rFont val="Consolas"/>
        <family val="3"/>
      </rPr>
      <t>,</t>
    </r>
  </si>
  <si>
    <r>
      <t xml:space="preserve">      "StatePump2"</t>
    </r>
    <r>
      <rPr>
        <sz val="7"/>
        <color rgb="FF000000"/>
        <rFont val="Consolas"/>
        <family val="3"/>
      </rPr>
      <t xml:space="preserve">: </t>
    </r>
    <r>
      <rPr>
        <sz val="7"/>
        <color rgb="FF0451A5"/>
        <rFont val="Consolas"/>
        <family val="3"/>
      </rPr>
      <t>"OFF"</t>
    </r>
    <r>
      <rPr>
        <sz val="7"/>
        <color rgb="FF000000"/>
        <rFont val="Consolas"/>
        <family val="3"/>
      </rPr>
      <t>,</t>
    </r>
  </si>
  <si>
    <r>
      <t xml:space="preserve">      "FillLevelWarningPump1"</t>
    </r>
    <r>
      <rPr>
        <sz val="7"/>
        <color rgb="FF000000"/>
        <rFont val="Consolas"/>
        <family val="3"/>
      </rPr>
      <t xml:space="preserve">: </t>
    </r>
    <r>
      <rPr>
        <sz val="7"/>
        <color rgb="FF0451A5"/>
        <rFont val="Consolas"/>
        <family val="3"/>
      </rPr>
      <t>"1"</t>
    </r>
    <r>
      <rPr>
        <sz val="7"/>
        <color rgb="FF000000"/>
        <rFont val="Consolas"/>
        <family val="3"/>
      </rPr>
      <t>,</t>
    </r>
  </si>
  <si>
    <r>
      <t xml:space="preserve">      "FillLevelWarningPump2"</t>
    </r>
    <r>
      <rPr>
        <sz val="7"/>
        <color rgb="FF000000"/>
        <rFont val="Consolas"/>
        <family val="3"/>
      </rPr>
      <t xml:space="preserve">: </t>
    </r>
    <r>
      <rPr>
        <sz val="7"/>
        <color rgb="FF0451A5"/>
        <rFont val="Consolas"/>
        <family val="3"/>
      </rPr>
      <t>"1"</t>
    </r>
  </si>
  <si>
    <r>
      <t xml:space="preserve">      "Available"</t>
    </r>
    <r>
      <rPr>
        <sz val="7"/>
        <color rgb="FF000000"/>
        <rFont val="Consolas"/>
        <family val="3"/>
      </rPr>
      <t xml:space="preserve">: </t>
    </r>
    <r>
      <rPr>
        <sz val="7"/>
        <color rgb="FF0451A5"/>
        <rFont val="Consolas"/>
        <family val="3"/>
      </rPr>
      <t>"False"</t>
    </r>
    <r>
      <rPr>
        <sz val="7"/>
        <color rgb="FF000000"/>
        <rFont val="Consolas"/>
        <family val="3"/>
      </rPr>
      <t>,</t>
    </r>
  </si>
  <si>
    <r>
      <t xml:space="preserve">      "StatePump1"</t>
    </r>
    <r>
      <rPr>
        <sz val="7"/>
        <color rgb="FF000000"/>
        <rFont val="Consolas"/>
        <family val="3"/>
      </rPr>
      <t xml:space="preserve">: </t>
    </r>
    <r>
      <rPr>
        <sz val="7"/>
        <color rgb="FF0451A5"/>
        <rFont val="Consolas"/>
        <family val="3"/>
      </rPr>
      <t>"OFF"</t>
    </r>
    <r>
      <rPr>
        <sz val="7"/>
        <color rgb="FF000000"/>
        <rFont val="Consolas"/>
        <family val="3"/>
      </rPr>
      <t>,</t>
    </r>
  </si>
  <si>
    <t>BarrelData Message</t>
  </si>
  <si>
    <t xml:space="preserve">    "MachineName": "SimulatedSys6000",</t>
  </si>
  <si>
    <t xml:space="preserve">    "IpAddress": "10.49.12.13"</t>
  </si>
  <si>
    <t xml:space="preserve">  },</t>
  </si>
  <si>
    <t xml:space="preserve">  "Hpc1": {</t>
  </si>
  <si>
    <t xml:space="preserve">    "Available": true,</t>
  </si>
  <si>
    <t xml:space="preserve">    "ActiveBarrelNumber": 2,</t>
  </si>
  <si>
    <t xml:space="preserve">    "ScanBarrelInfo": "Scan Module Off-Line",</t>
  </si>
  <si>
    <t xml:space="preserve">    "Barrel1": {</t>
  </si>
  <si>
    <t xml:space="preserve">      "Material": "Epoxy1",</t>
  </si>
  <si>
    <t xml:space="preserve">      "ExpirationDate": "2024-04-19",</t>
  </si>
  <si>
    <t xml:space="preserve">      "UserName": "User1",</t>
  </si>
  <si>
    <t xml:space="preserve">      "Charge": "Charge1",</t>
  </si>
  <si>
    <t xml:space="preserve">      "PackageNumber": "PackageNumber1",</t>
  </si>
  <si>
    <t xml:space="preserve">      "InstallDate": "2024-02-08"</t>
  </si>
  <si>
    <t xml:space="preserve">    "Barrel2": {</t>
  </si>
  <si>
    <t xml:space="preserve">      "Material": "PVC1",</t>
  </si>
  <si>
    <t xml:space="preserve">      "ExpirationDate": "2024-05-19",</t>
  </si>
  <si>
    <t xml:space="preserve">      "UserName": "User2",</t>
  </si>
  <si>
    <t xml:space="preserve">      "Charge": "Charge2",</t>
  </si>
  <si>
    <t xml:space="preserve">      "PackageNumber": "PackageNumber2",</t>
  </si>
  <si>
    <t xml:space="preserve">      "InstallDate": "2024-02-28"</t>
  </si>
  <si>
    <t xml:space="preserve">  "Hpc2": {</t>
  </si>
  <si>
    <t xml:space="preserve">    "Available": false,</t>
  </si>
  <si>
    <t xml:space="preserve">    "ActiveBarrelNumber": 1,</t>
  </si>
  <si>
    <t xml:space="preserve">    "ScanBarrelInfo": "PCU Off-Line",</t>
  </si>
  <si>
    <t xml:space="preserve">      "Material": "Epoxy2",</t>
  </si>
  <si>
    <t xml:space="preserve">      "ExpirationDate": "2024-06-19",</t>
  </si>
  <si>
    <t xml:space="preserve">      "InstallDate": "2024-02-18"</t>
  </si>
  <si>
    <t xml:space="preserve">      "Material": "PVC2",</t>
  </si>
  <si>
    <t xml:space="preserve">      "ExpirationDate": "2024-07-19",</t>
  </si>
  <si>
    <t xml:space="preserve">      "InstallDate": "2024-03-09"</t>
  </si>
  <si>
    <t>MeterData Message</t>
  </si>
  <si>
    <t xml:space="preserve">  "Meter1": {</t>
  </si>
  <si>
    <t xml:space="preserve">    "FillLevel": 86</t>
  </si>
  <si>
    <t xml:space="preserve">  "Meter2": {</t>
  </si>
  <si>
    <t xml:space="preserve">    "FillLevel": 48</t>
  </si>
  <si>
    <t xml:space="preserve">  "ErrorCount": 2,</t>
  </si>
  <si>
    <t xml:space="preserve">  "ErrorList": [</t>
  </si>
  <si>
    <t xml:space="preserve">    {</t>
  </si>
  <si>
    <t xml:space="preserve">      "ErrorNumber": "1327",</t>
  </si>
  <si>
    <t xml:space="preserve">      "ErrorMatProgAct": 0,</t>
  </si>
  <si>
    <t xml:space="preserve">      "ErrorMatProgNr": 0,</t>
  </si>
  <si>
    <t xml:space="preserve">      "ErrorMatProgPar": 0,</t>
  </si>
  <si>
    <t xml:space="preserve">      "ErrorBeadNr": 0,</t>
  </si>
  <si>
    <t xml:space="preserve">      "ErrorSyscfg": 0,</t>
  </si>
  <si>
    <t xml:space="preserve">      "ErrorType": "1",</t>
  </si>
  <si>
    <t xml:space="preserve">      "ErrorParam1": "",</t>
  </si>
  <si>
    <t xml:space="preserve">      "ErrorParam2": "",</t>
  </si>
  <si>
    <t xml:space="preserve">      "ErrorParam3": "",</t>
  </si>
  <si>
    <t xml:space="preserve">      "ErrorParam4": "",</t>
  </si>
  <si>
    <t xml:space="preserve">      "ErrorParam5": "",</t>
  </si>
  <si>
    <t xml:space="preserve">      "ErrorParam6": "",</t>
  </si>
  <si>
    <t xml:space="preserve">      "ErrorParam7": "",</t>
  </si>
  <si>
    <t xml:space="preserve">      "ErrorParam8": "",</t>
  </si>
  <si>
    <t xml:space="preserve">      "ErrorParam9": "",</t>
  </si>
  <si>
    <t xml:space="preserve">      "ErrorParam10": ""</t>
  </si>
  <si>
    <t xml:space="preserve">      "ErrorNumber": "2108",</t>
  </si>
  <si>
    <t xml:space="preserve">      "ErrorMatProgAct": 1,</t>
  </si>
  <si>
    <t xml:space="preserve">      "ErrorMatProgNr": 20,</t>
  </si>
  <si>
    <t xml:space="preserve">      "ErrorMatProgPar": 2,</t>
  </si>
  <si>
    <t xml:space="preserve">      "ErrorBeadNr": 3,</t>
  </si>
  <si>
    <t xml:space="preserve">      "ErrorType": "2",</t>
  </si>
  <si>
    <t xml:space="preserve">  ]</t>
  </si>
  <si>
    <t>Vision Message for integrated RTVision.t without inspection results via MQTT</t>
  </si>
  <si>
    <t xml:space="preserve">    "ApplicationTimeStamp": "2024-02-12T09:13:27.364+01:00",</t>
  </si>
  <si>
    <t xml:space="preserve">    "PartId": "partId1",</t>
  </si>
  <si>
    <t xml:space="preserve">    "ProductResult": "WARN",</t>
  </si>
  <si>
    <t xml:space="preserve">        "IpAddress": "10.1.1.1",</t>
  </si>
  <si>
    <t xml:space="preserve">        "MachineName": "SystemName"</t>
  </si>
  <si>
    <t xml:space="preserve">    "SystemError": false,</t>
  </si>
  <si>
    <t xml:space="preserve">    "UniqueId": 1</t>
  </si>
  <si>
    <t>Vision Message for integrated RTVision.t with inspection results via MQTT</t>
  </si>
  <si>
    <t xml:space="preserve">    "ApplicationTimeStamp": "2023-05-03T11:44:44.000",</t>
  </si>
  <si>
    <t xml:space="preserve">    "Inspections": [</t>
  </si>
  <si>
    <t xml:space="preserve">        {</t>
  </si>
  <si>
    <t xml:space="preserve">            "BeadTooNarrow": "OK",</t>
  </si>
  <si>
    <t xml:space="preserve">            "BeadTooWide": "OK",</t>
  </si>
  <si>
    <t xml:space="preserve">            "DistanceDisplaced": "OK",</t>
  </si>
  <si>
    <t xml:space="preserve">            "GapTooLong": "OK",</t>
  </si>
  <si>
    <t xml:space="preserve">            "GlueDisplaced": "OK",</t>
  </si>
  <si>
    <t xml:space="preserve">            "GlueFound": "OK",</t>
  </si>
  <si>
    <t xml:space="preserve">            "GlueNotFound": "Error",</t>
  </si>
  <si>
    <t xml:space="preserve">            "InspectionNr": 1,</t>
  </si>
  <si>
    <t xml:space="preserve">            "InspectionResult": "Error",</t>
  </si>
  <si>
    <t xml:space="preserve">            "InvalidReference": "OK",</t>
  </si>
  <si>
    <t xml:space="preserve">            "OtherProblem": "OK",</t>
  </si>
  <si>
    <t xml:space="preserve">            "ReferenceDisplaced": "OK",</t>
  </si>
  <si>
    <t xml:space="preserve">            "ReferenceNotFound": "OK",</t>
  </si>
  <si>
    <t xml:space="preserve">            "SensorComparisonNOK": "OK"</t>
  </si>
  <si>
    <t xml:space="preserve">            "GlueNotFound": "OK",</t>
  </si>
  <si>
    <t xml:space="preserve">            "InspectionNr": 2,</t>
  </si>
  <si>
    <t xml:space="preserve">            "InspectionResult": "OK",</t>
  </si>
  <si>
    <t xml:space="preserve">            "BeadTooNarrow": "Warning",</t>
  </si>
  <si>
    <t xml:space="preserve">            "InspectionNr": 3,</t>
  </si>
  <si>
    <t xml:space="preserve">            "InspectionResult": "Warning",</t>
  </si>
  <si>
    <t xml:space="preserve">    "InspectionTimeStamp": "2023-04-26T09:15:50.659",</t>
  </si>
  <si>
    <t xml:space="preserve">    "ProductResult": "Error",</t>
  </si>
  <si>
    <t>Vision Message for RTVision.3D</t>
  </si>
  <si>
    <t xml:space="preserve">  "PartId": "partId1",</t>
  </si>
  <si>
    <t xml:space="preserve">  "ApplicationTimeStamp": "2023-05-03T11:44:44.000",</t>
  </si>
  <si>
    <t xml:space="preserve">  "InspectionTimeStamp": "2024-03-13T15:09:00.000",</t>
  </si>
  <si>
    <t xml:space="preserve">  "UniqueId": 1,</t>
  </si>
  <si>
    <t xml:space="preserve">  "ProductResult": "NOK",</t>
  </si>
  <si>
    <t xml:space="preserve">    "MachineName": "SystemName",</t>
  </si>
  <si>
    <t xml:space="preserve">    "IpAddress": "10.1.1.1"</t>
  </si>
  <si>
    <t xml:space="preserve">  "Inspections": [</t>
  </si>
  <si>
    <t xml:space="preserve">      "InspectionName": "Raupeninspektion (3D) 1",</t>
  </si>
  <si>
    <t xml:space="preserve">      "BeadInspectionResults": "ok",</t>
  </si>
  <si>
    <t xml:space="preserve">      "DotsInspectionResults": "none",</t>
  </si>
  <si>
    <t xml:space="preserve">      "HeightInspectionResults": "ok",</t>
  </si>
  <si>
    <t xml:space="preserve">      "Depth": "ok",</t>
  </si>
  <si>
    <t xml:space="preserve">      "VolumeInspectionResults": "ok"</t>
  </si>
  <si>
    <t xml:space="preserve">      "InspectionName": "Raupeninspektion (3D) 2",</t>
  </si>
  <si>
    <t>TemperatureData Message</t>
  </si>
  <si>
    <t xml:space="preserve">  "TemperaturesMeter1": [</t>
  </si>
  <si>
    <t xml:space="preserve">      "HZ": 1,</t>
  </si>
  <si>
    <t xml:space="preserve">      "Enabled": true,</t>
  </si>
  <si>
    <t xml:space="preserve">      "Status": "Ready",</t>
  </si>
  <si>
    <t xml:space="preserve">      "Actual": 20</t>
  </si>
  <si>
    <t xml:space="preserve">      "HZ": 6,</t>
  </si>
  <si>
    <t xml:space="preserve">      "Status": "Sensor break",</t>
  </si>
  <si>
    <t xml:space="preserve">      "Actual": 300</t>
  </si>
  <si>
    <t xml:space="preserve">  ],</t>
  </si>
  <si>
    <t xml:space="preserve">  "TemperaturesMeter2": [</t>
  </si>
  <si>
    <t xml:space="preserve">  "TemperaturesPeltier": [</t>
  </si>
  <si>
    <t xml:space="preserve">      "PeltierTempCore": 20,</t>
  </si>
  <si>
    <t xml:space="preserve">      "PeltierTempIn": 20,</t>
  </si>
  <si>
    <t xml:space="preserve">      "PeltierTempOut": 20,</t>
  </si>
  <si>
    <t xml:space="preserve">      "PeltierTempAppl": 20</t>
  </si>
  <si>
    <t xml:space="preserve">      "PeltierTempCore": 16,</t>
  </si>
  <si>
    <t xml:space="preserve">      "PeltierTempIn": 16,</t>
  </si>
  <si>
    <t xml:space="preserve">      "PeltierTempOut": 16,</t>
  </si>
  <si>
    <t xml:space="preserve">      "PeltierTempAppl": 16</t>
  </si>
  <si>
    <t xml:space="preserve">  "TemperaturesHpc1": [</t>
  </si>
  <si>
    <t xml:space="preserve">      "Status": "ZoneReady",</t>
  </si>
  <si>
    <t xml:space="preserve">      "Actual": 23</t>
  </si>
  <si>
    <t xml:space="preserve">      "HZ": 48,</t>
  </si>
  <si>
    <t xml:space="preserve">      "Enabled": false,</t>
  </si>
  <si>
    <t xml:space="preserve">      "Status": "Off",</t>
  </si>
  <si>
    <t xml:space="preserve">      "Actual": 0</t>
  </si>
  <si>
    <t xml:space="preserve">  "TemperaturesHpc2": [</t>
  </si>
  <si>
    <t xml:space="preserve">      "Actual": 33</t>
  </si>
  <si>
    <t>HZ</t>
  </si>
  <si>
    <t>General</t>
  </si>
  <si>
    <t>fields that exist in all messages</t>
  </si>
  <si>
    <t>5.3</t>
  </si>
  <si>
    <t>Message TimeStamp</t>
  </si>
  <si>
    <t>timestamp according to Boysen spec</t>
  </si>
  <si>
    <t>Revision</t>
  </si>
  <si>
    <t>revision according to Boysen spec</t>
  </si>
  <si>
    <t>revision</t>
  </si>
  <si>
    <t>string, e.g. "2020-01"</t>
  </si>
  <si>
    <t>Category</t>
  </si>
  <si>
    <t>category according to Boysen spec</t>
  </si>
  <si>
    <t>category</t>
  </si>
  <si>
    <t>string, "status" or "testresult"</t>
  </si>
  <si>
    <t>Production Order</t>
  </si>
  <si>
    <t>productionOrder according to Boysen spec</t>
  </si>
  <si>
    <t>productionOrder</t>
  </si>
  <si>
    <t>string, e.g. ""</t>
  </si>
  <si>
    <t>TimeBase</t>
  </si>
  <si>
    <t>timeBase according to Boysen spec</t>
  </si>
  <si>
    <t>timeBase</t>
  </si>
  <si>
    <t>string, e.g. "local"</t>
  </si>
  <si>
    <t>Status - general</t>
  </si>
  <si>
    <t>fields for all status messages
Topic: &lt;Topic&gt;/Status</t>
  </si>
  <si>
    <t>TestResult - general</t>
  </si>
  <si>
    <t>fields for all TestResult messages 
Topic: &lt;Topic&gt;/TestResult</t>
  </si>
  <si>
    <t>Status - error message</t>
  </si>
  <si>
    <t>Trigger: Error was created or acknowledged</t>
  </si>
  <si>
    <t>Status-process_end message</t>
  </si>
  <si>
    <t>Trigger: Cycle was started</t>
  </si>
  <si>
    <t>Status-process_start message</t>
  </si>
  <si>
    <t>Trigger: Cycle finished</t>
  </si>
  <si>
    <t>Status-ready message</t>
  </si>
  <si>
    <t>Trigger: Automatic mode enabled</t>
  </si>
  <si>
    <t>Status-setup message</t>
  </si>
  <si>
    <t>Trigger: Manual mode enabled</t>
  </si>
  <si>
    <t>TestResult message with beads</t>
  </si>
  <si>
    <t>Trigger: Application finished</t>
  </si>
  <si>
    <t>TestResult message for QUISS Vision</t>
  </si>
  <si>
    <t>Trigger: MQTT message received with topic BoysenQuiss/#</t>
  </si>
  <si>
    <t>Created</t>
  </si>
  <si>
    <t>There are 4 status messages and 2 testResult messages, which are further described below.</t>
  </si>
  <si>
    <t xml:space="preserve">  "BOYSEN": {</t>
  </si>
  <si>
    <t xml:space="preserve">    "messageTs": "2024-05-28T17:58:33.513+02:00",</t>
  </si>
  <si>
    <t xml:space="preserve">    "type": "error",</t>
  </si>
  <si>
    <t xml:space="preserve">    "machineId": "Topic6",</t>
  </si>
  <si>
    <t xml:space="preserve">    "partNumber": "",</t>
  </si>
  <si>
    <t xml:space="preserve">    "revision": "2020-01",</t>
  </si>
  <si>
    <t xml:space="preserve">    "category": "status",</t>
  </si>
  <si>
    <t xml:space="preserve">    "program": "",</t>
  </si>
  <si>
    <t xml:space="preserve">    "productionOrder": "",</t>
  </si>
  <si>
    <t xml:space="preserve">    "timeBase": "local",</t>
  </si>
  <si>
    <t xml:space="preserve">    "errors": [</t>
  </si>
  <si>
    <t xml:space="preserve">      {</t>
  </si>
  <si>
    <t xml:space="preserve">        "Code": "0057",</t>
  </si>
  <si>
    <t xml:space="preserve">        "data": { "ComingOrGoing": "Coming" }</t>
  </si>
  <si>
    <t xml:space="preserve">      }</t>
  </si>
  <si>
    <t xml:space="preserve">    ]</t>
  </si>
  <si>
    <t xml:space="preserve">    "messageTs": "2024-06-05T08:32:28.387+02:00", </t>
  </si>
  <si>
    <t xml:space="preserve">    "type": "process_end", </t>
  </si>
  <si>
    <t xml:space="preserve">    "machineId": "107", </t>
  </si>
  <si>
    <t xml:space="preserve">    "partNumber": "", </t>
  </si>
  <si>
    <t xml:space="preserve">    "revision": "2020-01", </t>
  </si>
  <si>
    <t xml:space="preserve">    "category": "status", </t>
  </si>
  <si>
    <t xml:space="preserve">    "program": "", </t>
  </si>
  <si>
    <t xml:space="preserve">    "productionOrder": "", </t>
  </si>
  <si>
    <t xml:space="preserve">    "timeBase": "local",  </t>
  </si>
  <si>
    <t xml:space="preserve">    "errors": []</t>
  </si>
  <si>
    <t xml:space="preserve">    "messageTs": "2024-06-05T08:32:13.770+02:00", </t>
  </si>
  <si>
    <t xml:space="preserve">    "type": "process_start", </t>
  </si>
  <si>
    <t xml:space="preserve">    "timeBase": "local", </t>
  </si>
  <si>
    <t xml:space="preserve">    "messageTs": "2024-05-29T15:30:33.681+02:00", // done</t>
  </si>
  <si>
    <t xml:space="preserve">    "type": "ready", // done</t>
  </si>
  <si>
    <t xml:space="preserve">    "machineId": "Topic6", // done</t>
  </si>
  <si>
    <t xml:space="preserve">    "partNumber": "", // done</t>
  </si>
  <si>
    <t xml:space="preserve">    "revision": "2020-01", // done</t>
  </si>
  <si>
    <t xml:space="preserve">    "category": "status", // done</t>
  </si>
  <si>
    <t xml:space="preserve">    "program": "", // done</t>
  </si>
  <si>
    <t xml:space="preserve">    "productionOrder": "", // done</t>
  </si>
  <si>
    <t xml:space="preserve">    "timeBase": "local", // done</t>
  </si>
  <si>
    <t xml:space="preserve">    "errors": [] // done</t>
  </si>
  <si>
    <t xml:space="preserve">    "messageTs": "2024-05-29T15:29:59.321+02:00", // done</t>
  </si>
  <si>
    <t xml:space="preserve">    "type": "setup", // done</t>
  </si>
  <si>
    <t xml:space="preserve">    "messageTs": "2024-06-21T12:01:21.292+02:00", // done</t>
  </si>
  <si>
    <t xml:space="preserve">    "program": "21", // done</t>
  </si>
  <si>
    <t xml:space="preserve">    "machineId": "test", // done</t>
  </si>
  <si>
    <t xml:space="preserve">    "globalRating": "0", // done</t>
  </si>
  <si>
    <t xml:space="preserve">    "partNumber": "RMO Test", // done</t>
  </si>
  <si>
    <t xml:space="preserve">    "partId": "", // done</t>
  </si>
  <si>
    <t xml:space="preserve">    "category": "testResult", // done</t>
  </si>
  <si>
    <t xml:space="preserve">    "results": [</t>
  </si>
  <si>
    <t xml:space="preserve">        "parameter": "UniqueId", // done</t>
  </si>
  <si>
    <t xml:space="preserve">        "reading": "1114637" // done</t>
  </si>
  <si>
    <t xml:space="preserve">      },</t>
  </si>
  <si>
    <t xml:space="preserve">        "parameter": "Program Number", // done</t>
  </si>
  <si>
    <t xml:space="preserve">        "reading": "21" // done</t>
  </si>
  <si>
    <t xml:space="preserve">        "parameter": "Application Result", // done</t>
  </si>
  <si>
    <t xml:space="preserve">        "reading": "Min. Volumen", // done</t>
  </si>
  <si>
    <t xml:space="preserve">        "rating": "0" // done</t>
  </si>
  <si>
    <t xml:space="preserve">        "parameter": "Measured Volume", // done</t>
  </si>
  <si>
    <t xml:space="preserve">        "reading": "0", // done</t>
  </si>
  <si>
    <t xml:space="preserve">        "targetN": "0.001", // done</t>
  </si>
  <si>
    <t xml:space="preserve">        "limitLowN": "0", // done</t>
  </si>
  <si>
    <t xml:space="preserve">        "limitUpN": "0.002", // done</t>
  </si>
  <si>
    <t xml:space="preserve">        "rating": "1", // done</t>
  </si>
  <si>
    <r>
      <t xml:space="preserve">        "unit": "cm</t>
    </r>
    <r>
      <rPr>
        <vertAlign val="superscript"/>
        <sz val="7"/>
        <color rgb="FFA31515"/>
        <rFont val="Consolas"/>
        <family val="3"/>
      </rPr>
      <t>3</t>
    </r>
    <r>
      <rPr>
        <sz val="7"/>
        <color rgb="FFA31515"/>
        <rFont val="Consolas"/>
        <family val="3"/>
      </rPr>
      <t>" // done</t>
    </r>
  </si>
  <si>
    <t xml:space="preserve">        "parameter": "Application Time", // done</t>
  </si>
  <si>
    <t xml:space="preserve">        "reading": "3.969", // done</t>
  </si>
  <si>
    <t xml:space="preserve">        "unit": "s" // done</t>
  </si>
  <si>
    <t xml:space="preserve">        "parameter": "Maximum Pressure 1", // done</t>
  </si>
  <si>
    <t xml:space="preserve">        "reading": "13", // done</t>
  </si>
  <si>
    <t xml:space="preserve">        "unit": "bar" // done</t>
  </si>
  <si>
    <t xml:space="preserve">        "parameter": "Maximum Pressure 2", // done</t>
  </si>
  <si>
    <t xml:space="preserve">        "reading": "", // done</t>
  </si>
  <si>
    <t xml:space="preserve">        "parameter": "Bead Count", // done</t>
  </si>
  <si>
    <t xml:space="preserve">        "reading": "4" // done</t>
  </si>
  <si>
    <t xml:space="preserve">        "parameter": "Meter 1 Temperature HZ 1", // done</t>
  </si>
  <si>
    <t xml:space="preserve">        "reading": "9999", // done</t>
  </si>
  <si>
    <t xml:space="preserve">        "targetN": "43", // done</t>
  </si>
  <si>
    <t xml:space="preserve">        "limitLowN": "20", // done</t>
  </si>
  <si>
    <t xml:space="preserve">        "limitUpN": "50", // done</t>
  </si>
  <si>
    <t xml:space="preserve">        "rating": "0", // done</t>
  </si>
  <si>
    <t xml:space="preserve">        "unit": "°C" // done</t>
  </si>
  <si>
    <t xml:space="preserve">        "parameter": "Meter 1 Temperature HZ 6", // done</t>
  </si>
  <si>
    <t xml:space="preserve">        "reading": "31", // done</t>
  </si>
  <si>
    <t xml:space="preserve">        "targetN": "30", // done</t>
  </si>
  <si>
    <t xml:space="preserve">        "parameter": "Name Bead 1", // done</t>
  </si>
  <si>
    <t xml:space="preserve">        "reading": "Short 1" // done</t>
  </si>
  <si>
    <t xml:space="preserve">        "parameter": "Applied Volume Bead 1",</t>
  </si>
  <si>
    <t xml:space="preserve">        "targetN": "0", // done</t>
  </si>
  <si>
    <t xml:space="preserve">        "limitUpN": "0", // done</t>
  </si>
  <si>
    <t xml:space="preserve">        "parameter": "Application Time Bead 1", // done</t>
  </si>
  <si>
    <t xml:space="preserve">        "reading": "1" // done</t>
  </si>
  <si>
    <t xml:space="preserve">        "parameter": "Name Bead 2",</t>
  </si>
  <si>
    <t xml:space="preserve">        "reading": "Long 1" // done</t>
  </si>
  <si>
    <t xml:space="preserve">        "parameter": "Applied Volume Bead 2",</t>
  </si>
  <si>
    <t xml:space="preserve">        "reading": "0.0005824328400194645",</t>
  </si>
  <si>
    <t xml:space="preserve">        "targetN": "9.707213030196726E-05",</t>
  </si>
  <si>
    <t xml:space="preserve">        "limitLowN": "9.61014156928286E-05",</t>
  </si>
  <si>
    <t xml:space="preserve">        "limitUpN": "9.61014156928286E-05",</t>
  </si>
  <si>
    <t xml:space="preserve">        "rating": "0",</t>
  </si>
  <si>
    <r>
      <t xml:space="preserve">        "unit": "cm</t>
    </r>
    <r>
      <rPr>
        <vertAlign val="superscript"/>
        <sz val="7"/>
        <color rgb="FFA31515"/>
        <rFont val="Consolas"/>
        <family val="3"/>
      </rPr>
      <t>3</t>
    </r>
    <r>
      <rPr>
        <sz val="7"/>
        <color rgb="FFA31515"/>
        <rFont val="Consolas"/>
        <family val="3"/>
      </rPr>
      <t>"</t>
    </r>
  </si>
  <si>
    <t xml:space="preserve">        "parameter": "Application Time Bead 2", // done</t>
  </si>
  <si>
    <t xml:space="preserve">    "dmcCodes": [</t>
  </si>
  <si>
    <t xml:space="preserve">        "dmcType": "hand", // done</t>
  </si>
  <si>
    <t xml:space="preserve">        "payload": "0123456789", // done</t>
  </si>
  <si>
    <t xml:space="preserve">        "dmcName": "HPC1" // done</t>
  </si>
  <si>
    <t xml:space="preserve">    "messageTs": "2023-05-03T13:44:44.000+02:00", // See note 1</t>
  </si>
  <si>
    <t xml:space="preserve">    "program": "1", // See note 2</t>
  </si>
  <si>
    <t xml:space="preserve">    "machineId": "quissstation",</t>
  </si>
  <si>
    <t xml:space="preserve">    "partNumber": "Program1", // See note 3</t>
  </si>
  <si>
    <t xml:space="preserve">    "partId": "PartId_Test", // See note 4</t>
  </si>
  <si>
    <t xml:space="preserve">    "category": "testResult",</t>
  </si>
  <si>
    <t xml:space="preserve">    "globalRating": "0",</t>
  </si>
  <si>
    <t xml:space="preserve">        "parameter": "BeadTooNarrow Inspection 1",</t>
  </si>
  <si>
    <t xml:space="preserve">        "reading": "OK"</t>
  </si>
  <si>
    <t xml:space="preserve">        "parameter": "BeadTooWide Inspection 1",</t>
  </si>
  <si>
    <t xml:space="preserve">        "parameter": "DistanceDisplaced Inspection 1",</t>
  </si>
  <si>
    <t xml:space="preserve">        "parameter": "GapTooLong Inspection 1",</t>
  </si>
  <si>
    <t xml:space="preserve">        "parameter": "GlueDisplaced Inspection 1",</t>
  </si>
  <si>
    <t xml:space="preserve">        "parameter": "GlueFound Inspection 1",</t>
  </si>
  <si>
    <t xml:space="preserve">        "parameter": "GlueNotFound Inspection 1",</t>
  </si>
  <si>
    <t xml:space="preserve">        "reading": "Error"</t>
  </si>
  <si>
    <t xml:space="preserve">        "parameter": "InspectionNr Inspection 1",</t>
  </si>
  <si>
    <t xml:space="preserve">        "reading": "1"</t>
  </si>
  <si>
    <t xml:space="preserve">        "parameter": "InspectionResult Inspection 1",</t>
  </si>
  <si>
    <t xml:space="preserve">        "parameter": "InvalidReference Inspection 1",</t>
  </si>
  <si>
    <t xml:space="preserve">        "parameter": "OtherProblem Inspection 1",</t>
  </si>
  <si>
    <t xml:space="preserve">        "parameter": "ReferenceDisplaced Inspection 1",</t>
  </si>
  <si>
    <t xml:space="preserve">        "parameter": "ReferenceNotFound Inspection 1",</t>
  </si>
  <si>
    <t xml:space="preserve">        "parameter": "SensorComparisonNOK Inspection 1",</t>
  </si>
  <si>
    <t xml:space="preserve">        "parameter": "BeadTooNarrow Inspection 2",</t>
  </si>
  <si>
    <t xml:space="preserve">        "parameter": "BeadTooWide Inspection 2",</t>
  </si>
  <si>
    <t xml:space="preserve">        "reading": "Warning"</t>
  </si>
  <si>
    <t xml:space="preserve">        "parameter": "DistanceDisplaced Inspection 2",</t>
  </si>
  <si>
    <t xml:space="preserve">        "parameter": "GapTooLong Inspection 2",</t>
  </si>
  <si>
    <t xml:space="preserve">        "parameter": "GlueDisplaced Inspection 2",</t>
  </si>
  <si>
    <t xml:space="preserve">        "parameter": "GlueFound Inspection 2",</t>
  </si>
  <si>
    <t xml:space="preserve">        "parameter": "GlueNotFound Inspection 2",</t>
  </si>
  <si>
    <t xml:space="preserve">        "parameter": "InspectionNr Inspection 2",</t>
  </si>
  <si>
    <t xml:space="preserve">        "reading": "2"</t>
  </si>
  <si>
    <t xml:space="preserve">        "parameter": "InspectionResult Inspection 2",</t>
  </si>
  <si>
    <t xml:space="preserve">        "parameter": "InvalidReference Inspection 2",</t>
  </si>
  <si>
    <t xml:space="preserve">        "parameter": "OtherProblem Inspection 2",</t>
  </si>
  <si>
    <t xml:space="preserve">        "parameter": "ReferenceDisplaced Inspection 2",</t>
  </si>
  <si>
    <t xml:space="preserve">        "parameter": "ReferenceNotFound Inspection 2",</t>
  </si>
  <si>
    <t xml:space="preserve">        "parameter": "SensorComparisonNOK Inspection 2",</t>
  </si>
  <si>
    <r>
      <rPr>
        <b/>
        <sz val="11"/>
        <color theme="1"/>
        <rFont val="Calibri"/>
        <family val="2"/>
        <scheme val="minor"/>
      </rPr>
      <t>Note 1:</t>
    </r>
    <r>
      <rPr>
        <sz val="11"/>
        <color theme="1"/>
        <rFont val="Calibri"/>
        <family val="2"/>
        <scheme val="minor"/>
      </rPr>
      <t xml:space="preserve"> In FFT Magna msg it is Application time. So here also we set it as Application time.</t>
    </r>
  </si>
  <si>
    <r>
      <rPr>
        <b/>
        <sz val="11"/>
        <color theme="1"/>
        <rFont val="Calibri"/>
        <family val="2"/>
        <scheme val="minor"/>
      </rPr>
      <t>Note 2:</t>
    </r>
    <r>
      <rPr>
        <sz val="11"/>
        <color theme="1"/>
        <rFont val="Calibri"/>
        <family val="2"/>
        <scheme val="minor"/>
      </rPr>
      <t xml:space="preserve"> There is program number in Quiss message so this value is taken from program </t>
    </r>
  </si>
  <si>
    <t xml:space="preserve">               number in Application Event.</t>
  </si>
  <si>
    <r>
      <rPr>
        <b/>
        <sz val="11"/>
        <color theme="1"/>
        <rFont val="Calibri"/>
        <family val="2"/>
        <scheme val="minor"/>
      </rPr>
      <t>Note 3:</t>
    </r>
    <r>
      <rPr>
        <sz val="11"/>
        <color theme="1"/>
        <rFont val="Calibri"/>
        <family val="2"/>
        <scheme val="minor"/>
      </rPr>
      <t xml:space="preserve"> There is program name in Quiss message so this value is taken from program name </t>
    </r>
  </si>
  <si>
    <t xml:space="preserve">              derived using program number in Application Event.</t>
  </si>
  <si>
    <r>
      <rPr>
        <b/>
        <sz val="11"/>
        <color theme="1"/>
        <rFont val="Calibri"/>
        <family val="2"/>
        <scheme val="minor"/>
      </rPr>
      <t>Note 4:</t>
    </r>
    <r>
      <rPr>
        <sz val="11"/>
        <color theme="1"/>
        <rFont val="Calibri"/>
        <family val="2"/>
        <scheme val="minor"/>
      </rPr>
      <t xml:space="preserve"> There is Part Id in Quiss message so this value is taken from Part Id in Application Event.</t>
    </r>
  </si>
  <si>
    <t>MQTT Version</t>
  </si>
  <si>
    <t>Process message</t>
  </si>
  <si>
    <t xml:space="preserve">Topic: {Topic}/ProcessMessage
Triggered after an application has finished. </t>
  </si>
  <si>
    <t>2.0.1</t>
  </si>
  <si>
    <t>string
e.g. "30KBVWVS111010R01KL1"</t>
  </si>
  <si>
    <t>Message state</t>
  </si>
  <si>
    <t>string
e.g. "30/K/B/VWVS/11/1010/R01/KL1/MachineMessage"</t>
  </si>
  <si>
    <t>MacID</t>
  </si>
  <si>
    <t>Manufacturer</t>
  </si>
  <si>
    <t>manufacturer</t>
  </si>
  <si>
    <t>always "Atlas Copco IAS GmbH"</t>
  </si>
  <si>
    <t>Technology</t>
  </si>
  <si>
    <t>technology</t>
  </si>
  <si>
    <t>always "KL"</t>
  </si>
  <si>
    <t>string
e.g. "PLC/1"</t>
  </si>
  <si>
    <t>"1"</t>
  </si>
  <si>
    <t>string
e.g. "UNKNOWN", "HIGH", "MEDIUM"</t>
  </si>
  <si>
    <t>Default value is "DEVICE"</t>
  </si>
  <si>
    <t xml:space="preserve"> string
e.g. "ENDED"
</t>
  </si>
  <si>
    <t>Message type</t>
  </si>
  <si>
    <t>Always set to "SINGLE"</t>
  </si>
  <si>
    <t>string
e.g. "Id"</t>
  </si>
  <si>
    <t>string
e.g.'"PartId_Test"</t>
  </si>
  <si>
    <t>always "", i.e. empty string</t>
  </si>
  <si>
    <t>string
e.g."2021-02-01T09:24:05.000+01:00"</t>
  </si>
  <si>
    <t>string
e.g."True"</t>
  </si>
  <si>
    <t>always emptry string</t>
  </si>
  <si>
    <t>Application data</t>
  </si>
  <si>
    <t>string
e.g."2021-01-09T00:00:00.000+01:00"</t>
  </si>
  <si>
    <t>string
e.g. "_" or "PartId_3"</t>
  </si>
  <si>
    <t>string
e.g."1"</t>
  </si>
  <si>
    <t>Program name</t>
  </si>
  <si>
    <t>string
e.g."Program1"</t>
  </si>
  <si>
    <t>string
e.g. ["0008", "0250", "0715", "0716"]</t>
  </si>
  <si>
    <t>string
e.g."1000"</t>
  </si>
  <si>
    <t>Single Bead data</t>
  </si>
  <si>
    <t>string
e.g."SingleBead_1"</t>
  </si>
  <si>
    <t>Beads number</t>
  </si>
  <si>
    <t>Bead results</t>
  </si>
  <si>
    <t>string
e.g."OK"</t>
  </si>
  <si>
    <t>Machine Message</t>
  </si>
  <si>
    <t>Topic: {Topic}/MachineMessage</t>
  </si>
  <si>
    <t>Description for machine message</t>
  </si>
  <si>
    <t xml:space="preserve">Different text according to the specific machine message. </t>
  </si>
  <si>
    <t>MachineMessage from error</t>
  </si>
  <si>
    <t xml:space="preserve">Topic: {Topic}/MachineMessage
Triggered when an error comes or goes. </t>
  </si>
  <si>
    <t xml:space="preserve"> string
e.g."2"</t>
  </si>
  <si>
    <t>string
e.g."2021-02-03T14:07:05.534+01:00"</t>
  </si>
  <si>
    <t>MachineMessage from barrel change</t>
  </si>
  <si>
    <t xml:space="preserve">Topic: {Topic}/MachineMessage
Triggered when a barrel change is done (system bar code scanner must be installed and enabled). </t>
  </si>
  <si>
    <t>string
e.g."15222"</t>
  </si>
  <si>
    <t>"2021-01-09T00:00:00.000+01:00"</t>
  </si>
  <si>
    <t>string
e.g."2022-01-09T05:00:00.000+01:00"</t>
  </si>
  <si>
    <t>string
e.g."12"</t>
  </si>
  <si>
    <t>MachineMessage from parameter change</t>
  </si>
  <si>
    <t xml:space="preserve">Topic: {Topic}/MachineMessage
Triggered when a parameter is changed via Visu.  </t>
  </si>
  <si>
    <t>string
e.g."2"</t>
  </si>
  <si>
    <t>string
e.g."20"</t>
  </si>
  <si>
    <t>string
e.g."10"</t>
  </si>
  <si>
    <t>string
e.g."8"</t>
  </si>
  <si>
    <t>MachineMessage from pump status</t>
  </si>
  <si>
    <t>Topic: {Topic}/MachineMessage
Triggered after some time after a pump status changes, or after start of MQTT.</t>
  </si>
  <si>
    <t>string
e.g."PumpOff"</t>
  </si>
  <si>
    <t>MachineMessage from general event</t>
  </si>
  <si>
    <t xml:space="preserve">Topic: {Topic}/MachineMessage
Triggered after a log entry was added to the controller statistics. </t>
  </si>
  <si>
    <t>MachineMessage from counters and temperatures</t>
  </si>
  <si>
    <t>Topic: {Topic}/MachineMessage
Triggered after some time after a counter or temperature changed, or after start of MQTT.</t>
  </si>
  <si>
    <t>celcuis</t>
  </si>
  <si>
    <t>string
e.g."Meter1HoseToDosier"</t>
  </si>
  <si>
    <t>5.5</t>
  </si>
  <si>
    <t>string
e.g."Meter2HoseToDosier"</t>
  </si>
  <si>
    <t>string
e.g. "Hpc1Pump1FollowerPlate"</t>
  </si>
  <si>
    <t>string
e.g. "Hpc2Pump1FollowerPlate"</t>
  </si>
  <si>
    <t>Barrel data in process message</t>
  </si>
  <si>
    <t xml:space="preserve">string
</t>
  </si>
  <si>
    <t>SYS6000v4</t>
  </si>
  <si>
    <t>Application message</t>
  </si>
  <si>
    <t xml:space="preserve">Topic: {Topic}/Application
Triggered after an application is finished. </t>
  </si>
  <si>
    <t>2.0.0</t>
  </si>
  <si>
    <t>general_data object</t>
  </si>
  <si>
    <t>general_data</t>
  </si>
  <si>
    <t>"ABC-0815-165249"</t>
  </si>
  <si>
    <t>"26.01.2021" (date)
„13:28“ (time)</t>
  </si>
  <si>
    <t>charge object</t>
  </si>
  <si>
    <t>active barrel information (system bar code scanner must be installed and enabled)</t>
  </si>
  <si>
    <t>charge</t>
  </si>
  <si>
    <t>"12345"</t>
  </si>
  <si>
    <t>"1" or „2“</t>
  </si>
  <si>
    <t>„musterm“</t>
  </si>
  <si>
    <t>„Epoxy A34“</t>
  </si>
  <si>
    <t>„23423adf“</t>
  </si>
  <si>
    <t>"1981-03-27T00:00:00+01:00"</t>
  </si>
  <si>
    <t>"98765"</t>
  </si>
  <si>
    <t>identify object</t>
  </si>
  <si>
    <t>identification information</t>
  </si>
  <si>
    <t>Identify</t>
  </si>
  <si>
    <t>"DefaultMachineName"</t>
  </si>
  <si>
    <t>"192.168.220.66"</t>
  </si>
  <si>
    <t>"CompactCom 40 PIR"</t>
  </si>
  <si>
    <t>Application type</t>
  </si>
  <si>
    <t>application_type</t>
  </si>
  <si>
    <t>always "GLUEING"</t>
  </si>
  <si>
    <t>always "Atlas Copco"</t>
  </si>
  <si>
    <t>Joining number object</t>
  </si>
  <si>
    <t>joining_number</t>
  </si>
  <si>
    <t>"26.01.2021" (date)
"15:53" (time)</t>
  </si>
  <si>
    <t>"OK" or "NOK"</t>
  </si>
  <si>
    <t>tech object</t>
  </si>
  <si>
    <t>below joining_number.technology_value object</t>
  </si>
  <si>
    <t>technology_value.tech</t>
  </si>
  <si>
    <t>“1”</t>
  </si>
  <si>
    <t>Bead target volume</t>
  </si>
  <si>
    <t>"12.000"</t>
  </si>
  <si>
    <t>Bead measured volumes</t>
  </si>
  <si>
    <t>"8.488"</t>
  </si>
  <si>
    <t>"-29.260"</t>
  </si>
  <si>
    <t>Bead application times</t>
  </si>
  <si>
    <t>"8.808"</t>
  </si>
  <si>
    <t>"0"</t>
  </si>
  <si>
    <t>Target mix ratio</t>
  </si>
  <si>
    <t>"1.00"</t>
  </si>
  <si>
    <t>"0.99"</t>
  </si>
  <si>
    <t>Mix ratio deviation</t>
  </si>
  <si>
    <t>MixRatioDeviation</t>
  </si>
  <si>
    <t>"-0.01"</t>
  </si>
  <si>
    <t>Single bead location</t>
  </si>
  <si>
    <t>BeadLocation</t>
  </si>
  <si>
    <t>Always "Not implemented"</t>
  </si>
  <si>
    <t>Single bead width</t>
  </si>
  <si>
    <t>BeadWidth</t>
  </si>
  <si>
    <t>Single bead interruption</t>
  </si>
  <si>
    <t>BeadInterruption</t>
  </si>
  <si>
    <t>Vision message</t>
  </si>
  <si>
    <t xml:space="preserve">Topic: {Topic}/Vision
Triggered after inspection result was received via MQTT with topic Quiss/#. </t>
  </si>
  <si>
    <t>4.3.1</t>
  </si>
  <si>
    <t>always "QUISS"</t>
  </si>
  <si>
    <t>string
e.g. "192.168.0.100"</t>
  </si>
  <si>
    <t>Inspection number</t>
  </si>
  <si>
    <t>technology_value.joining_number.value</t>
  </si>
  <si>
    <t>{
  "id": 1,
  "value": "IO",
  "name": "Kleber nicht Gefunden"
}</t>
  </si>
  <si>
    <t>MQTT</t>
  </si>
  <si>
    <t>SYS6000V4</t>
  </si>
  <si>
    <t xml:space="preserve">02.05.2023 </t>
  </si>
  <si>
    <t>09.05.2023</t>
  </si>
  <si>
    <t>Added message examples</t>
  </si>
  <si>
    <t>MachineMessage from Error event</t>
  </si>
  <si>
    <t xml:space="preserve">  "content-spec": "urn:spec://eclipse.org/unide/machine-message#v3",</t>
  </si>
  <si>
    <t xml:space="preserve">  "device": {</t>
  </si>
  <si>
    <t xml:space="preserve">    "id": "TV105.2.1test",</t>
  </si>
  <si>
    <t xml:space="preserve">    "mode": "AUTOMATIC",</t>
  </si>
  <si>
    <t xml:space="preserve">    "state": "ERROR",</t>
  </si>
  <si>
    <t xml:space="preserve">    "additionalData": {</t>
  </si>
  <si>
    <t xml:space="preserve">      "structureName": "TV/1/0/5.2./1t/est0/000/000/MachineMessage",</t>
  </si>
  <si>
    <t xml:space="preserve">      "serialnumber": "94-C3-E4-E1-0A-73",</t>
  </si>
  <si>
    <t xml:space="preserve">      "swVersionPLC": "V4.00.31.00#62-RC",</t>
  </si>
  <si>
    <t xml:space="preserve">      "swVersionHMI": "",</t>
  </si>
  <si>
    <t xml:space="preserve">      "hwVersionPLC": "",</t>
  </si>
  <si>
    <t xml:space="preserve">      "hwVersionTOOL": "2.3\u0000-",</t>
  </si>
  <si>
    <t xml:space="preserve">      "hwVersionFEEDER": "",</t>
  </si>
  <si>
    <t xml:space="preserve">      "manufacturer": "Atlas Copco IAS GmbH",</t>
  </si>
  <si>
    <t xml:space="preserve">      "technology": "KL",</t>
  </si>
  <si>
    <t xml:space="preserve">      "swVersionPPMP": "3.0.0"</t>
  </si>
  <si>
    <t xml:space="preserve">  "messages": [</t>
  </si>
  <si>
    <t xml:space="preserve">      "origin": "PLC/1",</t>
  </si>
  <si>
    <t xml:space="preserve">      "code": "3",</t>
  </si>
  <si>
    <t xml:space="preserve">      "description": "Das Vision-System hat ein Problem. ",</t>
  </si>
  <si>
    <t xml:space="preserve">      "hint": "Vision-System überprüfen. Meldung an Vision-System beachten. ",</t>
  </si>
  <si>
    <t xml:space="preserve">      "severity": "HIGH",</t>
  </si>
  <si>
    <t xml:space="preserve">      "source": "DEVICE",</t>
  </si>
  <si>
    <t xml:space="preserve">      "state": "ENDED",</t>
  </si>
  <si>
    <t xml:space="preserve">      "title": "Vision: Fehler an Vision-System, Programm 21. ",</t>
  </si>
  <si>
    <t xml:space="preserve">      "ts": "2024-06-21T16:31:19.224+02:00",</t>
  </si>
  <si>
    <t xml:space="preserve">      "type": "ERROR",</t>
  </si>
  <si>
    <t xml:space="preserve">      "additionalData": {</t>
  </si>
  <si>
    <t xml:space="preserve">        "partId": "_",</t>
  </si>
  <si>
    <t xml:space="preserve">        "toolId": "",</t>
  </si>
  <si>
    <t xml:space="preserve">        "swVersionPPMPmessage": "3.0.0",</t>
  </si>
  <si>
    <t xml:space="preserve">        "errorEvent": { "messageId": "68450" }</t>
  </si>
  <si>
    <t>MachineMessage from Pump Status</t>
  </si>
  <si>
    <t xml:space="preserve">    "id": "Werk_30Betriebsmittel_KYTEZ3111110R01KL1",</t>
  </si>
  <si>
    <t xml:space="preserve">    "state": "INFO",</t>
  </si>
  <si>
    <t xml:space="preserve">      "structureName": "We/r/k/_30B/et/rieb/smi/ttel_KYTEZ3111110R01KL1/MachineMessage",</t>
  </si>
  <si>
    <t xml:space="preserve">      "serialnumber": "myMacID",</t>
  </si>
  <si>
    <t xml:space="preserve">      "swVersionPLC": "myFirmwareVersion",</t>
  </si>
  <si>
    <t xml:space="preserve">      "hwVersionTOOL": "myToolVersion",</t>
  </si>
  <si>
    <t xml:space="preserve">      "origin": "PUMP/4",</t>
  </si>
  <si>
    <t xml:space="preserve">      "code": "5",</t>
  </si>
  <si>
    <t xml:space="preserve">      "description": "Pump 4 state changed to PumpOff.",</t>
  </si>
  <si>
    <t xml:space="preserve">      "hint": "",</t>
  </si>
  <si>
    <t xml:space="preserve">      "severity": "UNKNOWN",</t>
  </si>
  <si>
    <t xml:space="preserve">      "title": "Pump 4 state change.",</t>
  </si>
  <si>
    <t xml:space="preserve">      "ts": "2024-07-18T09:44:58.432+02:00",</t>
  </si>
  <si>
    <t xml:space="preserve">      "type": "INFO",</t>
  </si>
  <si>
    <t xml:space="preserve">        "pumpStatus": "PumpOff"</t>
  </si>
  <si>
    <t>ProcessMessage</t>
  </si>
  <si>
    <t xml:space="preserve">  "content-spec": "urn:spec://eclipse.org/unide/process-message#v3",</t>
  </si>
  <si>
    <t xml:space="preserve">    "id": "30KBVWVS111010R01KL1",</t>
  </si>
  <si>
    <t xml:space="preserve">      "structureName": "30/K/B/VWVS/11/1010/R01/KL1/ProcessMessage",</t>
  </si>
  <si>
    <t xml:space="preserve">  "part": {</t>
  </si>
  <si>
    <t xml:space="preserve">    "code": "Id",</t>
  </si>
  <si>
    <t xml:space="preserve">    "id": "PartId_Test",</t>
  </si>
  <si>
    <t xml:space="preserve">    "typeId": "Part",</t>
  </si>
  <si>
    <t xml:space="preserve">    "result": "OK",</t>
  </si>
  <si>
    <t xml:space="preserve">    "type": "SINGLE"</t>
  </si>
  <si>
    <t xml:space="preserve">  "process": {</t>
  </si>
  <si>
    <t xml:space="preserve">    "externalId": "",</t>
  </si>
  <si>
    <t xml:space="preserve">    "ts": "2020-09-09T01:00:00.000+02:00",</t>
  </si>
  <si>
    <t xml:space="preserve">    "program": {</t>
  </si>
  <si>
    <t xml:space="preserve">      "id": "1",</t>
  </si>
  <si>
    <t xml:space="preserve">      "lastChangedDate": "2021-02-01T10:24:05.000+01:00",</t>
  </si>
  <si>
    <t xml:space="preserve">      "name": "Program1",</t>
  </si>
  <si>
    <t xml:space="preserve">      "additionalData": { "prePressureAdaptationEnabled": "True" }</t>
  </si>
  <si>
    <t xml:space="preserve">      "drawingName": "",</t>
  </si>
  <si>
    <t xml:space="preserve">      "processTime": "1000",</t>
  </si>
  <si>
    <t xml:space="preserve">      "rework": "",</t>
  </si>
  <si>
    <t xml:space="preserve">      "pointHidden": "",</t>
  </si>
  <si>
    <t xml:space="preserve">      "processError": ""</t>
  </si>
  <si>
    <t xml:space="preserve">  "measurements": [</t>
  </si>
  <si>
    <t xml:space="preserve">      "result": "OK",</t>
  </si>
  <si>
    <t xml:space="preserve">      "ts": "2024-06-18T11:20:47.540+02:00",</t>
  </si>
  <si>
    <t xml:space="preserve">        "origin": "PLC/1"</t>
  </si>
  <si>
    <t xml:space="preserve">      "context": {</t>
  </si>
  <si>
    <t xml:space="preserve">        "AppliedVolume": {</t>
  </si>
  <si>
    <t xml:space="preserve">          "limits": {</t>
  </si>
  <si>
    <t xml:space="preserve">            "lowerError": 0.001,</t>
  </si>
  <si>
    <t xml:space="preserve">            "upperError": 0.199,</t>
  </si>
  <si>
    <t xml:space="preserve">            "target": 0.1</t>
  </si>
  <si>
    <t xml:space="preserve">          },</t>
  </si>
  <si>
    <t xml:space="preserve">          "namespace": "PO426",</t>
  </si>
  <si>
    <t xml:space="preserve">          "unit": "cm3",</t>
  </si>
  <si>
    <t xml:space="preserve">          "type": "NUMBER"</t>
  </si>
  <si>
    <t xml:space="preserve">      "series": {</t>
  </si>
  <si>
    <t xml:space="preserve">        "time": [ 0 ],</t>
  </si>
  <si>
    <t xml:space="preserve">        "AppliedVolume": [ 0.0 ]</t>
  </si>
  <si>
    <t xml:space="preserve">        "FillTime": {</t>
  </si>
  <si>
    <t xml:space="preserve">          "unit": "s",</t>
  </si>
  <si>
    <t xml:space="preserve">        "FillTime": [ 0.0 ]</t>
  </si>
  <si>
    <t xml:space="preserve">        "FillRate": {</t>
  </si>
  <si>
    <t xml:space="preserve">          "unit": "cm3/s",</t>
  </si>
  <si>
    <t xml:space="preserve">        "FillRate": [ 0.0 ]</t>
  </si>
  <si>
    <t xml:space="preserve">        "origin": "TOOL/1"</t>
  </si>
  <si>
    <t xml:space="preserve">        "AveragePressure_TOOL1": {</t>
  </si>
  <si>
    <t xml:space="preserve">          "unit": "bar",</t>
  </si>
  <si>
    <t xml:space="preserve">        "AveragePressure_TOOL1": [ 29.0 ]</t>
  </si>
  <si>
    <t xml:space="preserve">        "AverageTorque_TOOL1": {</t>
  </si>
  <si>
    <t xml:space="preserve">          "unit": "Nm",</t>
  </si>
  <si>
    <t xml:space="preserve">        "AverageTorque_TOOL1": [ 0.38 ]</t>
  </si>
  <si>
    <t xml:space="preserve">        "MinimumPressure_TOOL1": {</t>
  </si>
  <si>
    <t xml:space="preserve">        "MinimumPressure_TOOL1": [ 19.0 ]</t>
  </si>
  <si>
    <t xml:space="preserve">        "MaximumPressure_TOOL1": {</t>
  </si>
  <si>
    <t xml:space="preserve">        "MaximumPressure_TOOL1": [ 61.0 ]</t>
  </si>
  <si>
    <t xml:space="preserve">        "PrePressure_TOOL1": {</t>
  </si>
  <si>
    <t xml:space="preserve">        "PrePressure_TOOL1": [ 20.0 ]</t>
  </si>
  <si>
    <t xml:space="preserve">        "CurrentTemperature_TOOL1": {</t>
  </si>
  <si>
    <t xml:space="preserve">            "lowerError": 20.0,</t>
  </si>
  <si>
    <t xml:space="preserve">            "upperError": 50.0</t>
  </si>
  <si>
    <t xml:space="preserve">          "unit": "cel",</t>
  </si>
  <si>
    <t xml:space="preserve">        "CurrentTemperature_TOOL1": [ 38.0 ]</t>
  </si>
  <si>
    <t xml:space="preserve">      "SpecialValues": [</t>
  </si>
  <si>
    <t xml:space="preserve">          "name": "Channel1",</t>
  </si>
  <si>
    <t xml:space="preserve">          "time": 0,</t>
  </si>
  <si>
    <t xml:space="preserve">          "value": {</t>
  </si>
  <si>
    <t xml:space="preserve">            "Channel1Temperature": 9999.0,</t>
  </si>
  <si>
    <t xml:space="preserve">            "UserConfiguredName": "Zone 1"</t>
  </si>
  <si>
    <t xml:space="preserve">          }</t>
  </si>
  <si>
    <t xml:space="preserve">          "name": "Channel2",</t>
  </si>
  <si>
    <t xml:space="preserve">            "Channel2Temperature": 34.0,</t>
  </si>
  <si>
    <t xml:space="preserve">            "UserConfiguredName": "VALVULA"</t>
  </si>
  <si>
    <t xml:space="preserve">          "name": "Channel3",</t>
  </si>
  <si>
    <t xml:space="preserve">            "Channel3Temperature": 40.0,</t>
  </si>
  <si>
    <t xml:space="preserve">            "UserConfiguredName": "DOSIFICADOR"</t>
  </si>
  <si>
    <t xml:space="preserve">          "name": "Channel4",</t>
  </si>
  <si>
    <t xml:space="preserve">            "Channel4Temperature": 9999.0,</t>
  </si>
  <si>
    <t xml:space="preserve">            "UserConfiguredName": "Zone 4"</t>
  </si>
  <si>
    <t xml:space="preserve">          "name": "Channel5",</t>
  </si>
  <si>
    <t xml:space="preserve">            "Channel5Temperature": 40.0,</t>
  </si>
  <si>
    <t xml:space="preserve">            "UserConfiguredName": "PISTOLA"</t>
  </si>
  <si>
    <t xml:space="preserve">          "name": "Channel6",</t>
  </si>
  <si>
    <t xml:space="preserve">            "Channel6Temperature": 38.0,</t>
  </si>
  <si>
    <t xml:space="preserve">            "UserConfiguredName": "BICO"</t>
  </si>
  <si>
    <t xml:space="preserve">          "name": "Channel7",</t>
  </si>
  <si>
    <t xml:space="preserve">            "Channel7Temperature": 999.0,</t>
  </si>
  <si>
    <t xml:space="preserve">            "UserConfiguredName": "Zone 7"</t>
  </si>
  <si>
    <t xml:space="preserve">      ]</t>
  </si>
  <si>
    <t xml:space="preserve">        "time": [ 0 ]</t>
  </si>
  <si>
    <t xml:space="preserve">          "name": "Porsche_1",</t>
  </si>
  <si>
    <t xml:space="preserve">            "ApplicationTime": 1.0,</t>
  </si>
  <si>
    <t xml:space="preserve">            "TargetVolume": 0.5,</t>
  </si>
  <si>
    <t xml:space="preserve">            "AppliedVolume": 0.0,</t>
  </si>
  <si>
    <t xml:space="preserve">            "VolumeLowerLimit": 0.01,</t>
  </si>
  <si>
    <t xml:space="preserve">            "VolumeUpperLimit": 0.99,</t>
  </si>
  <si>
    <t xml:space="preserve">            "MaterialFlow": 0.02,</t>
  </si>
  <si>
    <t xml:space="preserve">            "Pressure_TOOL1": 20.55,</t>
  </si>
  <si>
    <t xml:space="preserve">            "MinPressure_TOOL1": 19.92,</t>
  </si>
  <si>
    <t xml:space="preserve">            "MaxPressure_TOOL1": 21.41</t>
  </si>
  <si>
    <t xml:space="preserve">          "name": "Porsche_2",</t>
  </si>
  <si>
    <t xml:space="preserve">            "ApplicationTime": 0.0,</t>
  </si>
  <si>
    <t xml:space="preserve">            "TargetVolume": 0.46,</t>
  </si>
  <si>
    <t xml:space="preserve">            "VolumeLowerLimit": 0.0,</t>
  </si>
  <si>
    <t xml:space="preserve">            "VolumeUpperLimit": 0.92,</t>
  </si>
  <si>
    <t xml:space="preserve">            "MaterialFlow": 0.03,</t>
  </si>
  <si>
    <t xml:space="preserve">            "Pressure_TOOL1": 20.54,</t>
  </si>
  <si>
    <t xml:space="preserve">            "MinPressure_TOOL1": 19.78,</t>
  </si>
  <si>
    <t>Updated according to MQTT v5.6.35</t>
  </si>
  <si>
    <t>Message examples</t>
  </si>
  <si>
    <t xml:space="preserve">  "general_data": {</t>
  </si>
  <si>
    <t xml:space="preserve">    "Charge": [</t>
  </si>
  <si>
    <t xml:space="preserve">        "id": 1,</t>
  </si>
  <si>
    <t xml:space="preserve">        "name": "HPC 1 UniqueId",</t>
  </si>
  <si>
    <t xml:space="preserve">        "value": "23"</t>
  </si>
  <si>
    <t xml:space="preserve">        "id": 2,</t>
  </si>
  <si>
    <t xml:space="preserve">        "name": "HPC 1 Barrel",</t>
  </si>
  <si>
    <t xml:space="preserve">        "value": "1"</t>
  </si>
  <si>
    <t xml:space="preserve">        "id": 3,</t>
  </si>
  <si>
    <t xml:space="preserve">        "name": "HPC 1 UserName",</t>
  </si>
  <si>
    <t xml:space="preserve">        "value": "User1"</t>
  </si>
  <si>
    <t xml:space="preserve">        "id": 4,</t>
  </si>
  <si>
    <t xml:space="preserve">        "name": "HPC 1 Material",</t>
  </si>
  <si>
    <t xml:space="preserve">        "value": "Glue1"</t>
  </si>
  <si>
    <t xml:space="preserve">        "id": 5,</t>
  </si>
  <si>
    <t xml:space="preserve">        "name": "HPC 1 Charge",</t>
  </si>
  <si>
    <t xml:space="preserve">        "value": "Charge1"</t>
  </si>
  <si>
    <t xml:space="preserve">        "id": 6,</t>
  </si>
  <si>
    <t xml:space="preserve">        "name": "HPC 1 ExpirationDate",</t>
  </si>
  <si>
    <t xml:space="preserve">        "value": "2020-02-29T23:00:00.0000000Z"</t>
  </si>
  <si>
    <t xml:space="preserve">        "id": 7,</t>
  </si>
  <si>
    <t xml:space="preserve">        "name": "HPC 1 InstallDate",</t>
  </si>
  <si>
    <t xml:space="preserve">        "value": "2020-01-31T23:00:00.0000000Z"</t>
  </si>
  <si>
    <t xml:space="preserve">        "id": 8,</t>
  </si>
  <si>
    <t xml:space="preserve">        "name": "HPC 1 PackageNr",</t>
  </si>
  <si>
    <t xml:space="preserve">        "value": "PackageNr1"</t>
  </si>
  <si>
    <t xml:space="preserve">        "id": 11,</t>
  </si>
  <si>
    <t xml:space="preserve">        "name": "HPC 2 UniqueId",</t>
  </si>
  <si>
    <t xml:space="preserve">        "value": "24"</t>
  </si>
  <si>
    <t xml:space="preserve">        "id": 12,</t>
  </si>
  <si>
    <t xml:space="preserve">        "name": "HPC 2 Barrel",</t>
  </si>
  <si>
    <t xml:space="preserve">        "value": "2"</t>
  </si>
  <si>
    <t xml:space="preserve">        "id": 13,</t>
  </si>
  <si>
    <t xml:space="preserve">        "name": "HPC 2 UserName",</t>
  </si>
  <si>
    <t xml:space="preserve">        "value": "User2"</t>
  </si>
  <si>
    <t xml:space="preserve">        "id": 14,</t>
  </si>
  <si>
    <t xml:space="preserve">        "name": "HPC 2 Material",</t>
  </si>
  <si>
    <t xml:space="preserve">        "value": "Glue2"</t>
  </si>
  <si>
    <t xml:space="preserve">        "id": 15,</t>
  </si>
  <si>
    <t xml:space="preserve">        "name": "HPC 2 Charge",</t>
  </si>
  <si>
    <t xml:space="preserve">        "value": "Charge2"</t>
  </si>
  <si>
    <t xml:space="preserve">        "id": 16,</t>
  </si>
  <si>
    <t xml:space="preserve">        "name": "HPC 2 ExpirationDate",</t>
  </si>
  <si>
    <t xml:space="preserve">        "value": "2020-03-01T23:00:00.0000000Z"</t>
  </si>
  <si>
    <t xml:space="preserve">        "id": 17,</t>
  </si>
  <si>
    <t xml:space="preserve">        "name": "HPC 2 InstallDate",</t>
  </si>
  <si>
    <t xml:space="preserve">        "value": "2020-02-01T23:00:00.0000000Z"</t>
  </si>
  <si>
    <t xml:space="preserve">        "id": 18,</t>
  </si>
  <si>
    <t xml:space="preserve">        "name": "HPC 2 PackageNr",</t>
  </si>
  <si>
    <t xml:space="preserve">        "value": "PackageNr2"</t>
  </si>
  <si>
    <t xml:space="preserve">    "date 1": "31.01.2020",</t>
  </si>
  <si>
    <t xml:space="preserve">    "date 2": "01.02.2020",</t>
  </si>
  <si>
    <t xml:space="preserve">    "kw_id": "PartId_Test",</t>
  </si>
  <si>
    <t xml:space="preserve">    "time 1": "23:00",</t>
  </si>
  <si>
    <t xml:space="preserve">    "time 2": "23:00"</t>
  </si>
  <si>
    <t xml:space="preserve">  "identify": {</t>
  </si>
  <si>
    <t xml:space="preserve">    "application_type": "GLUEING",</t>
  </si>
  <si>
    <t xml:space="preserve">    "ip-address": "10.1.1.1",</t>
  </si>
  <si>
    <t xml:space="preserve">    "manufacturer": "Atlas Copco",</t>
  </si>
  <si>
    <t xml:space="preserve">    "name": "ProfinetName",</t>
  </si>
  <si>
    <t xml:space="preserve">    "station": "SystemName"</t>
  </si>
  <si>
    <t xml:space="preserve">  "processdata": {</t>
  </si>
  <si>
    <t xml:space="preserve">    "joining_number": [</t>
  </si>
  <si>
    <t xml:space="preserve">        "date": "08.09.2020",</t>
  </si>
  <si>
    <t xml:space="preserve">        "quality": "IO",</t>
  </si>
  <si>
    <t xml:space="preserve">        "technology_value": {</t>
  </si>
  <si>
    <t xml:space="preserve">          "tech": [</t>
  </si>
  <si>
    <t xml:space="preserve">            {</t>
  </si>
  <si>
    <t xml:space="preserve">              "id": 1,</t>
  </si>
  <si>
    <t xml:space="preserve">              "name": "ProgramNumber",</t>
  </si>
  <si>
    <t xml:space="preserve">              "value": "1"</t>
  </si>
  <si>
    <t xml:space="preserve">            },</t>
  </si>
  <si>
    <t xml:space="preserve">              "id": 2,</t>
  </si>
  <si>
    <t xml:space="preserve">              "name": "TargetVolume",</t>
  </si>
  <si>
    <t xml:space="preserve">              "value": "19.000"</t>
  </si>
  <si>
    <t xml:space="preserve">              "id": 3,</t>
  </si>
  <si>
    <t xml:space="preserve">              "name": "MeasuredVolume",</t>
  </si>
  <si>
    <t xml:space="preserve">              "value": "29.000"</t>
  </si>
  <si>
    <t xml:space="preserve">              "id": 4,</t>
  </si>
  <si>
    <t xml:space="preserve">              "name": "VolumeDeviation",</t>
  </si>
  <si>
    <t xml:space="preserve">              "value": "1.000"</t>
  </si>
  <si>
    <t xml:space="preserve">              "id": 5,</t>
  </si>
  <si>
    <t xml:space="preserve">              "name": "ApplicationTime",</t>
  </si>
  <si>
    <t xml:space="preserve">              "id": 6,</t>
  </si>
  <si>
    <t xml:space="preserve">              "name": "ActiveBarrelComp1",</t>
  </si>
  <si>
    <t xml:space="preserve">              "id": 7,</t>
  </si>
  <si>
    <t xml:space="preserve">              "name": "ActiveBarrelComp2",</t>
  </si>
  <si>
    <t xml:space="preserve">              "value": "2"</t>
  </si>
  <si>
    <t xml:space="preserve">              "id": 8,</t>
  </si>
  <si>
    <t xml:space="preserve">              "name": "TargetMixRatio",</t>
  </si>
  <si>
    <t xml:space="preserve">              "value": "1.00"</t>
  </si>
  <si>
    <t xml:space="preserve">              "id": 9,</t>
  </si>
  <si>
    <t xml:space="preserve">              "name": "ActualMixRatio",</t>
  </si>
  <si>
    <t xml:space="preserve">              "value": "1.10"</t>
  </si>
  <si>
    <t xml:space="preserve">              "id": 10,</t>
  </si>
  <si>
    <t xml:space="preserve">              "name": "MixRatioDeviation",</t>
  </si>
  <si>
    <t xml:space="preserve">              "value": "0.10"</t>
  </si>
  <si>
    <t xml:space="preserve">              "id": 11,</t>
  </si>
  <si>
    <t xml:space="preserve">              "name": "PartId",</t>
  </si>
  <si>
    <t xml:space="preserve">              "value": "PartId_Test"</t>
  </si>
  <si>
    <t xml:space="preserve">              "id": 12,</t>
  </si>
  <si>
    <t xml:space="preserve">              "name": "ApplicationResult",</t>
  </si>
  <si>
    <t xml:space="preserve">              "value": "OK"</t>
  </si>
  <si>
    <t xml:space="preserve">              "id": 13,</t>
  </si>
  <si>
    <t xml:space="preserve">              "name": "SingleBeadVolume",</t>
  </si>
  <si>
    <t xml:space="preserve">              "value": "8.000"</t>
  </si>
  <si>
    <t xml:space="preserve">              "id": 14,</t>
  </si>
  <si>
    <t xml:space="preserve">              "name": "frei",</t>
  </si>
  <si>
    <t xml:space="preserve">              "value": "frei"</t>
  </si>
  <si>
    <t xml:space="preserve">              "id": 15,</t>
  </si>
  <si>
    <t xml:space="preserve">              "id": 16,</t>
  </si>
  <si>
    <t xml:space="preserve">              "id": 17,</t>
  </si>
  <si>
    <t xml:space="preserve">              "id": 18,</t>
  </si>
  <si>
    <t xml:space="preserve">              "id": 19,</t>
  </si>
  <si>
    <t xml:space="preserve">              "id": 20,</t>
  </si>
  <si>
    <t xml:space="preserve">            }</t>
  </si>
  <si>
    <t xml:space="preserve">          ]</t>
  </si>
  <si>
    <t xml:space="preserve">        "time": "23:00",</t>
  </si>
  <si>
    <t xml:space="preserve">        "quality": "NIO",</t>
  </si>
  <si>
    <t xml:space="preserve">    "kw_id": "partId3"</t>
  </si>
  <si>
    <t xml:space="preserve">    "station": "teststation",</t>
  </si>
  <si>
    <t xml:space="preserve">    "ip-address": "192.168.0.100",</t>
  </si>
  <si>
    <t xml:space="preserve">    "name": "testname",</t>
  </si>
  <si>
    <t xml:space="preserve">    "application_type": "QUISS",</t>
  </si>
  <si>
    <t xml:space="preserve">    "manufacturer": "Atlas Copco"</t>
  </si>
  <si>
    <t xml:space="preserve">        "date": "03.05.2023",</t>
  </si>
  <si>
    <t xml:space="preserve">              "value": "NIO",</t>
  </si>
  <si>
    <t xml:space="preserve">              "name": "Kleber nicht Gefunden"</t>
  </si>
  <si>
    <t xml:space="preserve">              "value": "IO",</t>
  </si>
  <si>
    <t xml:space="preserve">              "name": "Kleber zu breit"</t>
  </si>
  <si>
    <t xml:space="preserve">              "name": "Kleber zu schmal"</t>
  </si>
  <si>
    <t xml:space="preserve">              "name": "Kleber verschoben"</t>
  </si>
  <si>
    <t xml:space="preserve">              "name": "Kleber gefunden"</t>
  </si>
  <si>
    <t xml:space="preserve">              "name": "Gesamtlücke zu lang"</t>
  </si>
  <si>
    <t xml:space="preserve">              "name": "Referenz nicht gefunden"</t>
  </si>
  <si>
    <t xml:space="preserve">              "name": "Ungültige Referenz"</t>
  </si>
  <si>
    <t xml:space="preserve">              "name": "Referenz verschoben"</t>
  </si>
  <si>
    <t xml:space="preserve">              "name": "Abstand verschoben"</t>
  </si>
  <si>
    <t xml:space="preserve">              "name": "Sensorvergleich NIO"</t>
  </si>
  <si>
    <t xml:space="preserve">              "name": "Sonstiges Problem"</t>
  </si>
  <si>
    <t xml:space="preserve">        "time": "11:44",</t>
  </si>
  <si>
    <t>Name in OpcUa</t>
  </si>
  <si>
    <t>OPC UA Version</t>
  </si>
  <si>
    <t>Int32</t>
  </si>
  <si>
    <t>node: 1.1.0.0</t>
  </si>
  <si>
    <t>String</t>
  </si>
  <si>
    <t>Double</t>
  </si>
  <si>
    <t>UInt64</t>
  </si>
  <si>
    <t xml:space="preserve">Triggered when application is finished. </t>
  </si>
  <si>
    <t>method: 1.1.0.0
node: 3.0.31</t>
  </si>
  <si>
    <t>UInt32</t>
  </si>
  <si>
    <t>Triggered when an error comes or goes.</t>
  </si>
  <si>
    <t>method: 1.1.0.0</t>
  </si>
  <si>
    <t>Boolean</t>
  </si>
  <si>
    <t>Triggered when a barrel change is finished (system bar code scanner must be installed and enabled).</t>
  </si>
  <si>
    <t>Byte</t>
  </si>
  <si>
    <t>ParameterChanges</t>
  </si>
  <si>
    <t xml:space="preserve">Triggered when parameters are changed via Visu. </t>
  </si>
  <si>
    <t xml:space="preserve">Triggered when Log entry is created in SYS6000 statistics. </t>
  </si>
  <si>
    <t>node: 3.0.31</t>
  </si>
  <si>
    <t>min</t>
  </si>
  <si>
    <t>Triggered by controller every 10 mins.</t>
  </si>
  <si>
    <t>method: 3.0.43</t>
  </si>
  <si>
    <t>UItn32</t>
  </si>
  <si>
    <t>OPCUA</t>
  </si>
  <si>
    <t>Standard signal List OPCUA</t>
  </si>
  <si>
    <t>KPI method is added. Application data node is added</t>
  </si>
  <si>
    <t>Updated data types and screenshots of model according to OPC UA v.3.0.43</t>
  </si>
  <si>
    <t>2.2 Current and available data</t>
  </si>
  <si>
    <t>Name in OPC UA</t>
  </si>
  <si>
    <t>Examples</t>
  </si>
  <si>
    <t>DataNodes</t>
  </si>
  <si>
    <t>Counter Data</t>
  </si>
  <si>
    <t>RealTime Data</t>
  </si>
  <si>
    <t xml:space="preserve">Application </t>
  </si>
  <si>
    <t>Methods</t>
  </si>
  <si>
    <t>All the methods described here are below the MethodSet</t>
  </si>
  <si>
    <t>Barrel Event</t>
  </si>
  <si>
    <t>Error Event</t>
  </si>
  <si>
    <t>General Event</t>
  </si>
  <si>
    <t>Parameter Event</t>
  </si>
  <si>
    <t>Material Program</t>
  </si>
  <si>
    <t>Example output</t>
  </si>
  <si>
    <t>System Configuration</t>
  </si>
  <si>
    <t>Key Performance Indicators</t>
  </si>
  <si>
    <t>From overview</t>
  </si>
  <si>
    <t>Name in xml</t>
  </si>
  <si>
    <t>"127.0.0.1"</t>
  </si>
  <si>
    <t>&lt;DAT&gt;2023-04-13&lt;/DAT&gt;
&lt;TIM&gt;17:00:23.367&lt;/TIM&gt;</t>
  </si>
  <si>
    <t>XML is created at end of application</t>
  </si>
  <si>
    <t>Material Program Number</t>
  </si>
  <si>
    <t>PRG
ProgramNumber</t>
  </si>
  <si>
    <t>number 0..255</t>
  </si>
  <si>
    <t>string, e.g. OK</t>
  </si>
  <si>
    <t>SmartAdjust Used</t>
  </si>
  <si>
    <t>string, e.g. "True", "False", "Disabled"</t>
  </si>
  <si>
    <t>string, e.g. "OK"</t>
  </si>
  <si>
    <t>Volume</t>
  </si>
  <si>
    <t xml:space="preserve">Minimum Pressure for meter 1
</t>
  </si>
  <si>
    <t xml:space="preserve">Minimum Pressure for meter 2
</t>
  </si>
  <si>
    <t>Max Torque for meter 1</t>
  </si>
  <si>
    <t>Max Torque for meter 2</t>
  </si>
  <si>
    <t>Set PrePressure Meter 1</t>
  </si>
  <si>
    <t>Set PrePressure Meter 2</t>
  </si>
  <si>
    <t>Active Barrel for Hpc 1</t>
  </si>
  <si>
    <t>1 or 2</t>
  </si>
  <si>
    <t>Active Barrel for Hpc 2</t>
  </si>
  <si>
    <t>Spindle Efficiency for meter 1</t>
  </si>
  <si>
    <t>Spindle Efficiency for meter 2</t>
  </si>
  <si>
    <t>FillVolume / FillVolume2</t>
  </si>
  <si>
    <t>FillTime / FillTime2</t>
  </si>
  <si>
    <t>FillRate / FillRate2</t>
  </si>
  <si>
    <t>clPerMin</t>
  </si>
  <si>
    <t>Pot life 1C</t>
  </si>
  <si>
    <t>Pot life 1C (the material property)</t>
  </si>
  <si>
    <t>Pot life 2C</t>
  </si>
  <si>
    <t>Pot life 2C (the material property)</t>
  </si>
  <si>
    <t>Remaining pot life 1C</t>
  </si>
  <si>
    <t xml:space="preserve">Remaining pot life for component 1 or component 2 </t>
  </si>
  <si>
    <t>Remaining pot life 2C</t>
  </si>
  <si>
    <t>Remaining pot life for the 2 component mixture</t>
  </si>
  <si>
    <t>Temperature of the selected hetaing zone</t>
  </si>
  <si>
    <t>gradC</t>
  </si>
  <si>
    <t>Bead Array</t>
  </si>
  <si>
    <t>Duration of Shortest Bead in ms</t>
  </si>
  <si>
    <t>Bead numbers</t>
  </si>
  <si>
    <t>Bead numbers array</t>
  </si>
  <si>
    <t>string, e.g. "Volumen Naht 3"</t>
  </si>
  <si>
    <t>Bead Volume Lower Tolerances</t>
  </si>
  <si>
    <t>Bead Volume Upper Tolerances</t>
  </si>
  <si>
    <t>"IO" or "NIO"</t>
  </si>
  <si>
    <t>DeviceName</t>
  </si>
  <si>
    <t>string, 8-stellig</t>
  </si>
  <si>
    <t>AssemblyCycle</t>
  </si>
  <si>
    <t>AssemblyLine</t>
  </si>
  <si>
    <t>enum, e.g. "BLB1"</t>
  </si>
  <si>
    <t>AssemblyLineSection</t>
  </si>
  <si>
    <t>enum, e.g. "BA3"</t>
  </si>
  <si>
    <t>AssemblySubline</t>
  </si>
  <si>
    <t>enum („0“ bis „9“ und „N“)</t>
  </si>
  <si>
    <t>string, zweistellig</t>
  </si>
  <si>
    <t>PlantSegment</t>
  </si>
  <si>
    <t>enum, e.g. "ASSEMBLY"</t>
  </si>
  <si>
    <t>ConnectionSide</t>
  </si>
  <si>
    <t>"L" oder "R"</t>
  </si>
  <si>
    <t>CheckDigit</t>
  </si>
  <si>
    <t>string, 1 Zeichen</t>
  </si>
  <si>
    <t>BodyIdent</t>
  </si>
  <si>
    <t>IBM MQ</t>
  </si>
  <si>
    <t>Standard signal List IBM MQ</t>
  </si>
  <si>
    <t>Yie Hang Lau</t>
  </si>
  <si>
    <t>Data Content corrections</t>
  </si>
  <si>
    <t>Added message example for IBM MQ V1.7</t>
  </si>
  <si>
    <t>Updated message example according to 1.7.5</t>
  </si>
  <si>
    <t>Message Example</t>
  </si>
  <si>
    <t>ASC5000 V3</t>
  </si>
  <si>
    <t>Variable (OPC Tag or Database column)</t>
  </si>
  <si>
    <t>Name in MQTT Standard</t>
  </si>
  <si>
    <t>Name in OpcUa Audi</t>
  </si>
  <si>
    <t>Name in OPC UA BMW</t>
  </si>
  <si>
    <t>Contained in every message</t>
  </si>
  <si>
    <t>Id.IpAddress</t>
  </si>
  <si>
    <t>Id.SystemName</t>
  </si>
  <si>
    <t>ASC5000</t>
  </si>
  <si>
    <t>Id.StationName</t>
  </si>
  <si>
    <t>Station Name</t>
  </si>
  <si>
    <t>Id.Statistics.ParameterChange., Id.Statistics.Error.Station, Id.Statistics.Application.Station</t>
  </si>
  <si>
    <t>System Number</t>
  </si>
  <si>
    <t>SystemNr</t>
  </si>
  <si>
    <t>Applications</t>
  </si>
  <si>
    <t>Id.Statistics.Application.DateTime</t>
  </si>
  <si>
    <t>DataId</t>
  </si>
  <si>
    <t>Id</t>
  </si>
  <si>
    <t>Id.Statistics.Application.AppCount</t>
  </si>
  <si>
    <t>AppCount</t>
  </si>
  <si>
    <t>Application Count</t>
  </si>
  <si>
    <t>Not added to Standard Interface because it is an internal data.  ApplicationCounter is just a counter that will be increases with each entry into the database.
The Backend needs this value to add a new line into the datasbase.</t>
  </si>
  <si>
    <t>TypeId</t>
  </si>
  <si>
    <t>Program</t>
  </si>
  <si>
    <t>Result, ResultText</t>
  </si>
  <si>
    <t>Id.Statistics.Application.TargetVolume</t>
  </si>
  <si>
    <t>SetVolume</t>
  </si>
  <si>
    <t>Target volume</t>
  </si>
  <si>
    <t>Applied volume</t>
  </si>
  <si>
    <t>TotalVolumeDeviation</t>
  </si>
  <si>
    <t>Volume deviation</t>
  </si>
  <si>
    <t>Id.Statistics.Application.ApplTime</t>
  </si>
  <si>
    <t>AppTime</t>
  </si>
  <si>
    <t>Id.Statistics.Application.MaxPressure1</t>
  </si>
  <si>
    <t>MaxPress</t>
  </si>
  <si>
    <t>Max Pressure 1</t>
  </si>
  <si>
    <t>Maximum pressure for meter 1 (already given in the initial prompt)</t>
  </si>
  <si>
    <t>Id.Statistics.Application.MaxPressure2</t>
  </si>
  <si>
    <t>MaxPressureD2</t>
  </si>
  <si>
    <t>Max Pressure 2</t>
  </si>
  <si>
    <t>Bead Count</t>
  </si>
  <si>
    <t>Id.Statistics.Application.BeadNumber</t>
  </si>
  <si>
    <t>Bead Numbers</t>
  </si>
  <si>
    <t>Bead number</t>
  </si>
  <si>
    <t>Id.Statistics.Application.Station</t>
  </si>
  <si>
    <t>Station</t>
  </si>
  <si>
    <t>Id of the runtime system</t>
  </si>
  <si>
    <t>Id.Statistics.Application.Weight</t>
  </si>
  <si>
    <t>Weight</t>
  </si>
  <si>
    <t>Applied volume in gram</t>
  </si>
  <si>
    <t>Id.Statistics.Application.SetWeight</t>
  </si>
  <si>
    <t>SetWeight</t>
  </si>
  <si>
    <t>Set Weight</t>
  </si>
  <si>
    <t>Set volume to apply in gram</t>
  </si>
  <si>
    <t>Id.Statistics.Application.GunOpenMask</t>
  </si>
  <si>
    <t>GunOpenMask</t>
  </si>
  <si>
    <t>Gun Open Mask</t>
  </si>
  <si>
    <t>Bit field which indicate which applicator is open</t>
  </si>
  <si>
    <t>Id.Statistics.Application.MaxOccuredTorque</t>
  </si>
  <si>
    <t>MaxOccuredTorque</t>
  </si>
  <si>
    <t>Max Occured Torque</t>
  </si>
  <si>
    <t>Maximum torque of dynamic mixer motor</t>
  </si>
  <si>
    <t>MaxTorqueMixer</t>
  </si>
  <si>
    <t>Id.Statistics.Application.SetPointMix</t>
  </si>
  <si>
    <t>SetpointMix</t>
  </si>
  <si>
    <t>Set Point Mix</t>
  </si>
  <si>
    <t>Set value of mixing ratio</t>
  </si>
  <si>
    <t>SetPointMix</t>
  </si>
  <si>
    <t>Id.Statistics.Application.ActualMix</t>
  </si>
  <si>
    <t>ActualMix</t>
  </si>
  <si>
    <t>Actual Mix</t>
  </si>
  <si>
    <t>Actual value value of mixing ratio</t>
  </si>
  <si>
    <t>Id.Statistics.Application.SetPointMixerRPM</t>
  </si>
  <si>
    <t>SetpointMixerRPM</t>
  </si>
  <si>
    <t>Set Point Mixer RPM</t>
  </si>
  <si>
    <t>Set value of rotating speed of dynamic mixer motor</t>
  </si>
  <si>
    <t>SetPointMixerRPM</t>
  </si>
  <si>
    <t>Id.Statistics.Application.ActualMixerRPM</t>
  </si>
  <si>
    <t>ActualMixerRPM</t>
  </si>
  <si>
    <t>Actual Mixer RPM</t>
  </si>
  <si>
    <t>Maximum speed of dynamic mixer motor</t>
  </si>
  <si>
    <t>Id.Statistics.Application.RobotIndex</t>
  </si>
  <si>
    <t>RobotIndex</t>
  </si>
  <si>
    <t>Robot Index</t>
  </si>
  <si>
    <t xml:space="preserve">Indicates which robot does the application. Normally we have one robot. </t>
  </si>
  <si>
    <t>Id.Statistics.Application.ExtProgNumber</t>
  </si>
  <si>
    <t>ExtProgNumber</t>
  </si>
  <si>
    <t>Ext Prog Number</t>
  </si>
  <si>
    <t>Some customers send 32 bit value ExternalProgram number and we search for controller specific 255 program numbers from this value.</t>
  </si>
  <si>
    <t>Id.Statistics.Application.TotalVolumeMeterG1</t>
  </si>
  <si>
    <t>TotalVolumeMeterG1</t>
  </si>
  <si>
    <t>Total Volume Meter G1</t>
  </si>
  <si>
    <t>Total volume applied with Meter 1 in gram</t>
  </si>
  <si>
    <t>Id.Statistics.Application.TotalVolumeMeterG2</t>
  </si>
  <si>
    <t>TotalVolumeMeterG2</t>
  </si>
  <si>
    <t>Total Volume Meter G2</t>
  </si>
  <si>
    <t>Total volume applied with Meter 2 in gram</t>
  </si>
  <si>
    <t>Id.Statistics.Application.TotalVolumeMeterC1</t>
  </si>
  <si>
    <t>TotalVolumeMeterC1</t>
  </si>
  <si>
    <t>Total Volume Meter C1</t>
  </si>
  <si>
    <t>Total volume applied with Meter 1 in ccm</t>
  </si>
  <si>
    <t>Id.Statistics.Application.TotalVolumeMeterC2</t>
  </si>
  <si>
    <t>TotalVolumeMeterC2</t>
  </si>
  <si>
    <t>Total Volume Meter C2</t>
  </si>
  <si>
    <t>Total volume applied with Meter 2 in ccm</t>
  </si>
  <si>
    <t>Id.Statistics.Application.ApplicationTimeMeter1</t>
  </si>
  <si>
    <t>ApplicationTimeMeter1</t>
  </si>
  <si>
    <t>Application Time Meter 1</t>
  </si>
  <si>
    <t>Id.Statistics.Application.ApplicationTimeMeter2</t>
  </si>
  <si>
    <t>ApplicationTimeMeter2</t>
  </si>
  <si>
    <t>Application Time Meter 2</t>
  </si>
  <si>
    <t>Id.Statistics.Application.FillingTimeMeter1</t>
  </si>
  <si>
    <t>FillingTimeMeter1</t>
  </si>
  <si>
    <t>Filling Time Meter 1</t>
  </si>
  <si>
    <t>Id.Statistics.Application.FillingTimeMeter2</t>
  </si>
  <si>
    <t>FillingTimeMeter2</t>
  </si>
  <si>
    <t>Filling Time Meter 2</t>
  </si>
  <si>
    <t>Id.Statistics.Application.MinPressure1</t>
  </si>
  <si>
    <t>Id.Statistics.Application.MinPressure2</t>
  </si>
  <si>
    <t>Id.Statistics.Application.PrePressSetMeter1</t>
  </si>
  <si>
    <t>PrepressSetMeter1</t>
  </si>
  <si>
    <t>PrePressSetMeter1</t>
  </si>
  <si>
    <t>Id.Statistics.Application.PrePressSetMeter2</t>
  </si>
  <si>
    <t>PrepressSetMeter2</t>
  </si>
  <si>
    <t>PrePressSetMeter2</t>
  </si>
  <si>
    <t>Id.Statistics.Application.PrePressActualMeter1</t>
  </si>
  <si>
    <t>PrepressActualMeter1</t>
  </si>
  <si>
    <t>Actual PrePressure Meter 1</t>
  </si>
  <si>
    <t>Actual PrePressure for meter 1</t>
  </si>
  <si>
    <t>PrePressActualMeter1</t>
  </si>
  <si>
    <t>PrePressure1</t>
  </si>
  <si>
    <t>Id.Statistics.Application.PrePressActualMeter2</t>
  </si>
  <si>
    <t>PrepressActualMeter2</t>
  </si>
  <si>
    <t>Actual PrePressure Meter 2</t>
  </si>
  <si>
    <t>Actual PrePressure for meter 2</t>
  </si>
  <si>
    <t>PrePressActualMeter2</t>
  </si>
  <si>
    <t>PrePressure2</t>
  </si>
  <si>
    <t>Id.Statistics.Application.PrePressDeviationMeter1</t>
  </si>
  <si>
    <t>PrepressDeviationMeter1</t>
  </si>
  <si>
    <t>PrePressure Deviation Meter 1</t>
  </si>
  <si>
    <t>Deviation in PrePressure in Meter 1 in %</t>
  </si>
  <si>
    <t>PrePressDeviationMeter1</t>
  </si>
  <si>
    <t>PrePressureDeviation1</t>
  </si>
  <si>
    <t>Id.Statistics.Application.PrePressDeviationMeter2</t>
  </si>
  <si>
    <t>PrepressDeviationMeter2</t>
  </si>
  <si>
    <t>PrePressure Deviation Meter 2</t>
  </si>
  <si>
    <t>Deviation in PrePressure in Meter 2 in %</t>
  </si>
  <si>
    <t>PrePressDeviationMeter2</t>
  </si>
  <si>
    <t>PrePressureDeviation2</t>
  </si>
  <si>
    <t>.GS_DATA[1].S_OPC.S_ACTUALVALUES.S_PDA.A1I_ACTIVEBARRELPCU[1]</t>
  </si>
  <si>
    <t>Active Barrel Hpc 1</t>
  </si>
  <si>
    <t>Barrel used to refill the meter for Hpc 1 (0: no barrel or barrel number 1 or 2)</t>
  </si>
  <si>
    <t>.GS_DATA[1].S_OPC.S_ACTUALVALUES.S_PDA.A1I_ACTIVEBARRELPCU[2]</t>
  </si>
  <si>
    <t>Active Barrel Hpc 2</t>
  </si>
  <si>
    <t>Barrel used to refill the meter for Hpc 2 (0: no barrel or barrel number 1 or 2)</t>
  </si>
  <si>
    <t>Id.DurationSinceLastAutoPurge</t>
  </si>
  <si>
    <t>.GS_DATA[1].S_OPC.S_PDSC.S_GENERALDATA.R_TIMESINCELASTVALVECLOSING</t>
  </si>
  <si>
    <t>Last Auto Purge</t>
  </si>
  <si>
    <t>Duration since last automatic purge</t>
  </si>
  <si>
    <t>Id.PotlifeElapsed</t>
  </si>
  <si>
    <t>.GS_DATA[1].S_OPC.S_PDSC.S_GENERALDATA.R_POTLIFETIMEPASSED</t>
  </si>
  <si>
    <t>Elapsed Pot Life</t>
  </si>
  <si>
    <t>Elapsed pot life at start of the application</t>
  </si>
  <si>
    <t>Id.ApplicatorTemperature</t>
  </si>
  <si>
    <t>.GS_DATA[1].S_OPC.S_MACHPARAMS.A1S_GUN[1].R_TEMPERATURE</t>
  </si>
  <si>
    <t>Applicator temperature</t>
  </si>
  <si>
    <t>Application =&gt; Bead Arrays</t>
  </si>
  <si>
    <t>Id.Statistics.Application.BeadNumber.Array</t>
  </si>
  <si>
    <t>BeadNumbers</t>
  </si>
  <si>
    <t>Id.Statistics.Application.FormattedRecord.Array.FormattedResult</t>
  </si>
  <si>
    <t>BeadResultsTexts</t>
  </si>
  <si>
    <t>Id.Statistics.Application.MeasuredVolume.Array</t>
  </si>
  <si>
    <t>BeadMeasuredVolumes</t>
  </si>
  <si>
    <t>Id.Statistics.Application.TargetVolume.Array</t>
  </si>
  <si>
    <t>BeadTargetVolumes</t>
  </si>
  <si>
    <t>Id.Statistics.Application.ApplTime.Array</t>
  </si>
  <si>
    <t>BeadApplicationTimes</t>
  </si>
  <si>
    <t>Id.Statistics.Application.MinPressure1.Array</t>
  </si>
  <si>
    <t>BeadMinPressures1</t>
  </si>
  <si>
    <t>Id.Statistics.Application.MinPressure2.Array</t>
  </si>
  <si>
    <t>BeadMinPressures2</t>
  </si>
  <si>
    <t>Id.Statistics.Application.MaxPressure1.Array</t>
  </si>
  <si>
    <t>BeadMaxPressures1</t>
  </si>
  <si>
    <t>Id.Statistics.Application.MaxPressure2.Array</t>
  </si>
  <si>
    <t>BeadMaxPressures2</t>
  </si>
  <si>
    <t>Application =&gt; Barrel Data</t>
  </si>
  <si>
    <t>Hpc 2 Active Barrel InstallDate</t>
  </si>
  <si>
    <t>Charge of active barrel of HPC 1</t>
  </si>
  <si>
    <t>Charge of active barrel of HPC 2</t>
  </si>
  <si>
    <t>Expiration date of active barrel of HPC 1</t>
  </si>
  <si>
    <t>No</t>
  </si>
  <si>
    <t>TypeCode</t>
  </si>
  <si>
    <t>Type of error. Types are given below,
*Error
*Warning
*NoAckError
*MinorError
*NoAckWarning</t>
  </si>
  <si>
    <t>Status, StatusText</t>
  </si>
  <si>
    <t>FormattedMessage</t>
  </si>
  <si>
    <t>Text</t>
  </si>
  <si>
    <t>Id.Statistics.Error.ParameterMainState</t>
  </si>
  <si>
    <t>Ms</t>
  </si>
  <si>
    <t>Error Parameter Main State</t>
  </si>
  <si>
    <t>Enum that indicate the main state of the system. Enums are given below,
 0 Ruheschritt 
 1 Modus: Auto, Hand, Service 
 2 Referenzieren 
 3 Füllen 
 4 Kalibrierspülen 
 5 Applizieren im Automatikbetrieb 
 6 Spülen 
 7 Servicebetrieb 
  8 Zirkulationsbetrieb 
  9 Leeren 
 10 Warten auf das Vision System 
 11 XML-Datei wird geladen 
 12 Automatische Schmierung 
 13 Pistolen Kalibreirung 
 14 Zahnraddosierer 
 15 Schlauchbruchüberwachung 
 16 Modellbildung der offenen Strecke ohne (Druck-)Regler
 17: Generate graph for visco control 
18: Handling for the self test
 19: Handling for monitoring the pressure distance graph
 20: Handling for purging the meter chamber 
 21: Handling of Bubble Detection process
 22: Wait devices ready to operate (MAC Motor  signals 
 23: Automatic Leakage Test Process
 24: Measurement Nozzle Characteristics
 25: Compression Test</t>
  </si>
  <si>
    <t>ErrorParameterMainState</t>
  </si>
  <si>
    <t>Id.Statistics.Error.ParameterExtendedMainState</t>
  </si>
  <si>
    <t>Es</t>
  </si>
  <si>
    <t>Error Parameter Extended Main State</t>
  </si>
  <si>
    <t>Enum that indicate the extended state of the system. If there is an extended state it will override the main state.</t>
  </si>
  <si>
    <t>ErrorParameterExtendedMainState</t>
  </si>
  <si>
    <t>Id.Statistics.Error.ControllerMode</t>
  </si>
  <si>
    <t>Ha</t>
  </si>
  <si>
    <t>Controller Mode</t>
  </si>
  <si>
    <t>Mode of the controller.</t>
  </si>
  <si>
    <t>ControllerMode</t>
  </si>
  <si>
    <t>Id.Statistics.Error.Parameter1</t>
  </si>
  <si>
    <t>I1</t>
  </si>
  <si>
    <t>Error paramater which is used to derive messageDescription, messageHint, messageTitle, errorText</t>
  </si>
  <si>
    <t>Parameter1</t>
  </si>
  <si>
    <t>Id.Statistics.Error.Parameter2</t>
  </si>
  <si>
    <t>I2</t>
  </si>
  <si>
    <t>Parameter2</t>
  </si>
  <si>
    <t>Id.Statistics.Error.Parameter3</t>
  </si>
  <si>
    <t>I3</t>
  </si>
  <si>
    <t>Error paramater is used to derive messageDescription, messageHint, messageTitle, errorText which</t>
  </si>
  <si>
    <t>Parameter3</t>
  </si>
  <si>
    <t>Id.Statistics.Error.Station</t>
  </si>
  <si>
    <t>Id.Statistics.Error.Handle</t>
  </si>
  <si>
    <t>Handle</t>
  </si>
  <si>
    <t>This is a number that increases whenever there is a new error. This was used for sorting the errors.</t>
  </si>
  <si>
    <t>Id.Statistics.Error.Origin</t>
  </si>
  <si>
    <t>Origin</t>
  </si>
  <si>
    <t>Id.Statistics.Error.AckSourceFromPlc</t>
  </si>
  <si>
    <t>SpsWhoAcked</t>
  </si>
  <si>
    <t>Indicates who acknowledged the error.
e_AckNone,
e_AckRobot,
e_AckPLC,
e_AckUser,
e_External</t>
  </si>
  <si>
    <t>Id.Statistics.Error.AckSourceFromServer</t>
  </si>
  <si>
    <t>WhoAcked</t>
  </si>
  <si>
    <t>Id.Statistics.Error.OperatorName</t>
  </si>
  <si>
    <t>OperatorName</t>
  </si>
  <si>
    <t>Operator Name</t>
  </si>
  <si>
    <t>Operator that was logged in</t>
  </si>
  <si>
    <t>Id.Statistics.Error.AckReason</t>
  </si>
  <si>
    <t>AckReason</t>
  </si>
  <si>
    <t>Acknowledgment Reason</t>
  </si>
  <si>
    <t>Reason of the acknowledgement</t>
  </si>
  <si>
    <t>Id.Statistics.Error.AckTimeStamp</t>
  </si>
  <si>
    <t>AckTimeStamp</t>
  </si>
  <si>
    <t>Acknowledgment Timestamp</t>
  </si>
  <si>
    <t>Timestamp of the acknowledgement</t>
  </si>
  <si>
    <t>AckTimestamp</t>
  </si>
  <si>
    <t>Active Alarms</t>
  </si>
  <si>
    <t>Id.Statistics.ActiveAlarm.ErrorNumber.Array</t>
  </si>
  <si>
    <t>ErrNum</t>
  </si>
  <si>
    <t>Array of error codes</t>
  </si>
  <si>
    <t>Id.Statistics.ActiveAlarm.Category.Array</t>
  </si>
  <si>
    <t>Array of error categories</t>
  </si>
  <si>
    <t>CategoryAsString</t>
  </si>
  <si>
    <t>Id.Statistics.ActiveAlarm.ParameterExtendedMainState.Array</t>
  </si>
  <si>
    <t>ES</t>
  </si>
  <si>
    <t>Array of extended main state</t>
  </si>
  <si>
    <t>Id.Statistics.ActiveAlarm.ControllerMode.Array</t>
  </si>
  <si>
    <t>HA</t>
  </si>
  <si>
    <t>Array of controller mode</t>
  </si>
  <si>
    <t>Id.Statistics.ActiveAlarm.Handle.Array</t>
  </si>
  <si>
    <t>Array of handle</t>
  </si>
  <si>
    <t>Id.Statistics.ActiveAlarm.Parameter1.Array</t>
  </si>
  <si>
    <t>Id1</t>
  </si>
  <si>
    <t>Array of error parameter 1</t>
  </si>
  <si>
    <t>Id.Statistics.ActiveAlarm.Parameter2.Array</t>
  </si>
  <si>
    <t>Id2</t>
  </si>
  <si>
    <t>Array of error parameter 2</t>
  </si>
  <si>
    <t>Id.Statistics.ActiveAlarm.Parameter3.Array</t>
  </si>
  <si>
    <t>Id3</t>
  </si>
  <si>
    <t>Array of error parameter 3</t>
  </si>
  <si>
    <t>Id.Statistics.ActiveAlarm.IsAcknowledgeable.Array</t>
  </si>
  <si>
    <t>IsAckable</t>
  </si>
  <si>
    <t>Array of whether the error is acknowledgable</t>
  </si>
  <si>
    <t>Id.Statistics.ActiveAlarm.Key.Array</t>
  </si>
  <si>
    <t>Key</t>
  </si>
  <si>
    <t>Array of key</t>
  </si>
  <si>
    <t>The key</t>
  </si>
  <si>
    <t>Id.Statistics.ActiveAlarm.ParameterMainState.Array</t>
  </si>
  <si>
    <t>MS</t>
  </si>
  <si>
    <t>Array of main state</t>
  </si>
  <si>
    <t>Id.Statistics.ActiveAlarm.Origin.Array</t>
  </si>
  <si>
    <t>Array of origin</t>
  </si>
  <si>
    <t>Id.Statistics.ActiveAlarm.RuntimeSystem.Array</t>
  </si>
  <si>
    <t>RuntimeSystem</t>
  </si>
  <si>
    <t>Array of runtime system</t>
  </si>
  <si>
    <t>the runtime system, e.g. 801 or 811</t>
  </si>
  <si>
    <t>Id.Statistics.ActiveAlarm.DateTime.Array</t>
  </si>
  <si>
    <t>Timestamp</t>
  </si>
  <si>
    <t>Array of datetime</t>
  </si>
  <si>
    <t xml:space="preserve">The timestamp when the alarm was raised. </t>
  </si>
  <si>
    <t>Id.Statistics.ActiveAlarm.Text.Array</t>
  </si>
  <si>
    <t>(magic ScaId from translation)</t>
  </si>
  <si>
    <t>Array of error text</t>
  </si>
  <si>
    <t>Parameter Date Time</t>
  </si>
  <si>
    <t>Parameter Change OldValue</t>
  </si>
  <si>
    <t>Parameter Change NewValue</t>
  </si>
  <si>
    <t>Id.Statistics.ParameterChange.Station</t>
  </si>
  <si>
    <t>Id.Statistics.ParameterChange.ParamName</t>
  </si>
  <si>
    <t>ParamName</t>
  </si>
  <si>
    <t>Parameter Name</t>
  </si>
  <si>
    <t>Name of parameter that was changed</t>
  </si>
  <si>
    <t>ParameterName</t>
  </si>
  <si>
    <t>Id.Statistics.ParameterChange.ChangeReason</t>
  </si>
  <si>
    <t>ChangeReason</t>
  </si>
  <si>
    <t>Change Reason</t>
  </si>
  <si>
    <t>Reason for the change of the parameter</t>
  </si>
  <si>
    <t>Id.Statistics.ParameterChange.ChangeType</t>
  </si>
  <si>
    <t>ChangeType</t>
  </si>
  <si>
    <t>Change Type</t>
  </si>
  <si>
    <t xml:space="preserve">        NotSet = 0,
        System = 1,
        User = 2,
        NotLogged = 3,
        UserFollowUp = 4</t>
  </si>
  <si>
    <t>Counters</t>
  </si>
  <si>
    <t>.GS_DATA[1].S_OPC.S_STATISTIC.A1S_STAT[11].S_PARAM.UDI_ACT</t>
  </si>
  <si>
    <t>Id.CyclesApplicator1</t>
  </si>
  <si>
    <t>.GS_DATA[1].S_OPC.S_STATISTIC.A1S_STAT[1].S_PARAM.UDI_ACT</t>
  </si>
  <si>
    <t>Cycles Applicator 1</t>
  </si>
  <si>
    <t>Cycles applicator for applicator 1</t>
  </si>
  <si>
    <t>Id.CyclesApplicator2</t>
  </si>
  <si>
    <t>.GS_DATA[1].S_OPC.S_STATISTIC.A1S_STAT[2].S_PARAM.UDI_ACT</t>
  </si>
  <si>
    <t>Cycles Applicator 2</t>
  </si>
  <si>
    <t>Cycles applicator for applicator 2</t>
  </si>
  <si>
    <t>Id.CyclesApplicator3</t>
  </si>
  <si>
    <t>.GS_DATA[1].S_OPC.S_STATISTIC.A1S_STAT[3].S_PARAM.UDI_ACT</t>
  </si>
  <si>
    <t>Cycles Applicator 3</t>
  </si>
  <si>
    <t>Cycles applicator for applicator 3</t>
  </si>
  <si>
    <t>Id.CyclesApplicator4</t>
  </si>
  <si>
    <t>.GS_DATA[1].S_OPC.S_STATISTIC.A1S_STAT[10].S_PARAM.UDI_ACT</t>
  </si>
  <si>
    <t>Cycles Applicator 4</t>
  </si>
  <si>
    <t>Cycles applicator for applicator 4</t>
  </si>
  <si>
    <t>.GS_DATA[1].S_OPC.S_STATISTIC.A1S_STAT[4].S_PARAM.UDI_ACT</t>
  </si>
  <si>
    <t>Meter1.CyclesFillValve</t>
  </si>
  <si>
    <t>.GS_DATA[1].S_OPC.S_STATISTIC.A1S_STAT[5].S_PARAM.UDI_ACT</t>
  </si>
  <si>
    <t>Meter2.CyclesFillValve</t>
  </si>
  <si>
    <t>Id.TotalUsedVolume</t>
  </si>
  <si>
    <t>.GS_DATA[1].S_OPC.S_STATISTIC.LR_APPLVOLUMETOTAL</t>
  </si>
  <si>
    <t>Total Used Volume</t>
  </si>
  <si>
    <t>Including maintenance, purge, applications</t>
  </si>
  <si>
    <t>TotalUsedVolume</t>
  </si>
  <si>
    <t>Id.NumberOfStrokesHpc1Pump1, Id.Hpc1NumberOfStrokesPump1</t>
  </si>
  <si>
    <t>.GS_DATA[1].A1S_PCUSTATE[1].UI_STROKECOUNTPUMP1</t>
  </si>
  <si>
    <t>Hpc1.NumberOfStrokesPump1</t>
  </si>
  <si>
    <t>Id.NumberOfStrokesHpc1Pump2, Id.Hpc1NumberOfStrokesPump2</t>
  </si>
  <si>
    <t>.GS_DATA[1].A1S_PCUSTATE[1].UI_STROKECOUNTPUMP2</t>
  </si>
  <si>
    <t>Hpc1.NumberOfStrokesPump2</t>
  </si>
  <si>
    <t>.GS_DATA[1].S_OPC.S_STATISTIC.LR_FILLVOLUMEFROMPCU1</t>
  </si>
  <si>
    <t>Hpc1.TotalQuantity</t>
  </si>
  <si>
    <t>Hpc1TotalQuantity</t>
  </si>
  <si>
    <t>Id.NumberOfStrokesHpc2Pump1, Id.Hpc2NumberOfStrokesPump1</t>
  </si>
  <si>
    <t>.GS_DATA[1].A1S_PCUSTATE[2].UI_STROKECOUNTPUMP1</t>
  </si>
  <si>
    <t>Hpc2.NumberOfStrokesPump1</t>
  </si>
  <si>
    <t>Id.NumberOfStrokesHpc2Pump2, Id.Hpc2NumberOfStrokesPump2</t>
  </si>
  <si>
    <t>.GS_DATA[1].A1S_PCUSTATE[2].UI_STROKECOUNTPUMP2</t>
  </si>
  <si>
    <t>Hpc2.NumberOfStrokesPump2</t>
  </si>
  <si>
    <t>.GS_DATA[1].S_OPC.S_STATISTIC.LR_FILLVOLUMEFROMPCU2</t>
  </si>
  <si>
    <t>Hpc2.TotalQuantity</t>
  </si>
  <si>
    <t>Hpc2TotalQuantity</t>
  </si>
  <si>
    <t>Id.PumpStatusHpc1Pump1</t>
  </si>
  <si>
    <t>.GS_DATA[1].S_OPC.S_PCU.A1E_PUMPSTATE[1]</t>
  </si>
  <si>
    <t>Hpc1 State Pump 1</t>
  </si>
  <si>
    <t>Pump Status for Hpc 1 Pump 1. Removed it from Standarad interface because the Opc tags we were using was not correct and these variables can belong to either PCU1 or PCU2 depending upon what is chosen in Visu. So this is not the correct variable to use and till nw we didn’t get a proper variable to use for PumpStatus.</t>
  </si>
  <si>
    <t>PumpStatusHpc1Pump1</t>
  </si>
  <si>
    <t>Id.PumpStatusHpc1Pump2</t>
  </si>
  <si>
    <t>.GS_DATA[1].S_OPC.S_PCU.A1E_PUMPSTATE[2]</t>
  </si>
  <si>
    <t>Hpc1 State Pump 2</t>
  </si>
  <si>
    <t>Pump Status for Hpc 1 Pump 2. Removed it from Standarad interface because the Opc tags we were using was not correct and these variables can belong to either PCU1 or PCU2 depending upon what is chosen in Visu. So this is not the correct variable to use and till nw we didn’t get a proper variable to use for PumpStatus.</t>
  </si>
  <si>
    <t>PumpStatusHpc1Pump2</t>
  </si>
  <si>
    <t>.GS_DATA[1].A1S_PCUSTATE[1].A1B_PUMP1STATE[7]</t>
  </si>
  <si>
    <t>Fill level warning for Hpc1 Pump 1</t>
  </si>
  <si>
    <t>Hpc1.FillLevelWarningPump1</t>
  </si>
  <si>
    <t>FillLevelWarningHpc1Pump1</t>
  </si>
  <si>
    <t>.GS_DATA[1].A1S_PCUSTATE[1].A1B_PUMP2STATE[7]</t>
  </si>
  <si>
    <t>Fill level warning for Hpc1 Pump 2</t>
  </si>
  <si>
    <t>Hpc1.FillLevelWarningPump2</t>
  </si>
  <si>
    <t>FillLevelWarningHpc1Pump2</t>
  </si>
  <si>
    <t>Id.PumpStatusHpc2Pump1</t>
  </si>
  <si>
    <t>Wrong?!, the 2 Opc Tags are the same as for HPC 1: .GS_DATA[1].S_OPC.S_PCU.A1E_PUMPSTATE[1]</t>
  </si>
  <si>
    <t>Hpc2 State Pump 1</t>
  </si>
  <si>
    <t>Pump Status for Hpc 2 Pump 1. Removed it from Standarad interface because the Opc tags we were using was not correct and these variables can belong to either PCU1 or PCU2 depending upon what is chosen in Visu. So this is not the correct variable to use and till nw we didn’t get a proper variable to use for PumpStatus.</t>
  </si>
  <si>
    <t>PumpStatusHpc2Pump1</t>
  </si>
  <si>
    <t>Id.PumpStatusHpc2Pump2</t>
  </si>
  <si>
    <t>Wrong?!, the 2 Opc Tags are the same as for HPC 1: .GS_DATA[1].S_OPC.S_PCU.A1E_PUMPSTATE[2]</t>
  </si>
  <si>
    <t>Hpc2 State Pump 2</t>
  </si>
  <si>
    <t>Pump Status for Hpc 2 Pump 2. Removed it from Standarad interface because the Opc tags we were using was not correct and these variables can belong to either PCU1 or PCU2 depending upon what is chosen in Visu. So this is not the correct variable to use and till nw we didn’t get a proper variable to use for PumpStatus.</t>
  </si>
  <si>
    <t>PumpStatusHpc2Pump2</t>
  </si>
  <si>
    <t>.GS_DATA[1].A1S_PCUSTATE[2].A1B_PUMP1STATE[7]</t>
  </si>
  <si>
    <t>Fill level warning for Hpc2 Pump 1</t>
  </si>
  <si>
    <t>Hpc2.FillLevelWarningPump1</t>
  </si>
  <si>
    <t>FillLevelWarningHpc2Pump1</t>
  </si>
  <si>
    <t>.GS_DATA[1].A1S_PCUSTATE[2].A1B_PUMP2STATE[7]</t>
  </si>
  <si>
    <t>Fill level warning for Hpc2 Pump 2</t>
  </si>
  <si>
    <t>Hpc2.FillLevelWarningPump2</t>
  </si>
  <si>
    <t>FillLevelWarningHpc2Pump2</t>
  </si>
  <si>
    <t>Installation Date</t>
  </si>
  <si>
    <t>Timestamp of barrel change event = Installation date</t>
  </si>
  <si>
    <t>Charge Number</t>
  </si>
  <si>
    <t>BarrelNumber</t>
  </si>
  <si>
    <t>Barrel Number</t>
  </si>
  <si>
    <t>Barrel number (0: no barrel or barrel number 1 or 2)</t>
  </si>
  <si>
    <t>GlueName</t>
  </si>
  <si>
    <t>Material Name</t>
  </si>
  <si>
    <t>Adhesive material name</t>
  </si>
  <si>
    <t>BarrelExpirationTime</t>
  </si>
  <si>
    <t>Material Expiration Date</t>
  </si>
  <si>
    <t>Package Number</t>
  </si>
  <si>
    <t>PCUNumber</t>
  </si>
  <si>
    <t>HPC Number</t>
  </si>
  <si>
    <t>.GS_DATA[1].S_IFSYSCTRL.A1B_PCUREADY[1]</t>
  </si>
  <si>
    <t>Hpc 1 is available</t>
  </si>
  <si>
    <t xml:space="preserve"> </t>
  </si>
  <si>
    <t>.GS_DATA[1].S_IFSYSCTRL.A1B_PCUREADY[2]</t>
  </si>
  <si>
    <t>Hpc 2 is available</t>
  </si>
  <si>
    <t>Hpc1 Active Barrel</t>
  </si>
  <si>
    <t>Active barrel number of Hpc 1
(0: no barrel or barrel number 1 or 2)</t>
  </si>
  <si>
    <t>Hpc2 Active Barrel</t>
  </si>
  <si>
    <t>Active barrel number of Hpc 2
(0: no barrel or barrel number 1 or 2)</t>
  </si>
  <si>
    <t>Id.Hpc1Material1</t>
  </si>
  <si>
    <t>.GS_DATA[1].S_OPC.S_MACHOPERATIONAL.A1S_PCU[1].A1STR_GLUENAMEACTUAL[1]</t>
  </si>
  <si>
    <t>Hpc1 Material 1</t>
  </si>
  <si>
    <t>Adhesive material name of barrel 1 of Hpc 1</t>
  </si>
  <si>
    <t>Id.Hpc1Material2</t>
  </si>
  <si>
    <t>.GS_DATA[1].S_OPC.S_MACHOPERATIONAL.A1S_PCU[1].A1STR_GLUENAMEACTUAL[2]</t>
  </si>
  <si>
    <t>Hpc1 Material 2</t>
  </si>
  <si>
    <t>Adhesive material name of barrel 2 of Hpc 1</t>
  </si>
  <si>
    <t>Id.Hpc2Material1</t>
  </si>
  <si>
    <t>.GS_DATA[1].S_OPC.S_MACHOPERATIONAL.A1S_PCU[2].A1STR_GLUENAMEACTUAL[1]</t>
  </si>
  <si>
    <t>Hpc2 Material 1</t>
  </si>
  <si>
    <t>Adhesive material name of barrel 1 of Hpc 2</t>
  </si>
  <si>
    <t>Id.Hpc2Material2</t>
  </si>
  <si>
    <t>.GS_DATA[1].S_OPC.S_MACHOPERATIONAL.A1S_PCU[2].A1STR_GLUENAMEACTUAL[2]</t>
  </si>
  <si>
    <t>Hpc2 Material 2</t>
  </si>
  <si>
    <t>Adhesive material name of barrel 2 of Hpc 2</t>
  </si>
  <si>
    <t>Id.Hpc1Material1ExpirationDate</t>
  </si>
  <si>
    <t>.GS_DATA[1].S_OPC.S_MACHOPERATIONAL.A1S_PCU[1].A1DT_GLUEEXPIRATIONDATE[1]</t>
  </si>
  <si>
    <t>Hpc1 Material 1 ExpirationDate</t>
  </si>
  <si>
    <t>Expiration date of material in barrel 1 of Hpc 1</t>
  </si>
  <si>
    <t>Id.Hpc1Material2ExpirationDate</t>
  </si>
  <si>
    <t>.GS_DATA[1].S_OPC.S_MACHOPERATIONAL.A1S_PCU[1].A1DT_GLUEEXPIRATIONDATE[2]</t>
  </si>
  <si>
    <t>Hpc1 Material 2 ExpirationDate</t>
  </si>
  <si>
    <t>Expiration date of material in barrel 2 of Hpc 1</t>
  </si>
  <si>
    <t>Id.Hpc2Material1ExpirationDate</t>
  </si>
  <si>
    <t>.GS_DATA[1].S_OPC.S_MACHOPERATIONAL.A1S_PCU[2].A1DT_GLUEEXPIRATIONDATE[1]</t>
  </si>
  <si>
    <t>Hpc2 Material 1 ExpirationDate</t>
  </si>
  <si>
    <t>Expiration date of material in barrel 1 of Hpc 2</t>
  </si>
  <si>
    <t>Id.Hpc2Material2ExpirationDate</t>
  </si>
  <si>
    <t>.GS_DATA[1].S_OPC.S_MACHOPERATIONAL.A1S_PCU[2].A1DT_GLUEEXPIRATIONDATE[2]</t>
  </si>
  <si>
    <t>Hpc2 Material 2 ExpirationDate</t>
  </si>
  <si>
    <t>Expiration date of material in barrel 2 of Hpc 2</t>
  </si>
  <si>
    <t>Id.Hpc1Material1Charge</t>
  </si>
  <si>
    <t>.GS_DATA[1].S_OPC.S_MACHOPERATIONAL.A1S_PCU[1].A1STR_GLUECHARGENUMBER[1]</t>
  </si>
  <si>
    <t>Hpc1 Material 1 Charge</t>
  </si>
  <si>
    <t>Charge number of material in barrel 1 of Hpc 1</t>
  </si>
  <si>
    <t>Id.Hpc1Material2Charge</t>
  </si>
  <si>
    <t>.GS_DATA[1].S_OPC.S_MACHOPERATIONAL.A1S_PCU[1].A1STR_GLUECHARGENUMBER[2]</t>
  </si>
  <si>
    <t>Hpc1 Material 2 Charge</t>
  </si>
  <si>
    <t>Charge number of material in barrel 2 of Hpc 1</t>
  </si>
  <si>
    <t>Id.Hpc2Material1Charge</t>
  </si>
  <si>
    <t>.GS_DATA[1].S_OPC.S_MACHOPERATIONAL.A1S_PCU[2].A1STR_GLUECHARGENUMBER[1]</t>
  </si>
  <si>
    <t>Hpc2 Material 1 Charge</t>
  </si>
  <si>
    <t>Charge number of material in barrel 1 of Hpc 2</t>
  </si>
  <si>
    <t>Id.Hpc2Material2Charge</t>
  </si>
  <si>
    <t>.GS_DATA[1].S_OPC.S_MACHOPERATIONAL.A1S_PCU[2].A1STR_GLUECHARGENUMBER[2]</t>
  </si>
  <si>
    <t>Hpc2 Material 2 Charge</t>
  </si>
  <si>
    <t>Charge number of material in barrel 2 of Hpc 2</t>
  </si>
  <si>
    <t>Id.Hpc1Material1InstallDate</t>
  </si>
  <si>
    <t>.GS_DATA[1].S_OPC.S_MACHOPERATIONAL.A1S_PCU[1].A1DT_GLUECHANGEDATE[1]</t>
  </si>
  <si>
    <t>Hpc1 Material 1 InstallDate</t>
  </si>
  <si>
    <t>Installation date of material in barrel 1 of Hpc 1</t>
  </si>
  <si>
    <t>Id.Hpc1Material2InstallDate</t>
  </si>
  <si>
    <t>.GS_DATA[1].S_OPC.S_MACHOPERATIONAL.A1S_PCU[1].A1DT_GLUECHANGEDATE[2]</t>
  </si>
  <si>
    <t>Hpc1 Material 2 InstallDate</t>
  </si>
  <si>
    <t>Installation date of material in barrel 2 of Hpc 1</t>
  </si>
  <si>
    <t>Id.Hpc2Material1InstallDate</t>
  </si>
  <si>
    <t>.GS_DATA[1].S_OPC.S_MACHOPERATIONAL.A1S_PCU[2].A1DT_GLUECHANGEDATE[1]</t>
  </si>
  <si>
    <t>Hpc2 Material 1 InstallDate</t>
  </si>
  <si>
    <t>Installation date of material in barrel 1 of Hpc 2</t>
  </si>
  <si>
    <t>Id.Hpc2Material2InstallDate</t>
  </si>
  <si>
    <t>.GS_DATA[1].S_OPC.S_MACHOPERATIONAL.A1S_PCU[2].A1DT_GLUECHANGEDATE[2]</t>
  </si>
  <si>
    <t>Hpc2 Material 2 InstallDate</t>
  </si>
  <si>
    <t>Installation date of material in barrel 2 of Hpc 2</t>
  </si>
  <si>
    <t>Id.Hpc1UserName1</t>
  </si>
  <si>
    <t>Hpc1 Material 1 UserName</t>
  </si>
  <si>
    <t>Id.Hpc1UserName2</t>
  </si>
  <si>
    <t>Hpc1 Material 2 UserName</t>
  </si>
  <si>
    <t>Id.Hpc2UserName1</t>
  </si>
  <si>
    <t>Hpc2 Material 1 UserName</t>
  </si>
  <si>
    <t>Id.Hpc2UserName2</t>
  </si>
  <si>
    <t>Hpc2 Material 2 UserName</t>
  </si>
  <si>
    <t>Id.Hpc1Material1PackageNumber</t>
  </si>
  <si>
    <t>Hpc1 Material 1 PackageNumber</t>
  </si>
  <si>
    <t>Id.Hpc1Material2PackageNumber</t>
  </si>
  <si>
    <t>Hpc1 Material 2 PackageNumber</t>
  </si>
  <si>
    <t>Id.Hpc2Material1PackageNumber</t>
  </si>
  <si>
    <t>Hpc2 Material 1 PackageNumber</t>
  </si>
  <si>
    <t>Id.Hpc2Material2PackageNumber</t>
  </si>
  <si>
    <t>Hpc2 Material 2 PackageNumber</t>
  </si>
  <si>
    <t>Ip-address</t>
  </si>
  <si>
    <t>e.g. "2024-08-01T12:03:59.807Z"</t>
  </si>
  <si>
    <t>Integer</t>
  </si>
  <si>
    <t>Programfloat</t>
  </si>
  <si>
    <t>Integer (0-255)</t>
  </si>
  <si>
    <t>string, z.B. "OK"</t>
  </si>
  <si>
    <t>float, e.g. 36.4064</t>
  </si>
  <si>
    <t>float, e.g. 36.432</t>
  </si>
  <si>
    <t>float, e.g. 0.07032013</t>
  </si>
  <si>
    <t>float, e.g. 7.380121</t>
  </si>
  <si>
    <t>float</t>
  </si>
  <si>
    <t>Beadfloat</t>
  </si>
  <si>
    <t>gm</t>
  </si>
  <si>
    <t xml:space="preserve"> Actual Mixer RPM</t>
  </si>
  <si>
    <t>ExtProgfloat</t>
  </si>
  <si>
    <t>g</t>
  </si>
  <si>
    <t>ActiveBarrelNumberHpc1</t>
  </si>
  <si>
    <t>5.6.20</t>
  </si>
  <si>
    <t>ActiveBarrelNumberHpc2</t>
  </si>
  <si>
    <t>DurationSinceLastAutoPurge</t>
  </si>
  <si>
    <t>PotlifeElapsed</t>
  </si>
  <si>
    <t>ApplicatorTemperature</t>
  </si>
  <si>
    <t>Bead Numbers array</t>
  </si>
  <si>
    <t>e.g. "OK"</t>
  </si>
  <si>
    <t>ActiveBarrelMaterialHpc1</t>
  </si>
  <si>
    <t>ActiveBarrelMaterialHpc2</t>
  </si>
  <si>
    <t>ActiveBarrelPackageNumberHpc1</t>
  </si>
  <si>
    <t>ActiveBarrelPackageNumberHpc2</t>
  </si>
  <si>
    <t>ActiveBarrelInstallDateHpc1</t>
  </si>
  <si>
    <t>ActiveBarrelInstallDateHpc2</t>
  </si>
  <si>
    <t>ActiveBarrelChargeHpc1</t>
  </si>
  <si>
    <t>ActiveBarrelChargeHpc2</t>
  </si>
  <si>
    <t>ActiveBarrelExpirationDateHpc1</t>
  </si>
  <si>
    <t>ActiveBarrelExpirationDateHpc2</t>
  </si>
  <si>
    <t>e.g. 25765</t>
  </si>
  <si>
    <t>Topic:</t>
  </si>
  <si>
    <t>e.g. "Error 3"</t>
  </si>
  <si>
    <t>Error category</t>
  </si>
  <si>
    <t>string, e.g. "Emergency off activated"</t>
  </si>
  <si>
    <t>e.g. "801"</t>
  </si>
  <si>
    <t>e.g. "..."</t>
  </si>
  <si>
    <t>5.2.1</t>
  </si>
  <si>
    <t>Error cagetory</t>
  </si>
  <si>
    <t>Bool</t>
  </si>
  <si>
    <t>e.g. "0"</t>
  </si>
  <si>
    <t>e.g. "Automatic lubrication 1 is requested"</t>
  </si>
  <si>
    <t>Parmeter Changes</t>
  </si>
  <si>
    <t>e.g. "Guest"</t>
  </si>
  <si>
    <t>e.g. "de-DE"</t>
  </si>
  <si>
    <t>e.g. "en-US"</t>
  </si>
  <si>
    <t>e.g. "Change language"</t>
  </si>
  <si>
    <t>e.g. ""</t>
  </si>
  <si>
    <t>Hpc1.floatOfStrokesPump1</t>
  </si>
  <si>
    <t>Hpc1.floatOfStrokesPump2</t>
  </si>
  <si>
    <t>Hpc2.floatOfStrokesPump1</t>
  </si>
  <si>
    <t>Hpc2.floatOfStrokesPump2</t>
  </si>
  <si>
    <t>Hpc1.StatePump1</t>
  </si>
  <si>
    <t>Hpc1.StatePump2</t>
  </si>
  <si>
    <t>e.g. "False"</t>
  </si>
  <si>
    <t>Hpc2.StatePump1</t>
  </si>
  <si>
    <t>Hpc2.StatePump2</t>
  </si>
  <si>
    <t>e.g. "2024-08-01T12:03:59"</t>
  </si>
  <si>
    <t xml:space="preserve">PackageNumber </t>
  </si>
  <si>
    <t>Hpc</t>
  </si>
  <si>
    <t>Hpc1.Available</t>
  </si>
  <si>
    <t>Bool, e.g. "False"</t>
  </si>
  <si>
    <t>e.g. "2024-08-01"</t>
  </si>
  <si>
    <t>""</t>
  </si>
  <si>
    <t>Hpc2.Available</t>
  </si>
  <si>
    <t>ASC5000V3</t>
  </si>
  <si>
    <t>Json examples added</t>
  </si>
  <si>
    <t>Added Barrel Data / Barrel Changed</t>
  </si>
  <si>
    <t>Dirk Gottschling</t>
  </si>
  <si>
    <t>Added Station Name Attribute</t>
  </si>
  <si>
    <t>Barrel Data in Application</t>
  </si>
  <si>
    <t>Sample Code</t>
  </si>
  <si>
    <t xml:space="preserve">    "DateTime": "2025-03-25T10:34:09.010Z",</t>
  </si>
  <si>
    <t xml:space="preserve">    "UniqueId": 64,</t>
  </si>
  <si>
    <t xml:space="preserve">    "PartId": "PartId_64",</t>
  </si>
  <si>
    <t xml:space="preserve">    "ProgramNumber": 1,</t>
  </si>
  <si>
    <t xml:space="preserve">    "ApplicationResult": "OK",</t>
  </si>
  <si>
    <t xml:space="preserve">    "MeasuredVolume": 153.22926,</t>
  </si>
  <si>
    <t xml:space="preserve">    "VolumeDeviation": 3.2292676,</t>
  </si>
  <si>
    <t xml:space="preserve">    "MaxPressure1": 147.0,</t>
  </si>
  <si>
    <t xml:space="preserve">    "MaxPressure2": 45.0,</t>
  </si>
  <si>
    <t xml:space="preserve">    "BeadCount": 0,</t>
  </si>
  <si>
    <t xml:space="preserve">    "BeadNumber": 0,</t>
  </si>
  <si>
    <t xml:space="preserve">    "Station": "801",</t>
  </si>
  <si>
    <t xml:space="preserve">    "Weight": 100.0,</t>
  </si>
  <si>
    <t xml:space="preserve">    "SetWeight": 150.0,</t>
  </si>
  <si>
    <t xml:space="preserve">    "GunOpenMask": 1,</t>
  </si>
  <si>
    <t xml:space="preserve">    "MaxOccuredTorque": 0.0,</t>
  </si>
  <si>
    <t xml:space="preserve">    "SetPointMix": 1.0,</t>
  </si>
  <si>
    <t xml:space="preserve">    "ActualMix": 0.0,</t>
  </si>
  <si>
    <t xml:space="preserve">    "SetPointMixerRPM": 1000.0,</t>
  </si>
  <si>
    <t xml:space="preserve">    "ActualMixerRPM": 999.0,</t>
  </si>
  <si>
    <t xml:space="preserve">    "RobotIndex": 1,</t>
  </si>
  <si>
    <t xml:space="preserve">    "ExtProgNumber": 1,</t>
  </si>
  <si>
    <t xml:space="preserve">    "TotalVolumeMeterG1": 0.0,</t>
  </si>
  <si>
    <t xml:space="preserve">    "TotalVolumeMeterG2": 0.0,</t>
  </si>
  <si>
    <t xml:space="preserve">    "TotalVolumeMeterC1": 53.229267,</t>
  </si>
  <si>
    <t xml:space="preserve">    "TotalVolumeMeterC2": 0.0,</t>
  </si>
  <si>
    <t xml:space="preserve">    "ApplicationTimeMeter1": 10.0,</t>
  </si>
  <si>
    <t xml:space="preserve">    "ApplicationTimeMeter2": 0.0,</t>
  </si>
  <si>
    <t xml:space="preserve">    "FillingTimeMeter1": 0.0,</t>
  </si>
  <si>
    <t xml:space="preserve">    "FillingTimeMeter2": 0.0,</t>
  </si>
  <si>
    <t xml:space="preserve">    "MinPressure1": 29.532293,</t>
  </si>
  <si>
    <t xml:space="preserve">    "MinPressure2": 29.532293,</t>
  </si>
  <si>
    <t xml:space="preserve">    "PrePressSetMeter1": 30.0,</t>
  </si>
  <si>
    <t xml:space="preserve">    "PrePressSetMeter2": 30.0,</t>
  </si>
  <si>
    <t xml:space="preserve">    "PrePressActualMeter1": 29.532293,</t>
  </si>
  <si>
    <t xml:space="preserve">    "PrePressActualMeter2": 29.532293,</t>
  </si>
  <si>
    <t xml:space="preserve">    "PrePressDeviationMeter1": 0.032292675,</t>
  </si>
  <si>
    <t xml:space="preserve">    "PrePressDeviationMeter2": 0.032292675,</t>
  </si>
  <si>
    <t xml:space="preserve">    "DurationSinceLastAutoPurge": 42.0,</t>
  </si>
  <si>
    <t xml:space="preserve">    "PotlifeElapsed": 128.0,</t>
  </si>
  <si>
    <t xml:space="preserve">    "ApplicatorTemperature": 99.78,</t>
  </si>
  <si>
    <t xml:space="preserve">        "MachineName": "Not available",</t>
  </si>
  <si>
    <t xml:space="preserve">        "IpAddress": "Not available.",</t>
  </si>
  <si>
    <t xml:space="preserve">        "SystemNr": "1",</t>
  </si>
  <si>
    <t xml:space="preserve">        "StationName": "System-1"</t>
  </si>
  <si>
    <t xml:space="preserve">            "ActiveBarrelMaterialHpc1": "Material",</t>
  </si>
  <si>
    <t xml:space="preserve">            "ActiveBarrelChargeHpc1": "Charge1",</t>
  </si>
  <si>
    <t xml:space="preserve">            "ActiveBarrelInstallDateHpc1": "3/24/2025 10:34:09 AM",</t>
  </si>
  <si>
    <t xml:space="preserve">            "ActiveBarrelExpirationDateHpc1": "3/24/2025 10:34:09 AM"</t>
  </si>
  <si>
    <t xml:space="preserve">            "ActiveBarrelMaterialHpc2": "Material4",</t>
  </si>
  <si>
    <t xml:space="preserve">            "ActiveBarrelChargeHpc2": "Charge4",</t>
  </si>
  <si>
    <t xml:space="preserve">            "ActiveBarrelInstallDateHpc2": "3/23/2025 10:34:09 AM",</t>
  </si>
  <si>
    <t xml:space="preserve">            "ActiveBarrelExpirationDateHpc2": "3/25/2026 10:34:09 AM"</t>
  </si>
  <si>
    <t xml:space="preserve">    "Beads": [{</t>
  </si>
  <si>
    <t xml:space="preserve">            "BeadCount": 1,</t>
  </si>
  <si>
    <t xml:space="preserve">            "MeasuredVolume": 2.68,</t>
  </si>
  <si>
    <t xml:space="preserve">            "TargetVolume": 3.2,</t>
  </si>
  <si>
    <t xml:space="preserve">            "ApplicationTime": 10.0,</t>
  </si>
  <si>
    <t xml:space="preserve">            "MinPressure1": 30.0,</t>
  </si>
  <si>
    <t xml:space="preserve">            "MinPressure2": 0.0,</t>
  </si>
  <si>
    <t xml:space="preserve">            "MaxPressure1": 0,</t>
  </si>
  <si>
    <t xml:space="preserve">            "MaxPressure2": 0.0</t>
  </si>
  <si>
    <t xml:space="preserve">            "BeadCount": 2,</t>
  </si>
  <si>
    <t xml:space="preserve">            "MeasuredVolume": 2.66,</t>
  </si>
  <si>
    <t xml:space="preserve">            "ApplicationTime": 15.0,</t>
  </si>
  <si>
    <t xml:space="preserve">            "BeadCount": 0,</t>
  </si>
  <si>
    <t xml:space="preserve">            "BeadNumber": 0,</t>
  </si>
  <si>
    <t xml:space="preserve">            "MeasuredVolume": 2.56,</t>
  </si>
  <si>
    <t xml:space="preserve">            "ApplicationTime": 13.0,</t>
  </si>
  <si>
    <t xml:space="preserve">  "DateTime" : "15.11.2023 13:46:09",</t>
  </si>
  <si>
    <t xml:space="preserve">  "UniqueId" : 8,</t>
  </si>
  <si>
    <t xml:space="preserve">  "ErrorCode" : "0110",</t>
  </si>
  <si>
    <t xml:space="preserve">  "ErrorType" : "Not acknowledgeable error",</t>
  </si>
  <si>
    <t xml:space="preserve">  "Acknowledged" : true,</t>
  </si>
  <si>
    <t xml:space="preserve">  "ErrorText" : "",</t>
  </si>
  <si>
    <t xml:space="preserve">  "ErrorParameterMainState" : "0",</t>
  </si>
  <si>
    <t xml:space="preserve">  "ErrorParameterExtendedMainState" : "0",</t>
  </si>
  <si>
    <t xml:space="preserve">  "ControllerMode" : "0",</t>
  </si>
  <si>
    <t xml:space="preserve">  "Parameter1" : "1",</t>
  </si>
  <si>
    <t xml:space="preserve">  "Parameter2" : "2",</t>
  </si>
  <si>
    <t xml:space="preserve">  "Parameter3" : "3",</t>
  </si>
  <si>
    <t xml:space="preserve">  "Station" : "801",</t>
  </si>
  <si>
    <t xml:space="preserve">  "Handle" : "8",</t>
  </si>
  <si>
    <t xml:space="preserve">  "Origin" : "",</t>
  </si>
  <si>
    <t xml:space="preserve">  "SpsWhoAcked" : "2",</t>
  </si>
  <si>
    <t xml:space="preserve">  "WhoAcked" : "0",</t>
  </si>
  <si>
    <t xml:space="preserve">  "OperatorName" : "MOCKUSER",</t>
  </si>
  <si>
    <t xml:space="preserve">  "AckReason" : "",</t>
  </si>
  <si>
    <t xml:space="preserve">  "AckTimestamp" : "01.01.0001 00:00:00",</t>
  </si>
  <si>
    <t xml:space="preserve">  "System" : {</t>
  </si>
  <si>
    <t xml:space="preserve">    "MachineName" : "SimulatedAsc5000",</t>
  </si>
  <si>
    <t xml:space="preserve">    "IpAddress" : "10.49.12.14",</t>
  </si>
  <si>
    <t xml:space="preserve">    "SystemNr" : "1"</t>
  </si>
  <si>
    <t xml:space="preserve">    "StationName": "Unnamed"</t>
  </si>
  <si>
    <t>Alarm Message</t>
  </si>
  <si>
    <t xml:space="preserve">   "System":{</t>
  </si>
  <si>
    <t xml:space="preserve">      "MachineName":"Not available",</t>
  </si>
  <si>
    <t xml:space="preserve">      "IpAddress":"Not available.",</t>
  </si>
  <si>
    <t xml:space="preserve">      "SystemNr":"1"</t>
  </si>
  <si>
    <t xml:space="preserve">      "StationName": "Unnamed"</t>
  </si>
  <si>
    <t xml:space="preserve">   "ActiveAlarms":[</t>
  </si>
  <si>
    <t xml:space="preserve">         "ErrorType":"State",</t>
  </si>
  <si>
    <t xml:space="preserve">         "ErrorCode":"-1",</t>
  </si>
  <si>
    <t xml:space="preserve">         "Text":"",</t>
  </si>
  <si>
    <t xml:space="preserve">         "DateTime":"08.11.2024 11:41:30",</t>
  </si>
  <si>
    <t xml:space="preserve">         "ErrorParameterMainState":"0",</t>
  </si>
  <si>
    <t xml:space="preserve">         "ErrorParameterExtendedMainState":"0",</t>
  </si>
  <si>
    <t xml:space="preserve">         "ControllerMode":"0",</t>
  </si>
  <si>
    <t xml:space="preserve">         "Handle":"1",</t>
  </si>
  <si>
    <t xml:space="preserve">         "Parameter1":"1",</t>
  </si>
  <si>
    <t xml:space="preserve">         "Parameter2":"0",</t>
  </si>
  <si>
    <t xml:space="preserve">         "Parameter3":"0",</t>
  </si>
  <si>
    <t xml:space="preserve">         "IsAckable":true,</t>
  </si>
  <si>
    <t xml:space="preserve">         "Key":"1",</t>
  </si>
  <si>
    <t xml:space="preserve">         "Origin":"0",</t>
  </si>
  <si>
    <t xml:space="preserve">         "Station":"801"</t>
  </si>
  <si>
    <t xml:space="preserve">         "ErrorType":"Error2",</t>
  </si>
  <si>
    <t xml:space="preserve">         "DateTime":"08.11.2024 11:43:30",</t>
  </si>
  <si>
    <t xml:space="preserve">         "Handle":"2",</t>
  </si>
  <si>
    <t xml:space="preserve">         "Parameter1":"0",</t>
  </si>
  <si>
    <t xml:space="preserve">         "IsAckable":false,</t>
  </si>
  <si>
    <t xml:space="preserve">         "Key":"2",</t>
  </si>
  <si>
    <t xml:space="preserve">         "ErrorType":"Warning",</t>
  </si>
  <si>
    <t xml:space="preserve">         "DateTime":"08.11.2024 11:45:30",</t>
  </si>
  <si>
    <t xml:space="preserve">         "Handle":"3",</t>
  </si>
  <si>
    <t xml:space="preserve">         "Key":"3",</t>
  </si>
  <si>
    <t xml:space="preserve">         "ErrorCode":"0",</t>
  </si>
  <si>
    <t xml:space="preserve">         "DateTime":"08.11.2024 11:47:30",</t>
  </si>
  <si>
    <t xml:space="preserve">         "ErrorParameterExtendedMainState":"16",</t>
  </si>
  <si>
    <t xml:space="preserve">         "Handle":"4",</t>
  </si>
  <si>
    <t xml:space="preserve">         "Key":"4",</t>
  </si>
  <si>
    <t xml:space="preserve">   ]</t>
  </si>
  <si>
    <t>ParameterChange Message</t>
  </si>
  <si>
    <t xml:space="preserve">  "DateTime" : "15.11.2023 13:45:19",</t>
  </si>
  <si>
    <t xml:space="preserve">  "UniqueId" : 3,</t>
  </si>
  <si>
    <t xml:space="preserve">  "User" : "MOCKUSER",</t>
  </si>
  <si>
    <t xml:space="preserve">  "OldValue" : "de-DE",</t>
  </si>
  <si>
    <t xml:space="preserve">  "NewValue" : "en-US",</t>
  </si>
  <si>
    <t xml:space="preserve">  "Station" : "1",</t>
  </si>
  <si>
    <t xml:space="preserve">  "ParamName" : "Change language",</t>
  </si>
  <si>
    <t xml:space="preserve">  "ChangeReason" : "",</t>
  </si>
  <si>
    <t xml:space="preserve">  "ChangeType" : "1",</t>
  </si>
  <si>
    <t>SystemStatus Message</t>
  </si>
  <si>
    <t xml:space="preserve">  "Hpc1" : {</t>
  </si>
  <si>
    <t xml:space="preserve">    "StatePump1" : "Barrel change mode",</t>
  </si>
  <si>
    <t xml:space="preserve">    "StatePump2" : "OFF",</t>
  </si>
  <si>
    <t xml:space="preserve">    "FillLevelWarningPump1" : "Not inside barrel",</t>
  </si>
  <si>
    <t xml:space="preserve">    "FillLevelWarningPump2" : "1"</t>
  </si>
  <si>
    <t xml:space="preserve">  "Hpc2" : {</t>
  </si>
  <si>
    <t xml:space="preserve">    "StatePump1" : "OFF",</t>
  </si>
  <si>
    <t xml:space="preserve">    "FillLevelWarningPump1" : "1",</t>
  </si>
  <si>
    <t xml:space="preserve">  "SystemCycles" : 10,</t>
  </si>
  <si>
    <t xml:space="preserve">  "CyclesApplicator1" : 10,</t>
  </si>
  <si>
    <t xml:space="preserve">  "CyclesApplicator2" : 0,</t>
  </si>
  <si>
    <t xml:space="preserve">  "CyclesApplicator3" : 0,</t>
  </si>
  <si>
    <t xml:space="preserve">  "CyclesApplicator4" : 0,</t>
  </si>
  <si>
    <t xml:space="preserve">  "TotalUsedVolume" : 40.0,</t>
  </si>
  <si>
    <t xml:space="preserve">    "MachineName" : "Not available",</t>
  </si>
  <si>
    <t xml:space="preserve">    "IpAddress" : "Not available.",</t>
  </si>
  <si>
    <t xml:space="preserve">  "Meter1" : {</t>
  </si>
  <si>
    <t xml:space="preserve">    "CyclesFillValve" : 10</t>
  </si>
  <si>
    <t xml:space="preserve">  "Meter2" : {</t>
  </si>
  <si>
    <t xml:space="preserve">    "CyclesFillValve" : 0</t>
  </si>
  <si>
    <t xml:space="preserve">    "NumberOfStrokesPump1" : 10,</t>
  </si>
  <si>
    <t xml:space="preserve">    "NumberOfStrokesPump2" : 10,</t>
  </si>
  <si>
    <t xml:space="preserve">    "TotalQuantity" : 10.0</t>
  </si>
  <si>
    <t xml:space="preserve">   "Hpc1":{</t>
  </si>
  <si>
    <t xml:space="preserve">      "Available":true,</t>
  </si>
  <si>
    <t xml:space="preserve">      "ActiveBarrelNumber":2,</t>
  </si>
  <si>
    <t xml:space="preserve">      "Barrel1":{</t>
  </si>
  <si>
    <t xml:space="preserve">         "Material":"GlueXYZ",</t>
  </si>
  <si>
    <t xml:space="preserve">         "ExpirationDate":"2025-11-08",</t>
  </si>
  <si>
    <t xml:space="preserve">         "UserName":"",</t>
  </si>
  <si>
    <t xml:space="preserve">         "Charge":"Charge1",</t>
  </si>
  <si>
    <t xml:space="preserve">         "PackageNumber":"",</t>
  </si>
  <si>
    <t xml:space="preserve">         "InstallDate":"2024-11-07"</t>
  </si>
  <si>
    <t xml:space="preserve">      "Barrel2":{</t>
  </si>
  <si>
    <t xml:space="preserve">         "Charge":"Charge2",</t>
  </si>
  <si>
    <t xml:space="preserve">         "InstallDate":"2024-11-06"</t>
  </si>
  <si>
    <t xml:space="preserve">   "Hpc2":{</t>
  </si>
  <si>
    <t xml:space="preserve">      "Available":false,</t>
  </si>
  <si>
    <t xml:space="preserve">      "ActiveBarrelNumber":0,</t>
  </si>
  <si>
    <t xml:space="preserve">         "Material":"",</t>
  </si>
  <si>
    <t xml:space="preserve">         "ExpirationDate":"0001-01-01",</t>
  </si>
  <si>
    <t xml:space="preserve">         "Charge":"",</t>
  </si>
  <si>
    <t xml:space="preserve">         "InstallDate":"0001-01-01"</t>
  </si>
  <si>
    <t>BarrelChange Message</t>
  </si>
  <si>
    <t xml:space="preserve">   "TimeStamp":"2024-11-08T11:20:52.954Z",</t>
  </si>
  <si>
    <t xml:space="preserve">   "Charge":"Charge1",</t>
  </si>
  <si>
    <t xml:space="preserve">   "Barrel":1,</t>
  </si>
  <si>
    <t xml:space="preserve">   "Material":"GlueXYZ",</t>
  </si>
  <si>
    <t xml:space="preserve">   "ExpirationDate":"2025-11-08",</t>
  </si>
  <si>
    <t xml:space="preserve">   "PackageNumber":"",</t>
  </si>
  <si>
    <t xml:space="preserve">   "UserName":"",</t>
  </si>
  <si>
    <t xml:space="preserve">   "Hpc":1,</t>
  </si>
  <si>
    <t>Data (Original)</t>
  </si>
  <si>
    <t>Name in OPC UA (Node or Method Output Argument)</t>
  </si>
  <si>
    <t>Program Number</t>
  </si>
  <si>
    <t>UInt32, string</t>
  </si>
  <si>
    <t>Appl Time</t>
  </si>
  <si>
    <t>Max Pressure 1 (already given in the initial prompt)</t>
  </si>
  <si>
    <t>Bead Number</t>
  </si>
  <si>
    <t>Set PrePressSet Meter 1</t>
  </si>
  <si>
    <t>Set PrePressSet Meter2</t>
  </si>
  <si>
    <t>array of Int32</t>
  </si>
  <si>
    <t>array of string</t>
  </si>
  <si>
    <t>Measured Volumes for beads</t>
  </si>
  <si>
    <t>array of double</t>
  </si>
  <si>
    <t xml:space="preserve">Target Volumes for beads </t>
  </si>
  <si>
    <t>Application Times for beads</t>
  </si>
  <si>
    <t>Min Pressures Meter 1 for beads</t>
  </si>
  <si>
    <t>Min Pressures Meter 2 for beads</t>
  </si>
  <si>
    <t>Max Pressures Meter 1 for beads</t>
  </si>
  <si>
    <t>Max Pressures Meter 2 for beads</t>
  </si>
  <si>
    <t>array of doubles</t>
  </si>
  <si>
    <t>Error Code</t>
  </si>
  <si>
    <t>Error Parameter 1</t>
  </si>
  <si>
    <t>Error Parameter 2</t>
  </si>
  <si>
    <t>Error Parameter 3</t>
  </si>
  <si>
    <r>
      <t xml:space="preserve">    </t>
    </r>
    <r>
      <rPr>
        <sz val="11"/>
        <color rgb="FF0000FF"/>
        <rFont val="Consolas"/>
        <family val="3"/>
      </rPr>
      <t>public</t>
    </r>
    <r>
      <rPr>
        <sz val="11"/>
        <color rgb="FF000000"/>
        <rFont val="Consolas"/>
        <family val="3"/>
      </rPr>
      <t xml:space="preserve"> </t>
    </r>
    <r>
      <rPr>
        <sz val="11"/>
        <color rgb="FF0000FF"/>
        <rFont val="Consolas"/>
        <family val="3"/>
      </rPr>
      <t>const</t>
    </r>
    <r>
      <rPr>
        <sz val="11"/>
        <color rgb="FF000000"/>
        <rFont val="Consolas"/>
        <family val="3"/>
      </rPr>
      <t xml:space="preserve"> </t>
    </r>
    <r>
      <rPr>
        <sz val="11"/>
        <color rgb="FF0000FF"/>
        <rFont val="Consolas"/>
        <family val="3"/>
      </rPr>
      <t>int</t>
    </r>
    <r>
      <rPr>
        <sz val="11"/>
        <color rgb="FF000000"/>
        <rFont val="Consolas"/>
        <family val="3"/>
      </rPr>
      <t xml:space="preserve"> MQOO_BIND_AS_Q_DEF = 0; </t>
    </r>
  </si>
  <si>
    <r>
      <t xml:space="preserve">    </t>
    </r>
    <r>
      <rPr>
        <sz val="11"/>
        <color rgb="FF0000FF"/>
        <rFont val="Consolas"/>
        <family val="3"/>
      </rPr>
      <t>public</t>
    </r>
    <r>
      <rPr>
        <sz val="11"/>
        <color rgb="FF000000"/>
        <rFont val="Consolas"/>
        <family val="3"/>
      </rPr>
      <t xml:space="preserve"> </t>
    </r>
    <r>
      <rPr>
        <sz val="11"/>
        <color rgb="FF0000FF"/>
        <rFont val="Consolas"/>
        <family val="3"/>
      </rPr>
      <t>const</t>
    </r>
    <r>
      <rPr>
        <sz val="11"/>
        <color rgb="FF000000"/>
        <rFont val="Consolas"/>
        <family val="3"/>
      </rPr>
      <t xml:space="preserve"> </t>
    </r>
    <r>
      <rPr>
        <sz val="11"/>
        <color rgb="FF0000FF"/>
        <rFont val="Consolas"/>
        <family val="3"/>
      </rPr>
      <t>int</t>
    </r>
    <r>
      <rPr>
        <sz val="11"/>
        <color rgb="FF000000"/>
        <rFont val="Consolas"/>
        <family val="3"/>
      </rPr>
      <t xml:space="preserve"> MQOO_READ_AHEAD_AS_Q_DEF = 0; </t>
    </r>
  </si>
  <si>
    <r>
      <t xml:space="preserve">    </t>
    </r>
    <r>
      <rPr>
        <sz val="11"/>
        <color rgb="FF0000FF"/>
        <rFont val="Consolas"/>
        <family val="3"/>
      </rPr>
      <t>public</t>
    </r>
    <r>
      <rPr>
        <sz val="11"/>
        <color rgb="FF000000"/>
        <rFont val="Consolas"/>
        <family val="3"/>
      </rPr>
      <t xml:space="preserve"> </t>
    </r>
    <r>
      <rPr>
        <sz val="11"/>
        <color rgb="FF0000FF"/>
        <rFont val="Consolas"/>
        <family val="3"/>
      </rPr>
      <t>const</t>
    </r>
    <r>
      <rPr>
        <sz val="11"/>
        <color rgb="FF000000"/>
        <rFont val="Consolas"/>
        <family val="3"/>
      </rPr>
      <t xml:space="preserve"> </t>
    </r>
    <r>
      <rPr>
        <sz val="11"/>
        <color rgb="FF0000FF"/>
        <rFont val="Consolas"/>
        <family val="3"/>
      </rPr>
      <t>int</t>
    </r>
    <r>
      <rPr>
        <sz val="11"/>
        <color rgb="FF000000"/>
        <rFont val="Consolas"/>
        <family val="3"/>
      </rPr>
      <t xml:space="preserve"> MQOO_INPUT_AS_Q_DEF = 1; </t>
    </r>
  </si>
  <si>
    <r>
      <t xml:space="preserve">    </t>
    </r>
    <r>
      <rPr>
        <sz val="11"/>
        <color rgb="FF0000FF"/>
        <rFont val="Consolas"/>
        <family val="3"/>
      </rPr>
      <t>public</t>
    </r>
    <r>
      <rPr>
        <sz val="11"/>
        <color rgb="FF000000"/>
        <rFont val="Consolas"/>
        <family val="3"/>
      </rPr>
      <t xml:space="preserve"> </t>
    </r>
    <r>
      <rPr>
        <sz val="11"/>
        <color rgb="FF0000FF"/>
        <rFont val="Consolas"/>
        <family val="3"/>
      </rPr>
      <t>const</t>
    </r>
    <r>
      <rPr>
        <sz val="11"/>
        <color rgb="FF000000"/>
        <rFont val="Consolas"/>
        <family val="3"/>
      </rPr>
      <t xml:space="preserve"> </t>
    </r>
    <r>
      <rPr>
        <sz val="11"/>
        <color rgb="FF0000FF"/>
        <rFont val="Consolas"/>
        <family val="3"/>
      </rPr>
      <t>int</t>
    </r>
    <r>
      <rPr>
        <sz val="11"/>
        <color rgb="FF000000"/>
        <rFont val="Consolas"/>
        <family val="3"/>
      </rPr>
      <t xml:space="preserve"> MQOO_INPUT_SHARED = 2; </t>
    </r>
  </si>
  <si>
    <r>
      <t xml:space="preserve">    </t>
    </r>
    <r>
      <rPr>
        <sz val="11"/>
        <color rgb="FF0000FF"/>
        <rFont val="Consolas"/>
        <family val="3"/>
      </rPr>
      <t>public</t>
    </r>
    <r>
      <rPr>
        <sz val="11"/>
        <color rgb="FF000000"/>
        <rFont val="Consolas"/>
        <family val="3"/>
      </rPr>
      <t xml:space="preserve"> </t>
    </r>
    <r>
      <rPr>
        <sz val="11"/>
        <color rgb="FF0000FF"/>
        <rFont val="Consolas"/>
        <family val="3"/>
      </rPr>
      <t>const</t>
    </r>
    <r>
      <rPr>
        <sz val="11"/>
        <color rgb="FF000000"/>
        <rFont val="Consolas"/>
        <family val="3"/>
      </rPr>
      <t xml:space="preserve"> </t>
    </r>
    <r>
      <rPr>
        <sz val="11"/>
        <color rgb="FF0000FF"/>
        <rFont val="Consolas"/>
        <family val="3"/>
      </rPr>
      <t>int</t>
    </r>
    <r>
      <rPr>
        <sz val="11"/>
        <color rgb="FF000000"/>
        <rFont val="Consolas"/>
        <family val="3"/>
      </rPr>
      <t xml:space="preserve"> MQOO_INPUT_EXCLUSIVE = 4; </t>
    </r>
  </si>
  <si>
    <r>
      <t xml:space="preserve">    </t>
    </r>
    <r>
      <rPr>
        <sz val="11"/>
        <color rgb="FF0000FF"/>
        <rFont val="Consolas"/>
        <family val="3"/>
      </rPr>
      <t>public</t>
    </r>
    <r>
      <rPr>
        <sz val="11"/>
        <color rgb="FF000000"/>
        <rFont val="Consolas"/>
        <family val="3"/>
      </rPr>
      <t xml:space="preserve"> </t>
    </r>
    <r>
      <rPr>
        <sz val="11"/>
        <color rgb="FF0000FF"/>
        <rFont val="Consolas"/>
        <family val="3"/>
      </rPr>
      <t>const</t>
    </r>
    <r>
      <rPr>
        <sz val="11"/>
        <color rgb="FF000000"/>
        <rFont val="Consolas"/>
        <family val="3"/>
      </rPr>
      <t xml:space="preserve"> </t>
    </r>
    <r>
      <rPr>
        <sz val="11"/>
        <color rgb="FF0000FF"/>
        <rFont val="Consolas"/>
        <family val="3"/>
      </rPr>
      <t>int</t>
    </r>
    <r>
      <rPr>
        <sz val="11"/>
        <color rgb="FF000000"/>
        <rFont val="Consolas"/>
        <family val="3"/>
      </rPr>
      <t xml:space="preserve"> MQOO_BROWSE = 8; </t>
    </r>
  </si>
  <si>
    <r>
      <t xml:space="preserve">    </t>
    </r>
    <r>
      <rPr>
        <sz val="11"/>
        <color rgb="FF0000FF"/>
        <rFont val="Consolas"/>
        <family val="3"/>
      </rPr>
      <t>public</t>
    </r>
    <r>
      <rPr>
        <sz val="11"/>
        <color rgb="FF000000"/>
        <rFont val="Consolas"/>
        <family val="3"/>
      </rPr>
      <t xml:space="preserve"> </t>
    </r>
    <r>
      <rPr>
        <sz val="11"/>
        <color rgb="FF0000FF"/>
        <rFont val="Consolas"/>
        <family val="3"/>
      </rPr>
      <t>const</t>
    </r>
    <r>
      <rPr>
        <sz val="11"/>
        <color rgb="FF000000"/>
        <rFont val="Consolas"/>
        <family val="3"/>
      </rPr>
      <t xml:space="preserve"> </t>
    </r>
    <r>
      <rPr>
        <sz val="11"/>
        <color rgb="FF0000FF"/>
        <rFont val="Consolas"/>
        <family val="3"/>
      </rPr>
      <t>int</t>
    </r>
    <r>
      <rPr>
        <sz val="11"/>
        <color rgb="FF000000"/>
        <rFont val="Consolas"/>
        <family val="3"/>
      </rPr>
      <t xml:space="preserve"> MQOO_OUTPUT = 16; </t>
    </r>
  </si>
  <si>
    <r>
      <t xml:space="preserve">    </t>
    </r>
    <r>
      <rPr>
        <sz val="11"/>
        <color rgb="FF0000FF"/>
        <rFont val="Consolas"/>
        <family val="3"/>
      </rPr>
      <t>public</t>
    </r>
    <r>
      <rPr>
        <sz val="11"/>
        <color rgb="FF000000"/>
        <rFont val="Consolas"/>
        <family val="3"/>
      </rPr>
      <t xml:space="preserve"> </t>
    </r>
    <r>
      <rPr>
        <sz val="11"/>
        <color rgb="FF0000FF"/>
        <rFont val="Consolas"/>
        <family val="3"/>
      </rPr>
      <t>const</t>
    </r>
    <r>
      <rPr>
        <sz val="11"/>
        <color rgb="FF000000"/>
        <rFont val="Consolas"/>
        <family val="3"/>
      </rPr>
      <t xml:space="preserve"> </t>
    </r>
    <r>
      <rPr>
        <sz val="11"/>
        <color rgb="FF0000FF"/>
        <rFont val="Consolas"/>
        <family val="3"/>
      </rPr>
      <t>int</t>
    </r>
    <r>
      <rPr>
        <sz val="11"/>
        <color rgb="FF000000"/>
        <rFont val="Consolas"/>
        <family val="3"/>
      </rPr>
      <t xml:space="preserve"> MQOO_INQUIRE = 32; </t>
    </r>
  </si>
  <si>
    <r>
      <t xml:space="preserve">    </t>
    </r>
    <r>
      <rPr>
        <sz val="11"/>
        <color rgb="FF0000FF"/>
        <rFont val="Consolas"/>
        <family val="3"/>
      </rPr>
      <t>public</t>
    </r>
    <r>
      <rPr>
        <sz val="11"/>
        <color rgb="FF000000"/>
        <rFont val="Consolas"/>
        <family val="3"/>
      </rPr>
      <t xml:space="preserve"> </t>
    </r>
    <r>
      <rPr>
        <sz val="11"/>
        <color rgb="FF0000FF"/>
        <rFont val="Consolas"/>
        <family val="3"/>
      </rPr>
      <t>const</t>
    </r>
    <r>
      <rPr>
        <sz val="11"/>
        <color rgb="FF000000"/>
        <rFont val="Consolas"/>
        <family val="3"/>
      </rPr>
      <t xml:space="preserve"> </t>
    </r>
    <r>
      <rPr>
        <sz val="11"/>
        <color rgb="FF0000FF"/>
        <rFont val="Consolas"/>
        <family val="3"/>
      </rPr>
      <t>int</t>
    </r>
    <r>
      <rPr>
        <sz val="11"/>
        <color rgb="FF000000"/>
        <rFont val="Consolas"/>
        <family val="3"/>
      </rPr>
      <t xml:space="preserve"> MQOO_SET = 64; </t>
    </r>
  </si>
  <si>
    <t>!!There is a data node but it is not used!!</t>
  </si>
  <si>
    <r>
      <t xml:space="preserve">    </t>
    </r>
    <r>
      <rPr>
        <sz val="11"/>
        <color rgb="FF0000FF"/>
        <rFont val="Consolas"/>
        <family val="3"/>
      </rPr>
      <t>public</t>
    </r>
    <r>
      <rPr>
        <sz val="11"/>
        <color rgb="FF000000"/>
        <rFont val="Consolas"/>
        <family val="3"/>
      </rPr>
      <t xml:space="preserve"> </t>
    </r>
    <r>
      <rPr>
        <sz val="11"/>
        <color rgb="FF0000FF"/>
        <rFont val="Consolas"/>
        <family val="3"/>
      </rPr>
      <t>const</t>
    </r>
    <r>
      <rPr>
        <sz val="11"/>
        <color rgb="FF000000"/>
        <rFont val="Consolas"/>
        <family val="3"/>
      </rPr>
      <t xml:space="preserve"> </t>
    </r>
    <r>
      <rPr>
        <sz val="11"/>
        <color rgb="FF0000FF"/>
        <rFont val="Consolas"/>
        <family val="3"/>
      </rPr>
      <t>int</t>
    </r>
    <r>
      <rPr>
        <sz val="11"/>
        <color rgb="FF000000"/>
        <rFont val="Consolas"/>
        <family val="3"/>
      </rPr>
      <t xml:space="preserve"> MQOO_SAVE_ALL_CONTEXT = 128; </t>
    </r>
  </si>
  <si>
    <r>
      <t xml:space="preserve">    </t>
    </r>
    <r>
      <rPr>
        <sz val="11"/>
        <color rgb="FF0000FF"/>
        <rFont val="Consolas"/>
        <family val="3"/>
      </rPr>
      <t>public</t>
    </r>
    <r>
      <rPr>
        <sz val="11"/>
        <color rgb="FF000000"/>
        <rFont val="Consolas"/>
        <family val="3"/>
      </rPr>
      <t xml:space="preserve"> </t>
    </r>
    <r>
      <rPr>
        <sz val="11"/>
        <color rgb="FF0000FF"/>
        <rFont val="Consolas"/>
        <family val="3"/>
      </rPr>
      <t>const</t>
    </r>
    <r>
      <rPr>
        <sz val="11"/>
        <color rgb="FF000000"/>
        <rFont val="Consolas"/>
        <family val="3"/>
      </rPr>
      <t xml:space="preserve"> </t>
    </r>
    <r>
      <rPr>
        <sz val="11"/>
        <color rgb="FF0000FF"/>
        <rFont val="Consolas"/>
        <family val="3"/>
      </rPr>
      <t>int</t>
    </r>
    <r>
      <rPr>
        <sz val="11"/>
        <color rgb="FF000000"/>
        <rFont val="Consolas"/>
        <family val="3"/>
      </rPr>
      <t xml:space="preserve"> MQOO_PASS_IDENTITY_CONTEXT = 256; </t>
    </r>
  </si>
  <si>
    <r>
      <t xml:space="preserve">    </t>
    </r>
    <r>
      <rPr>
        <sz val="11"/>
        <color rgb="FF0000FF"/>
        <rFont val="Consolas"/>
        <family val="3"/>
      </rPr>
      <t>public</t>
    </r>
    <r>
      <rPr>
        <sz val="11"/>
        <color rgb="FF000000"/>
        <rFont val="Consolas"/>
        <family val="3"/>
      </rPr>
      <t xml:space="preserve"> </t>
    </r>
    <r>
      <rPr>
        <sz val="11"/>
        <color rgb="FF0000FF"/>
        <rFont val="Consolas"/>
        <family val="3"/>
      </rPr>
      <t>const</t>
    </r>
    <r>
      <rPr>
        <sz val="11"/>
        <color rgb="FF000000"/>
        <rFont val="Consolas"/>
        <family val="3"/>
      </rPr>
      <t xml:space="preserve"> </t>
    </r>
    <r>
      <rPr>
        <sz val="11"/>
        <color rgb="FF0000FF"/>
        <rFont val="Consolas"/>
        <family val="3"/>
      </rPr>
      <t>int</t>
    </r>
    <r>
      <rPr>
        <sz val="11"/>
        <color rgb="FF000000"/>
        <rFont val="Consolas"/>
        <family val="3"/>
      </rPr>
      <t xml:space="preserve"> MQOO_PASS_ALL_CONTEXT = 512; </t>
    </r>
  </si>
  <si>
    <r>
      <t xml:space="preserve">    </t>
    </r>
    <r>
      <rPr>
        <sz val="11"/>
        <color rgb="FF0000FF"/>
        <rFont val="Consolas"/>
        <family val="3"/>
      </rPr>
      <t>public</t>
    </r>
    <r>
      <rPr>
        <sz val="11"/>
        <color rgb="FF000000"/>
        <rFont val="Consolas"/>
        <family val="3"/>
      </rPr>
      <t xml:space="preserve"> </t>
    </r>
    <r>
      <rPr>
        <sz val="11"/>
        <color rgb="FF0000FF"/>
        <rFont val="Consolas"/>
        <family val="3"/>
      </rPr>
      <t>const</t>
    </r>
    <r>
      <rPr>
        <sz val="11"/>
        <color rgb="FF000000"/>
        <rFont val="Consolas"/>
        <family val="3"/>
      </rPr>
      <t xml:space="preserve"> </t>
    </r>
    <r>
      <rPr>
        <sz val="11"/>
        <color rgb="FF0000FF"/>
        <rFont val="Consolas"/>
        <family val="3"/>
      </rPr>
      <t>int</t>
    </r>
    <r>
      <rPr>
        <sz val="11"/>
        <color rgb="FF000000"/>
        <rFont val="Consolas"/>
        <family val="3"/>
      </rPr>
      <t xml:space="preserve"> MQOO_SET_IDENTITY_CONTEXT = 1024; </t>
    </r>
  </si>
  <si>
    <t>Access Level</t>
  </si>
  <si>
    <t>Modification Location</t>
  </si>
  <si>
    <t>Old Value</t>
  </si>
  <si>
    <t>New Value</t>
  </si>
  <si>
    <t>Error Numbers</t>
  </si>
  <si>
    <t>string, e.g. "Warning"</t>
  </si>
  <si>
    <t>Revision History</t>
  </si>
  <si>
    <t>Enso-GM (ASC runtime, Enso backend)</t>
  </si>
  <si>
    <t>TagName/Key/JsonPath</t>
  </si>
  <si>
    <t>Name in json (ENSO Standart)</t>
  </si>
  <si>
    <t>Id.SystemNumber</t>
  </si>
  <si>
    <t>??</t>
  </si>
  <si>
    <t>SystemNumber</t>
  </si>
  <si>
    <t>Id.StationId</t>
  </si>
  <si>
    <t>StationId</t>
  </si>
  <si>
    <t>StationName</t>
  </si>
  <si>
    <t>Id.MachineName</t>
  </si>
  <si>
    <t>Id.Statistics.Application.TimeStamp.Iso</t>
  </si>
  <si>
    <t>Id.Statistics.Application.TypeId</t>
  </si>
  <si>
    <t>Id.Statistics.Application.Application.Result</t>
  </si>
  <si>
    <t>Id.Statistics.Application.Application.ResultText</t>
  </si>
  <si>
    <t>ResultText</t>
  </si>
  <si>
    <t>Id.Statistics.Application.Application.Userstring1</t>
  </si>
  <si>
    <t>UserString1</t>
  </si>
  <si>
    <t>Id.Statistics.Application.SetVolume</t>
  </si>
  <si>
    <t>Id.Statistics.Application.AppliedVolume</t>
  </si>
  <si>
    <t>Id.Statistics.Application.AppTime</t>
  </si>
  <si>
    <t>Id.Statistics.Application.MinimumPressure1</t>
  </si>
  <si>
    <t>Meter1.MinPressure</t>
  </si>
  <si>
    <t>Id.Statistics.Application.MinimumPressure2</t>
  </si>
  <si>
    <t>Meter2.MinPressure</t>
  </si>
  <si>
    <t>Meter1.MaxPress</t>
  </si>
  <si>
    <t>Meter2.MaxPress</t>
  </si>
  <si>
    <t>Id.Statistics.Application.PrepressSet1</t>
  </si>
  <si>
    <t>SetPrepress1</t>
  </si>
  <si>
    <t>Id.Statistics.Application.PrepressSet2</t>
  </si>
  <si>
    <t>SetPrepress2</t>
  </si>
  <si>
    <t>Id.Statistics.Application.PrepressActual1</t>
  </si>
  <si>
    <t>ActualPrepress1</t>
  </si>
  <si>
    <t>Id.Statistics.Application.PrepressActual2</t>
  </si>
  <si>
    <t>ActualPrepress2</t>
  </si>
  <si>
    <t>Id.Statistics.Application.PrepressDeviation1</t>
  </si>
  <si>
    <t>PrepressDeviation1</t>
  </si>
  <si>
    <t>Id.Statistics.Application.PrepressDeviation2</t>
  </si>
  <si>
    <t>PrepressDeviation2</t>
  </si>
  <si>
    <t>Id.Statistics.Application.ApplicationTime1</t>
  </si>
  <si>
    <t>ApplicationTime1</t>
  </si>
  <si>
    <t>Id.Statistics.Application.ApplicationTime2</t>
  </si>
  <si>
    <t>ApplicationTime2</t>
  </si>
  <si>
    <t>Id.Statistics.Application.FillingTime1</t>
  </si>
  <si>
    <t>FillingTime1</t>
  </si>
  <si>
    <t>Id.Statistics.Application.FillingTime2</t>
  </si>
  <si>
    <t>FillingTime2</t>
  </si>
  <si>
    <t>Id.Statistics.Application.MaxTorque</t>
  </si>
  <si>
    <t>Id.Statistics.Application.SetpointMix</t>
  </si>
  <si>
    <t>Id.Statistics.Application.SetpointMixerRPM</t>
  </si>
  <si>
    <t>Id.Statistics.Application.TotalVolumeG1</t>
  </si>
  <si>
    <t>TotalVolumeG1</t>
  </si>
  <si>
    <t>d.Statistics.Application.TotalVolumeG2</t>
  </si>
  <si>
    <t>TotalVolumeG2</t>
  </si>
  <si>
    <t>Id.Statistics.Application.TotalVolumeC1</t>
  </si>
  <si>
    <t>TotalVolumeC1</t>
  </si>
  <si>
    <t>Id.Statistics.Application.TotalVolumeC2</t>
  </si>
  <si>
    <t>TotalVolumeC2</t>
  </si>
  <si>
    <t>Id.Statistics.Application.TotalVolumeDeviation</t>
  </si>
  <si>
    <t>Id.Statistics.Application.ApplicatorOpeningTime3</t>
  </si>
  <si>
    <t>ApplicatorOpeningTime3</t>
  </si>
  <si>
    <t>Id.Statistics.Application.ApplicatorOpeningTime4</t>
  </si>
  <si>
    <t>ApplicatorOpeningTime4</t>
  </si>
  <si>
    <t>Id.Statistics.Application.ApplicatorClosingTime3</t>
  </si>
  <si>
    <t>ApplicatorClosingTime3</t>
  </si>
  <si>
    <t>Id.Statistics.Application.ApplicatorClosingTime4</t>
  </si>
  <si>
    <t>ApplicatorClosingTime4</t>
  </si>
  <si>
    <t>Id.Statistics.Application.SingleBeadArray</t>
  </si>
  <si>
    <t>SingleBeads</t>
  </si>
  <si>
    <t>Id.Statistics.Alarm.TimeStamp</t>
  </si>
  <si>
    <t>Id.Statistics.Alarm.Code</t>
  </si>
  <si>
    <t>Id.Statistics.Alarm.AlarmCategoryNumber</t>
  </si>
  <si>
    <t>AlarmCategoryNumber</t>
  </si>
  <si>
    <t>Id.Statistics.Alarm.AlarmCategory</t>
  </si>
  <si>
    <t>AlarmCategory</t>
  </si>
  <si>
    <t>Id.Statistics.Alarm.StatusNumber</t>
  </si>
  <si>
    <t>StatusNumber</t>
  </si>
  <si>
    <t>Id.Statistics.Alarm.Status</t>
  </si>
  <si>
    <t>Id.Statistics.Alarm.OriginNumber</t>
  </si>
  <si>
    <t>OriginNumber</t>
  </si>
  <si>
    <t>Id.Statistics.Alarm.Origin</t>
  </si>
  <si>
    <t>Id.Statistics.Alarm.WhoAckedNumber</t>
  </si>
  <si>
    <t>WhoAckedNumber</t>
  </si>
  <si>
    <t>Id.Statistics.Alarm.WhoAcked</t>
  </si>
  <si>
    <t>Id.Statistics.Alarm.Text</t>
  </si>
  <si>
    <t>Id.Statistics.Alarm.I1</t>
  </si>
  <si>
    <t>Id.Statistics.Alarm.I2</t>
  </si>
  <si>
    <t>Id.Statistics.Alarm.I3</t>
  </si>
  <si>
    <t>Id.Statistics.Alarm.ES</t>
  </si>
  <si>
    <t>Id.Statistics.Alarm.HA</t>
  </si>
  <si>
    <t>Id.Statistics.Alarm.MS</t>
  </si>
  <si>
    <t>Id.Statistics.ParamChange.Id</t>
  </si>
  <si>
    <t>Id.Statistics.ParamChange.Station</t>
  </si>
  <si>
    <t>Id.Statistics.ParamChange.TimeStamp</t>
  </si>
  <si>
    <t>Id.Statistics.ParamChange.OperatorName</t>
  </si>
  <si>
    <t>Parameter.OperatorName</t>
  </si>
  <si>
    <t>Id.Statistics.Login.AccessLevel</t>
  </si>
  <si>
    <t>Parameter.AccessLevel</t>
  </si>
  <si>
    <t>Id.Statistics.ParamChange.ParamName</t>
  </si>
  <si>
    <t>Id.Statistics.ParamChange.ParamNameText</t>
  </si>
  <si>
    <t>ParamNameText</t>
  </si>
  <si>
    <t>Id.Statistics.ParamChange.OldValue</t>
  </si>
  <si>
    <t>Id.Statistics.ParamChange.NewValue</t>
  </si>
  <si>
    <t>Id.Statistics.ParamChange.ChangeType</t>
  </si>
  <si>
    <t>Id.Statistics.ParamChange.ChangeTypeText</t>
  </si>
  <si>
    <t>ChangeTypeText</t>
  </si>
  <si>
    <t>SoftwareVersions</t>
  </si>
  <si>
    <t>Id.Versions.OsVersion</t>
  </si>
  <si>
    <t>Get it via Grpc command</t>
  </si>
  <si>
    <t>OsVersion</t>
  </si>
  <si>
    <t>Id.Versions.ImageVersion</t>
  </si>
  <si>
    <t>ImageVersion</t>
  </si>
  <si>
    <t>Id.Versions.BackendVersion</t>
  </si>
  <si>
    <t>BackendVersion</t>
  </si>
  <si>
    <t>Id.Versions.BackendFileVersion</t>
  </si>
  <si>
    <t>BackendFileVersion</t>
  </si>
  <si>
    <t>Id.Versions.BackendProductVersion</t>
  </si>
  <si>
    <t>BackendProductVersion</t>
  </si>
  <si>
    <t>Id.Versions.BackendGitCommitId</t>
  </si>
  <si>
    <t>BackendGitCommitId</t>
  </si>
  <si>
    <t>Id.Versions.BackendBuildTime</t>
  </si>
  <si>
    <t>BackendBuildTime</t>
  </si>
  <si>
    <t>Id.Versions.MqttComponentsVersion</t>
  </si>
  <si>
    <t>MqttComponentsVersion</t>
  </si>
  <si>
    <t>Id.Versions.MqttComponentsEnsoVersion</t>
  </si>
  <si>
    <t>MqttEnsoVersion</t>
  </si>
  <si>
    <t>NtpServerStatus</t>
  </si>
  <si>
    <t>Id.NtpStatus.Hostname</t>
  </si>
  <si>
    <t>Hostname</t>
  </si>
  <si>
    <t>Id.NtpStatus.Ntp.Active</t>
  </si>
  <si>
    <t>Active</t>
  </si>
  <si>
    <t>Id.NtpStatus.Ntp.Server</t>
  </si>
  <si>
    <t>Server</t>
  </si>
  <si>
    <t>Id.NtpStatus.config.Time.LocalDate</t>
  </si>
  <si>
    <t>LocalDate</t>
  </si>
  <si>
    <t>Id.NtpStatus.config.Time.LocalTime</t>
  </si>
  <si>
    <t>LocalTime</t>
  </si>
  <si>
    <t>Id.NtpStatus.config.Time.TimezoneIana</t>
  </si>
  <si>
    <t>TimezoneIana</t>
  </si>
  <si>
    <t>Id.NtpStatus.config.Time.Epoch</t>
  </si>
  <si>
    <t>Epoch</t>
  </si>
  <si>
    <t>Id.NtpStatus.config.Time.TimezoneOffset</t>
  </si>
  <si>
    <t>TimezoneOffset</t>
  </si>
  <si>
    <t>Id.NtpStatus.config.Time.Timezones</t>
  </si>
  <si>
    <t>Timezones</t>
  </si>
  <si>
    <t>EventType - Login</t>
  </si>
  <si>
    <t>Id.Statistics.Login.Id</t>
  </si>
  <si>
    <t>Id.Statistics.Login.Station</t>
  </si>
  <si>
    <t>Id.Statistics.Login.TimeStamp</t>
  </si>
  <si>
    <t>Id.Statistics.Login.OperatorName</t>
  </si>
  <si>
    <t>Login.OperatorName</t>
  </si>
  <si>
    <t>Login.AccessLevel</t>
  </si>
  <si>
    <t>Id.Statistics.BarrelChange.Id</t>
  </si>
  <si>
    <t>Id.Statistics.BarrelChange.Station</t>
  </si>
  <si>
    <t>Id.Statistics.BarrelChange.TimeStamp</t>
  </si>
  <si>
    <t>Id.Statistics.BarrelChange.BarrelChangeInfo</t>
  </si>
  <si>
    <t>BarrelChangeInfo</t>
  </si>
  <si>
    <t>Id.Statistics.BarrelChange.BarrelChangeInfoText</t>
  </si>
  <si>
    <t>Derived and translated from BarrelChangeInfo</t>
  </si>
  <si>
    <t>BarrelChangeInfoText</t>
  </si>
  <si>
    <t>Id.Statistics.BarrelChange.PCUNumber</t>
  </si>
  <si>
    <t>Id.Statistics.BarrelChange.BarrelNumber</t>
  </si>
  <si>
    <t>Id.Statistics.BarrelChange.BarrelChangeUserName</t>
  </si>
  <si>
    <t>BarrelChangeUserName</t>
  </si>
  <si>
    <t>Id.Statistics.BarrelChange.BarrelExpirationTime</t>
  </si>
  <si>
    <t>Id.Statistics.BarrelChange.GlueName</t>
  </si>
  <si>
    <t>/{stationId}/s_opc/S_STATISTIC.A1S_STAT[11].S_PARAM.UDI_ACT</t>
  </si>
  <si>
    <t>Id.TotalProductionQuantity</t>
  </si>
  <si>
    <t>/{stationId}/s_opc/S_STATISTIC.LR_APPLVOLUMETOTAL</t>
  </si>
  <si>
    <t>/{stationId}/s_opc/S_STATISTIC.A1S_STAT[4].S_PARAM.UDI_ACT</t>
  </si>
  <si>
    <t>/{stationId}/s_opc/S_STATISTIC.A1S_STAT[5].S_PARAM.UDI_ACT</t>
  </si>
  <si>
    <t>/{stationId}/s_opc/S_STATISTIC.A1S_STAT[1].S_PARAM.UDI_ACT</t>
  </si>
  <si>
    <t>Meter1.CyclesApplicator1</t>
  </si>
  <si>
    <t>/{stationId}/s_opc/S_STATISTIC.A1S_STAT[2].S_PARAM.UDI_ACT</t>
  </si>
  <si>
    <t>Meter1.CyclesApplicator2</t>
  </si>
  <si>
    <t>/{stationId}/s_opc/S_STATISTIC.A1S_STAT[3].S_PARAM.UDI_ACT</t>
  </si>
  <si>
    <t>Meter1.CyclesApplicator3</t>
  </si>
  <si>
    <t>Meter2.CyclesApplicator1</t>
  </si>
  <si>
    <t>Meter2.CyclesApplicator2</t>
  </si>
  <si>
    <t>Meter2.CyclesApplicator3</t>
  </si>
  <si>
    <t>Id.NumberOfStrokesHpc1Pump1</t>
  </si>
  <si>
    <t>/{stationId}/A1S_PCUSTATE[1].UI_STROKECOUNTPUMP1</t>
  </si>
  <si>
    <t>Id.NumberOfStrokesHpc1Pump2</t>
  </si>
  <si>
    <t>/{stationId}/A1S_PCUSTATE[1].UI_STROKECOUNTPUMP2</t>
  </si>
  <si>
    <t xml:space="preserve">Id.NumberOfStrokesHpc2Pump1
</t>
  </si>
  <si>
    <t>/{stationId}/A1S_PCUSTATE[2].UI_STROKECOUNTPUMP1</t>
  </si>
  <si>
    <t xml:space="preserve">Id.NumberOfStrokesHpc2Pump2
</t>
  </si>
  <si>
    <t>/{stationId}/A1S_PCUSTATE[2].UI_STROKECOUNTPUMP2</t>
  </si>
  <si>
    <t>/{stationId}/s_opc/S_STATISTIC.LR_FILLVOLUMEFROMPCU1</t>
  </si>
  <si>
    <t>/{stationId}/s_opc/S_STATISTIC.LR_FILLVOLUMEFROMPCU2</t>
  </si>
  <si>
    <t>/{stationId}/s_opc/S_PCU.A1E_PUMPSTATE[1]</t>
  </si>
  <si>
    <t>/{stationId}/s_opc/S_PCU.A1E_PUMPSTATE[2]</t>
  </si>
  <si>
    <t>/{stationId}/A1S_PCUSTATE[1].A1B_PUMP1STATE[7]</t>
  </si>
  <si>
    <t>/{stationId}/A1S_PCUSTATE[1].A1B_PUMP2STATE[7]</t>
  </si>
  <si>
    <t>/{stationId}/A1S_PCUSTATE[2].A1B_PUMP1STATE[7]</t>
  </si>
  <si>
    <t>/{stationId}/A1S_PCUSTATE[2].A1B_PUMP2STATE[7]</t>
  </si>
  <si>
    <t>Id.CompositeErrorE1</t>
  </si>
  <si>
    <t>/{stationId}/s_IfRobot.b_CompositeErrorE1</t>
  </si>
  <si>
    <t>Id.ErrorNotQuittableE2</t>
  </si>
  <si>
    <t>/{stationId}/s_IfRobot.b_ErrorNotQuittableE2</t>
  </si>
  <si>
    <t xml:space="preserve">System number </t>
  </si>
  <si>
    <t>Station Id</t>
  </si>
  <si>
    <t>Ip address</t>
  </si>
  <si>
    <t>Application count</t>
  </si>
  <si>
    <t>Type ID</t>
  </si>
  <si>
    <t>Application result</t>
  </si>
  <si>
    <t>Application result text</t>
  </si>
  <si>
    <t>Set volume</t>
  </si>
  <si>
    <t>Sert weight</t>
  </si>
  <si>
    <t>Applied weight</t>
  </si>
  <si>
    <t>Application time</t>
  </si>
  <si>
    <t>Gun open mask</t>
  </si>
  <si>
    <t>Set pre-pressure for meter 1</t>
  </si>
  <si>
    <t>Set pre-pressure for meter 2</t>
  </si>
  <si>
    <t>Actual pre-pressure for meter 1</t>
  </si>
  <si>
    <t>Actual pre-pressure for meter 2</t>
  </si>
  <si>
    <t>Pre-pressure deviation fro meter 1</t>
  </si>
  <si>
    <t>Pre-pressure deviation fro meter 2</t>
  </si>
  <si>
    <t>Application time for meter 1</t>
  </si>
  <si>
    <t>Application time for meter 2</t>
  </si>
  <si>
    <t>Fillin gtime for meter 1</t>
  </si>
  <si>
    <t>Fillin gtime for meter 2</t>
  </si>
  <si>
    <t>Maximum occured torque</t>
  </si>
  <si>
    <t>Set point mixing</t>
  </si>
  <si>
    <t>Set point mixer in rpm</t>
  </si>
  <si>
    <t>Actual value mixerin rpm</t>
  </si>
  <si>
    <t>Robot index</t>
  </si>
  <si>
    <t>External progam number</t>
  </si>
  <si>
    <t>Total volume for meter G1</t>
  </si>
  <si>
    <t>Total volume for meter G2</t>
  </si>
  <si>
    <t>Total volume for meter C1</t>
  </si>
  <si>
    <t>Total volume for meter C2</t>
  </si>
  <si>
    <t>Total volume deviation</t>
  </si>
  <si>
    <t>Opening time for Applicator 1</t>
  </si>
  <si>
    <t>Opening time for Applicator 2</t>
  </si>
  <si>
    <t>Opening time for Applicator 3</t>
  </si>
  <si>
    <t>Opening time for Applicator 4</t>
  </si>
  <si>
    <t>Closing time for Applicator 1</t>
  </si>
  <si>
    <t>Closing time for Applicator 2</t>
  </si>
  <si>
    <t>Closing time for Applicator 3</t>
  </si>
  <si>
    <t>Closing time for Applicator 4</t>
  </si>
  <si>
    <t>SingelBead</t>
  </si>
  <si>
    <t>Bead count</t>
  </si>
  <si>
    <t>Alarm/Error</t>
  </si>
  <si>
    <t>Alarm time stamp</t>
  </si>
  <si>
    <t>Alarm code</t>
  </si>
  <si>
    <t>Alarm category number</t>
  </si>
  <si>
    <t>Error status number</t>
  </si>
  <si>
    <t>Error status</t>
  </si>
  <si>
    <t>Error origin number</t>
  </si>
  <si>
    <t>Error origin</t>
  </si>
  <si>
    <t>Who acknowledged number</t>
  </si>
  <si>
    <t>Who acknowledged</t>
  </si>
  <si>
    <t>Error text</t>
  </si>
  <si>
    <t>Error parameter 1</t>
  </si>
  <si>
    <t>Error parameter 2</t>
  </si>
  <si>
    <t>Error parameter 3</t>
  </si>
  <si>
    <t>Main State</t>
  </si>
  <si>
    <t>Station number</t>
  </si>
  <si>
    <t>Parameter change timestamp</t>
  </si>
  <si>
    <t>Operator name</t>
  </si>
  <si>
    <t>Parameter name</t>
  </si>
  <si>
    <t>Parameter name text</t>
  </si>
  <si>
    <t>Parameter change type</t>
  </si>
  <si>
    <t>Parameter change type text</t>
  </si>
  <si>
    <t>Os version</t>
  </si>
  <si>
    <t>Image version</t>
  </si>
  <si>
    <t>Backend version</t>
  </si>
  <si>
    <t>Backend file version</t>
  </si>
  <si>
    <t>Backend product version</t>
  </si>
  <si>
    <t>Backend Git commit id</t>
  </si>
  <si>
    <t>Backend build time</t>
  </si>
  <si>
    <t>Mqtt client publisher version</t>
  </si>
  <si>
    <t>Grpc statistics retriever version</t>
  </si>
  <si>
    <t>Ntp server host name</t>
  </si>
  <si>
    <t>Ntp server active</t>
  </si>
  <si>
    <t xml:space="preserve">Ntp server </t>
  </si>
  <si>
    <t>Ntp server local date</t>
  </si>
  <si>
    <t>Ntp server local time</t>
  </si>
  <si>
    <t>Ntp server time zone</t>
  </si>
  <si>
    <t>Ntp server epoch</t>
  </si>
  <si>
    <t>Ntp server time zone offset</t>
  </si>
  <si>
    <t>Ntp server time zones</t>
  </si>
  <si>
    <t>Login</t>
  </si>
  <si>
    <t>Login database Id</t>
  </si>
  <si>
    <t xml:space="preserve">Station </t>
  </si>
  <si>
    <t>Barrel change database Id</t>
  </si>
  <si>
    <t>Barrel change info</t>
  </si>
  <si>
    <t>Barrel change info text</t>
  </si>
  <si>
    <t>PCU number</t>
  </si>
  <si>
    <t>Barrel change user name</t>
  </si>
  <si>
    <t>Barrel expiration time</t>
  </si>
  <si>
    <t>Glue name</t>
  </si>
  <si>
    <t>Counter</t>
  </si>
  <si>
    <t>System cycles</t>
  </si>
  <si>
    <t>Total production quantity</t>
  </si>
  <si>
    <t>Cycles for  Meter 1 Fillvalve</t>
  </si>
  <si>
    <t>Cycles for  Meter 2 Fillvalve</t>
  </si>
  <si>
    <t>Cycles for Meter 1 Applicator 1</t>
  </si>
  <si>
    <t>Cycles for Meter 1 Applicator 2</t>
  </si>
  <si>
    <t>Cycles for Meter 1 Applicator 3</t>
  </si>
  <si>
    <t>Cycles for Meter 2 Applicator 1</t>
  </si>
  <si>
    <t>Cycles for Meter 2 Applicator 2</t>
  </si>
  <si>
    <t>Cycles for Meter 2 Applicator 3</t>
  </si>
  <si>
    <t>Number of strokes for Hpc 1 pump 1</t>
  </si>
  <si>
    <t>Number of strokes for Hpc 1 pump 2</t>
  </si>
  <si>
    <t>Number of strokes for Hpc 2 pump 1</t>
  </si>
  <si>
    <t>Number of strokes for Hpc 2 pump 2</t>
  </si>
  <si>
    <t>State of Hpc 1 Pump 1</t>
  </si>
  <si>
    <t>State of Hpc 1 Pump 2</t>
  </si>
  <si>
    <t>State of Hpc 2 Pump 1</t>
  </si>
  <si>
    <t>State of Hpc 2 Pump 2</t>
  </si>
  <si>
    <t>Fill level warning for Hpc 1 Pump 1</t>
  </si>
  <si>
    <t>Fill level warning for Hpc 1 Pump 2</t>
  </si>
  <si>
    <t>Fill level warning for Hpc 2 Pump 1</t>
  </si>
  <si>
    <t>Fill level warning for Hpc 2 Pump 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</si>
</sst>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5">
    <font>
      <sz val="11"/>
      <color theme="1"/>
      <name val="Calibri"/>
      <family val="2"/>
      <scheme val="minor"/>
    </font>
    <font>
      <b/>
      <sz val="11"/>
      <color theme="1"/>
      <name val="Calibri"/>
      <family val="2"/>
      <scheme val="minor"/>
    </font>
    <font>
      <b/>
      <sz val="11"/>
      <color rgb="FFFFFFFF"/>
      <name val="Calibri"/>
      <family val="2"/>
      <scheme val="minor"/>
    </font>
    <font>
      <b/>
      <sz val="11"/>
      <color rgb="FF000000"/>
      <name val="Calibri"/>
      <family val="2"/>
      <scheme val="minor"/>
    </font>
    <font>
      <sz val="11"/>
      <color rgb="FF000000"/>
      <name val="Calibri"/>
      <family val="2"/>
      <scheme val="minor"/>
    </font>
    <font>
      <sz val="8"/>
      <name val="Calibri"/>
      <family val="2"/>
      <scheme val="minor"/>
    </font>
    <font>
      <sz val="11"/>
      <name val="Calibri"/>
      <family val="2"/>
      <scheme val="minor"/>
    </font>
    <font>
      <sz val="11"/>
      <color rgb="FF9C0006"/>
      <name val="Calibri"/>
      <family val="2"/>
      <scheme val="minor"/>
    </font>
    <font>
      <sz val="7"/>
      <color rgb="FF000000"/>
      <name val="Consolas"/>
      <family val="3"/>
    </font>
    <font>
      <sz val="7"/>
      <color rgb="FFA31515"/>
      <name val="Consolas"/>
      <family val="3"/>
    </font>
    <font>
      <sz val="7"/>
      <color rgb="FF0451A5"/>
      <name val="Consolas"/>
      <family val="3"/>
    </font>
    <font>
      <sz val="7"/>
      <color rgb="FF09885A"/>
      <name val="Consolas"/>
      <family val="3"/>
    </font>
    <font>
      <b/>
      <sz val="20"/>
      <color theme="1"/>
      <name val="Calibri"/>
      <family val="2"/>
      <scheme val="minor"/>
    </font>
    <font>
      <sz val="9"/>
      <color theme="1"/>
      <name val="Calibri"/>
      <family val="2"/>
      <scheme val="minor"/>
    </font>
    <font>
      <sz val="8"/>
      <color theme="1"/>
      <name val="Calibri"/>
      <family val="2"/>
      <scheme val="minor"/>
    </font>
    <font>
      <sz val="11"/>
      <color rgb="FF006100"/>
      <name val="Calibri"/>
      <family val="2"/>
      <scheme val="minor"/>
    </font>
    <font>
      <sz val="11"/>
      <color theme="0"/>
      <name val="Calibri"/>
      <family val="2"/>
      <scheme val="minor"/>
    </font>
    <font>
      <sz val="10"/>
      <color theme="1"/>
      <name val="Calibri"/>
      <family val="2"/>
      <scheme val="minor"/>
    </font>
    <font>
      <b/>
      <sz val="9"/>
      <color theme="1"/>
      <name val="Calibri"/>
      <family val="2"/>
      <scheme val="minor"/>
    </font>
    <font>
      <u/>
      <sz val="11"/>
      <color theme="4" tint="-0.249977111117893"/>
      <name val="Calibri"/>
      <family val="2"/>
      <scheme val="minor"/>
    </font>
    <font>
      <sz val="11"/>
      <color theme="4" tint="-0.249977111117893"/>
      <name val="Calibri"/>
      <family val="2"/>
      <scheme val="minor"/>
    </font>
    <font>
      <sz val="9"/>
      <name val="Calibri"/>
      <family val="2"/>
      <scheme val="minor"/>
    </font>
    <font>
      <sz val="9"/>
      <color theme="8" tint="-0.249977111117893"/>
      <name val="Calibri"/>
      <family val="2"/>
      <scheme val="minor"/>
    </font>
    <font>
      <u/>
      <sz val="9"/>
      <color theme="8" tint="-0.249977111117893"/>
      <name val="Calibri"/>
      <family val="2"/>
      <scheme val="minor"/>
    </font>
    <font>
      <sz val="11"/>
      <color rgb="FF000000"/>
      <name val="Consolas"/>
      <family val="3"/>
    </font>
    <font>
      <sz val="11"/>
      <color rgb="FF0000FF"/>
      <name val="Consolas"/>
      <family val="3"/>
    </font>
    <font>
      <b/>
      <u/>
      <sz val="11"/>
      <color theme="1"/>
      <name val="Calibri"/>
      <family val="2"/>
      <scheme val="minor"/>
    </font>
    <font>
      <b/>
      <sz val="10"/>
      <color theme="1"/>
      <name val="Calibri"/>
      <family val="2"/>
      <scheme val="minor"/>
    </font>
    <font>
      <sz val="9"/>
      <color rgb="FF234A97"/>
      <name val="Consolas"/>
      <family val="3"/>
    </font>
    <font>
      <sz val="16"/>
      <color theme="1"/>
      <name val="Calibri"/>
      <family val="2"/>
      <scheme val="minor"/>
    </font>
    <font>
      <sz val="12"/>
      <color theme="1"/>
      <name val="Calibri"/>
      <family val="2"/>
      <scheme val="minor"/>
    </font>
    <font>
      <sz val="18"/>
      <color theme="1"/>
      <name val="Calibri"/>
      <family val="2"/>
      <scheme val="minor"/>
    </font>
    <font>
      <sz val="20"/>
      <color theme="1"/>
      <name val="Arial"/>
      <family val="2"/>
    </font>
    <font>
      <sz val="9"/>
      <color theme="1"/>
      <name val="Arial"/>
      <family val="2"/>
    </font>
    <font>
      <b/>
      <u/>
      <sz val="9"/>
      <color theme="1"/>
      <name val="Calibri"/>
      <family val="2"/>
      <scheme val="minor"/>
    </font>
    <font>
      <vertAlign val="superscript"/>
      <sz val="7"/>
      <color rgb="FFA31515"/>
      <name val="Consolas"/>
      <family val="3"/>
    </font>
    <font>
      <b/>
      <sz val="8"/>
      <color theme="1"/>
      <name val="Calibri"/>
      <family val="2"/>
      <scheme val="minor"/>
    </font>
    <font>
      <b/>
      <sz val="9"/>
      <color rgb="FFFFFFFF"/>
      <name val="Calibri"/>
      <family val="2"/>
      <scheme val="minor"/>
    </font>
    <font>
      <sz val="11"/>
      <color rgb="FF242424"/>
      <name val="Aptos Narrow"/>
      <family val="2"/>
    </font>
    <font>
      <sz val="11"/>
      <color rgb="FF000000"/>
      <name val="Calibri"/>
      <family val="2"/>
    </font>
    <font>
      <b/>
      <u/>
      <sz val="12"/>
      <color theme="1"/>
      <name val="Calibri"/>
      <family val="2"/>
      <scheme val="minor"/>
    </font>
    <font>
      <sz val="14"/>
      <color theme="1"/>
      <name val="Calibri"/>
      <family val="2"/>
      <scheme val="minor"/>
    </font>
    <font>
      <b/>
      <sz val="12"/>
      <color theme="1"/>
      <name val="Calibri"/>
      <family val="2"/>
      <scheme val="minor"/>
    </font>
    <font>
      <sz val="11"/>
      <color rgb="FF242424"/>
      <name val="Calibri"/>
      <family val="2"/>
      <scheme val="minor"/>
    </font>
    <font>
      <sz val="8"/>
      <color rgb="FF0070C0"/>
      <name val="Consolas"/>
      <family val="3"/>
    </font>
  </fonts>
  <fills count="14">
    <fill>
      <patternFill patternType="none"/>
    </fill>
    <fill>
      <patternFill patternType="gray125"/>
    </fill>
    <fill>
      <patternFill patternType="solid">
        <fgColor rgb="FF000000"/>
        <bgColor indexed="64"/>
      </patternFill>
    </fill>
    <fill>
      <patternFill patternType="solid">
        <fgColor rgb="FFCCCCCC"/>
        <bgColor indexed="64"/>
      </patternFill>
    </fill>
    <fill>
      <patternFill patternType="solid">
        <fgColor theme="2" tint="-9.9978637043366805E-2"/>
        <bgColor indexed="64"/>
      </patternFill>
    </fill>
    <fill>
      <patternFill patternType="solid">
        <fgColor rgb="FF000000"/>
        <bgColor rgb="FF000000"/>
      </patternFill>
    </fill>
    <fill>
      <patternFill patternType="solid">
        <fgColor rgb="FFCCCCCC"/>
        <bgColor rgb="FF000000"/>
      </patternFill>
    </fill>
    <fill>
      <patternFill patternType="solid">
        <fgColor rgb="FFFFC7CE"/>
      </patternFill>
    </fill>
    <fill>
      <patternFill patternType="solid">
        <fgColor rgb="FFC6EFCE"/>
      </patternFill>
    </fill>
    <fill>
      <patternFill patternType="solid">
        <fgColor theme="0" tint="-0.14999847407452621"/>
        <bgColor indexed="64"/>
      </patternFill>
    </fill>
    <fill>
      <patternFill patternType="solid">
        <fgColor rgb="FFFFFF00"/>
        <bgColor indexed="64"/>
      </patternFill>
    </fill>
    <fill>
      <patternFill patternType="solid">
        <fgColor theme="0"/>
        <bgColor indexed="64"/>
      </patternFill>
    </fill>
    <fill>
      <patternFill patternType="solid">
        <fgColor theme="9" tint="0.39997558519241921"/>
        <bgColor indexed="64"/>
      </patternFill>
    </fill>
    <fill>
      <patternFill patternType="solid">
        <fgColor theme="9" tint="0.59999389629810485"/>
        <bgColor indexed="64"/>
      </patternFill>
    </fill>
  </fills>
  <borders count="57">
    <border>
      <left/>
      <right/>
      <top/>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666666"/>
      </left>
      <right style="medium">
        <color rgb="FF666666"/>
      </right>
      <top/>
      <bottom style="medium">
        <color rgb="FF666666"/>
      </bottom>
      <diagonal/>
    </border>
    <border>
      <left/>
      <right style="medium">
        <color rgb="FF666666"/>
      </right>
      <top/>
      <bottom style="medium">
        <color rgb="FF666666"/>
      </bottom>
      <diagonal/>
    </border>
    <border>
      <left/>
      <right style="medium">
        <color rgb="FF666666"/>
      </right>
      <top/>
      <bottom/>
      <diagonal/>
    </border>
    <border>
      <left style="thin">
        <color indexed="64"/>
      </left>
      <right style="thin">
        <color indexed="64"/>
      </right>
      <top style="thin">
        <color indexed="64"/>
      </top>
      <bottom style="thin">
        <color indexed="64"/>
      </bottom>
      <diagonal/>
    </border>
    <border>
      <left/>
      <right/>
      <top/>
      <bottom style="medium">
        <color rgb="FF666666"/>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medium">
        <color indexed="64"/>
      </right>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medium">
        <color indexed="64"/>
      </top>
      <bottom style="medium">
        <color indexed="64"/>
      </bottom>
      <diagonal/>
    </border>
    <border>
      <left style="medium">
        <color indexed="64"/>
      </left>
      <right style="medium">
        <color indexed="64"/>
      </right>
      <top style="medium">
        <color indexed="64"/>
      </top>
      <bottom/>
      <diagonal/>
    </border>
    <border>
      <left/>
      <right/>
      <top style="thin">
        <color indexed="64"/>
      </top>
      <bottom style="thin">
        <color indexed="64"/>
      </bottom>
      <diagonal/>
    </border>
    <border>
      <left/>
      <right style="medium">
        <color rgb="FF666666"/>
      </right>
      <top style="thin">
        <color theme="4" tint="0.39997558519241921"/>
      </top>
      <bottom style="medium">
        <color rgb="FF666666"/>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rgb="FF000000"/>
      </left>
      <right style="medium">
        <color rgb="FF000000"/>
      </right>
      <top style="medium">
        <color rgb="FF000000"/>
      </top>
      <bottom style="medium">
        <color rgb="FF000000"/>
      </bottom>
      <diagonal/>
    </border>
    <border>
      <left style="medium">
        <color rgb="FF666666"/>
      </left>
      <right style="medium">
        <color rgb="FF666666"/>
      </right>
      <top/>
      <bottom/>
      <diagonal/>
    </border>
    <border>
      <left style="medium">
        <color rgb="FF666666"/>
      </left>
      <right style="medium">
        <color rgb="FF666666"/>
      </right>
      <top style="medium">
        <color rgb="FF666666"/>
      </top>
      <bottom style="thin">
        <color indexed="64"/>
      </bottom>
      <diagonal/>
    </border>
    <border>
      <left style="medium">
        <color rgb="FF666666"/>
      </left>
      <right style="medium">
        <color rgb="FF666666"/>
      </right>
      <top style="thin">
        <color indexed="64"/>
      </top>
      <bottom style="thin">
        <color indexed="64"/>
      </bottom>
      <diagonal/>
    </border>
  </borders>
  <cellStyleXfs count="3">
    <xf numFmtId="0" fontId="0" fillId="0" borderId="0"/>
    <xf numFmtId="0" fontId="7" fillId="7" borderId="0" applyNumberFormat="0" applyBorder="0" applyAlignment="0" applyProtection="0"/>
    <xf numFmtId="0" fontId="15" fillId="8" borderId="0" applyNumberFormat="0" applyBorder="0" applyAlignment="0" applyProtection="0"/>
  </cellStyleXfs>
  <cellXfs count="390">
    <xf numFmtId="0" fontId="0" fillId="0" borderId="0" xfId="0"/>
    <xf numFmtId="0" fontId="2" fillId="2" borderId="1" xfId="0" applyFont="1" applyFill="1" applyBorder="1" applyAlignment="1">
      <alignment vertical="center" wrapText="1"/>
    </xf>
    <xf numFmtId="0" fontId="2" fillId="2" borderId="2" xfId="0" applyFont="1" applyFill="1" applyBorder="1" applyAlignment="1">
      <alignment vertical="center" wrapText="1"/>
    </xf>
    <xf numFmtId="0" fontId="2" fillId="2" borderId="3" xfId="0" applyFont="1" applyFill="1" applyBorder="1" applyAlignment="1">
      <alignment vertical="center" wrapText="1"/>
    </xf>
    <xf numFmtId="0" fontId="0" fillId="3" borderId="5" xfId="0" applyFill="1" applyBorder="1" applyAlignment="1">
      <alignment vertical="center" wrapText="1"/>
    </xf>
    <xf numFmtId="0" fontId="4" fillId="3" borderId="5" xfId="0" applyFont="1" applyFill="1" applyBorder="1" applyAlignment="1">
      <alignment vertical="center" wrapText="1"/>
    </xf>
    <xf numFmtId="0" fontId="1" fillId="0" borderId="4" xfId="0" applyFont="1" applyBorder="1" applyAlignment="1">
      <alignment vertical="center" wrapText="1"/>
    </xf>
    <xf numFmtId="0" fontId="0" fillId="0" borderId="5" xfId="0" applyBorder="1" applyAlignment="1">
      <alignment vertical="center" wrapText="1"/>
    </xf>
    <xf numFmtId="0" fontId="0" fillId="0" borderId="5" xfId="0" applyBorder="1" applyAlignment="1">
      <alignment horizontal="center" vertical="center" wrapText="1"/>
    </xf>
    <xf numFmtId="0" fontId="3" fillId="3" borderId="5" xfId="0" applyFont="1" applyFill="1" applyBorder="1" applyAlignment="1">
      <alignment horizontal="center" vertical="center" wrapText="1"/>
    </xf>
    <xf numFmtId="0" fontId="4" fillId="3" borderId="6" xfId="0" applyFont="1" applyFill="1" applyBorder="1" applyAlignment="1">
      <alignment vertical="center" wrapText="1"/>
    </xf>
    <xf numFmtId="0" fontId="4" fillId="3" borderId="8" xfId="0" applyFont="1" applyFill="1" applyBorder="1" applyAlignment="1">
      <alignment vertical="center" wrapText="1"/>
    </xf>
    <xf numFmtId="0" fontId="4" fillId="3" borderId="7" xfId="0" applyFont="1" applyFill="1" applyBorder="1" applyAlignment="1">
      <alignment vertical="center" wrapText="1"/>
    </xf>
    <xf numFmtId="0" fontId="4" fillId="3" borderId="5" xfId="0" quotePrefix="1" applyFont="1" applyFill="1" applyBorder="1" applyAlignment="1">
      <alignment vertical="center" wrapText="1"/>
    </xf>
    <xf numFmtId="0" fontId="0" fillId="3" borderId="5" xfId="0" quotePrefix="1" applyFill="1" applyBorder="1" applyAlignment="1">
      <alignment vertical="center" wrapText="1"/>
    </xf>
    <xf numFmtId="0" fontId="4" fillId="0" borderId="5" xfId="0" applyFont="1" applyBorder="1" applyAlignment="1">
      <alignment vertical="center" wrapText="1"/>
    </xf>
    <xf numFmtId="0" fontId="0" fillId="0" borderId="6" xfId="0" applyBorder="1" applyAlignment="1">
      <alignment vertical="center" wrapText="1"/>
    </xf>
    <xf numFmtId="0" fontId="0" fillId="0" borderId="9" xfId="0" applyBorder="1"/>
    <xf numFmtId="0" fontId="0" fillId="0" borderId="9" xfId="0" applyBorder="1" applyAlignment="1">
      <alignment vertical="center" wrapText="1"/>
    </xf>
    <xf numFmtId="0" fontId="1" fillId="3" borderId="5" xfId="0" applyFont="1" applyFill="1" applyBorder="1" applyAlignment="1">
      <alignment horizontal="center" vertical="center" wrapText="1"/>
    </xf>
    <xf numFmtId="0" fontId="2" fillId="2" borderId="9" xfId="0" applyFont="1" applyFill="1" applyBorder="1" applyAlignment="1">
      <alignment vertical="center" wrapText="1"/>
    </xf>
    <xf numFmtId="0" fontId="0" fillId="0" borderId="9" xfId="0" applyBorder="1" applyAlignment="1">
      <alignment wrapText="1"/>
    </xf>
    <xf numFmtId="0" fontId="0" fillId="3" borderId="9" xfId="0" applyFill="1" applyBorder="1" applyAlignment="1">
      <alignment vertical="center" wrapText="1"/>
    </xf>
    <xf numFmtId="0" fontId="4" fillId="3" borderId="9" xfId="0" quotePrefix="1" applyFont="1" applyFill="1" applyBorder="1" applyAlignment="1">
      <alignment vertical="center" wrapText="1"/>
    </xf>
    <xf numFmtId="0" fontId="0" fillId="0" borderId="9" xfId="0" quotePrefix="1" applyBorder="1"/>
    <xf numFmtId="0" fontId="4" fillId="3" borderId="9" xfId="0" applyFont="1" applyFill="1" applyBorder="1" applyAlignment="1">
      <alignment vertical="center" wrapText="1"/>
    </xf>
    <xf numFmtId="0" fontId="1" fillId="3" borderId="9" xfId="0" applyFont="1" applyFill="1" applyBorder="1" applyAlignment="1">
      <alignment horizontal="center" vertical="center" wrapText="1"/>
    </xf>
    <xf numFmtId="0" fontId="0" fillId="0" borderId="4" xfId="0" applyBorder="1" applyAlignment="1">
      <alignment vertical="center" wrapText="1"/>
    </xf>
    <xf numFmtId="0" fontId="1" fillId="0" borderId="9" xfId="0" applyFont="1" applyBorder="1" applyAlignment="1">
      <alignment horizontal="center" vertical="center" wrapText="1"/>
    </xf>
    <xf numFmtId="0" fontId="4" fillId="4" borderId="5" xfId="0" applyFont="1" applyFill="1" applyBorder="1" applyAlignment="1">
      <alignment vertical="center" wrapText="1"/>
    </xf>
    <xf numFmtId="0" fontId="0" fillId="4" borderId="5" xfId="0" applyFill="1" applyBorder="1" applyAlignment="1">
      <alignment vertical="center" wrapText="1"/>
    </xf>
    <xf numFmtId="0" fontId="0" fillId="4" borderId="0" xfId="0" applyFill="1"/>
    <xf numFmtId="0" fontId="0" fillId="0" borderId="10" xfId="0" applyBorder="1"/>
    <xf numFmtId="0" fontId="6" fillId="0" borderId="0" xfId="0" applyFont="1"/>
    <xf numFmtId="0" fontId="0" fillId="0" borderId="9" xfId="0" quotePrefix="1" applyBorder="1" applyAlignment="1">
      <alignment wrapText="1"/>
    </xf>
    <xf numFmtId="0" fontId="0" fillId="0" borderId="0" xfId="0" applyAlignment="1">
      <alignment wrapText="1"/>
    </xf>
    <xf numFmtId="0" fontId="0" fillId="4" borderId="0" xfId="0" applyFill="1" applyAlignment="1">
      <alignment horizontal="center"/>
    </xf>
    <xf numFmtId="0" fontId="2" fillId="2" borderId="2" xfId="0" applyFont="1" applyFill="1" applyBorder="1" applyAlignment="1">
      <alignment horizontal="center" vertical="center" wrapText="1"/>
    </xf>
    <xf numFmtId="0" fontId="0" fillId="0" borderId="0" xfId="0" applyAlignment="1">
      <alignment horizontal="center"/>
    </xf>
    <xf numFmtId="0" fontId="0" fillId="3" borderId="5" xfId="0" applyFill="1" applyBorder="1" applyAlignment="1">
      <alignment horizontal="center" vertical="center" wrapText="1"/>
    </xf>
    <xf numFmtId="0" fontId="4" fillId="3" borderId="5" xfId="0" applyFont="1" applyFill="1" applyBorder="1" applyAlignment="1">
      <alignment horizontal="center" vertical="center" wrapText="1"/>
    </xf>
    <xf numFmtId="0" fontId="9" fillId="0" borderId="0" xfId="0" applyFont="1" applyAlignment="1">
      <alignment vertical="center"/>
    </xf>
    <xf numFmtId="0" fontId="8" fillId="0" borderId="0" xfId="0" applyFont="1" applyAlignment="1">
      <alignment vertical="center"/>
    </xf>
    <xf numFmtId="0" fontId="7" fillId="7" borderId="5" xfId="1" applyBorder="1" applyAlignment="1">
      <alignment vertical="center" wrapText="1"/>
    </xf>
    <xf numFmtId="0" fontId="3" fillId="6" borderId="5" xfId="0" applyFont="1" applyFill="1" applyBorder="1" applyAlignment="1">
      <alignment horizontal="center" vertical="center" wrapText="1"/>
    </xf>
    <xf numFmtId="0" fontId="4" fillId="6" borderId="5" xfId="0" applyFont="1" applyFill="1" applyBorder="1" applyAlignment="1">
      <alignment vertical="center" wrapText="1"/>
    </xf>
    <xf numFmtId="0" fontId="12" fillId="0" borderId="0" xfId="0" applyFont="1" applyAlignment="1">
      <alignment horizontal="center"/>
    </xf>
    <xf numFmtId="0" fontId="1" fillId="0" borderId="0" xfId="0" applyFont="1"/>
    <xf numFmtId="0" fontId="1" fillId="0" borderId="0" xfId="0" applyFont="1" applyAlignment="1">
      <alignment horizontal="left"/>
    </xf>
    <xf numFmtId="0" fontId="13" fillId="0" borderId="0" xfId="0" applyFont="1"/>
    <xf numFmtId="0" fontId="13" fillId="0" borderId="7" xfId="0" applyFont="1" applyBorder="1"/>
    <xf numFmtId="0" fontId="13" fillId="0" borderId="7" xfId="0" applyFont="1" applyBorder="1" applyAlignment="1">
      <alignment wrapText="1"/>
    </xf>
    <xf numFmtId="0" fontId="13" fillId="0" borderId="7" xfId="0" applyFont="1" applyBorder="1" applyAlignment="1">
      <alignment horizontal="center"/>
    </xf>
    <xf numFmtId="0" fontId="13" fillId="0" borderId="14" xfId="0" applyFont="1" applyBorder="1"/>
    <xf numFmtId="0" fontId="13" fillId="0" borderId="16" xfId="0" applyFont="1" applyBorder="1" applyAlignment="1">
      <alignment wrapText="1"/>
    </xf>
    <xf numFmtId="0" fontId="13" fillId="0" borderId="16" xfId="0" applyFont="1" applyBorder="1"/>
    <xf numFmtId="0" fontId="13" fillId="0" borderId="16" xfId="0" applyFont="1" applyBorder="1" applyAlignment="1">
      <alignment horizontal="center"/>
    </xf>
    <xf numFmtId="0" fontId="13" fillId="0" borderId="17" xfId="0" applyFont="1" applyBorder="1"/>
    <xf numFmtId="0" fontId="13" fillId="0" borderId="13" xfId="0" applyFont="1" applyBorder="1" applyAlignment="1">
      <alignment wrapText="1"/>
    </xf>
    <xf numFmtId="0" fontId="13" fillId="0" borderId="15" xfId="0" applyFont="1" applyBorder="1" applyAlignment="1">
      <alignment wrapText="1"/>
    </xf>
    <xf numFmtId="0" fontId="14" fillId="0" borderId="0" xfId="0" applyFont="1" applyAlignment="1">
      <alignment horizontal="left"/>
    </xf>
    <xf numFmtId="0" fontId="14" fillId="0" borderId="7" xfId="0" applyFont="1" applyBorder="1"/>
    <xf numFmtId="0" fontId="14" fillId="0" borderId="7" xfId="0" applyFont="1" applyBorder="1" applyAlignment="1">
      <alignment horizontal="center"/>
    </xf>
    <xf numFmtId="0" fontId="14" fillId="0" borderId="7" xfId="0" applyFont="1" applyBorder="1" applyAlignment="1">
      <alignment horizontal="left"/>
    </xf>
    <xf numFmtId="0" fontId="0" fillId="0" borderId="7" xfId="0" applyBorder="1"/>
    <xf numFmtId="0" fontId="0" fillId="0" borderId="7" xfId="0" applyBorder="1" applyAlignment="1">
      <alignment horizontal="center"/>
    </xf>
    <xf numFmtId="0" fontId="0" fillId="0" borderId="0" xfId="0" quotePrefix="1"/>
    <xf numFmtId="0" fontId="17" fillId="0" borderId="0" xfId="0" applyFont="1"/>
    <xf numFmtId="0" fontId="13" fillId="0" borderId="0" xfId="0" applyFont="1" applyAlignment="1">
      <alignment vertical="center"/>
    </xf>
    <xf numFmtId="0" fontId="13" fillId="0" borderId="0" xfId="0" applyFont="1" applyAlignment="1">
      <alignment horizontal="left"/>
    </xf>
    <xf numFmtId="0" fontId="2" fillId="5" borderId="9" xfId="0" applyFont="1" applyFill="1" applyBorder="1" applyAlignment="1">
      <alignment horizontal="center" vertical="top" wrapText="1"/>
    </xf>
    <xf numFmtId="0" fontId="2" fillId="2" borderId="9" xfId="0" applyFont="1" applyFill="1" applyBorder="1" applyAlignment="1">
      <alignment horizontal="center" vertical="top" wrapText="1"/>
    </xf>
    <xf numFmtId="0" fontId="2" fillId="2" borderId="2" xfId="0" applyFont="1" applyFill="1" applyBorder="1" applyAlignment="1">
      <alignment horizontal="center" vertical="top" wrapText="1"/>
    </xf>
    <xf numFmtId="0" fontId="2" fillId="2" borderId="1" xfId="0" applyFont="1" applyFill="1" applyBorder="1" applyAlignment="1">
      <alignment horizontal="center" vertical="top" wrapText="1"/>
    </xf>
    <xf numFmtId="0" fontId="18" fillId="0" borderId="21" xfId="0" applyFont="1" applyBorder="1" applyAlignment="1">
      <alignment horizontal="center" vertical="top" wrapText="1"/>
    </xf>
    <xf numFmtId="0" fontId="18" fillId="0" borderId="22" xfId="0" applyFont="1" applyBorder="1" applyAlignment="1">
      <alignment horizontal="center" vertical="top" wrapText="1"/>
    </xf>
    <xf numFmtId="0" fontId="18" fillId="0" borderId="23" xfId="0" applyFont="1" applyBorder="1" applyAlignment="1">
      <alignment horizontal="center" vertical="top" wrapText="1"/>
    </xf>
    <xf numFmtId="0" fontId="13" fillId="9" borderId="19" xfId="0" applyFont="1" applyFill="1" applyBorder="1" applyAlignment="1">
      <alignment wrapText="1"/>
    </xf>
    <xf numFmtId="0" fontId="13" fillId="9" borderId="19" xfId="0" applyFont="1" applyFill="1" applyBorder="1"/>
    <xf numFmtId="0" fontId="13" fillId="9" borderId="19" xfId="0" applyFont="1" applyFill="1" applyBorder="1" applyAlignment="1">
      <alignment horizontal="center"/>
    </xf>
    <xf numFmtId="0" fontId="13" fillId="9" borderId="20" xfId="0" applyFont="1" applyFill="1" applyBorder="1"/>
    <xf numFmtId="0" fontId="13" fillId="9" borderId="13" xfId="0" applyFont="1" applyFill="1" applyBorder="1" applyAlignment="1">
      <alignment wrapText="1"/>
    </xf>
    <xf numFmtId="0" fontId="13" fillId="9" borderId="7" xfId="0" applyFont="1" applyFill="1" applyBorder="1" applyAlignment="1">
      <alignment wrapText="1"/>
    </xf>
    <xf numFmtId="0" fontId="13" fillId="9" borderId="7" xfId="0" applyFont="1" applyFill="1" applyBorder="1"/>
    <xf numFmtId="0" fontId="13" fillId="9" borderId="7" xfId="0" applyFont="1" applyFill="1" applyBorder="1" applyAlignment="1">
      <alignment horizontal="center"/>
    </xf>
    <xf numFmtId="0" fontId="13" fillId="9" borderId="14" xfId="0" applyFont="1" applyFill="1" applyBorder="1"/>
    <xf numFmtId="0" fontId="15" fillId="0" borderId="0" xfId="2" applyFill="1"/>
    <xf numFmtId="0" fontId="19" fillId="0" borderId="0" xfId="0" applyFont="1"/>
    <xf numFmtId="0" fontId="20" fillId="0" borderId="0" xfId="0" applyFont="1"/>
    <xf numFmtId="0" fontId="20" fillId="0" borderId="0" xfId="0" applyFont="1" applyAlignment="1">
      <alignment horizontal="left"/>
    </xf>
    <xf numFmtId="0" fontId="18" fillId="0" borderId="24" xfId="0" applyFont="1" applyBorder="1" applyAlignment="1">
      <alignment horizontal="center" vertical="top" wrapText="1"/>
    </xf>
    <xf numFmtId="0" fontId="18" fillId="0" borderId="25" xfId="0" applyFont="1" applyBorder="1" applyAlignment="1">
      <alignment horizontal="center" vertical="top" wrapText="1"/>
    </xf>
    <xf numFmtId="0" fontId="18" fillId="0" borderId="26" xfId="0" applyFont="1" applyBorder="1" applyAlignment="1">
      <alignment horizontal="center" vertical="top" wrapText="1"/>
    </xf>
    <xf numFmtId="0" fontId="20" fillId="0" borderId="0" xfId="0" quotePrefix="1" applyFont="1"/>
    <xf numFmtId="0" fontId="21" fillId="0" borderId="0" xfId="0" applyFont="1"/>
    <xf numFmtId="0" fontId="16" fillId="0" borderId="0" xfId="0" applyFont="1"/>
    <xf numFmtId="0" fontId="2" fillId="2" borderId="27" xfId="0" applyFont="1" applyFill="1" applyBorder="1" applyAlignment="1">
      <alignment vertical="center" wrapText="1"/>
    </xf>
    <xf numFmtId="0" fontId="2" fillId="2" borderId="28" xfId="0" applyFont="1" applyFill="1" applyBorder="1" applyAlignment="1">
      <alignment vertical="center" wrapText="1"/>
    </xf>
    <xf numFmtId="0" fontId="2" fillId="2" borderId="29" xfId="0" applyFont="1" applyFill="1" applyBorder="1" applyAlignment="1">
      <alignment vertical="center" wrapText="1"/>
    </xf>
    <xf numFmtId="0" fontId="0" fillId="0" borderId="7" xfId="0" applyBorder="1" applyAlignment="1">
      <alignment vertical="center" wrapText="1"/>
    </xf>
    <xf numFmtId="0" fontId="0" fillId="3" borderId="7" xfId="0" applyFill="1" applyBorder="1" applyAlignment="1">
      <alignment vertical="center" wrapText="1"/>
    </xf>
    <xf numFmtId="0" fontId="4" fillId="0" borderId="7" xfId="0" applyFont="1" applyBorder="1" applyAlignment="1">
      <alignment vertical="center" wrapText="1"/>
    </xf>
    <xf numFmtId="0" fontId="7" fillId="7" borderId="7" xfId="1" applyBorder="1" applyAlignment="1">
      <alignment vertical="center" wrapText="1"/>
    </xf>
    <xf numFmtId="0" fontId="13" fillId="9" borderId="13" xfId="0" applyFont="1" applyFill="1" applyBorder="1" applyAlignment="1">
      <alignment vertical="top" wrapText="1"/>
    </xf>
    <xf numFmtId="0" fontId="13" fillId="9" borderId="7" xfId="0" applyFont="1" applyFill="1" applyBorder="1" applyAlignment="1">
      <alignment vertical="top" wrapText="1"/>
    </xf>
    <xf numFmtId="0" fontId="13" fillId="9" borderId="7" xfId="0" applyFont="1" applyFill="1" applyBorder="1" applyAlignment="1">
      <alignment horizontal="center" vertical="top" wrapText="1"/>
    </xf>
    <xf numFmtId="0" fontId="13" fillId="0" borderId="7" xfId="0" applyFont="1" applyBorder="1" applyAlignment="1">
      <alignment horizontal="center" wrapText="1"/>
    </xf>
    <xf numFmtId="0" fontId="13" fillId="0" borderId="7" xfId="0" applyFont="1" applyBorder="1" applyAlignment="1">
      <alignment vertical="top" wrapText="1"/>
    </xf>
    <xf numFmtId="0" fontId="13" fillId="0" borderId="7" xfId="0" applyFont="1" applyBorder="1" applyAlignment="1">
      <alignment horizontal="center" vertical="top" wrapText="1"/>
    </xf>
    <xf numFmtId="0" fontId="18" fillId="0" borderId="30" xfId="0" applyFont="1" applyBorder="1" applyAlignment="1">
      <alignment horizontal="center" vertical="top" wrapText="1"/>
    </xf>
    <xf numFmtId="0" fontId="18" fillId="0" borderId="31" xfId="0" applyFont="1" applyBorder="1" applyAlignment="1">
      <alignment horizontal="center" vertical="top" wrapText="1"/>
    </xf>
    <xf numFmtId="0" fontId="18" fillId="0" borderId="32" xfId="0" applyFont="1" applyBorder="1" applyAlignment="1">
      <alignment horizontal="center" vertical="top" wrapText="1"/>
    </xf>
    <xf numFmtId="0" fontId="13" fillId="0" borderId="13" xfId="0" applyFont="1" applyBorder="1" applyAlignment="1">
      <alignment vertical="top" wrapText="1"/>
    </xf>
    <xf numFmtId="0" fontId="13" fillId="0" borderId="14" xfId="0" applyFont="1" applyBorder="1" applyAlignment="1">
      <alignment wrapText="1"/>
    </xf>
    <xf numFmtId="0" fontId="13" fillId="9" borderId="7" xfId="0" applyFont="1" applyFill="1" applyBorder="1" applyAlignment="1">
      <alignment horizontal="center" wrapText="1"/>
    </xf>
    <xf numFmtId="0" fontId="13" fillId="9" borderId="14" xfId="0" applyFont="1" applyFill="1" applyBorder="1" applyAlignment="1">
      <alignment wrapText="1"/>
    </xf>
    <xf numFmtId="0" fontId="13" fillId="9" borderId="15" xfId="0" applyFont="1" applyFill="1" applyBorder="1" applyAlignment="1">
      <alignment wrapText="1"/>
    </xf>
    <xf numFmtId="0" fontId="13" fillId="9" borderId="16" xfId="0" applyFont="1" applyFill="1" applyBorder="1" applyAlignment="1">
      <alignment wrapText="1"/>
    </xf>
    <xf numFmtId="0" fontId="13" fillId="9" borderId="16" xfId="0" applyFont="1" applyFill="1" applyBorder="1" applyAlignment="1">
      <alignment horizontal="center" wrapText="1"/>
    </xf>
    <xf numFmtId="0" fontId="13" fillId="9" borderId="17" xfId="0" applyFont="1" applyFill="1" applyBorder="1" applyAlignment="1">
      <alignment wrapText="1"/>
    </xf>
    <xf numFmtId="0" fontId="3" fillId="3" borderId="7" xfId="0" applyFont="1" applyFill="1" applyBorder="1" applyAlignment="1">
      <alignment horizontal="center" vertical="center" wrapText="1"/>
    </xf>
    <xf numFmtId="0" fontId="1" fillId="3" borderId="7" xfId="0" applyFont="1" applyFill="1" applyBorder="1" applyAlignment="1">
      <alignment horizontal="center" vertical="center" wrapText="1"/>
    </xf>
    <xf numFmtId="0" fontId="18" fillId="9" borderId="13" xfId="0" applyFont="1" applyFill="1" applyBorder="1" applyAlignment="1">
      <alignment horizontal="center" wrapText="1"/>
    </xf>
    <xf numFmtId="0" fontId="18" fillId="9" borderId="18" xfId="0" applyFont="1" applyFill="1" applyBorder="1" applyAlignment="1">
      <alignment horizontal="center" wrapText="1"/>
    </xf>
    <xf numFmtId="0" fontId="13" fillId="0" borderId="0" xfId="0" applyFont="1" applyAlignment="1">
      <alignment wrapText="1"/>
    </xf>
    <xf numFmtId="0" fontId="13" fillId="0" borderId="0" xfId="0" applyFont="1" applyAlignment="1">
      <alignment horizontal="center"/>
    </xf>
    <xf numFmtId="0" fontId="13" fillId="0" borderId="0" xfId="0" applyFont="1" applyAlignment="1">
      <alignment horizontal="center" wrapText="1"/>
    </xf>
    <xf numFmtId="0" fontId="13" fillId="0" borderId="16" xfId="0" applyFont="1" applyBorder="1" applyAlignment="1">
      <alignment horizontal="center" wrapText="1"/>
    </xf>
    <xf numFmtId="0" fontId="13" fillId="0" borderId="17" xfId="0" applyFont="1" applyBorder="1" applyAlignment="1">
      <alignment wrapText="1"/>
    </xf>
    <xf numFmtId="0" fontId="18" fillId="0" borderId="13" xfId="0" applyFont="1" applyBorder="1" applyAlignment="1">
      <alignment horizontal="center" wrapText="1"/>
    </xf>
    <xf numFmtId="0" fontId="13" fillId="9" borderId="19" xfId="0" applyFont="1" applyFill="1" applyBorder="1" applyAlignment="1">
      <alignment horizontal="center" wrapText="1"/>
    </xf>
    <xf numFmtId="0" fontId="13" fillId="9" borderId="20" xfId="0" applyFont="1" applyFill="1" applyBorder="1" applyAlignment="1">
      <alignment wrapText="1"/>
    </xf>
    <xf numFmtId="0" fontId="13" fillId="9" borderId="7" xfId="0" applyFont="1" applyFill="1" applyBorder="1" applyAlignment="1">
      <alignment horizontal="left" vertical="top" wrapText="1"/>
    </xf>
    <xf numFmtId="0" fontId="13" fillId="0" borderId="0" xfId="0" applyFont="1" applyAlignment="1">
      <alignment horizontal="left" wrapText="1"/>
    </xf>
    <xf numFmtId="0" fontId="18" fillId="0" borderId="30" xfId="0" applyFont="1" applyBorder="1" applyAlignment="1">
      <alignment horizontal="center" vertical="center" wrapText="1"/>
    </xf>
    <xf numFmtId="0" fontId="18" fillId="0" borderId="31" xfId="0" applyFont="1" applyBorder="1" applyAlignment="1">
      <alignment horizontal="center" vertical="center" wrapText="1"/>
    </xf>
    <xf numFmtId="0" fontId="1" fillId="0" borderId="21" xfId="0" applyFont="1" applyBorder="1" applyAlignment="1">
      <alignment wrapText="1"/>
    </xf>
    <xf numFmtId="0" fontId="1" fillId="0" borderId="22" xfId="0" applyFont="1" applyBorder="1" applyAlignment="1">
      <alignment wrapText="1"/>
    </xf>
    <xf numFmtId="0" fontId="1" fillId="0" borderId="23" xfId="0" applyFont="1" applyBorder="1" applyAlignment="1">
      <alignment wrapText="1"/>
    </xf>
    <xf numFmtId="0" fontId="0" fillId="0" borderId="7" xfId="0" applyBorder="1" applyAlignment="1">
      <alignment wrapText="1"/>
    </xf>
    <xf numFmtId="0" fontId="0" fillId="0" borderId="18" xfId="0" applyBorder="1" applyAlignment="1">
      <alignment vertical="top" wrapText="1"/>
    </xf>
    <xf numFmtId="0" fontId="0" fillId="0" borderId="19" xfId="0" applyBorder="1" applyAlignment="1">
      <alignment vertical="top" wrapText="1"/>
    </xf>
    <xf numFmtId="0" fontId="0" fillId="0" borderId="20" xfId="0" applyBorder="1" applyAlignment="1">
      <alignment vertical="top" wrapText="1"/>
    </xf>
    <xf numFmtId="0" fontId="0" fillId="0" borderId="13" xfId="0" applyBorder="1" applyAlignment="1">
      <alignment vertical="top" wrapText="1"/>
    </xf>
    <xf numFmtId="0" fontId="0" fillId="0" borderId="7" xfId="0" applyBorder="1" applyAlignment="1">
      <alignment vertical="top" wrapText="1"/>
    </xf>
    <xf numFmtId="0" fontId="0" fillId="0" borderId="14" xfId="0" applyBorder="1" applyAlignment="1">
      <alignment vertical="top" wrapText="1"/>
    </xf>
    <xf numFmtId="0" fontId="22" fillId="0" borderId="0" xfId="0" applyFont="1"/>
    <xf numFmtId="0" fontId="23" fillId="0" borderId="0" xfId="0" applyFont="1"/>
    <xf numFmtId="0" fontId="0" fillId="0" borderId="7" xfId="0" applyBorder="1" applyAlignment="1">
      <alignment horizontal="left" vertical="top" wrapText="1"/>
    </xf>
    <xf numFmtId="0" fontId="0" fillId="0" borderId="33" xfId="0" applyBorder="1" applyAlignment="1">
      <alignment vertical="top" wrapText="1"/>
    </xf>
    <xf numFmtId="0" fontId="0" fillId="0" borderId="34" xfId="0" applyBorder="1" applyAlignment="1">
      <alignment vertical="top" wrapText="1"/>
    </xf>
    <xf numFmtId="0" fontId="0" fillId="0" borderId="35" xfId="0" applyBorder="1" applyAlignment="1">
      <alignment vertical="top" wrapText="1"/>
    </xf>
    <xf numFmtId="0" fontId="24" fillId="0" borderId="0" xfId="0" applyFont="1" applyAlignment="1">
      <alignment horizontal="left" vertical="center" readingOrder="1"/>
    </xf>
    <xf numFmtId="0" fontId="26" fillId="0" borderId="0" xfId="0" applyFont="1"/>
    <xf numFmtId="0" fontId="17" fillId="0" borderId="0" xfId="0" applyFont="1" applyAlignment="1">
      <alignment horizontal="center"/>
    </xf>
    <xf numFmtId="0" fontId="12" fillId="0" borderId="0" xfId="0" applyFont="1" applyAlignment="1">
      <alignment wrapText="1"/>
    </xf>
    <xf numFmtId="0" fontId="0" fillId="0" borderId="0" xfId="0" applyAlignment="1">
      <alignment horizontal="center" wrapText="1"/>
    </xf>
    <xf numFmtId="0" fontId="1" fillId="0" borderId="7" xfId="0" applyFont="1" applyBorder="1" applyAlignment="1">
      <alignment horizontal="center" wrapText="1"/>
    </xf>
    <xf numFmtId="0" fontId="0" fillId="0" borderId="0" xfId="0" applyAlignment="1">
      <alignment horizontal="left" vertical="top" wrapText="1"/>
    </xf>
    <xf numFmtId="0" fontId="0" fillId="0" borderId="7" xfId="0" quotePrefix="1" applyBorder="1" applyAlignment="1">
      <alignment vertical="top" wrapText="1"/>
    </xf>
    <xf numFmtId="0" fontId="0" fillId="0" borderId="7" xfId="0" quotePrefix="1" applyBorder="1" applyAlignment="1">
      <alignment wrapText="1"/>
    </xf>
    <xf numFmtId="0" fontId="1" fillId="0" borderId="7" xfId="0" applyFont="1" applyBorder="1" applyAlignment="1">
      <alignment wrapText="1"/>
    </xf>
    <xf numFmtId="0" fontId="18" fillId="0" borderId="0" xfId="0" applyFont="1" applyAlignment="1">
      <alignment horizontal="center" wrapText="1"/>
    </xf>
    <xf numFmtId="0" fontId="27" fillId="0" borderId="0" xfId="0" applyFont="1"/>
    <xf numFmtId="0" fontId="13" fillId="9" borderId="18" xfId="0" applyFont="1" applyFill="1" applyBorder="1" applyAlignment="1">
      <alignment vertical="top" wrapText="1"/>
    </xf>
    <xf numFmtId="0" fontId="15" fillId="0" borderId="0" xfId="2" applyFill="1" applyAlignment="1">
      <alignment vertical="top" wrapText="1"/>
    </xf>
    <xf numFmtId="0" fontId="0" fillId="0" borderId="0" xfId="0" applyAlignment="1">
      <alignment vertical="top" wrapText="1"/>
    </xf>
    <xf numFmtId="0" fontId="13" fillId="0" borderId="7" xfId="0" applyFont="1" applyBorder="1" applyAlignment="1">
      <alignment horizontal="left" vertical="top" wrapText="1"/>
    </xf>
    <xf numFmtId="0" fontId="15" fillId="0" borderId="0" xfId="2" applyFill="1" applyAlignment="1">
      <alignment vertical="top"/>
    </xf>
    <xf numFmtId="0" fontId="0" fillId="0" borderId="0" xfId="0" applyAlignment="1">
      <alignment vertical="top"/>
    </xf>
    <xf numFmtId="0" fontId="28" fillId="0" borderId="0" xfId="0" applyFont="1" applyAlignment="1">
      <alignment vertical="center"/>
    </xf>
    <xf numFmtId="0" fontId="3" fillId="0" borderId="0" xfId="0" applyFont="1"/>
    <xf numFmtId="0" fontId="2" fillId="2" borderId="36" xfId="0" applyFont="1" applyFill="1" applyBorder="1" applyAlignment="1">
      <alignment vertical="center" wrapText="1"/>
    </xf>
    <xf numFmtId="0" fontId="18" fillId="0" borderId="11" xfId="0" applyFont="1" applyBorder="1" applyAlignment="1">
      <alignment horizontal="center" vertical="top" wrapText="1"/>
    </xf>
    <xf numFmtId="0" fontId="14" fillId="0" borderId="7" xfId="0" applyFont="1" applyBorder="1" applyAlignment="1">
      <alignment vertical="top"/>
    </xf>
    <xf numFmtId="0" fontId="14" fillId="0" borderId="7" xfId="0" applyFont="1" applyBorder="1" applyAlignment="1">
      <alignment horizontal="left" vertical="top"/>
    </xf>
    <xf numFmtId="14" fontId="14" fillId="0" borderId="7" xfId="0" applyNumberFormat="1" applyFont="1" applyBorder="1" applyAlignment="1">
      <alignment horizontal="left" vertical="top"/>
    </xf>
    <xf numFmtId="14" fontId="14" fillId="0" borderId="7" xfId="0" applyNumberFormat="1" applyFont="1" applyBorder="1"/>
    <xf numFmtId="0" fontId="14" fillId="0" borderId="7" xfId="0" applyFont="1" applyBorder="1" applyAlignment="1">
      <alignment wrapText="1"/>
    </xf>
    <xf numFmtId="0" fontId="18" fillId="9" borderId="13" xfId="0" applyFont="1" applyFill="1" applyBorder="1" applyAlignment="1">
      <alignment vertical="top" wrapText="1"/>
    </xf>
    <xf numFmtId="0" fontId="3" fillId="3" borderId="8" xfId="0" applyFont="1" applyFill="1" applyBorder="1" applyAlignment="1">
      <alignment horizontal="center" vertical="center" wrapText="1"/>
    </xf>
    <xf numFmtId="0" fontId="0" fillId="3" borderId="6" xfId="0" applyFill="1" applyBorder="1" applyAlignment="1">
      <alignment vertical="center" wrapText="1"/>
    </xf>
    <xf numFmtId="0" fontId="0" fillId="0" borderId="42" xfId="0" applyBorder="1" applyAlignment="1">
      <alignment vertical="center" wrapText="1"/>
    </xf>
    <xf numFmtId="0" fontId="0" fillId="0" borderId="12" xfId="0" applyBorder="1"/>
    <xf numFmtId="0" fontId="18" fillId="9" borderId="7" xfId="0" applyFont="1" applyFill="1" applyBorder="1" applyAlignment="1">
      <alignment horizontal="left" vertical="top" wrapText="1"/>
    </xf>
    <xf numFmtId="0" fontId="18" fillId="9" borderId="7" xfId="0" applyFont="1" applyFill="1" applyBorder="1" applyAlignment="1">
      <alignment vertical="top" wrapText="1"/>
    </xf>
    <xf numFmtId="0" fontId="14" fillId="0" borderId="7" xfId="0" applyFont="1" applyBorder="1" applyAlignment="1">
      <alignment horizontal="left" vertical="top" wrapText="1"/>
    </xf>
    <xf numFmtId="0" fontId="29" fillId="0" borderId="0" xfId="0" applyFont="1" applyAlignment="1">
      <alignment wrapText="1"/>
    </xf>
    <xf numFmtId="0" fontId="30" fillId="0" borderId="0" xfId="0" applyFont="1" applyAlignment="1">
      <alignment wrapText="1"/>
    </xf>
    <xf numFmtId="0" fontId="31" fillId="0" borderId="0" xfId="0" applyFont="1" applyAlignment="1">
      <alignment wrapText="1"/>
    </xf>
    <xf numFmtId="0" fontId="32" fillId="0" borderId="0" xfId="0" applyFont="1" applyAlignment="1">
      <alignment horizontal="left" vertical="center" indent="2" readingOrder="1"/>
    </xf>
    <xf numFmtId="14" fontId="33" fillId="0" borderId="0" xfId="0" applyNumberFormat="1" applyFont="1" applyAlignment="1">
      <alignment horizontal="left" vertical="center" indent="8" readingOrder="1"/>
    </xf>
    <xf numFmtId="49" fontId="0" fillId="0" borderId="7" xfId="0" applyNumberFormat="1" applyBorder="1" applyAlignment="1">
      <alignment vertical="center" wrapText="1"/>
    </xf>
    <xf numFmtId="0" fontId="0" fillId="0" borderId="42" xfId="0" applyBorder="1" applyAlignment="1">
      <alignment wrapText="1"/>
    </xf>
    <xf numFmtId="0" fontId="2" fillId="2" borderId="7" xfId="0" applyFont="1" applyFill="1" applyBorder="1" applyAlignment="1">
      <alignment vertical="center" wrapText="1"/>
    </xf>
    <xf numFmtId="0" fontId="17" fillId="0" borderId="7" xfId="0" applyFont="1" applyBorder="1" applyAlignment="1">
      <alignment wrapText="1"/>
    </xf>
    <xf numFmtId="0" fontId="34" fillId="11" borderId="18" xfId="0" applyFont="1" applyFill="1" applyBorder="1" applyAlignment="1">
      <alignment vertical="top" wrapText="1"/>
    </xf>
    <xf numFmtId="0" fontId="13" fillId="11" borderId="18" xfId="0" applyFont="1" applyFill="1" applyBorder="1" applyAlignment="1">
      <alignment vertical="top" wrapText="1"/>
    </xf>
    <xf numFmtId="0" fontId="0" fillId="11" borderId="0" xfId="0" applyFill="1"/>
    <xf numFmtId="0" fontId="36" fillId="0" borderId="7" xfId="0" applyFont="1" applyBorder="1"/>
    <xf numFmtId="0" fontId="36" fillId="0" borderId="7" xfId="0" applyFont="1" applyBorder="1" applyAlignment="1">
      <alignment horizontal="center"/>
    </xf>
    <xf numFmtId="49" fontId="0" fillId="0" borderId="0" xfId="0" applyNumberFormat="1"/>
    <xf numFmtId="49" fontId="2" fillId="2" borderId="36" xfId="0" applyNumberFormat="1" applyFont="1" applyFill="1" applyBorder="1" applyAlignment="1">
      <alignment vertical="center" wrapText="1"/>
    </xf>
    <xf numFmtId="49" fontId="0" fillId="0" borderId="9" xfId="0" applyNumberFormat="1" applyBorder="1"/>
    <xf numFmtId="49" fontId="0" fillId="0" borderId="9" xfId="0" applyNumberFormat="1" applyBorder="1" applyAlignment="1">
      <alignment vertical="center" wrapText="1"/>
    </xf>
    <xf numFmtId="0" fontId="13" fillId="9" borderId="13" xfId="0" applyFont="1" applyFill="1" applyBorder="1" applyAlignment="1">
      <alignment horizontal="left" vertical="center" wrapText="1"/>
    </xf>
    <xf numFmtId="0" fontId="13" fillId="9" borderId="7" xfId="0" applyFont="1" applyFill="1" applyBorder="1" applyAlignment="1">
      <alignment horizontal="left" vertical="center" wrapText="1"/>
    </xf>
    <xf numFmtId="0" fontId="13" fillId="9" borderId="14" xfId="0" applyFont="1" applyFill="1" applyBorder="1" applyAlignment="1">
      <alignment horizontal="left" vertical="center" wrapText="1"/>
    </xf>
    <xf numFmtId="0" fontId="13" fillId="0" borderId="7" xfId="0" applyFont="1" applyBorder="1" applyAlignment="1">
      <alignment horizontal="left" vertical="center" wrapText="1"/>
    </xf>
    <xf numFmtId="0" fontId="13" fillId="0" borderId="14" xfId="0" applyFont="1" applyBorder="1" applyAlignment="1">
      <alignment horizontal="left" vertical="center" wrapText="1"/>
    </xf>
    <xf numFmtId="0" fontId="18" fillId="9" borderId="13" xfId="0" applyFont="1" applyFill="1" applyBorder="1" applyAlignment="1">
      <alignment horizontal="left" vertical="center" wrapText="1"/>
    </xf>
    <xf numFmtId="0" fontId="18" fillId="9" borderId="7" xfId="0" applyFont="1" applyFill="1" applyBorder="1" applyAlignment="1">
      <alignment horizontal="left" vertical="center" wrapText="1"/>
    </xf>
    <xf numFmtId="0" fontId="18" fillId="9" borderId="14" xfId="0" applyFont="1" applyFill="1" applyBorder="1" applyAlignment="1">
      <alignment horizontal="left" vertical="center" wrapText="1"/>
    </xf>
    <xf numFmtId="0" fontId="13" fillId="0" borderId="7" xfId="0" applyFont="1" applyBorder="1" applyAlignment="1">
      <alignment horizontal="left" vertical="center"/>
    </xf>
    <xf numFmtId="0" fontId="13" fillId="0" borderId="14" xfId="0" applyFont="1" applyBorder="1" applyAlignment="1">
      <alignment horizontal="left" vertical="center"/>
    </xf>
    <xf numFmtId="0" fontId="18" fillId="0" borderId="7" xfId="0" applyFont="1" applyBorder="1" applyAlignment="1">
      <alignment horizontal="left" vertical="center"/>
    </xf>
    <xf numFmtId="0" fontId="18" fillId="0" borderId="14" xfId="0" applyFont="1" applyBorder="1" applyAlignment="1">
      <alignment horizontal="left" vertical="center"/>
    </xf>
    <xf numFmtId="0" fontId="13" fillId="0" borderId="16" xfId="0" applyFont="1" applyBorder="1" applyAlignment="1">
      <alignment horizontal="left" vertical="center"/>
    </xf>
    <xf numFmtId="0" fontId="13" fillId="0" borderId="17" xfId="0" applyFont="1" applyBorder="1" applyAlignment="1">
      <alignment horizontal="left" vertical="center"/>
    </xf>
    <xf numFmtId="0" fontId="18" fillId="9" borderId="13" xfId="0" applyFont="1" applyFill="1" applyBorder="1" applyAlignment="1">
      <alignment wrapText="1"/>
    </xf>
    <xf numFmtId="0" fontId="18" fillId="0" borderId="13" xfId="0" applyFont="1" applyBorder="1" applyAlignment="1">
      <alignment wrapText="1"/>
    </xf>
    <xf numFmtId="0" fontId="30" fillId="0" borderId="0" xfId="0" applyFont="1"/>
    <xf numFmtId="0" fontId="0" fillId="0" borderId="10" xfId="0" applyBorder="1" applyAlignment="1">
      <alignment wrapText="1"/>
    </xf>
    <xf numFmtId="0" fontId="0" fillId="4" borderId="0" xfId="0" applyFill="1" applyAlignment="1">
      <alignment wrapText="1"/>
    </xf>
    <xf numFmtId="0" fontId="0" fillId="10" borderId="0" xfId="0" applyFill="1"/>
    <xf numFmtId="0" fontId="0" fillId="12" borderId="0" xfId="0" applyFill="1"/>
    <xf numFmtId="0" fontId="4" fillId="11" borderId="5" xfId="0" applyFont="1" applyFill="1" applyBorder="1" applyAlignment="1">
      <alignment vertical="center" wrapText="1"/>
    </xf>
    <xf numFmtId="0" fontId="0" fillId="13" borderId="9" xfId="0" applyFill="1" applyBorder="1" applyAlignment="1">
      <alignment wrapText="1"/>
    </xf>
    <xf numFmtId="0" fontId="4" fillId="13" borderId="9" xfId="0" applyFont="1" applyFill="1" applyBorder="1" applyAlignment="1">
      <alignment vertical="center" wrapText="1"/>
    </xf>
    <xf numFmtId="0" fontId="0" fillId="13" borderId="9" xfId="0" applyFill="1" applyBorder="1" applyAlignment="1">
      <alignment vertical="center" wrapText="1"/>
    </xf>
    <xf numFmtId="0" fontId="1" fillId="13" borderId="9" xfId="0" applyFont="1" applyFill="1" applyBorder="1" applyAlignment="1">
      <alignment horizontal="center" vertical="center" wrapText="1"/>
    </xf>
    <xf numFmtId="0" fontId="0" fillId="13" borderId="9" xfId="0" applyFill="1" applyBorder="1" applyAlignment="1">
      <alignment horizontal="center" vertical="center" wrapText="1"/>
    </xf>
    <xf numFmtId="0" fontId="0" fillId="13" borderId="0" xfId="0" applyFill="1" applyAlignment="1">
      <alignment vertical="center" wrapText="1"/>
    </xf>
    <xf numFmtId="0" fontId="1" fillId="13" borderId="9" xfId="0" applyFont="1" applyFill="1" applyBorder="1" applyAlignment="1">
      <alignment wrapText="1"/>
    </xf>
    <xf numFmtId="0" fontId="0" fillId="13" borderId="0" xfId="0" applyFill="1" applyAlignment="1">
      <alignment wrapText="1"/>
    </xf>
    <xf numFmtId="0" fontId="1" fillId="13" borderId="0" xfId="0" applyFont="1" applyFill="1" applyAlignment="1">
      <alignment wrapText="1"/>
    </xf>
    <xf numFmtId="0" fontId="0" fillId="13" borderId="10" xfId="0" applyFill="1" applyBorder="1" applyAlignment="1">
      <alignment wrapText="1"/>
    </xf>
    <xf numFmtId="0" fontId="0" fillId="0" borderId="11" xfId="0" quotePrefix="1" applyBorder="1" applyAlignment="1">
      <alignment wrapText="1"/>
    </xf>
    <xf numFmtId="0" fontId="0" fillId="13" borderId="7" xfId="0" applyFill="1" applyBorder="1" applyAlignment="1">
      <alignment vertical="center" wrapText="1"/>
    </xf>
    <xf numFmtId="0" fontId="0" fillId="0" borderId="11" xfId="0" applyBorder="1" applyAlignment="1">
      <alignment wrapText="1"/>
    </xf>
    <xf numFmtId="0" fontId="1" fillId="13" borderId="9" xfId="0" applyFont="1" applyFill="1" applyBorder="1" applyAlignment="1">
      <alignment horizontal="center" wrapText="1"/>
    </xf>
    <xf numFmtId="0" fontId="18" fillId="9" borderId="18" xfId="0" applyFont="1" applyFill="1" applyBorder="1" applyAlignment="1">
      <alignment wrapText="1"/>
    </xf>
    <xf numFmtId="0" fontId="37" fillId="2" borderId="1" xfId="0" applyFont="1" applyFill="1" applyBorder="1" applyAlignment="1">
      <alignment vertical="center" wrapText="1"/>
    </xf>
    <xf numFmtId="0" fontId="0" fillId="13" borderId="4" xfId="0" applyFill="1" applyBorder="1" applyAlignment="1">
      <alignment vertical="center" wrapText="1"/>
    </xf>
    <xf numFmtId="0" fontId="4" fillId="13" borderId="4" xfId="0" applyFont="1" applyFill="1" applyBorder="1" applyAlignment="1">
      <alignment vertical="center" wrapText="1"/>
    </xf>
    <xf numFmtId="0" fontId="1" fillId="13" borderId="4" xfId="0" applyFont="1" applyFill="1" applyBorder="1" applyAlignment="1">
      <alignment vertical="center" wrapText="1"/>
    </xf>
    <xf numFmtId="0" fontId="3" fillId="13" borderId="4" xfId="0" applyFont="1" applyFill="1" applyBorder="1" applyAlignment="1">
      <alignment vertical="center" wrapText="1"/>
    </xf>
    <xf numFmtId="0" fontId="4" fillId="0" borderId="4" xfId="0" applyFont="1" applyBorder="1" applyAlignment="1">
      <alignment vertical="center" wrapText="1"/>
    </xf>
    <xf numFmtId="0" fontId="38" fillId="0" borderId="0" xfId="0" applyFont="1"/>
    <xf numFmtId="0" fontId="0" fillId="13" borderId="5" xfId="0" applyFill="1" applyBorder="1" applyAlignment="1">
      <alignment vertical="center" wrapText="1"/>
    </xf>
    <xf numFmtId="0" fontId="40" fillId="0" borderId="0" xfId="0" applyFont="1" applyAlignment="1">
      <alignment horizontal="left"/>
    </xf>
    <xf numFmtId="0" fontId="18" fillId="0" borderId="7" xfId="0" applyFont="1" applyBorder="1" applyAlignment="1">
      <alignment horizontal="center" vertical="top" wrapText="1"/>
    </xf>
    <xf numFmtId="0" fontId="18" fillId="9" borderId="7" xfId="0" applyFont="1" applyFill="1" applyBorder="1" applyAlignment="1">
      <alignment wrapText="1"/>
    </xf>
    <xf numFmtId="0" fontId="18" fillId="0" borderId="7" xfId="0" applyFont="1" applyBorder="1" applyAlignment="1">
      <alignment wrapText="1"/>
    </xf>
    <xf numFmtId="0" fontId="18" fillId="0" borderId="7" xfId="0" applyFont="1" applyBorder="1" applyAlignment="1">
      <alignment horizontal="left" vertical="top" wrapText="1"/>
    </xf>
    <xf numFmtId="0" fontId="0" fillId="0" borderId="5" xfId="0" quotePrefix="1" applyBorder="1" applyAlignment="1">
      <alignment vertical="center" wrapText="1"/>
    </xf>
    <xf numFmtId="0" fontId="0" fillId="0" borderId="8" xfId="0" applyBorder="1" applyAlignment="1">
      <alignment vertical="center" wrapText="1"/>
    </xf>
    <xf numFmtId="0" fontId="4" fillId="0" borderId="4" xfId="0" quotePrefix="1" applyFont="1" applyBorder="1" applyAlignment="1">
      <alignment vertical="center" wrapText="1"/>
    </xf>
    <xf numFmtId="0" fontId="4" fillId="0" borderId="5" xfId="0" applyFont="1" applyBorder="1" applyAlignment="1">
      <alignment horizontal="center" vertical="center" wrapText="1"/>
    </xf>
    <xf numFmtId="0" fontId="4" fillId="0" borderId="8" xfId="0" applyFont="1" applyBorder="1" applyAlignment="1">
      <alignment vertical="center" wrapText="1"/>
    </xf>
    <xf numFmtId="0" fontId="4" fillId="0" borderId="5" xfId="0" quotePrefix="1" applyFont="1" applyBorder="1" applyAlignment="1">
      <alignment vertical="center" wrapText="1"/>
    </xf>
    <xf numFmtId="0" fontId="3" fillId="0" borderId="5" xfId="0" applyFont="1" applyBorder="1" applyAlignment="1">
      <alignment horizontal="center" vertical="center" wrapText="1"/>
    </xf>
    <xf numFmtId="0" fontId="4" fillId="0" borderId="0" xfId="0" applyFont="1" applyAlignment="1">
      <alignment vertical="center" wrapText="1"/>
    </xf>
    <xf numFmtId="0" fontId="6" fillId="0" borderId="5" xfId="0" applyFont="1" applyBorder="1" applyAlignment="1">
      <alignment vertical="center" wrapText="1"/>
    </xf>
    <xf numFmtId="0" fontId="39" fillId="0" borderId="5" xfId="0" applyFont="1" applyBorder="1" applyAlignment="1">
      <alignment wrapText="1"/>
    </xf>
    <xf numFmtId="0" fontId="0" fillId="0" borderId="44" xfId="0" applyBorder="1" applyAlignment="1">
      <alignment vertical="center" wrapText="1"/>
    </xf>
    <xf numFmtId="0" fontId="1" fillId="0" borderId="6" xfId="0" applyFont="1" applyBorder="1" applyAlignment="1">
      <alignment horizontal="center" vertical="center" wrapText="1"/>
    </xf>
    <xf numFmtId="49" fontId="0" fillId="0" borderId="9" xfId="0" applyNumberFormat="1" applyBorder="1" applyAlignment="1">
      <alignment wrapText="1"/>
    </xf>
    <xf numFmtId="49" fontId="0" fillId="0" borderId="0" xfId="0" applyNumberFormat="1" applyAlignment="1">
      <alignment wrapText="1"/>
    </xf>
    <xf numFmtId="49" fontId="0" fillId="0" borderId="5" xfId="0" applyNumberFormat="1" applyBorder="1" applyAlignment="1">
      <alignment vertical="center" wrapText="1"/>
    </xf>
    <xf numFmtId="0" fontId="4" fillId="0" borderId="9" xfId="0" applyFont="1" applyBorder="1" applyAlignment="1">
      <alignment vertical="center" wrapText="1"/>
    </xf>
    <xf numFmtId="0" fontId="0" fillId="0" borderId="41" xfId="0" applyBorder="1" applyAlignment="1">
      <alignment wrapText="1"/>
    </xf>
    <xf numFmtId="0" fontId="0" fillId="0" borderId="41" xfId="0" applyBorder="1"/>
    <xf numFmtId="0" fontId="0" fillId="0" borderId="11" xfId="0" applyBorder="1"/>
    <xf numFmtId="0" fontId="1" fillId="0" borderId="9" xfId="0" applyFont="1" applyBorder="1"/>
    <xf numFmtId="14" fontId="4" fillId="0" borderId="9" xfId="0" quotePrefix="1" applyNumberFormat="1" applyFont="1" applyBorder="1" applyAlignment="1">
      <alignment vertical="center" wrapText="1"/>
    </xf>
    <xf numFmtId="49" fontId="4" fillId="0" borderId="9" xfId="0" applyNumberFormat="1" applyFont="1" applyBorder="1" applyAlignment="1">
      <alignment vertical="center" wrapText="1"/>
    </xf>
    <xf numFmtId="0" fontId="0" fillId="0" borderId="36" xfId="0" applyBorder="1" applyAlignment="1">
      <alignment wrapText="1"/>
    </xf>
    <xf numFmtId="0" fontId="4" fillId="0" borderId="9" xfId="0" quotePrefix="1" applyFont="1" applyBorder="1" applyAlignment="1">
      <alignment vertical="center" wrapText="1"/>
    </xf>
    <xf numFmtId="0" fontId="18" fillId="0" borderId="7" xfId="0" applyFont="1" applyBorder="1" applyAlignment="1">
      <alignment horizontal="center" vertical="center" wrapText="1"/>
    </xf>
    <xf numFmtId="0" fontId="18" fillId="0" borderId="7" xfId="0" applyFont="1" applyBorder="1" applyAlignment="1">
      <alignment vertical="top" wrapText="1"/>
    </xf>
    <xf numFmtId="0" fontId="1" fillId="13" borderId="10" xfId="0" applyFont="1" applyFill="1" applyBorder="1" applyAlignment="1">
      <alignment vertical="center" wrapText="1"/>
    </xf>
    <xf numFmtId="0" fontId="3" fillId="13" borderId="9" xfId="0" applyFont="1" applyFill="1" applyBorder="1" applyAlignment="1">
      <alignment horizontal="center" vertical="center" wrapText="1"/>
    </xf>
    <xf numFmtId="0" fontId="1" fillId="13" borderId="7" xfId="0" applyFont="1" applyFill="1" applyBorder="1" applyAlignment="1">
      <alignment wrapText="1"/>
    </xf>
    <xf numFmtId="0" fontId="0" fillId="13" borderId="7" xfId="0" applyFill="1" applyBorder="1" applyAlignment="1">
      <alignment wrapText="1"/>
    </xf>
    <xf numFmtId="0" fontId="0" fillId="13" borderId="7" xfId="0" applyFill="1" applyBorder="1"/>
    <xf numFmtId="0" fontId="1" fillId="13" borderId="7" xfId="0" applyFont="1" applyFill="1" applyBorder="1"/>
    <xf numFmtId="0" fontId="38" fillId="0" borderId="7" xfId="0" applyFont="1" applyBorder="1"/>
    <xf numFmtId="0" fontId="0" fillId="0" borderId="14" xfId="0" applyBorder="1" applyAlignment="1">
      <alignment wrapText="1"/>
    </xf>
    <xf numFmtId="0" fontId="13" fillId="0" borderId="0" xfId="0" applyFont="1" applyAlignment="1">
      <alignment horizontal="left" vertical="center" indent="1"/>
    </xf>
    <xf numFmtId="0" fontId="14" fillId="0" borderId="39" xfId="0" applyFont="1" applyBorder="1" applyAlignment="1">
      <alignment vertical="top"/>
    </xf>
    <xf numFmtId="0" fontId="0" fillId="0" borderId="40" xfId="0" applyBorder="1" applyAlignment="1">
      <alignment vertical="top"/>
    </xf>
    <xf numFmtId="0" fontId="14" fillId="0" borderId="39" xfId="0" applyFont="1" applyBorder="1" applyAlignment="1">
      <alignment vertical="top" wrapText="1"/>
    </xf>
    <xf numFmtId="0" fontId="0" fillId="0" borderId="40" xfId="0" applyBorder="1" applyAlignment="1">
      <alignment vertical="top" wrapText="1"/>
    </xf>
    <xf numFmtId="0" fontId="41" fillId="0" borderId="0" xfId="0" applyFont="1" applyAlignment="1">
      <alignment vertical="center"/>
    </xf>
    <xf numFmtId="0" fontId="43" fillId="0" borderId="53" xfId="0" applyFont="1" applyBorder="1" applyAlignment="1">
      <alignment vertical="center"/>
    </xf>
    <xf numFmtId="0" fontId="3" fillId="13" borderId="0" xfId="0" applyFont="1" applyFill="1" applyAlignment="1">
      <alignment horizontal="center" vertical="center" wrapText="1"/>
    </xf>
    <xf numFmtId="0" fontId="4" fillId="3" borderId="5" xfId="0" applyFont="1" applyFill="1" applyBorder="1" applyAlignment="1">
      <alignment horizontal="left" vertical="center" wrapText="1"/>
    </xf>
    <xf numFmtId="0" fontId="0" fillId="3" borderId="5" xfId="0" applyFill="1" applyBorder="1" applyAlignment="1">
      <alignment horizontal="left" vertical="center" wrapText="1"/>
    </xf>
    <xf numFmtId="0" fontId="3" fillId="3" borderId="5" xfId="0" applyFont="1" applyFill="1" applyBorder="1" applyAlignment="1">
      <alignment horizontal="left" vertical="center" wrapText="1"/>
    </xf>
    <xf numFmtId="0" fontId="0" fillId="0" borderId="9" xfId="0" applyBorder="1" applyAlignment="1">
      <alignment horizontal="left"/>
    </xf>
    <xf numFmtId="49" fontId="0" fillId="0" borderId="9" xfId="0" applyNumberFormat="1" applyBorder="1" applyAlignment="1">
      <alignment horizontal="left"/>
    </xf>
    <xf numFmtId="0" fontId="0" fillId="0" borderId="9" xfId="0" applyBorder="1" applyAlignment="1">
      <alignment horizontal="left" wrapText="1"/>
    </xf>
    <xf numFmtId="0" fontId="4" fillId="10" borderId="5" xfId="0" applyFont="1" applyFill="1" applyBorder="1" applyAlignment="1">
      <alignment horizontal="left" vertical="center" wrapText="1"/>
    </xf>
    <xf numFmtId="0" fontId="0" fillId="10" borderId="9" xfId="0" applyFill="1" applyBorder="1" applyAlignment="1">
      <alignment horizontal="left" wrapText="1"/>
    </xf>
    <xf numFmtId="0" fontId="0" fillId="10" borderId="9" xfId="0" applyFill="1" applyBorder="1" applyAlignment="1">
      <alignment horizontal="left"/>
    </xf>
    <xf numFmtId="49" fontId="0" fillId="10" borderId="9" xfId="0" applyNumberFormat="1" applyFill="1" applyBorder="1" applyAlignment="1">
      <alignment horizontal="left"/>
    </xf>
    <xf numFmtId="0" fontId="44" fillId="0" borderId="0" xfId="0" applyFont="1" applyAlignment="1">
      <alignment vertical="center"/>
    </xf>
    <xf numFmtId="0" fontId="0" fillId="0" borderId="0" xfId="0" applyAlignment="1">
      <alignment horizontal="left"/>
    </xf>
    <xf numFmtId="0" fontId="13" fillId="9" borderId="7" xfId="0" applyFont="1" applyFill="1" applyBorder="1" applyAlignment="1">
      <alignment horizontal="left" vertical="top"/>
    </xf>
    <xf numFmtId="0" fontId="3" fillId="0" borderId="7" xfId="0" applyFont="1" applyBorder="1" applyAlignment="1">
      <alignment horizontal="center" vertical="center" wrapText="1"/>
    </xf>
    <xf numFmtId="0" fontId="0" fillId="0" borderId="34" xfId="0" applyBorder="1"/>
    <xf numFmtId="0" fontId="0" fillId="0" borderId="34" xfId="0" applyBorder="1" applyAlignment="1">
      <alignment wrapText="1"/>
    </xf>
    <xf numFmtId="0" fontId="0" fillId="0" borderId="6" xfId="0" applyBorder="1" applyAlignment="1">
      <alignment horizontal="center" vertical="center" wrapText="1"/>
    </xf>
    <xf numFmtId="0" fontId="0" fillId="0" borderId="54" xfId="0" applyBorder="1" applyAlignment="1">
      <alignment vertical="center" wrapText="1"/>
    </xf>
    <xf numFmtId="0" fontId="0" fillId="0" borderId="0" xfId="0" applyAlignment="1">
      <alignment vertical="center" wrapText="1"/>
    </xf>
    <xf numFmtId="0" fontId="0" fillId="0" borderId="39" xfId="0" applyBorder="1" applyAlignment="1">
      <alignment wrapText="1"/>
    </xf>
    <xf numFmtId="0" fontId="4" fillId="0" borderId="39" xfId="0" applyFont="1" applyBorder="1" applyAlignment="1">
      <alignment vertical="center" wrapText="1"/>
    </xf>
    <xf numFmtId="0" fontId="4" fillId="0" borderId="6" xfId="0" applyFont="1" applyBorder="1" applyAlignment="1">
      <alignment vertical="center" wrapText="1"/>
    </xf>
    <xf numFmtId="0" fontId="0" fillId="0" borderId="8" xfId="0" applyBorder="1" applyAlignment="1">
      <alignment horizontal="center" vertical="center" wrapText="1"/>
    </xf>
    <xf numFmtId="0" fontId="39" fillId="0" borderId="7" xfId="0" applyFont="1" applyBorder="1" applyAlignment="1">
      <alignment wrapText="1"/>
    </xf>
    <xf numFmtId="0" fontId="18" fillId="0" borderId="7" xfId="0" applyFont="1" applyBorder="1" applyAlignment="1">
      <alignment vertical="center" wrapText="1"/>
    </xf>
    <xf numFmtId="0" fontId="18" fillId="0" borderId="31" xfId="0" applyFont="1" applyBorder="1" applyAlignment="1">
      <alignment vertical="top" wrapText="1"/>
    </xf>
    <xf numFmtId="0" fontId="18" fillId="0" borderId="37" xfId="0" applyFont="1" applyBorder="1" applyAlignment="1">
      <alignment vertical="center" wrapText="1"/>
    </xf>
    <xf numFmtId="0" fontId="13" fillId="9" borderId="38" xfId="0" applyFont="1" applyFill="1" applyBorder="1" applyAlignment="1">
      <alignment vertical="top" wrapText="1"/>
    </xf>
    <xf numFmtId="0" fontId="13" fillId="0" borderId="38" xfId="0" applyFont="1" applyBorder="1" applyAlignment="1">
      <alignment vertical="top" wrapText="1"/>
    </xf>
    <xf numFmtId="0" fontId="18" fillId="0" borderId="31" xfId="0" applyFont="1" applyBorder="1" applyAlignment="1">
      <alignment vertical="center" wrapText="1"/>
    </xf>
    <xf numFmtId="49" fontId="0" fillId="0" borderId="42" xfId="0" applyNumberFormat="1" applyBorder="1" applyAlignment="1">
      <alignment vertical="center" wrapText="1"/>
    </xf>
    <xf numFmtId="0" fontId="0" fillId="0" borderId="42" xfId="0" applyBorder="1"/>
    <xf numFmtId="49" fontId="0" fillId="0" borderId="12" xfId="0" applyNumberFormat="1" applyBorder="1"/>
    <xf numFmtId="0" fontId="18" fillId="0" borderId="21" xfId="0" applyFont="1" applyBorder="1" applyAlignment="1">
      <alignment horizontal="left" vertical="top" wrapText="1"/>
    </xf>
    <xf numFmtId="0" fontId="18" fillId="0" borderId="22" xfId="0" applyFont="1" applyBorder="1" applyAlignment="1">
      <alignment horizontal="left" vertical="top" wrapText="1"/>
    </xf>
    <xf numFmtId="0" fontId="18" fillId="0" borderId="11" xfId="0" applyFont="1" applyBorder="1" applyAlignment="1">
      <alignment horizontal="left" vertical="top" wrapText="1"/>
    </xf>
    <xf numFmtId="0" fontId="18" fillId="9" borderId="13" xfId="0" applyFont="1" applyFill="1" applyBorder="1" applyAlignment="1">
      <alignment horizontal="left" vertical="top" wrapText="1"/>
    </xf>
    <xf numFmtId="0" fontId="13" fillId="9" borderId="14" xfId="0" applyFont="1" applyFill="1" applyBorder="1" applyAlignment="1">
      <alignment horizontal="left" vertical="top" wrapText="1"/>
    </xf>
    <xf numFmtId="0" fontId="13" fillId="0" borderId="13" xfId="0" applyFont="1" applyBorder="1" applyAlignment="1">
      <alignment horizontal="left" vertical="top" wrapText="1"/>
    </xf>
    <xf numFmtId="0" fontId="13" fillId="0" borderId="14" xfId="0" applyFont="1" applyBorder="1" applyAlignment="1">
      <alignment horizontal="left" vertical="top" wrapText="1"/>
    </xf>
    <xf numFmtId="0" fontId="13" fillId="9" borderId="13" xfId="0" applyFont="1" applyFill="1" applyBorder="1" applyAlignment="1">
      <alignment horizontal="left" vertical="top" wrapText="1"/>
    </xf>
    <xf numFmtId="0" fontId="13" fillId="9" borderId="15" xfId="0" applyFont="1" applyFill="1" applyBorder="1" applyAlignment="1">
      <alignment horizontal="left" vertical="top" wrapText="1"/>
    </xf>
    <xf numFmtId="0" fontId="13" fillId="9" borderId="16" xfId="0" applyFont="1" applyFill="1" applyBorder="1" applyAlignment="1">
      <alignment horizontal="left" vertical="top" wrapText="1"/>
    </xf>
    <xf numFmtId="0" fontId="13" fillId="9" borderId="17" xfId="0" applyFont="1" applyFill="1" applyBorder="1" applyAlignment="1">
      <alignment horizontal="left" vertical="top" wrapText="1"/>
    </xf>
    <xf numFmtId="0" fontId="13" fillId="0" borderId="15" xfId="0" applyFont="1" applyBorder="1" applyAlignment="1">
      <alignment horizontal="left" vertical="top" wrapText="1"/>
    </xf>
    <xf numFmtId="0" fontId="13" fillId="0" borderId="16" xfId="0" applyFont="1" applyBorder="1" applyAlignment="1">
      <alignment horizontal="left" vertical="top" wrapText="1"/>
    </xf>
    <xf numFmtId="0" fontId="13" fillId="0" borderId="17" xfId="0" applyFont="1" applyBorder="1" applyAlignment="1">
      <alignment horizontal="left" vertical="top" wrapText="1"/>
    </xf>
    <xf numFmtId="14" fontId="14" fillId="0" borderId="0" xfId="0" applyNumberFormat="1" applyFont="1" applyAlignment="1">
      <alignment horizontal="left" vertical="top"/>
    </xf>
    <xf numFmtId="0" fontId="14" fillId="0" borderId="0" xfId="0" applyFont="1" applyAlignment="1">
      <alignment vertical="top" wrapText="1"/>
    </xf>
    <xf numFmtId="0" fontId="14" fillId="0" borderId="0" xfId="0" applyFont="1" applyAlignment="1">
      <alignment horizontal="left" vertical="top" wrapText="1"/>
    </xf>
    <xf numFmtId="0" fontId="14" fillId="0" borderId="0" xfId="0" applyFont="1" applyAlignment="1">
      <alignment vertical="top"/>
    </xf>
    <xf numFmtId="0" fontId="4" fillId="10" borderId="5" xfId="0" applyFont="1" applyFill="1" applyBorder="1" applyAlignment="1">
      <alignment vertical="center" wrapText="1"/>
    </xf>
    <xf numFmtId="0" fontId="0" fillId="10" borderId="6" xfId="0" applyFill="1" applyBorder="1" applyAlignment="1">
      <alignment vertical="center" wrapText="1"/>
    </xf>
    <xf numFmtId="0" fontId="0" fillId="10" borderId="7" xfId="0" applyFill="1" applyBorder="1" applyAlignment="1">
      <alignment vertical="center" wrapText="1"/>
    </xf>
    <xf numFmtId="0" fontId="17" fillId="3" borderId="5" xfId="0" applyFont="1" applyFill="1" applyBorder="1" applyAlignment="1">
      <alignment vertical="center" wrapText="1"/>
    </xf>
    <xf numFmtId="0" fontId="0" fillId="3" borderId="55" xfId="0" applyFill="1" applyBorder="1" applyAlignment="1">
      <alignment vertical="center" wrapText="1"/>
    </xf>
    <xf numFmtId="0" fontId="0" fillId="3" borderId="56" xfId="0" applyFill="1" applyBorder="1" applyAlignment="1">
      <alignment vertical="center" wrapText="1"/>
    </xf>
    <xf numFmtId="0" fontId="17" fillId="3" borderId="56" xfId="0" applyFont="1" applyFill="1" applyBorder="1" applyAlignment="1">
      <alignment vertical="center" wrapText="1"/>
    </xf>
    <xf numFmtId="0" fontId="0" fillId="0" borderId="7" xfId="0" applyBorder="1" applyAlignment="1">
      <alignment horizontal="left" vertical="top" wrapText="1"/>
    </xf>
    <xf numFmtId="0" fontId="30" fillId="0" borderId="39" xfId="0" applyFont="1" applyBorder="1" applyAlignment="1">
      <alignment horizontal="left"/>
    </xf>
    <xf numFmtId="0" fontId="30" fillId="0" borderId="43" xfId="0" applyFont="1" applyBorder="1" applyAlignment="1">
      <alignment horizontal="left"/>
    </xf>
    <xf numFmtId="0" fontId="30" fillId="0" borderId="40" xfId="0" applyFont="1" applyBorder="1" applyAlignment="1">
      <alignment horizontal="left"/>
    </xf>
    <xf numFmtId="0" fontId="30" fillId="0" borderId="39" xfId="0" applyFont="1" applyBorder="1" applyAlignment="1">
      <alignment horizontal="center"/>
    </xf>
    <xf numFmtId="0" fontId="30" fillId="0" borderId="40" xfId="0" applyFont="1" applyBorder="1" applyAlignment="1">
      <alignment horizontal="center"/>
    </xf>
    <xf numFmtId="0" fontId="30" fillId="0" borderId="45" xfId="0" applyFont="1" applyBorder="1" applyAlignment="1">
      <alignment horizontal="left"/>
    </xf>
    <xf numFmtId="0" fontId="30" fillId="0" borderId="46" xfId="0" applyFont="1" applyBorder="1" applyAlignment="1">
      <alignment horizontal="left"/>
    </xf>
    <xf numFmtId="0" fontId="30" fillId="0" borderId="47" xfId="0" applyFont="1" applyBorder="1" applyAlignment="1">
      <alignment horizontal="left"/>
    </xf>
    <xf numFmtId="0" fontId="30" fillId="0" borderId="45" xfId="0" applyFont="1" applyBorder="1" applyAlignment="1">
      <alignment horizontal="center"/>
    </xf>
    <xf numFmtId="0" fontId="30" fillId="0" borderId="47" xfId="0" applyFont="1" applyBorder="1" applyAlignment="1">
      <alignment horizontal="center"/>
    </xf>
    <xf numFmtId="0" fontId="30" fillId="0" borderId="45" xfId="0" applyFont="1" applyBorder="1" applyAlignment="1">
      <alignment horizontal="center" vertical="center" wrapText="1"/>
    </xf>
    <xf numFmtId="0" fontId="41" fillId="0" borderId="46" xfId="0" applyFont="1" applyBorder="1" applyAlignment="1">
      <alignment horizontal="center" vertical="center"/>
    </xf>
    <xf numFmtId="0" fontId="41" fillId="0" borderId="47" xfId="0" applyFont="1" applyBorder="1" applyAlignment="1">
      <alignment horizontal="center" vertical="center"/>
    </xf>
    <xf numFmtId="0" fontId="41" fillId="0" borderId="48" xfId="0" applyFont="1" applyBorder="1" applyAlignment="1">
      <alignment horizontal="center" vertical="center"/>
    </xf>
    <xf numFmtId="0" fontId="41" fillId="0" borderId="0" xfId="0" applyFont="1" applyAlignment="1">
      <alignment horizontal="center" vertical="center"/>
    </xf>
    <xf numFmtId="0" fontId="41" fillId="0" borderId="49" xfId="0" applyFont="1" applyBorder="1" applyAlignment="1">
      <alignment horizontal="center" vertical="center"/>
    </xf>
    <xf numFmtId="0" fontId="41" fillId="0" borderId="50" xfId="0" applyFont="1" applyBorder="1" applyAlignment="1">
      <alignment horizontal="center" vertical="center"/>
    </xf>
    <xf numFmtId="0" fontId="41" fillId="0" borderId="51" xfId="0" applyFont="1" applyBorder="1" applyAlignment="1">
      <alignment horizontal="center" vertical="center"/>
    </xf>
    <xf numFmtId="0" fontId="41" fillId="0" borderId="52" xfId="0" applyFont="1" applyBorder="1" applyAlignment="1">
      <alignment horizontal="center" vertical="center"/>
    </xf>
    <xf numFmtId="0" fontId="0" fillId="0" borderId="0" xfId="0" applyAlignment="1">
      <alignment horizontal="center"/>
    </xf>
    <xf numFmtId="0" fontId="0" fillId="0" borderId="46" xfId="0" applyBorder="1" applyAlignment="1">
      <alignment horizontal="center"/>
    </xf>
    <xf numFmtId="0" fontId="42" fillId="0" borderId="45" xfId="0" applyFont="1" applyBorder="1" applyAlignment="1">
      <alignment horizontal="left"/>
    </xf>
    <xf numFmtId="0" fontId="42" fillId="0" borderId="46" xfId="0" applyFont="1" applyBorder="1" applyAlignment="1">
      <alignment horizontal="left"/>
    </xf>
    <xf numFmtId="0" fontId="42" fillId="0" borderId="47" xfId="0" applyFont="1" applyBorder="1" applyAlignment="1">
      <alignment horizontal="left"/>
    </xf>
    <xf numFmtId="0" fontId="42" fillId="0" borderId="39" xfId="0" applyFont="1" applyBorder="1" applyAlignment="1">
      <alignment horizontal="center"/>
    </xf>
    <xf numFmtId="0" fontId="42" fillId="0" borderId="40" xfId="0" applyFont="1" applyBorder="1" applyAlignment="1">
      <alignment horizontal="center"/>
    </xf>
    <xf numFmtId="0" fontId="14" fillId="0" borderId="39" xfId="0" applyFont="1" applyBorder="1" applyAlignment="1">
      <alignment vertical="top"/>
    </xf>
    <xf numFmtId="0" fontId="0" fillId="0" borderId="40" xfId="0" applyBorder="1" applyAlignment="1">
      <alignment vertical="top"/>
    </xf>
    <xf numFmtId="0" fontId="14" fillId="0" borderId="40" xfId="0" applyFont="1" applyBorder="1" applyAlignment="1">
      <alignment vertical="top"/>
    </xf>
    <xf numFmtId="0" fontId="14" fillId="0" borderId="39" xfId="0" applyFont="1" applyBorder="1" applyAlignment="1">
      <alignment vertical="top" wrapText="1"/>
    </xf>
    <xf numFmtId="0" fontId="0" fillId="0" borderId="40" xfId="0" applyBorder="1" applyAlignment="1">
      <alignment vertical="top" wrapText="1"/>
    </xf>
    <xf numFmtId="0" fontId="36" fillId="0" borderId="39" xfId="0" applyFont="1" applyBorder="1" applyAlignment="1"/>
    <xf numFmtId="0" fontId="1" fillId="0" borderId="40" xfId="0" applyFont="1" applyBorder="1" applyAlignment="1"/>
    <xf numFmtId="0" fontId="36" fillId="0" borderId="40" xfId="0" applyFont="1" applyBorder="1" applyAlignment="1"/>
  </cellXfs>
  <cellStyles count="3">
    <cellStyle name="Gut" xfId="2" builtinId="26"/>
    <cellStyle name="Schlecht" xfId="1" builtinId="27"/>
    <cellStyle name="Standard" xfId="0" builtinId="0"/>
  </cellStyles>
  <dxfs count="44">
    <dxf>
      <fill>
        <patternFill>
          <bgColor theme="9" tint="0.59996337778862885"/>
        </patternFill>
      </fill>
    </dxf>
    <dxf>
      <font>
        <color rgb="FF006100"/>
      </font>
      <fill>
        <patternFill>
          <bgColor rgb="FFC6EFCE"/>
        </patternFill>
      </fill>
    </dxf>
    <dxf>
      <font>
        <color rgb="FF006100"/>
      </font>
      <fill>
        <patternFill>
          <bgColor rgb="FFC6EFCE"/>
        </patternFill>
      </fill>
    </dxf>
    <dxf>
      <fill>
        <patternFill>
          <bgColor theme="9" tint="0.59996337778862885"/>
        </patternFill>
      </fill>
    </dxf>
    <dxf>
      <font>
        <color rgb="FF006100"/>
      </font>
      <fill>
        <patternFill>
          <bgColor rgb="FFC6EFCE"/>
        </patternFill>
      </fill>
    </dxf>
    <dxf>
      <font>
        <color rgb="FF006100"/>
      </font>
      <fill>
        <patternFill>
          <bgColor rgb="FFC6EFCE"/>
        </patternFill>
      </fill>
    </dxf>
    <dxf>
      <fill>
        <patternFill>
          <bgColor theme="9" tint="0.59996337778862885"/>
        </patternFill>
      </fill>
    </dxf>
    <dxf>
      <fill>
        <patternFill>
          <bgColor theme="2"/>
        </patternFill>
      </fill>
    </dxf>
    <dxf>
      <fill>
        <patternFill patternType="none">
          <bgColor auto="1"/>
        </patternFill>
      </fill>
    </dxf>
    <dxf>
      <alignment horizontal="general" vertical="bottom" textRotation="0" wrapText="1"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outline="0">
        <bottom style="medium">
          <color indexed="64"/>
        </bottom>
      </border>
    </dxf>
    <dxf>
      <border outline="0">
        <left style="medium">
          <color indexed="64"/>
        </left>
        <right style="medium">
          <color indexed="64"/>
        </right>
        <top style="medium">
          <color indexed="64"/>
        </top>
      </border>
    </dxf>
    <dxf>
      <font>
        <b/>
        <i val="0"/>
        <strike val="0"/>
        <condense val="0"/>
        <extend val="0"/>
        <outline val="0"/>
        <shadow val="0"/>
        <u val="none"/>
        <vertAlign val="baseline"/>
        <sz val="11"/>
        <color rgb="FFFFFFFF"/>
        <name val="Calibri"/>
        <family val="2"/>
        <scheme val="minor"/>
      </font>
      <fill>
        <patternFill patternType="solid">
          <fgColor indexed="64"/>
          <bgColor rgb="FF000000"/>
        </patternFill>
      </fill>
      <alignment horizontal="general"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eetMetadata" Target="metadata.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connections" Target="connections.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s>
</file>

<file path=xl/drawings/_rels/drawing6.xml.rels><?xml version="1.0" encoding="UTF-8" standalone="yes"?>
<Relationships xmlns="http://schemas.openxmlformats.org/package/2006/relationships"><Relationship Id="rId1" Type="http://schemas.openxmlformats.org/officeDocument/2006/relationships/image" Target="../media/image3.png"/></Relationships>
</file>

<file path=xl/drawings/_rels/drawing7.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image" Target="../media/image16.png"/><Relationship Id="rId18" Type="http://schemas.openxmlformats.org/officeDocument/2006/relationships/image" Target="../media/image21.png"/><Relationship Id="rId3" Type="http://schemas.openxmlformats.org/officeDocument/2006/relationships/image" Target="../media/image6.png"/><Relationship Id="rId7" Type="http://schemas.openxmlformats.org/officeDocument/2006/relationships/image" Target="../media/image10.png"/><Relationship Id="rId12" Type="http://schemas.openxmlformats.org/officeDocument/2006/relationships/image" Target="../media/image15.png"/><Relationship Id="rId17" Type="http://schemas.openxmlformats.org/officeDocument/2006/relationships/image" Target="../media/image20.png"/><Relationship Id="rId2" Type="http://schemas.openxmlformats.org/officeDocument/2006/relationships/image" Target="../media/image5.png"/><Relationship Id="rId16" Type="http://schemas.openxmlformats.org/officeDocument/2006/relationships/image" Target="../media/image19.png"/><Relationship Id="rId20" Type="http://schemas.openxmlformats.org/officeDocument/2006/relationships/image" Target="../media/image23.png"/><Relationship Id="rId1" Type="http://schemas.openxmlformats.org/officeDocument/2006/relationships/image" Target="../media/image4.png"/><Relationship Id="rId6" Type="http://schemas.openxmlformats.org/officeDocument/2006/relationships/image" Target="../media/image9.png"/><Relationship Id="rId11" Type="http://schemas.openxmlformats.org/officeDocument/2006/relationships/image" Target="../media/image14.png"/><Relationship Id="rId5" Type="http://schemas.openxmlformats.org/officeDocument/2006/relationships/image" Target="../media/image8.png"/><Relationship Id="rId15" Type="http://schemas.openxmlformats.org/officeDocument/2006/relationships/image" Target="../media/image18.png"/><Relationship Id="rId10" Type="http://schemas.openxmlformats.org/officeDocument/2006/relationships/image" Target="../media/image13.png"/><Relationship Id="rId19" Type="http://schemas.openxmlformats.org/officeDocument/2006/relationships/image" Target="../media/image22.png"/><Relationship Id="rId4" Type="http://schemas.openxmlformats.org/officeDocument/2006/relationships/image" Target="../media/image7.png"/><Relationship Id="rId9" Type="http://schemas.openxmlformats.org/officeDocument/2006/relationships/image" Target="../media/image12.png"/><Relationship Id="rId14" Type="http://schemas.openxmlformats.org/officeDocument/2006/relationships/image" Target="../media/image17.png"/></Relationships>
</file>

<file path=xl/drawings/_rels/drawing8.xml.rels><?xml version="1.0" encoding="UTF-8" standalone="yes"?>
<Relationships xmlns="http://schemas.openxmlformats.org/package/2006/relationships"><Relationship Id="rId8" Type="http://schemas.openxmlformats.org/officeDocument/2006/relationships/image" Target="../media/image30.png"/><Relationship Id="rId3" Type="http://schemas.openxmlformats.org/officeDocument/2006/relationships/image" Target="../media/image25.png"/><Relationship Id="rId7" Type="http://schemas.openxmlformats.org/officeDocument/2006/relationships/image" Target="../media/image29.png"/><Relationship Id="rId2" Type="http://schemas.openxmlformats.org/officeDocument/2006/relationships/image" Target="../media/image24.png"/><Relationship Id="rId1" Type="http://schemas.openxmlformats.org/officeDocument/2006/relationships/image" Target="../media/image2.png"/><Relationship Id="rId6" Type="http://schemas.openxmlformats.org/officeDocument/2006/relationships/image" Target="../media/image28.png"/><Relationship Id="rId11" Type="http://schemas.openxmlformats.org/officeDocument/2006/relationships/image" Target="../media/image33.png"/><Relationship Id="rId5" Type="http://schemas.openxmlformats.org/officeDocument/2006/relationships/image" Target="../media/image27.png"/><Relationship Id="rId10" Type="http://schemas.openxmlformats.org/officeDocument/2006/relationships/image" Target="../media/image32.png"/><Relationship Id="rId4" Type="http://schemas.openxmlformats.org/officeDocument/2006/relationships/image" Target="../media/image26.png"/><Relationship Id="rId9" Type="http://schemas.openxmlformats.org/officeDocument/2006/relationships/image" Target="../media/image31.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34.png"/></Relationships>
</file>

<file path=xl/drawings/_rels/drawing11.xml.rels><?xml version="1.0" encoding="UTF-8" standalone="yes"?>
<Relationships xmlns="http://schemas.openxmlformats.org/package/2006/relationships"><Relationship Id="rId1" Type="http://schemas.openxmlformats.org/officeDocument/2006/relationships/image" Target="../media/image34.png"/></Relationships>
</file>

<file path=xl/drawings/drawing1.xml><?xml version="1.0" encoding="utf-8"?>
<xdr:wsDr xmlns:xdr="http://schemas.openxmlformats.org/drawingml/2006/spreadsheetDrawing" xmlns:a="http://schemas.openxmlformats.org/drawingml/2006/main">
  <xdr:twoCellAnchor editAs="oneCell">
    <xdr:from>
      <xdr:col>0</xdr:col>
      <xdr:colOff>347870</xdr:colOff>
      <xdr:row>33</xdr:row>
      <xdr:rowOff>124239</xdr:rowOff>
    </xdr:from>
    <xdr:to>
      <xdr:col>11</xdr:col>
      <xdr:colOff>269365</xdr:colOff>
      <xdr:row>44</xdr:row>
      <xdr:rowOff>77442</xdr:rowOff>
    </xdr:to>
    <xdr:pic>
      <xdr:nvPicPr>
        <xdr:cNvPr id="2" name="Grafik 1">
          <a:extLst>
            <a:ext uri="{FF2B5EF4-FFF2-40B4-BE49-F238E27FC236}">
              <a16:creationId xmlns:a16="http://schemas.microsoft.com/office/drawing/2014/main" id="{64509574-6FB0-1BD9-5001-CF25448F277A}"/>
            </a:ext>
          </a:extLst>
        </xdr:cNvPr>
        <xdr:cNvPicPr>
          <a:picLocks noChangeAspect="1"/>
        </xdr:cNvPicPr>
      </xdr:nvPicPr>
      <xdr:blipFill>
        <a:blip xmlns:r="http://schemas.openxmlformats.org/officeDocument/2006/relationships" r:embed="rId1"/>
        <a:stretch>
          <a:fillRect/>
        </a:stretch>
      </xdr:blipFill>
      <xdr:spPr>
        <a:xfrm>
          <a:off x="347870" y="15496761"/>
          <a:ext cx="14788778" cy="204870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19706</xdr:colOff>
      <xdr:row>0</xdr:row>
      <xdr:rowOff>11458</xdr:rowOff>
    </xdr:from>
    <xdr:to>
      <xdr:col>5</xdr:col>
      <xdr:colOff>440120</xdr:colOff>
      <xdr:row>39</xdr:row>
      <xdr:rowOff>164225</xdr:rowOff>
    </xdr:to>
    <xdr:sp macro="" textlink="">
      <xdr:nvSpPr>
        <xdr:cNvPr id="2" name="TextBox 1">
          <a:extLst>
            <a:ext uri="{FF2B5EF4-FFF2-40B4-BE49-F238E27FC236}">
              <a16:creationId xmlns:a16="http://schemas.microsoft.com/office/drawing/2014/main" id="{75025AB0-52FB-4E3D-AADA-E7D64AB2336B}"/>
            </a:ext>
          </a:extLst>
        </xdr:cNvPr>
        <xdr:cNvSpPr txBox="1"/>
      </xdr:nvSpPr>
      <xdr:spPr>
        <a:xfrm>
          <a:off x="295931" y="8283"/>
          <a:ext cx="5192439" cy="766799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en-US" sz="1100" b="0" i="0" u="none" strike="noStrike">
            <a:solidFill>
              <a:schemeClr val="dk1"/>
            </a:solidFill>
            <a:effectLst/>
            <a:latin typeface="+mn-lt"/>
            <a:ea typeface="+mn-ea"/>
            <a:cs typeface="+mn-cs"/>
          </a:endParaRPr>
        </a:p>
        <a:p>
          <a:pPr algn="ctr"/>
          <a:endParaRPr lang="en-US" sz="1100" b="0" i="0" u="none" strike="noStrike">
            <a:solidFill>
              <a:schemeClr val="dk1"/>
            </a:solidFill>
            <a:effectLst/>
            <a:latin typeface="+mn-lt"/>
            <a:ea typeface="+mn-ea"/>
            <a:cs typeface="+mn-cs"/>
          </a:endParaRPr>
        </a:p>
        <a:p>
          <a:pPr algn="ctr"/>
          <a:endParaRPr lang="en-US" sz="1100" b="0" i="0" u="none" strike="noStrike">
            <a:solidFill>
              <a:schemeClr val="dk1"/>
            </a:solidFill>
            <a:effectLst/>
            <a:latin typeface="+mn-lt"/>
            <a:ea typeface="+mn-ea"/>
            <a:cs typeface="+mn-cs"/>
          </a:endParaRPr>
        </a:p>
        <a:p>
          <a:pPr algn="ctr"/>
          <a:endParaRPr lang="en-US" sz="1100" b="0" i="0" u="none" strike="noStrike">
            <a:solidFill>
              <a:schemeClr val="dk1"/>
            </a:solidFill>
            <a:effectLst/>
            <a:latin typeface="+mn-lt"/>
            <a:ea typeface="+mn-ea"/>
            <a:cs typeface="+mn-cs"/>
          </a:endParaRPr>
        </a:p>
        <a:p>
          <a:pPr algn="ctr"/>
          <a:endParaRPr lang="en-US" sz="1100" b="0" i="0" u="none" strike="noStrike">
            <a:solidFill>
              <a:schemeClr val="dk1"/>
            </a:solidFill>
            <a:effectLst/>
            <a:latin typeface="+mn-lt"/>
            <a:ea typeface="+mn-ea"/>
            <a:cs typeface="+mn-cs"/>
          </a:endParaRPr>
        </a:p>
        <a:p>
          <a:pPr algn="ctr"/>
          <a:endParaRPr lang="en-US" sz="1100" b="0" i="0" u="none" strike="noStrike">
            <a:solidFill>
              <a:schemeClr val="dk1"/>
            </a:solidFill>
            <a:effectLst/>
            <a:latin typeface="+mn-lt"/>
            <a:ea typeface="+mn-ea"/>
            <a:cs typeface="+mn-cs"/>
          </a:endParaRPr>
        </a:p>
        <a:p>
          <a:pPr algn="ctr"/>
          <a:endParaRPr lang="en-US" sz="1100" b="0" i="0" u="none" strike="noStrike">
            <a:solidFill>
              <a:schemeClr val="dk1"/>
            </a:solidFill>
            <a:effectLst/>
            <a:latin typeface="+mn-lt"/>
            <a:ea typeface="+mn-ea"/>
            <a:cs typeface="+mn-cs"/>
          </a:endParaRPr>
        </a:p>
        <a:p>
          <a:pPr algn="ctr"/>
          <a:endParaRPr lang="en-US" sz="1100" b="0" i="0" u="none" strike="noStrike">
            <a:solidFill>
              <a:schemeClr val="dk1"/>
            </a:solidFill>
            <a:effectLst/>
            <a:latin typeface="+mn-lt"/>
            <a:ea typeface="+mn-ea"/>
            <a:cs typeface="+mn-cs"/>
          </a:endParaRPr>
        </a:p>
        <a:p>
          <a:pPr algn="ctr"/>
          <a:endParaRPr lang="en-US" sz="1100" b="0" i="0" u="none" strike="noStrike">
            <a:solidFill>
              <a:schemeClr val="dk1"/>
            </a:solidFill>
            <a:effectLst/>
            <a:latin typeface="+mn-lt"/>
            <a:ea typeface="+mn-ea"/>
            <a:cs typeface="+mn-cs"/>
          </a:endParaRPr>
        </a:p>
        <a:p>
          <a:pPr algn="ctr"/>
          <a:endParaRPr lang="en-US" sz="1100" b="0" i="0" u="none" strike="noStrike">
            <a:solidFill>
              <a:schemeClr val="dk1"/>
            </a:solidFill>
            <a:effectLst/>
            <a:latin typeface="+mn-lt"/>
            <a:ea typeface="+mn-ea"/>
            <a:cs typeface="+mn-cs"/>
          </a:endParaRPr>
        </a:p>
        <a:p>
          <a:pPr algn="ctr"/>
          <a:r>
            <a:rPr lang="en-US" sz="1100" b="0" i="0" u="none" strike="noStrike">
              <a:solidFill>
                <a:schemeClr val="dk1"/>
              </a:solidFill>
              <a:effectLst/>
              <a:latin typeface="+mn-lt"/>
              <a:ea typeface="+mn-ea"/>
              <a:cs typeface="+mn-cs"/>
            </a:rPr>
            <a:t>Industrial Assembly Solutions - ADH</a:t>
          </a:r>
        </a:p>
        <a:p>
          <a:pPr algn="ctr"/>
          <a:endParaRPr lang="en-US" sz="1100" b="0" i="0" u="none" strike="noStrike">
            <a:solidFill>
              <a:schemeClr val="dk1"/>
            </a:solidFill>
            <a:effectLst/>
            <a:latin typeface="+mn-lt"/>
            <a:ea typeface="+mn-ea"/>
            <a:cs typeface="+mn-cs"/>
          </a:endParaRPr>
        </a:p>
        <a:p>
          <a:pPr algn="ctr"/>
          <a:endParaRPr lang="en-US" sz="1050"/>
        </a:p>
        <a:p>
          <a:pPr algn="ctr"/>
          <a:r>
            <a:rPr lang="en-US" sz="1100" b="0" i="0" u="none" strike="noStrike">
              <a:solidFill>
                <a:schemeClr val="dk1"/>
              </a:solidFill>
              <a:effectLst/>
              <a:latin typeface="+mn-lt"/>
              <a:ea typeface="+mn-ea"/>
              <a:cs typeface="+mn-cs"/>
            </a:rPr>
            <a:t>Atlas Copco Industrial Assembly Solutions</a:t>
          </a:r>
          <a:endParaRPr lang="en-US" sz="6600"/>
        </a:p>
        <a:p>
          <a:pPr algn="ctr"/>
          <a:r>
            <a:rPr lang="en-US" sz="1100" b="0" i="0" u="none" strike="noStrike">
              <a:solidFill>
                <a:schemeClr val="dk1"/>
              </a:solidFill>
              <a:effectLst/>
              <a:latin typeface="+mn-lt"/>
              <a:ea typeface="+mn-ea"/>
              <a:cs typeface="+mn-cs"/>
            </a:rPr>
            <a:t>Atlas Copco IAS GmbH</a:t>
          </a:r>
        </a:p>
        <a:p>
          <a:pPr algn="ctr"/>
          <a:endParaRPr lang="en-US" sz="2000"/>
        </a:p>
        <a:p>
          <a:pPr algn="ctr"/>
          <a:r>
            <a:rPr lang="en-US" sz="1100" b="0" i="0" u="none" strike="noStrike">
              <a:solidFill>
                <a:schemeClr val="dk1"/>
              </a:solidFill>
              <a:effectLst/>
              <a:latin typeface="+mn-lt"/>
              <a:ea typeface="+mn-ea"/>
              <a:cs typeface="+mn-cs"/>
            </a:rPr>
            <a:t>Visitor Address:Gewerbestr. 52</a:t>
          </a:r>
          <a:endParaRPr lang="en-US" sz="2800"/>
        </a:p>
        <a:p>
          <a:pPr algn="ctr"/>
          <a:r>
            <a:rPr lang="en-US" sz="1100" b="0" i="0" u="none" strike="noStrike">
              <a:solidFill>
                <a:schemeClr val="dk1"/>
              </a:solidFill>
              <a:effectLst/>
              <a:latin typeface="+mn-lt"/>
              <a:ea typeface="+mn-ea"/>
              <a:cs typeface="+mn-cs"/>
            </a:rPr>
            <a:t>75015 Bretten – Germany</a:t>
          </a:r>
          <a:endParaRPr lang="en-US" sz="2800"/>
        </a:p>
        <a:p>
          <a:pPr algn="ctr"/>
          <a:r>
            <a:rPr lang="en-US" sz="1100" b="0" i="0" u="none" strike="noStrike">
              <a:solidFill>
                <a:schemeClr val="dk1"/>
              </a:solidFill>
              <a:effectLst/>
              <a:latin typeface="+mn-lt"/>
              <a:ea typeface="+mn-ea"/>
              <a:cs typeface="+mn-cs"/>
            </a:rPr>
            <a:t>Visit Atlas Copco at: http://www.atlascopco.com</a:t>
          </a:r>
          <a:endParaRPr lang="en-US" sz="2800" b="0" i="0" u="none" strike="noStrike">
            <a:solidFill>
              <a:schemeClr val="dk1"/>
            </a:solidFill>
            <a:effectLst/>
            <a:latin typeface="+mn-lt"/>
            <a:ea typeface="+mn-ea"/>
            <a:cs typeface="+mn-cs"/>
          </a:endParaRPr>
        </a:p>
        <a:p>
          <a:pPr algn="ctr"/>
          <a:endParaRPr lang="en-US" sz="2800"/>
        </a:p>
        <a:p>
          <a:pPr algn="ctr"/>
          <a:r>
            <a:rPr lang="en-US" sz="2200" b="1" i="0" u="none" strike="noStrike">
              <a:solidFill>
                <a:schemeClr val="dk1"/>
              </a:solidFill>
              <a:effectLst/>
              <a:latin typeface="+mn-lt"/>
              <a:ea typeface="+mn-ea"/>
              <a:cs typeface="+mn-cs"/>
            </a:rPr>
            <a:t>Specification </a:t>
          </a:r>
          <a:r>
            <a:rPr lang="en-US" sz="2200"/>
            <a:t> </a:t>
          </a:r>
        </a:p>
        <a:p>
          <a:pPr algn="ctr"/>
          <a:r>
            <a:rPr lang="en-US" sz="2800" b="1" i="0" u="none" strike="noStrike">
              <a:solidFill>
                <a:schemeClr val="dk1"/>
              </a:solidFill>
              <a:effectLst/>
              <a:latin typeface="+mn-lt"/>
              <a:ea typeface="+mn-ea"/>
              <a:cs typeface="+mn-cs"/>
            </a:rPr>
            <a:t>MQTT Data Overview –</a:t>
          </a:r>
          <a:r>
            <a:rPr lang="en-US" sz="2800"/>
            <a:t> </a:t>
          </a:r>
        </a:p>
        <a:p>
          <a:pPr algn="ctr"/>
          <a:r>
            <a:rPr lang="en-US" sz="2800" b="1" i="0" u="none" strike="noStrike">
              <a:solidFill>
                <a:schemeClr val="dk1"/>
              </a:solidFill>
              <a:effectLst/>
              <a:latin typeface="+mn-lt"/>
              <a:ea typeface="+mn-ea"/>
              <a:cs typeface="+mn-cs"/>
            </a:rPr>
            <a:t>SYS6000V4</a:t>
          </a:r>
          <a:r>
            <a:rPr lang="en-US" sz="2800"/>
            <a:t> </a:t>
          </a:r>
        </a:p>
        <a:p>
          <a:endParaRPr lang="en-US" sz="1100" b="1" i="0" u="none" strike="noStrike">
            <a:solidFill>
              <a:schemeClr val="dk1"/>
            </a:solidFill>
            <a:effectLst/>
            <a:latin typeface="+mn-lt"/>
            <a:ea typeface="+mn-ea"/>
            <a:cs typeface="+mn-cs"/>
          </a:endParaRPr>
        </a:p>
        <a:p>
          <a:endParaRPr lang="en-US" sz="1100" b="1" i="0" u="none" strike="noStrike">
            <a:solidFill>
              <a:schemeClr val="dk1"/>
            </a:solidFill>
            <a:effectLst/>
            <a:latin typeface="+mn-lt"/>
            <a:ea typeface="+mn-ea"/>
            <a:cs typeface="+mn-cs"/>
          </a:endParaRPr>
        </a:p>
        <a:p>
          <a:endParaRPr lang="en-US" sz="1100" b="1" i="0" u="none" strike="noStrike">
            <a:solidFill>
              <a:schemeClr val="dk1"/>
            </a:solidFill>
            <a:effectLst/>
            <a:latin typeface="+mn-lt"/>
            <a:ea typeface="+mn-ea"/>
            <a:cs typeface="+mn-cs"/>
          </a:endParaRPr>
        </a:p>
        <a:p>
          <a:endParaRPr lang="en-US" sz="1100" b="1" i="0" u="none" strike="noStrike">
            <a:solidFill>
              <a:schemeClr val="dk1"/>
            </a:solidFill>
            <a:effectLst/>
            <a:latin typeface="+mn-lt"/>
            <a:ea typeface="+mn-ea"/>
            <a:cs typeface="+mn-cs"/>
          </a:endParaRPr>
        </a:p>
        <a:p>
          <a:endParaRPr lang="en-US" sz="1100" b="1" i="0" u="none" strike="noStrike">
            <a:solidFill>
              <a:schemeClr val="dk1"/>
            </a:solidFill>
            <a:effectLst/>
            <a:latin typeface="+mn-lt"/>
            <a:ea typeface="+mn-ea"/>
            <a:cs typeface="+mn-cs"/>
          </a:endParaRPr>
        </a:p>
        <a:p>
          <a:endParaRPr lang="en-US" sz="1100" b="1" i="0" u="none" strike="noStrike">
            <a:solidFill>
              <a:schemeClr val="dk1"/>
            </a:solidFill>
            <a:effectLst/>
            <a:latin typeface="+mn-lt"/>
            <a:ea typeface="+mn-ea"/>
            <a:cs typeface="+mn-cs"/>
          </a:endParaRPr>
        </a:p>
        <a:p>
          <a:r>
            <a:rPr lang="en-US" sz="1100" b="1" i="0" u="none" strike="noStrike">
              <a:solidFill>
                <a:schemeClr val="dk1"/>
              </a:solidFill>
              <a:effectLst/>
              <a:latin typeface="+mn-lt"/>
              <a:ea typeface="+mn-ea"/>
              <a:cs typeface="+mn-cs"/>
            </a:rPr>
            <a:t>	Author: </a:t>
          </a:r>
          <a:r>
            <a:rPr lang="en-US"/>
            <a:t> 	</a:t>
          </a:r>
          <a:r>
            <a:rPr lang="en-US" sz="1100" b="1" i="0" u="none" strike="noStrike">
              <a:solidFill>
                <a:schemeClr val="dk1"/>
              </a:solidFill>
              <a:effectLst/>
              <a:latin typeface="+mn-lt"/>
              <a:ea typeface="+mn-ea"/>
              <a:cs typeface="+mn-cs"/>
            </a:rPr>
            <a:t>Markus Herold</a:t>
          </a:r>
          <a:r>
            <a:rPr lang="en-US"/>
            <a:t> </a:t>
          </a:r>
        </a:p>
        <a:p>
          <a:r>
            <a:rPr lang="en-US" sz="1100" b="1" i="0" u="none" strike="noStrike">
              <a:solidFill>
                <a:schemeClr val="dk1"/>
              </a:solidFill>
              <a:effectLst/>
              <a:latin typeface="+mn-lt"/>
              <a:ea typeface="+mn-ea"/>
              <a:cs typeface="+mn-cs"/>
            </a:rPr>
            <a:t>		Tel.: +49 15208321476</a:t>
          </a:r>
          <a:r>
            <a:rPr lang="en-US"/>
            <a:t> </a:t>
          </a:r>
        </a:p>
        <a:p>
          <a:r>
            <a:rPr lang="en-US" sz="1100" b="1" i="0" u="none" strike="noStrike">
              <a:solidFill>
                <a:schemeClr val="dk1"/>
              </a:solidFill>
              <a:effectLst/>
              <a:latin typeface="+mn-lt"/>
              <a:ea typeface="+mn-ea"/>
              <a:cs typeface="+mn-cs"/>
            </a:rPr>
            <a:t>		e-mail: </a:t>
          </a:r>
          <a:r>
            <a:rPr lang="en-US" sz="1100" b="1" i="0" u="sng" strike="noStrike">
              <a:solidFill>
                <a:srgbClr val="0070C0"/>
              </a:solidFill>
              <a:effectLst/>
              <a:latin typeface="+mn-lt"/>
              <a:ea typeface="+mn-ea"/>
              <a:cs typeface="+mn-cs"/>
            </a:rPr>
            <a:t>markus.herold@atlascopco.com</a:t>
          </a:r>
          <a:r>
            <a:rPr lang="en-US">
              <a:solidFill>
                <a:srgbClr val="0070C0"/>
              </a:solidFill>
            </a:rPr>
            <a:t> </a:t>
          </a:r>
        </a:p>
        <a:p>
          <a:r>
            <a:rPr lang="en-US" sz="1100" b="1" i="0" u="none" strike="noStrike">
              <a:solidFill>
                <a:srgbClr val="0070C0"/>
              </a:solidFill>
              <a:effectLst/>
              <a:latin typeface="+mn-lt"/>
              <a:ea typeface="+mn-ea"/>
              <a:cs typeface="+mn-cs"/>
            </a:rPr>
            <a:t>	</a:t>
          </a:r>
          <a:r>
            <a:rPr lang="en-US" sz="1100" b="1" i="0" u="none" strike="noStrike">
              <a:solidFill>
                <a:schemeClr val="dk1"/>
              </a:solidFill>
              <a:effectLst/>
              <a:latin typeface="+mn-lt"/>
              <a:ea typeface="+mn-ea"/>
              <a:cs typeface="+mn-cs"/>
            </a:rPr>
            <a:t>Cooperators:</a:t>
          </a:r>
          <a:r>
            <a:rPr lang="en-US"/>
            <a:t> 	</a:t>
          </a:r>
          <a:r>
            <a:rPr lang="en-US" sz="1100" b="1" i="0" u="none" strike="noStrike">
              <a:solidFill>
                <a:schemeClr val="dk1"/>
              </a:solidFill>
              <a:effectLst/>
              <a:latin typeface="+mn-lt"/>
              <a:ea typeface="+mn-ea"/>
              <a:cs typeface="+mn-cs"/>
            </a:rPr>
            <a:t>Leandro Gil; Marten Tolk</a:t>
          </a:r>
          <a:r>
            <a:rPr lang="en-US"/>
            <a:t> </a:t>
          </a:r>
        </a:p>
        <a:p>
          <a:endParaRPr lang="en-US" sz="1100" b="1" i="0" u="none" strike="noStrike">
            <a:solidFill>
              <a:schemeClr val="dk1"/>
            </a:solidFill>
            <a:effectLst/>
            <a:latin typeface="+mn-lt"/>
            <a:ea typeface="+mn-ea"/>
            <a:cs typeface="+mn-cs"/>
          </a:endParaRPr>
        </a:p>
        <a:p>
          <a:endParaRPr lang="en-US" sz="1100" b="1" i="0" u="none" strike="noStrike">
            <a:solidFill>
              <a:schemeClr val="dk1"/>
            </a:solidFill>
            <a:effectLst/>
            <a:latin typeface="+mn-lt"/>
            <a:ea typeface="+mn-ea"/>
            <a:cs typeface="+mn-cs"/>
          </a:endParaRPr>
        </a:p>
        <a:p>
          <a:endParaRPr lang="en-US" sz="1100" b="1" i="0" u="none" strike="noStrike">
            <a:solidFill>
              <a:schemeClr val="dk1"/>
            </a:solidFill>
            <a:effectLst/>
            <a:latin typeface="+mn-lt"/>
            <a:ea typeface="+mn-ea"/>
            <a:cs typeface="+mn-cs"/>
          </a:endParaRPr>
        </a:p>
        <a:p>
          <a:r>
            <a:rPr lang="en-US" sz="1100" b="1" i="0" u="none" strike="noStrike">
              <a:solidFill>
                <a:schemeClr val="dk1"/>
              </a:solidFill>
              <a:effectLst/>
              <a:latin typeface="+mn-lt"/>
              <a:ea typeface="+mn-ea"/>
              <a:cs typeface="+mn-cs"/>
            </a:rPr>
            <a:t>	</a:t>
          </a:r>
          <a:r>
            <a:rPr lang="en-US" sz="1100" b="0" i="0" u="none" strike="noStrike">
              <a:solidFill>
                <a:schemeClr val="dk1"/>
              </a:solidFill>
              <a:effectLst/>
              <a:latin typeface="+mn-lt"/>
              <a:ea typeface="+mn-ea"/>
              <a:cs typeface="+mn-cs"/>
            </a:rPr>
            <a:t>Version</a:t>
          </a:r>
          <a:r>
            <a:rPr lang="en-US" sz="1100" b="1" i="0" u="none" strike="noStrike">
              <a:solidFill>
                <a:schemeClr val="dk1"/>
              </a:solidFill>
              <a:effectLst/>
              <a:latin typeface="+mn-lt"/>
              <a:ea typeface="+mn-ea"/>
              <a:cs typeface="+mn-cs"/>
            </a:rPr>
            <a:t> 	V</a:t>
          </a:r>
          <a:r>
            <a:rPr lang="en-US" sz="1100" b="1" i="0" u="none" strike="noStrike" baseline="0">
              <a:solidFill>
                <a:schemeClr val="dk1"/>
              </a:solidFill>
              <a:effectLst/>
              <a:latin typeface="+mn-lt"/>
              <a:ea typeface="+mn-ea"/>
              <a:cs typeface="+mn-cs"/>
            </a:rPr>
            <a:t> 1.0    </a:t>
          </a:r>
          <a:r>
            <a:rPr lang="en-US" sz="1100" b="1" i="0" u="none" strike="noStrike">
              <a:solidFill>
                <a:schemeClr val="dk1"/>
              </a:solidFill>
              <a:effectLst/>
              <a:latin typeface="+mn-lt"/>
              <a:ea typeface="+mn-ea"/>
              <a:cs typeface="+mn-cs"/>
            </a:rPr>
            <a:t>Wednesday, May 17, 2023</a:t>
          </a:r>
          <a:r>
            <a:rPr lang="en-US"/>
            <a:t> </a:t>
          </a:r>
          <a:endParaRPr lang="en-US" sz="1100"/>
        </a:p>
      </xdr:txBody>
    </xdr:sp>
    <xdr:clientData/>
  </xdr:twoCellAnchor>
  <xdr:twoCellAnchor editAs="oneCell">
    <xdr:from>
      <xdr:col>2</xdr:col>
      <xdr:colOff>953122</xdr:colOff>
      <xdr:row>3</xdr:row>
      <xdr:rowOff>45983</xdr:rowOff>
    </xdr:from>
    <xdr:to>
      <xdr:col>3</xdr:col>
      <xdr:colOff>842207</xdr:colOff>
      <xdr:row>7</xdr:row>
      <xdr:rowOff>80295</xdr:rowOff>
    </xdr:to>
    <xdr:pic>
      <xdr:nvPicPr>
        <xdr:cNvPr id="4" name="Grafik 1907187861" descr="Ein Bild, das Logo enthält.&#10;&#10;Automatisch generierte Beschreibung">
          <a:extLst>
            <a:ext uri="{FF2B5EF4-FFF2-40B4-BE49-F238E27FC236}">
              <a16:creationId xmlns:a16="http://schemas.microsoft.com/office/drawing/2014/main" id="{4FF0C7B7-D903-4CAF-8F41-FC3AA133B1D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029447" y="592083"/>
          <a:ext cx="1596600" cy="75757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51290</xdr:colOff>
      <xdr:row>0</xdr:row>
      <xdr:rowOff>11458</xdr:rowOff>
    </xdr:from>
    <xdr:to>
      <xdr:col>6</xdr:col>
      <xdr:colOff>417636</xdr:colOff>
      <xdr:row>39</xdr:row>
      <xdr:rowOff>164225</xdr:rowOff>
    </xdr:to>
    <xdr:sp macro="" textlink="">
      <xdr:nvSpPr>
        <xdr:cNvPr id="45" name="TextBox 1">
          <a:extLst>
            <a:ext uri="{FF2B5EF4-FFF2-40B4-BE49-F238E27FC236}">
              <a16:creationId xmlns:a16="http://schemas.microsoft.com/office/drawing/2014/main" id="{5037C89C-1FDC-4EE9-9FFC-D92AEE6699D9}"/>
            </a:ext>
          </a:extLst>
        </xdr:cNvPr>
        <xdr:cNvSpPr txBox="1"/>
      </xdr:nvSpPr>
      <xdr:spPr>
        <a:xfrm>
          <a:off x="51290" y="11458"/>
          <a:ext cx="5614621" cy="8010892"/>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en-US" sz="1100" b="0" i="0" u="none" strike="noStrike">
            <a:solidFill>
              <a:schemeClr val="dk1"/>
            </a:solidFill>
            <a:effectLst/>
            <a:latin typeface="+mn-lt"/>
            <a:ea typeface="+mn-ea"/>
            <a:cs typeface="+mn-cs"/>
          </a:endParaRPr>
        </a:p>
        <a:p>
          <a:pPr algn="ctr"/>
          <a:endParaRPr lang="en-US" sz="1100" b="0" i="0" u="none" strike="noStrike">
            <a:solidFill>
              <a:schemeClr val="dk1"/>
            </a:solidFill>
            <a:effectLst/>
            <a:latin typeface="+mn-lt"/>
            <a:ea typeface="+mn-ea"/>
            <a:cs typeface="+mn-cs"/>
          </a:endParaRPr>
        </a:p>
        <a:p>
          <a:pPr algn="ctr"/>
          <a:endParaRPr lang="en-US" sz="1100" b="0" i="0" u="none" strike="noStrike">
            <a:solidFill>
              <a:schemeClr val="dk1"/>
            </a:solidFill>
            <a:effectLst/>
            <a:latin typeface="+mn-lt"/>
            <a:ea typeface="+mn-ea"/>
            <a:cs typeface="+mn-cs"/>
          </a:endParaRPr>
        </a:p>
        <a:p>
          <a:pPr algn="ctr"/>
          <a:endParaRPr lang="en-US" sz="1100" b="0" i="0" u="none" strike="noStrike">
            <a:solidFill>
              <a:schemeClr val="dk1"/>
            </a:solidFill>
            <a:effectLst/>
            <a:latin typeface="+mn-lt"/>
            <a:ea typeface="+mn-ea"/>
            <a:cs typeface="+mn-cs"/>
          </a:endParaRPr>
        </a:p>
        <a:p>
          <a:pPr algn="ctr"/>
          <a:endParaRPr lang="en-US" sz="1100" b="0" i="0" u="none" strike="noStrike">
            <a:solidFill>
              <a:schemeClr val="dk1"/>
            </a:solidFill>
            <a:effectLst/>
            <a:latin typeface="+mn-lt"/>
            <a:ea typeface="+mn-ea"/>
            <a:cs typeface="+mn-cs"/>
          </a:endParaRPr>
        </a:p>
        <a:p>
          <a:pPr algn="ctr"/>
          <a:endParaRPr lang="en-US" sz="1100" b="0" i="0" u="none" strike="noStrike">
            <a:solidFill>
              <a:schemeClr val="dk1"/>
            </a:solidFill>
            <a:effectLst/>
            <a:latin typeface="+mn-lt"/>
            <a:ea typeface="+mn-ea"/>
            <a:cs typeface="+mn-cs"/>
          </a:endParaRPr>
        </a:p>
        <a:p>
          <a:pPr algn="ctr"/>
          <a:endParaRPr lang="en-US" sz="1100" b="0" i="0" u="none" strike="noStrike">
            <a:solidFill>
              <a:schemeClr val="dk1"/>
            </a:solidFill>
            <a:effectLst/>
            <a:latin typeface="+mn-lt"/>
            <a:ea typeface="+mn-ea"/>
            <a:cs typeface="+mn-cs"/>
          </a:endParaRPr>
        </a:p>
        <a:p>
          <a:pPr algn="ctr"/>
          <a:endParaRPr lang="en-US" sz="1100" b="0" i="0" u="none" strike="noStrike">
            <a:solidFill>
              <a:schemeClr val="dk1"/>
            </a:solidFill>
            <a:effectLst/>
            <a:latin typeface="+mn-lt"/>
            <a:ea typeface="+mn-ea"/>
            <a:cs typeface="+mn-cs"/>
          </a:endParaRPr>
        </a:p>
        <a:p>
          <a:pPr algn="ctr"/>
          <a:endParaRPr lang="en-US" sz="1100" b="0" i="0" u="none" strike="noStrike">
            <a:solidFill>
              <a:schemeClr val="dk1"/>
            </a:solidFill>
            <a:effectLst/>
            <a:latin typeface="+mn-lt"/>
            <a:ea typeface="+mn-ea"/>
            <a:cs typeface="+mn-cs"/>
          </a:endParaRPr>
        </a:p>
        <a:p>
          <a:pPr algn="ctr"/>
          <a:endParaRPr lang="en-US" sz="1100" b="0" i="0" u="none" strike="noStrike">
            <a:solidFill>
              <a:schemeClr val="dk1"/>
            </a:solidFill>
            <a:effectLst/>
            <a:latin typeface="+mn-lt"/>
            <a:ea typeface="+mn-ea"/>
            <a:cs typeface="+mn-cs"/>
          </a:endParaRPr>
        </a:p>
        <a:p>
          <a:pPr algn="ctr"/>
          <a:r>
            <a:rPr lang="en-US" sz="1100" b="0" i="0" u="none" strike="noStrike">
              <a:solidFill>
                <a:schemeClr val="dk1"/>
              </a:solidFill>
              <a:effectLst/>
              <a:latin typeface="+mn-lt"/>
              <a:ea typeface="+mn-ea"/>
              <a:cs typeface="+mn-cs"/>
            </a:rPr>
            <a:t>Industrial Assembly Solutions - ADH</a:t>
          </a:r>
        </a:p>
        <a:p>
          <a:pPr algn="ctr"/>
          <a:endParaRPr lang="en-US" sz="1100" b="0" i="0" u="none" strike="noStrike">
            <a:solidFill>
              <a:schemeClr val="dk1"/>
            </a:solidFill>
            <a:effectLst/>
            <a:latin typeface="+mn-lt"/>
            <a:ea typeface="+mn-ea"/>
            <a:cs typeface="+mn-cs"/>
          </a:endParaRPr>
        </a:p>
        <a:p>
          <a:pPr algn="ctr"/>
          <a:endParaRPr lang="en-US" sz="1050"/>
        </a:p>
        <a:p>
          <a:pPr algn="ctr"/>
          <a:r>
            <a:rPr lang="en-US" sz="1100" b="0" i="0" u="none" strike="noStrike">
              <a:solidFill>
                <a:schemeClr val="dk1"/>
              </a:solidFill>
              <a:effectLst/>
              <a:latin typeface="+mn-lt"/>
              <a:ea typeface="+mn-ea"/>
              <a:cs typeface="+mn-cs"/>
            </a:rPr>
            <a:t>Atlas Copco Industrial Assembly Solutions</a:t>
          </a:r>
          <a:endParaRPr lang="en-US" sz="6600"/>
        </a:p>
        <a:p>
          <a:pPr algn="ctr"/>
          <a:r>
            <a:rPr lang="en-US" sz="1100" b="0" i="0" u="none" strike="noStrike">
              <a:solidFill>
                <a:schemeClr val="dk1"/>
              </a:solidFill>
              <a:effectLst/>
              <a:latin typeface="+mn-lt"/>
              <a:ea typeface="+mn-ea"/>
              <a:cs typeface="+mn-cs"/>
            </a:rPr>
            <a:t>Atlas Copco IAS GmbH</a:t>
          </a:r>
        </a:p>
        <a:p>
          <a:pPr algn="ctr"/>
          <a:endParaRPr lang="en-US" sz="2000"/>
        </a:p>
        <a:p>
          <a:pPr algn="ctr"/>
          <a:r>
            <a:rPr lang="en-US" sz="1100" b="0" i="0" u="none" strike="noStrike">
              <a:solidFill>
                <a:schemeClr val="dk1"/>
              </a:solidFill>
              <a:effectLst/>
              <a:latin typeface="+mn-lt"/>
              <a:ea typeface="+mn-ea"/>
              <a:cs typeface="+mn-cs"/>
            </a:rPr>
            <a:t>Visitor Address:Gewerbestr. 52</a:t>
          </a:r>
          <a:endParaRPr lang="en-US" sz="2800"/>
        </a:p>
        <a:p>
          <a:pPr algn="ctr"/>
          <a:r>
            <a:rPr lang="en-US" sz="1100" b="0" i="0" u="none" strike="noStrike">
              <a:solidFill>
                <a:schemeClr val="dk1"/>
              </a:solidFill>
              <a:effectLst/>
              <a:latin typeface="+mn-lt"/>
              <a:ea typeface="+mn-ea"/>
              <a:cs typeface="+mn-cs"/>
            </a:rPr>
            <a:t>75015 Bretten – Germany</a:t>
          </a:r>
          <a:endParaRPr lang="en-US" sz="2800"/>
        </a:p>
        <a:p>
          <a:pPr algn="ctr"/>
          <a:r>
            <a:rPr lang="en-US" sz="1100" b="0" i="0" u="none" strike="noStrike">
              <a:solidFill>
                <a:schemeClr val="dk1"/>
              </a:solidFill>
              <a:effectLst/>
              <a:latin typeface="+mn-lt"/>
              <a:ea typeface="+mn-ea"/>
              <a:cs typeface="+mn-cs"/>
            </a:rPr>
            <a:t>Visit Atlas Copco at: http://www.atlascopco.com</a:t>
          </a:r>
          <a:endParaRPr lang="en-US" sz="2800" b="0" i="0" u="none" strike="noStrike">
            <a:solidFill>
              <a:schemeClr val="dk1"/>
            </a:solidFill>
            <a:effectLst/>
            <a:latin typeface="+mn-lt"/>
            <a:ea typeface="+mn-ea"/>
            <a:cs typeface="+mn-cs"/>
          </a:endParaRPr>
        </a:p>
        <a:p>
          <a:pPr algn="ctr"/>
          <a:endParaRPr lang="en-US" sz="2800"/>
        </a:p>
        <a:p>
          <a:pPr algn="ctr"/>
          <a:r>
            <a:rPr lang="en-US" sz="2800" b="1" i="0" u="none" strike="noStrike">
              <a:solidFill>
                <a:schemeClr val="dk1"/>
              </a:solidFill>
              <a:effectLst/>
              <a:latin typeface="+mn-lt"/>
              <a:ea typeface="+mn-ea"/>
              <a:cs typeface="+mn-cs"/>
            </a:rPr>
            <a:t>SYS6000V4 MQTT Specification</a:t>
          </a:r>
          <a:br>
            <a:rPr lang="en-US" sz="2800" b="1" i="0" u="none" strike="noStrike">
              <a:solidFill>
                <a:schemeClr val="dk1"/>
              </a:solidFill>
              <a:effectLst/>
              <a:latin typeface="+mn-lt"/>
              <a:ea typeface="+mn-ea"/>
              <a:cs typeface="+mn-cs"/>
            </a:rPr>
          </a:br>
          <a:r>
            <a:rPr lang="en-US" sz="2800" b="1" i="0" u="none" strike="noStrike">
              <a:solidFill>
                <a:schemeClr val="dk1"/>
              </a:solidFill>
              <a:effectLst/>
              <a:latin typeface="+mn-lt"/>
              <a:ea typeface="+mn-ea"/>
              <a:cs typeface="+mn-cs"/>
            </a:rPr>
            <a:t>Interface 1.0: Standard </a:t>
          </a:r>
          <a:r>
            <a:rPr lang="en-US" sz="2800"/>
            <a:t> </a:t>
          </a:r>
        </a:p>
        <a:p>
          <a:endParaRPr lang="en-US" sz="1100" b="1" i="0" u="none" strike="noStrike">
            <a:solidFill>
              <a:schemeClr val="dk1"/>
            </a:solidFill>
            <a:effectLst/>
            <a:latin typeface="+mn-lt"/>
            <a:ea typeface="+mn-ea"/>
            <a:cs typeface="+mn-cs"/>
          </a:endParaRPr>
        </a:p>
        <a:p>
          <a:endParaRPr lang="en-US" sz="1100" b="1" i="0" u="none" strike="noStrike">
            <a:solidFill>
              <a:schemeClr val="dk1"/>
            </a:solidFill>
            <a:effectLst/>
            <a:latin typeface="+mn-lt"/>
            <a:ea typeface="+mn-ea"/>
            <a:cs typeface="+mn-cs"/>
          </a:endParaRPr>
        </a:p>
        <a:p>
          <a:endParaRPr lang="en-US" sz="1100" b="1" i="0" u="none" strike="noStrike">
            <a:solidFill>
              <a:schemeClr val="dk1"/>
            </a:solidFill>
            <a:effectLst/>
            <a:latin typeface="+mn-lt"/>
            <a:ea typeface="+mn-ea"/>
            <a:cs typeface="+mn-cs"/>
          </a:endParaRPr>
        </a:p>
        <a:p>
          <a:endParaRPr lang="en-US" sz="1100" b="1" i="0" u="none" strike="noStrike">
            <a:solidFill>
              <a:schemeClr val="dk1"/>
            </a:solidFill>
            <a:effectLst/>
            <a:latin typeface="+mn-lt"/>
            <a:ea typeface="+mn-ea"/>
            <a:cs typeface="+mn-cs"/>
          </a:endParaRPr>
        </a:p>
        <a:p>
          <a:endParaRPr lang="en-US" sz="1100" b="1" i="0" u="none" strike="noStrike">
            <a:solidFill>
              <a:schemeClr val="dk1"/>
            </a:solidFill>
            <a:effectLst/>
            <a:latin typeface="+mn-lt"/>
            <a:ea typeface="+mn-ea"/>
            <a:cs typeface="+mn-cs"/>
          </a:endParaRPr>
        </a:p>
        <a:p>
          <a:endParaRPr lang="en-US" sz="1100" b="1" i="0" u="none" strike="noStrike">
            <a:solidFill>
              <a:schemeClr val="dk1"/>
            </a:solidFill>
            <a:effectLst/>
            <a:latin typeface="+mn-lt"/>
            <a:ea typeface="+mn-ea"/>
            <a:cs typeface="+mn-cs"/>
          </a:endParaRPr>
        </a:p>
        <a:p>
          <a:r>
            <a:rPr lang="en-US" sz="1100" b="1" i="0" u="none" strike="noStrike">
              <a:solidFill>
                <a:schemeClr val="dk1"/>
              </a:solidFill>
              <a:effectLst/>
              <a:latin typeface="+mn-lt"/>
              <a:ea typeface="+mn-ea"/>
              <a:cs typeface="+mn-cs"/>
            </a:rPr>
            <a:t>	Contact: </a:t>
          </a:r>
          <a:r>
            <a:rPr lang="en-US"/>
            <a:t> 	</a:t>
          </a:r>
          <a:r>
            <a:rPr lang="en-US" sz="1100" b="1" i="0" u="none" strike="noStrike">
              <a:solidFill>
                <a:schemeClr val="dk1"/>
              </a:solidFill>
              <a:effectLst/>
              <a:latin typeface="+mn-lt"/>
              <a:ea typeface="+mn-ea"/>
              <a:cs typeface="+mn-cs"/>
            </a:rPr>
            <a:t>Florian Danvin</a:t>
          </a:r>
          <a:r>
            <a:rPr lang="en-US"/>
            <a:t> </a:t>
          </a:r>
        </a:p>
        <a:p>
          <a:r>
            <a:rPr lang="en-US" sz="1100" b="1" i="0" u="none" strike="noStrike">
              <a:solidFill>
                <a:schemeClr val="dk1"/>
              </a:solidFill>
              <a:effectLst/>
              <a:latin typeface="+mn-lt"/>
              <a:ea typeface="+mn-ea"/>
              <a:cs typeface="+mn-cs"/>
            </a:rPr>
            <a:t>		Tel.: +32 38701946</a:t>
          </a:r>
          <a:r>
            <a:rPr lang="en-US"/>
            <a:t> </a:t>
          </a:r>
        </a:p>
        <a:p>
          <a:r>
            <a:rPr lang="en-US" sz="1100" b="1" i="0" u="none" strike="noStrike">
              <a:solidFill>
                <a:schemeClr val="dk1"/>
              </a:solidFill>
              <a:effectLst/>
              <a:latin typeface="+mn-lt"/>
              <a:ea typeface="+mn-ea"/>
              <a:cs typeface="+mn-cs"/>
            </a:rPr>
            <a:t>		e-mail: </a:t>
          </a:r>
          <a:r>
            <a:rPr lang="en-US" sz="1100" b="1" i="0" u="sng" strike="noStrike">
              <a:solidFill>
                <a:srgbClr val="0070C0"/>
              </a:solidFill>
              <a:effectLst/>
              <a:latin typeface="+mn-lt"/>
              <a:ea typeface="+mn-ea"/>
              <a:cs typeface="+mn-cs"/>
            </a:rPr>
            <a:t>florian.danvin@atlascopco.com</a:t>
          </a:r>
        </a:p>
        <a:p>
          <a:endParaRPr lang="en-US" sz="1100" b="1" i="0" u="none" strike="noStrike">
            <a:solidFill>
              <a:schemeClr val="dk1"/>
            </a:solidFill>
            <a:effectLst/>
            <a:latin typeface="+mn-lt"/>
            <a:ea typeface="+mn-ea"/>
            <a:cs typeface="+mn-cs"/>
          </a:endParaRPr>
        </a:p>
        <a:p>
          <a:endParaRPr lang="en-US" sz="1100" b="1" i="0" u="none" strike="noStrike">
            <a:solidFill>
              <a:schemeClr val="dk1"/>
            </a:solidFill>
            <a:effectLst/>
            <a:latin typeface="+mn-lt"/>
            <a:ea typeface="+mn-ea"/>
            <a:cs typeface="+mn-cs"/>
          </a:endParaRPr>
        </a:p>
        <a:p>
          <a:r>
            <a:rPr lang="en-US" sz="1100" b="1" i="0" u="none" strike="noStrike">
              <a:solidFill>
                <a:schemeClr val="dk1"/>
              </a:solidFill>
              <a:effectLst/>
              <a:latin typeface="+mn-lt"/>
              <a:ea typeface="+mn-ea"/>
              <a:cs typeface="+mn-cs"/>
            </a:rPr>
            <a:t>	Version: 	V</a:t>
          </a:r>
          <a:r>
            <a:rPr lang="en-US" sz="1100" b="1" i="0" u="none" strike="noStrike" baseline="0">
              <a:solidFill>
                <a:schemeClr val="dk1"/>
              </a:solidFill>
              <a:effectLst/>
              <a:latin typeface="+mn-lt"/>
              <a:ea typeface="+mn-ea"/>
              <a:cs typeface="+mn-cs"/>
            </a:rPr>
            <a:t> 1.8    March 18</a:t>
          </a:r>
          <a:r>
            <a:rPr lang="en-US" sz="1100" b="1" i="0" u="none" strike="noStrike">
              <a:solidFill>
                <a:schemeClr val="dk1"/>
              </a:solidFill>
              <a:effectLst/>
              <a:latin typeface="+mn-lt"/>
              <a:ea typeface="+mn-ea"/>
              <a:cs typeface="+mn-cs"/>
            </a:rPr>
            <a:t>, 2025</a:t>
          </a:r>
          <a:r>
            <a:rPr lang="en-US"/>
            <a:t> </a:t>
          </a:r>
        </a:p>
        <a:p>
          <a:endParaRPr lang="en-US" sz="1100"/>
        </a:p>
        <a:p>
          <a:pPr marL="0" marR="0" lvl="0" indent="0" defTabSz="914400" eaLnBrk="1" fontAlgn="auto" latinLnBrk="0" hangingPunct="1">
            <a:lnSpc>
              <a:spcPct val="100000"/>
            </a:lnSpc>
            <a:spcBef>
              <a:spcPts val="0"/>
            </a:spcBef>
            <a:spcAft>
              <a:spcPts val="0"/>
            </a:spcAft>
            <a:buClrTx/>
            <a:buSzTx/>
            <a:buFontTx/>
            <a:buNone/>
            <a:tabLst/>
            <a:defRPr/>
          </a:pPr>
          <a:r>
            <a:rPr lang="en-US" sz="1100" b="1" i="0">
              <a:solidFill>
                <a:schemeClr val="dk1"/>
              </a:solidFill>
              <a:effectLst/>
              <a:latin typeface="+mn-lt"/>
              <a:ea typeface="+mn-ea"/>
              <a:cs typeface="+mn-cs"/>
            </a:rPr>
            <a:t>	SAP Nr.: 	</a:t>
          </a:r>
          <a:r>
            <a:rPr lang="en-US" sz="1100" b="1" i="0" baseline="0">
              <a:solidFill>
                <a:schemeClr val="dk1"/>
              </a:solidFill>
              <a:effectLst/>
              <a:latin typeface="+mn-lt"/>
              <a:ea typeface="+mn-ea"/>
              <a:cs typeface="+mn-cs"/>
            </a:rPr>
            <a:t>10000105088</a:t>
          </a:r>
          <a:endParaRPr lang="de-DE">
            <a:effectLst/>
          </a:endParaRPr>
        </a:p>
        <a:p>
          <a:endParaRPr lang="de-DE">
            <a:effectLst/>
          </a:endParaRPr>
        </a:p>
        <a:p>
          <a:pPr eaLnBrk="1" fontAlgn="auto" latinLnBrk="0" hangingPunct="1"/>
          <a:r>
            <a:rPr lang="en-US" sz="1100" b="1" i="0">
              <a:solidFill>
                <a:schemeClr val="dk1"/>
              </a:solidFill>
              <a:effectLst/>
              <a:latin typeface="+mn-lt"/>
              <a:ea typeface="+mn-ea"/>
              <a:cs typeface="+mn-cs"/>
            </a:rPr>
            <a:t>	Release: 	SYS6000V4 V</a:t>
          </a:r>
          <a:r>
            <a:rPr lang="en-US" sz="1100" b="1" i="0" baseline="0">
              <a:solidFill>
                <a:schemeClr val="dk1"/>
              </a:solidFill>
              <a:effectLst/>
              <a:latin typeface="+mn-lt"/>
              <a:ea typeface="+mn-ea"/>
              <a:cs typeface="+mn-cs"/>
            </a:rPr>
            <a:t>4.00.32, MQTT 6.0 </a:t>
          </a:r>
          <a:endParaRPr lang="de-DE">
            <a:effectLst/>
          </a:endParaRPr>
        </a:p>
        <a:p>
          <a:endParaRPr lang="en-US" sz="1100"/>
        </a:p>
        <a:p>
          <a:endParaRPr lang="en-US" sz="1100"/>
        </a:p>
      </xdr:txBody>
    </xdr:sp>
    <xdr:clientData/>
  </xdr:twoCellAnchor>
  <xdr:twoCellAnchor editAs="oneCell">
    <xdr:from>
      <xdr:col>2</xdr:col>
      <xdr:colOff>1093193</xdr:colOff>
      <xdr:row>3</xdr:row>
      <xdr:rowOff>41224</xdr:rowOff>
    </xdr:from>
    <xdr:to>
      <xdr:col>3</xdr:col>
      <xdr:colOff>1015228</xdr:colOff>
      <xdr:row>7</xdr:row>
      <xdr:rowOff>79346</xdr:rowOff>
    </xdr:to>
    <xdr:pic>
      <xdr:nvPicPr>
        <xdr:cNvPr id="3" name="Grafik 1907187861" descr="Ein Bild, das Logo enthält.&#10;&#10;Automatisch generierte Beschreibung">
          <a:extLst>
            <a:ext uri="{FF2B5EF4-FFF2-40B4-BE49-F238E27FC236}">
              <a16:creationId xmlns:a16="http://schemas.microsoft.com/office/drawing/2014/main" id="{C6F903B9-3C00-4929-848F-DAFD2023CD8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283818" y="612724"/>
          <a:ext cx="1627011" cy="80012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142218</xdr:colOff>
      <xdr:row>0</xdr:row>
      <xdr:rowOff>45984</xdr:rowOff>
    </xdr:from>
    <xdr:to>
      <xdr:col>5</xdr:col>
      <xdr:colOff>315310</xdr:colOff>
      <xdr:row>39</xdr:row>
      <xdr:rowOff>91966</xdr:rowOff>
    </xdr:to>
    <xdr:sp macro="" textlink="">
      <xdr:nvSpPr>
        <xdr:cNvPr id="3" name="TextBox 1">
          <a:extLst>
            <a:ext uri="{FF2B5EF4-FFF2-40B4-BE49-F238E27FC236}">
              <a16:creationId xmlns:a16="http://schemas.microsoft.com/office/drawing/2014/main" id="{60171A53-82E8-4294-9F0D-719E4CD87584}"/>
            </a:ext>
          </a:extLst>
        </xdr:cNvPr>
        <xdr:cNvSpPr txBox="1"/>
      </xdr:nvSpPr>
      <xdr:spPr>
        <a:xfrm>
          <a:off x="142218" y="45984"/>
          <a:ext cx="5198351" cy="790903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en-US" sz="1100" b="0" i="0" u="none" strike="noStrike">
            <a:solidFill>
              <a:schemeClr val="dk1"/>
            </a:solidFill>
            <a:effectLst/>
            <a:latin typeface="+mn-lt"/>
            <a:ea typeface="+mn-ea"/>
            <a:cs typeface="+mn-cs"/>
          </a:endParaRPr>
        </a:p>
        <a:p>
          <a:pPr algn="ctr"/>
          <a:endParaRPr lang="en-US" sz="1100" b="0" i="0" u="none" strike="noStrike">
            <a:solidFill>
              <a:schemeClr val="dk1"/>
            </a:solidFill>
            <a:effectLst/>
            <a:latin typeface="+mn-lt"/>
            <a:ea typeface="+mn-ea"/>
            <a:cs typeface="+mn-cs"/>
          </a:endParaRPr>
        </a:p>
        <a:p>
          <a:pPr algn="ctr"/>
          <a:endParaRPr lang="en-US" sz="1100" b="0" i="0" u="none" strike="noStrike">
            <a:solidFill>
              <a:schemeClr val="dk1"/>
            </a:solidFill>
            <a:effectLst/>
            <a:latin typeface="+mn-lt"/>
            <a:ea typeface="+mn-ea"/>
            <a:cs typeface="+mn-cs"/>
          </a:endParaRPr>
        </a:p>
        <a:p>
          <a:pPr algn="ctr"/>
          <a:endParaRPr lang="en-US" sz="1100" b="0" i="0" u="none" strike="noStrike">
            <a:solidFill>
              <a:schemeClr val="dk1"/>
            </a:solidFill>
            <a:effectLst/>
            <a:latin typeface="+mn-lt"/>
            <a:ea typeface="+mn-ea"/>
            <a:cs typeface="+mn-cs"/>
          </a:endParaRPr>
        </a:p>
        <a:p>
          <a:pPr algn="ctr"/>
          <a:endParaRPr lang="en-US" sz="1100" b="0" i="0" u="none" strike="noStrike">
            <a:solidFill>
              <a:schemeClr val="dk1"/>
            </a:solidFill>
            <a:effectLst/>
            <a:latin typeface="+mn-lt"/>
            <a:ea typeface="+mn-ea"/>
            <a:cs typeface="+mn-cs"/>
          </a:endParaRPr>
        </a:p>
        <a:p>
          <a:pPr algn="ctr"/>
          <a:endParaRPr lang="en-US" sz="1100" b="0" i="0" u="none" strike="noStrike">
            <a:solidFill>
              <a:schemeClr val="dk1"/>
            </a:solidFill>
            <a:effectLst/>
            <a:latin typeface="+mn-lt"/>
            <a:ea typeface="+mn-ea"/>
            <a:cs typeface="+mn-cs"/>
          </a:endParaRPr>
        </a:p>
        <a:p>
          <a:pPr algn="ctr"/>
          <a:endParaRPr lang="en-US" sz="1100" b="0" i="0" u="none" strike="noStrike">
            <a:solidFill>
              <a:schemeClr val="dk1"/>
            </a:solidFill>
            <a:effectLst/>
            <a:latin typeface="+mn-lt"/>
            <a:ea typeface="+mn-ea"/>
            <a:cs typeface="+mn-cs"/>
          </a:endParaRPr>
        </a:p>
        <a:p>
          <a:pPr algn="ctr"/>
          <a:endParaRPr lang="en-US" sz="1100" b="0" i="0" u="none" strike="noStrike">
            <a:solidFill>
              <a:schemeClr val="dk1"/>
            </a:solidFill>
            <a:effectLst/>
            <a:latin typeface="+mn-lt"/>
            <a:ea typeface="+mn-ea"/>
            <a:cs typeface="+mn-cs"/>
          </a:endParaRPr>
        </a:p>
        <a:p>
          <a:pPr algn="ctr"/>
          <a:endParaRPr lang="en-US" sz="1100" b="0" i="0" u="none" strike="noStrike">
            <a:solidFill>
              <a:schemeClr val="dk1"/>
            </a:solidFill>
            <a:effectLst/>
            <a:latin typeface="+mn-lt"/>
            <a:ea typeface="+mn-ea"/>
            <a:cs typeface="+mn-cs"/>
          </a:endParaRPr>
        </a:p>
        <a:p>
          <a:pPr algn="ctr"/>
          <a:endParaRPr lang="en-US" sz="1100" b="0" i="0" u="none" strike="noStrike">
            <a:solidFill>
              <a:schemeClr val="dk1"/>
            </a:solidFill>
            <a:effectLst/>
            <a:latin typeface="+mn-lt"/>
            <a:ea typeface="+mn-ea"/>
            <a:cs typeface="+mn-cs"/>
          </a:endParaRPr>
        </a:p>
        <a:p>
          <a:pPr algn="ctr"/>
          <a:r>
            <a:rPr lang="en-US" sz="1100" b="0" i="0" u="none" strike="noStrike">
              <a:solidFill>
                <a:schemeClr val="dk1"/>
              </a:solidFill>
              <a:effectLst/>
              <a:latin typeface="+mn-lt"/>
              <a:ea typeface="+mn-ea"/>
              <a:cs typeface="+mn-cs"/>
            </a:rPr>
            <a:t>Industrial Assembly Solutions - ADH</a:t>
          </a:r>
        </a:p>
        <a:p>
          <a:pPr algn="ctr"/>
          <a:endParaRPr lang="en-US" sz="1100" b="0" i="0" u="none" strike="noStrike">
            <a:solidFill>
              <a:schemeClr val="dk1"/>
            </a:solidFill>
            <a:effectLst/>
            <a:latin typeface="+mn-lt"/>
            <a:ea typeface="+mn-ea"/>
            <a:cs typeface="+mn-cs"/>
          </a:endParaRPr>
        </a:p>
        <a:p>
          <a:pPr algn="ctr"/>
          <a:endParaRPr lang="en-US" sz="1050"/>
        </a:p>
        <a:p>
          <a:pPr algn="ctr"/>
          <a:r>
            <a:rPr lang="en-US" sz="1100" b="0" i="0" u="none" strike="noStrike">
              <a:solidFill>
                <a:schemeClr val="dk1"/>
              </a:solidFill>
              <a:effectLst/>
              <a:latin typeface="+mn-lt"/>
              <a:ea typeface="+mn-ea"/>
              <a:cs typeface="+mn-cs"/>
            </a:rPr>
            <a:t>Atlas Copco Industrial Assembly Solutions</a:t>
          </a:r>
          <a:endParaRPr lang="en-US" sz="6600"/>
        </a:p>
        <a:p>
          <a:pPr algn="ctr"/>
          <a:r>
            <a:rPr lang="en-US" sz="1100" b="0" i="0" u="none" strike="noStrike">
              <a:solidFill>
                <a:schemeClr val="dk1"/>
              </a:solidFill>
              <a:effectLst/>
              <a:latin typeface="+mn-lt"/>
              <a:ea typeface="+mn-ea"/>
              <a:cs typeface="+mn-cs"/>
            </a:rPr>
            <a:t>Atlas Copco IAS GmbH</a:t>
          </a:r>
        </a:p>
        <a:p>
          <a:pPr algn="ctr"/>
          <a:endParaRPr lang="en-US" sz="2000"/>
        </a:p>
        <a:p>
          <a:pPr algn="ctr"/>
          <a:r>
            <a:rPr lang="en-US" sz="1100" b="0" i="0" u="none" strike="noStrike">
              <a:solidFill>
                <a:schemeClr val="dk1"/>
              </a:solidFill>
              <a:effectLst/>
              <a:latin typeface="+mn-lt"/>
              <a:ea typeface="+mn-ea"/>
              <a:cs typeface="+mn-cs"/>
            </a:rPr>
            <a:t>Visitor Address:Gewerbestr. 52</a:t>
          </a:r>
          <a:endParaRPr lang="en-US" sz="2800"/>
        </a:p>
        <a:p>
          <a:pPr algn="ctr"/>
          <a:r>
            <a:rPr lang="en-US" sz="1100" b="0" i="0" u="none" strike="noStrike">
              <a:solidFill>
                <a:schemeClr val="dk1"/>
              </a:solidFill>
              <a:effectLst/>
              <a:latin typeface="+mn-lt"/>
              <a:ea typeface="+mn-ea"/>
              <a:cs typeface="+mn-cs"/>
            </a:rPr>
            <a:t>75015 Bretten – Germany</a:t>
          </a:r>
          <a:endParaRPr lang="en-US" sz="2800"/>
        </a:p>
        <a:p>
          <a:pPr algn="ctr"/>
          <a:r>
            <a:rPr lang="en-US" sz="1100" b="0" i="0" u="none" strike="noStrike">
              <a:solidFill>
                <a:schemeClr val="dk1"/>
              </a:solidFill>
              <a:effectLst/>
              <a:latin typeface="+mn-lt"/>
              <a:ea typeface="+mn-ea"/>
              <a:cs typeface="+mn-cs"/>
            </a:rPr>
            <a:t>Visit Atlas Copco at: http://www.atlascopco.com</a:t>
          </a:r>
          <a:endParaRPr lang="en-US" sz="2800" b="0" i="0" u="none" strike="noStrike">
            <a:solidFill>
              <a:schemeClr val="dk1"/>
            </a:solidFill>
            <a:effectLst/>
            <a:latin typeface="+mn-lt"/>
            <a:ea typeface="+mn-ea"/>
            <a:cs typeface="+mn-cs"/>
          </a:endParaRPr>
        </a:p>
        <a:p>
          <a:pPr algn="ctr"/>
          <a:endParaRPr lang="en-US" sz="2800"/>
        </a:p>
        <a:p>
          <a:pPr algn="ctr"/>
          <a:r>
            <a:rPr lang="en-US" sz="2800" b="1" i="0" u="none" strike="noStrike">
              <a:solidFill>
                <a:schemeClr val="dk1"/>
              </a:solidFill>
              <a:effectLst/>
              <a:latin typeface="+mn-lt"/>
              <a:ea typeface="+mn-ea"/>
              <a:cs typeface="+mn-cs"/>
            </a:rPr>
            <a:t>SYS6000V4 MQTT Specification</a:t>
          </a:r>
          <a:endParaRPr lang="en-US" sz="2800"/>
        </a:p>
        <a:p>
          <a:pPr algn="ctr"/>
          <a:r>
            <a:rPr lang="en-US" sz="2800" b="1" i="0" u="none" strike="noStrike">
              <a:solidFill>
                <a:schemeClr val="dk1"/>
              </a:solidFill>
              <a:effectLst/>
              <a:latin typeface="+mn-lt"/>
              <a:ea typeface="+mn-ea"/>
              <a:cs typeface="+mn-cs"/>
            </a:rPr>
            <a:t>Interface 4.1: FFT/Boysen</a:t>
          </a:r>
        </a:p>
        <a:p>
          <a:endParaRPr lang="en-US" sz="1100" b="1" i="0" u="none" strike="noStrike">
            <a:solidFill>
              <a:schemeClr val="dk1"/>
            </a:solidFill>
            <a:effectLst/>
            <a:latin typeface="+mn-lt"/>
            <a:ea typeface="+mn-ea"/>
            <a:cs typeface="+mn-cs"/>
          </a:endParaRPr>
        </a:p>
        <a:p>
          <a:endParaRPr lang="en-US" sz="1100" b="1" i="0" u="none" strike="noStrike">
            <a:solidFill>
              <a:schemeClr val="dk1"/>
            </a:solidFill>
            <a:effectLst/>
            <a:latin typeface="+mn-lt"/>
            <a:ea typeface="+mn-ea"/>
            <a:cs typeface="+mn-cs"/>
          </a:endParaRPr>
        </a:p>
        <a:p>
          <a:endParaRPr lang="en-US" sz="1100" b="1" i="0" u="none" strike="noStrike">
            <a:solidFill>
              <a:schemeClr val="dk1"/>
            </a:solidFill>
            <a:effectLst/>
            <a:latin typeface="+mn-lt"/>
            <a:ea typeface="+mn-ea"/>
            <a:cs typeface="+mn-cs"/>
          </a:endParaRPr>
        </a:p>
        <a:p>
          <a:endParaRPr lang="en-US" sz="1100" b="1" i="0" u="none" strike="noStrike">
            <a:solidFill>
              <a:schemeClr val="dk1"/>
            </a:solidFill>
            <a:effectLst/>
            <a:latin typeface="+mn-lt"/>
            <a:ea typeface="+mn-ea"/>
            <a:cs typeface="+mn-cs"/>
          </a:endParaRPr>
        </a:p>
        <a:p>
          <a:endParaRPr lang="en-US" sz="1100" b="1" i="0" u="none" strike="noStrike">
            <a:solidFill>
              <a:schemeClr val="dk1"/>
            </a:solidFill>
            <a:effectLst/>
            <a:latin typeface="+mn-lt"/>
            <a:ea typeface="+mn-ea"/>
            <a:cs typeface="+mn-cs"/>
          </a:endParaRPr>
        </a:p>
        <a:p>
          <a:endParaRPr lang="en-US" sz="1100" b="1" i="0" u="none" strike="noStrike">
            <a:solidFill>
              <a:schemeClr val="dk1"/>
            </a:solidFill>
            <a:effectLst/>
            <a:latin typeface="+mn-lt"/>
            <a:ea typeface="+mn-ea"/>
            <a:cs typeface="+mn-cs"/>
          </a:endParaRPr>
        </a:p>
        <a:p>
          <a:r>
            <a:rPr lang="en-US" sz="1100" b="1" i="0">
              <a:solidFill>
                <a:schemeClr val="dk1"/>
              </a:solidFill>
              <a:effectLst/>
              <a:latin typeface="+mn-lt"/>
              <a:ea typeface="+mn-ea"/>
              <a:cs typeface="+mn-cs"/>
            </a:rPr>
            <a:t>	Contact: </a:t>
          </a:r>
          <a:r>
            <a:rPr lang="en-US" sz="1100">
              <a:solidFill>
                <a:schemeClr val="dk1"/>
              </a:solidFill>
              <a:effectLst/>
              <a:latin typeface="+mn-lt"/>
              <a:ea typeface="+mn-ea"/>
              <a:cs typeface="+mn-cs"/>
            </a:rPr>
            <a:t> 	</a:t>
          </a:r>
          <a:r>
            <a:rPr lang="en-US" sz="1100" b="1" i="0">
              <a:solidFill>
                <a:schemeClr val="dk1"/>
              </a:solidFill>
              <a:effectLst/>
              <a:latin typeface="+mn-lt"/>
              <a:ea typeface="+mn-ea"/>
              <a:cs typeface="+mn-cs"/>
            </a:rPr>
            <a:t>Florian Danvin</a:t>
          </a:r>
          <a:r>
            <a:rPr lang="en-US" sz="1100">
              <a:solidFill>
                <a:schemeClr val="dk1"/>
              </a:solidFill>
              <a:effectLst/>
              <a:latin typeface="+mn-lt"/>
              <a:ea typeface="+mn-ea"/>
              <a:cs typeface="+mn-cs"/>
            </a:rPr>
            <a:t> </a:t>
          </a:r>
          <a:endParaRPr lang="de-DE">
            <a:effectLst/>
          </a:endParaRPr>
        </a:p>
        <a:p>
          <a:r>
            <a:rPr lang="en-US" sz="1100" b="1" i="0">
              <a:solidFill>
                <a:schemeClr val="dk1"/>
              </a:solidFill>
              <a:effectLst/>
              <a:latin typeface="+mn-lt"/>
              <a:ea typeface="+mn-ea"/>
              <a:cs typeface="+mn-cs"/>
            </a:rPr>
            <a:t>		Tel.: +32 38701946</a:t>
          </a:r>
          <a:r>
            <a:rPr lang="en-US" sz="1100">
              <a:solidFill>
                <a:schemeClr val="dk1"/>
              </a:solidFill>
              <a:effectLst/>
              <a:latin typeface="+mn-lt"/>
              <a:ea typeface="+mn-ea"/>
              <a:cs typeface="+mn-cs"/>
            </a:rPr>
            <a:t> </a:t>
          </a:r>
          <a:endParaRPr lang="de-DE">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i="0">
              <a:solidFill>
                <a:schemeClr val="dk1"/>
              </a:solidFill>
              <a:effectLst/>
              <a:latin typeface="+mn-lt"/>
              <a:ea typeface="+mn-ea"/>
              <a:cs typeface="+mn-cs"/>
            </a:rPr>
            <a:t>		e-mail: </a:t>
          </a:r>
          <a:r>
            <a:rPr kumimoji="0" lang="en-US" sz="1100" b="1" i="0" u="sng" strike="noStrike" kern="0" cap="none" spc="0" normalizeH="0" baseline="0" noProof="0">
              <a:ln>
                <a:noFill/>
              </a:ln>
              <a:solidFill>
                <a:srgbClr val="0070C0"/>
              </a:solidFill>
              <a:effectLst/>
              <a:uLnTx/>
              <a:uFillTx/>
              <a:latin typeface="+mn-lt"/>
              <a:ea typeface="+mn-ea"/>
              <a:cs typeface="+mn-cs"/>
            </a:rPr>
            <a:t>florian.danvin@atlascopco.com</a:t>
          </a:r>
        </a:p>
        <a:p>
          <a:endParaRPr lang="en-US" sz="1100" b="1" i="0">
            <a:solidFill>
              <a:schemeClr val="dk1"/>
            </a:solidFill>
            <a:effectLst/>
            <a:latin typeface="+mn-lt"/>
            <a:ea typeface="+mn-ea"/>
            <a:cs typeface="+mn-cs"/>
          </a:endParaRPr>
        </a:p>
        <a:p>
          <a:endParaRPr lang="en-US" sz="1100" b="1" i="0">
            <a:solidFill>
              <a:schemeClr val="dk1"/>
            </a:solidFill>
            <a:effectLst/>
            <a:latin typeface="+mn-lt"/>
            <a:ea typeface="+mn-ea"/>
            <a:cs typeface="+mn-cs"/>
          </a:endParaRPr>
        </a:p>
        <a:p>
          <a:r>
            <a:rPr lang="en-US" sz="1100" b="1" i="0">
              <a:solidFill>
                <a:schemeClr val="dk1"/>
              </a:solidFill>
              <a:effectLst/>
              <a:latin typeface="+mn-lt"/>
              <a:ea typeface="+mn-ea"/>
              <a:cs typeface="+mn-cs"/>
            </a:rPr>
            <a:t>	Version: 	V</a:t>
          </a:r>
          <a:r>
            <a:rPr lang="en-US" sz="1100" b="1" i="0" baseline="0">
              <a:solidFill>
                <a:schemeClr val="dk1"/>
              </a:solidFill>
              <a:effectLst/>
              <a:latin typeface="+mn-lt"/>
              <a:ea typeface="+mn-ea"/>
              <a:cs typeface="+mn-cs"/>
            </a:rPr>
            <a:t> 1.1    January 16</a:t>
          </a:r>
          <a:r>
            <a:rPr lang="en-US" sz="1100" b="1" i="0">
              <a:solidFill>
                <a:schemeClr val="dk1"/>
              </a:solidFill>
              <a:effectLst/>
              <a:latin typeface="+mn-lt"/>
              <a:ea typeface="+mn-ea"/>
              <a:cs typeface="+mn-cs"/>
            </a:rPr>
            <a:t>, 2025</a:t>
          </a:r>
          <a:r>
            <a:rPr lang="en-US" sz="1100">
              <a:solidFill>
                <a:schemeClr val="dk1"/>
              </a:solidFill>
              <a:effectLst/>
              <a:latin typeface="+mn-lt"/>
              <a:ea typeface="+mn-ea"/>
              <a:cs typeface="+mn-cs"/>
            </a:rPr>
            <a:t> </a:t>
          </a:r>
          <a:endParaRPr lang="de-DE">
            <a:effectLst/>
          </a:endParaRPr>
        </a:p>
        <a:p>
          <a:pPr eaLnBrk="1" fontAlgn="auto" latinLnBrk="0" hangingPunct="1"/>
          <a:endParaRPr lang="en-US" sz="1100" b="1" i="0">
            <a:solidFill>
              <a:schemeClr val="dk1"/>
            </a:solidFill>
            <a:effectLst/>
            <a:latin typeface="+mn-lt"/>
            <a:ea typeface="+mn-ea"/>
            <a:cs typeface="+mn-cs"/>
          </a:endParaRPr>
        </a:p>
        <a:p>
          <a:pPr eaLnBrk="1" fontAlgn="auto" latinLnBrk="0" hangingPunct="1"/>
          <a:r>
            <a:rPr lang="en-US" sz="1100" b="1" i="0">
              <a:solidFill>
                <a:schemeClr val="dk1"/>
              </a:solidFill>
              <a:effectLst/>
              <a:latin typeface="+mn-lt"/>
              <a:ea typeface="+mn-ea"/>
              <a:cs typeface="+mn-cs"/>
            </a:rPr>
            <a:t>	SAP Nr.: 	10000105091</a:t>
          </a:r>
          <a:endParaRPr lang="de-DE">
            <a:effectLst/>
          </a:endParaRPr>
        </a:p>
        <a:p>
          <a:pPr eaLnBrk="1" fontAlgn="auto" latinLnBrk="0" hangingPunct="1"/>
          <a:endParaRPr lang="en-US" sz="1100" b="1" i="0">
            <a:solidFill>
              <a:schemeClr val="dk1"/>
            </a:solidFill>
            <a:effectLst/>
            <a:latin typeface="+mn-lt"/>
            <a:ea typeface="+mn-ea"/>
            <a:cs typeface="+mn-cs"/>
          </a:endParaRPr>
        </a:p>
        <a:p>
          <a:pPr eaLnBrk="1" fontAlgn="auto" latinLnBrk="0" hangingPunct="1"/>
          <a:r>
            <a:rPr lang="en-US" sz="1100" b="1" i="0">
              <a:solidFill>
                <a:schemeClr val="dk1"/>
              </a:solidFill>
              <a:effectLst/>
              <a:latin typeface="+mn-lt"/>
              <a:ea typeface="+mn-ea"/>
              <a:cs typeface="+mn-cs"/>
            </a:rPr>
            <a:t>	Release: 	SYS6000V4 V</a:t>
          </a:r>
          <a:r>
            <a:rPr lang="en-US" sz="1100" b="1" i="0" baseline="0">
              <a:solidFill>
                <a:schemeClr val="dk1"/>
              </a:solidFill>
              <a:effectLst/>
              <a:latin typeface="+mn-lt"/>
              <a:ea typeface="+mn-ea"/>
              <a:cs typeface="+mn-cs"/>
            </a:rPr>
            <a:t>4.00.32, MQTT 5.6 </a:t>
          </a:r>
          <a:endParaRPr lang="de-DE">
            <a:effectLst/>
          </a:endParaRPr>
        </a:p>
      </xdr:txBody>
    </xdr:sp>
    <xdr:clientData/>
  </xdr:twoCellAnchor>
  <xdr:twoCellAnchor editAs="oneCell">
    <xdr:from>
      <xdr:col>1</xdr:col>
      <xdr:colOff>745003</xdr:colOff>
      <xdr:row>3</xdr:row>
      <xdr:rowOff>41224</xdr:rowOff>
    </xdr:from>
    <xdr:to>
      <xdr:col>3</xdr:col>
      <xdr:colOff>3839</xdr:colOff>
      <xdr:row>7</xdr:row>
      <xdr:rowOff>79346</xdr:rowOff>
    </xdr:to>
    <xdr:pic>
      <xdr:nvPicPr>
        <xdr:cNvPr id="5" name="Grafik 1907187861" descr="Ein Bild, das Logo enthält.&#10;&#10;Automatisch generierte Beschreibung">
          <a:extLst>
            <a:ext uri="{FF2B5EF4-FFF2-40B4-BE49-F238E27FC236}">
              <a16:creationId xmlns:a16="http://schemas.microsoft.com/office/drawing/2014/main" id="{A5951D2D-26C3-4E21-9DFE-92BB6709122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095068" y="612724"/>
          <a:ext cx="1680671" cy="80012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19706</xdr:colOff>
      <xdr:row>0</xdr:row>
      <xdr:rowOff>11458</xdr:rowOff>
    </xdr:from>
    <xdr:to>
      <xdr:col>6</xdr:col>
      <xdr:colOff>363141</xdr:colOff>
      <xdr:row>39</xdr:row>
      <xdr:rowOff>14654</xdr:rowOff>
    </xdr:to>
    <xdr:sp macro="" textlink="">
      <xdr:nvSpPr>
        <xdr:cNvPr id="2" name="TextBox 1">
          <a:extLst>
            <a:ext uri="{FF2B5EF4-FFF2-40B4-BE49-F238E27FC236}">
              <a16:creationId xmlns:a16="http://schemas.microsoft.com/office/drawing/2014/main" id="{D414CE2D-8A7D-4614-9283-72CCEC6C5727}"/>
            </a:ext>
          </a:extLst>
        </xdr:cNvPr>
        <xdr:cNvSpPr txBox="1"/>
      </xdr:nvSpPr>
      <xdr:spPr>
        <a:xfrm>
          <a:off x="275690" y="11458"/>
          <a:ext cx="4808279" cy="786132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en-US" sz="1100" b="0" i="0" u="none" strike="noStrike">
            <a:solidFill>
              <a:schemeClr val="dk1"/>
            </a:solidFill>
            <a:effectLst/>
            <a:latin typeface="+mn-lt"/>
            <a:ea typeface="+mn-ea"/>
            <a:cs typeface="+mn-cs"/>
          </a:endParaRPr>
        </a:p>
        <a:p>
          <a:pPr algn="ctr"/>
          <a:endParaRPr lang="en-US" sz="1100" b="0" i="0" u="none" strike="noStrike">
            <a:solidFill>
              <a:schemeClr val="dk1"/>
            </a:solidFill>
            <a:effectLst/>
            <a:latin typeface="+mn-lt"/>
            <a:ea typeface="+mn-ea"/>
            <a:cs typeface="+mn-cs"/>
          </a:endParaRPr>
        </a:p>
        <a:p>
          <a:pPr algn="ctr"/>
          <a:endParaRPr lang="en-US" sz="1100" b="0" i="0" u="none" strike="noStrike">
            <a:solidFill>
              <a:schemeClr val="dk1"/>
            </a:solidFill>
            <a:effectLst/>
            <a:latin typeface="+mn-lt"/>
            <a:ea typeface="+mn-ea"/>
            <a:cs typeface="+mn-cs"/>
          </a:endParaRPr>
        </a:p>
        <a:p>
          <a:pPr algn="ctr"/>
          <a:endParaRPr lang="en-US" sz="1100" b="0" i="0" u="none" strike="noStrike">
            <a:solidFill>
              <a:schemeClr val="dk1"/>
            </a:solidFill>
            <a:effectLst/>
            <a:latin typeface="+mn-lt"/>
            <a:ea typeface="+mn-ea"/>
            <a:cs typeface="+mn-cs"/>
          </a:endParaRPr>
        </a:p>
        <a:p>
          <a:pPr algn="ctr"/>
          <a:endParaRPr lang="en-US" sz="1100" b="0" i="0" u="none" strike="noStrike">
            <a:solidFill>
              <a:schemeClr val="dk1"/>
            </a:solidFill>
            <a:effectLst/>
            <a:latin typeface="+mn-lt"/>
            <a:ea typeface="+mn-ea"/>
            <a:cs typeface="+mn-cs"/>
          </a:endParaRPr>
        </a:p>
        <a:p>
          <a:pPr algn="ctr"/>
          <a:endParaRPr lang="en-US" sz="1100" b="0" i="0" u="none" strike="noStrike">
            <a:solidFill>
              <a:schemeClr val="dk1"/>
            </a:solidFill>
            <a:effectLst/>
            <a:latin typeface="+mn-lt"/>
            <a:ea typeface="+mn-ea"/>
            <a:cs typeface="+mn-cs"/>
          </a:endParaRPr>
        </a:p>
        <a:p>
          <a:pPr algn="ctr"/>
          <a:endParaRPr lang="en-US" sz="1100" b="0" i="0" u="none" strike="noStrike">
            <a:solidFill>
              <a:schemeClr val="dk1"/>
            </a:solidFill>
            <a:effectLst/>
            <a:latin typeface="+mn-lt"/>
            <a:ea typeface="+mn-ea"/>
            <a:cs typeface="+mn-cs"/>
          </a:endParaRPr>
        </a:p>
        <a:p>
          <a:pPr algn="ctr"/>
          <a:endParaRPr lang="en-US" sz="1100" b="0" i="0" u="none" strike="noStrike">
            <a:solidFill>
              <a:schemeClr val="dk1"/>
            </a:solidFill>
            <a:effectLst/>
            <a:latin typeface="+mn-lt"/>
            <a:ea typeface="+mn-ea"/>
            <a:cs typeface="+mn-cs"/>
          </a:endParaRPr>
        </a:p>
        <a:p>
          <a:pPr algn="ctr"/>
          <a:endParaRPr lang="en-US" sz="1100" b="0" i="0" u="none" strike="noStrike">
            <a:solidFill>
              <a:schemeClr val="dk1"/>
            </a:solidFill>
            <a:effectLst/>
            <a:latin typeface="+mn-lt"/>
            <a:ea typeface="+mn-ea"/>
            <a:cs typeface="+mn-cs"/>
          </a:endParaRPr>
        </a:p>
        <a:p>
          <a:pPr algn="ctr"/>
          <a:endParaRPr lang="en-US" sz="1100" b="0" i="0" u="none" strike="noStrike">
            <a:solidFill>
              <a:schemeClr val="dk1"/>
            </a:solidFill>
            <a:effectLst/>
            <a:latin typeface="+mn-lt"/>
            <a:ea typeface="+mn-ea"/>
            <a:cs typeface="+mn-cs"/>
          </a:endParaRPr>
        </a:p>
        <a:p>
          <a:pPr algn="ctr"/>
          <a:r>
            <a:rPr lang="en-US" sz="1100" b="0" i="0" u="none" strike="noStrike">
              <a:solidFill>
                <a:schemeClr val="dk1"/>
              </a:solidFill>
              <a:effectLst/>
              <a:latin typeface="+mn-lt"/>
              <a:ea typeface="+mn-ea"/>
              <a:cs typeface="+mn-cs"/>
            </a:rPr>
            <a:t>Industrial Assembly Solutions - ADH</a:t>
          </a:r>
        </a:p>
        <a:p>
          <a:pPr algn="ctr"/>
          <a:endParaRPr lang="en-US" sz="1100" b="0" i="0" u="none" strike="noStrike">
            <a:solidFill>
              <a:schemeClr val="dk1"/>
            </a:solidFill>
            <a:effectLst/>
            <a:latin typeface="+mn-lt"/>
            <a:ea typeface="+mn-ea"/>
            <a:cs typeface="+mn-cs"/>
          </a:endParaRPr>
        </a:p>
        <a:p>
          <a:pPr algn="ctr"/>
          <a:endParaRPr lang="en-US" sz="1050"/>
        </a:p>
        <a:p>
          <a:pPr algn="ctr"/>
          <a:r>
            <a:rPr lang="en-US" sz="1100" b="0" i="0" u="none" strike="noStrike">
              <a:solidFill>
                <a:schemeClr val="dk1"/>
              </a:solidFill>
              <a:effectLst/>
              <a:latin typeface="+mn-lt"/>
              <a:ea typeface="+mn-ea"/>
              <a:cs typeface="+mn-cs"/>
            </a:rPr>
            <a:t>Atlas Copco Industrial Assembly Solutions</a:t>
          </a:r>
          <a:endParaRPr lang="en-US" sz="6600"/>
        </a:p>
        <a:p>
          <a:pPr algn="ctr"/>
          <a:r>
            <a:rPr lang="en-US" sz="1100" b="0" i="0" u="none" strike="noStrike">
              <a:solidFill>
                <a:schemeClr val="dk1"/>
              </a:solidFill>
              <a:effectLst/>
              <a:latin typeface="+mn-lt"/>
              <a:ea typeface="+mn-ea"/>
              <a:cs typeface="+mn-cs"/>
            </a:rPr>
            <a:t>Atlas Copco IAS GmbH</a:t>
          </a:r>
        </a:p>
        <a:p>
          <a:pPr algn="ctr"/>
          <a:endParaRPr lang="en-US" sz="2000"/>
        </a:p>
        <a:p>
          <a:pPr algn="ctr"/>
          <a:r>
            <a:rPr lang="en-US" sz="1100" b="0" i="0" u="none" strike="noStrike">
              <a:solidFill>
                <a:schemeClr val="dk1"/>
              </a:solidFill>
              <a:effectLst/>
              <a:latin typeface="+mn-lt"/>
              <a:ea typeface="+mn-ea"/>
              <a:cs typeface="+mn-cs"/>
            </a:rPr>
            <a:t>Visitor Address:Gewerbestr. 52</a:t>
          </a:r>
          <a:endParaRPr lang="en-US" sz="2800"/>
        </a:p>
        <a:p>
          <a:pPr algn="ctr"/>
          <a:r>
            <a:rPr lang="en-US" sz="1100" b="0" i="0" u="none" strike="noStrike">
              <a:solidFill>
                <a:schemeClr val="dk1"/>
              </a:solidFill>
              <a:effectLst/>
              <a:latin typeface="+mn-lt"/>
              <a:ea typeface="+mn-ea"/>
              <a:cs typeface="+mn-cs"/>
            </a:rPr>
            <a:t>75015 Bretten – Germany</a:t>
          </a:r>
          <a:endParaRPr lang="en-US" sz="2800"/>
        </a:p>
        <a:p>
          <a:pPr algn="ctr"/>
          <a:r>
            <a:rPr lang="en-US" sz="1100" b="0" i="0" u="none" strike="noStrike">
              <a:solidFill>
                <a:schemeClr val="dk1"/>
              </a:solidFill>
              <a:effectLst/>
              <a:latin typeface="+mn-lt"/>
              <a:ea typeface="+mn-ea"/>
              <a:cs typeface="+mn-cs"/>
            </a:rPr>
            <a:t>Visit Atlas Copco at: http://www.atlascopco.com</a:t>
          </a:r>
          <a:endParaRPr lang="en-US" sz="2800" b="0" i="0" u="none" strike="noStrike">
            <a:solidFill>
              <a:schemeClr val="dk1"/>
            </a:solidFill>
            <a:effectLst/>
            <a:latin typeface="+mn-lt"/>
            <a:ea typeface="+mn-ea"/>
            <a:cs typeface="+mn-cs"/>
          </a:endParaRPr>
        </a:p>
        <a:p>
          <a:pPr algn="ctr"/>
          <a:endParaRPr lang="en-US" sz="2800"/>
        </a:p>
        <a:p>
          <a:pPr algn="ctr"/>
          <a:r>
            <a:rPr kumimoji="0" lang="en-US" sz="2800" b="1" i="0" u="none" strike="noStrike" kern="0" cap="none" spc="0" normalizeH="0" baseline="0" noProof="0">
              <a:ln>
                <a:noFill/>
              </a:ln>
              <a:solidFill>
                <a:prstClr val="black"/>
              </a:solidFill>
              <a:effectLst/>
              <a:uLnTx/>
              <a:uFillTx/>
              <a:latin typeface="+mn-lt"/>
              <a:ea typeface="+mn-ea"/>
              <a:cs typeface="+mn-cs"/>
            </a:rPr>
            <a:t>SYS6000V4 MQTT Specification</a:t>
          </a:r>
        </a:p>
        <a:p>
          <a:pPr algn="ctr"/>
          <a:r>
            <a:rPr lang="en-US" sz="2800" b="1" i="0" u="none" strike="noStrike">
              <a:solidFill>
                <a:schemeClr val="dk1"/>
              </a:solidFill>
              <a:effectLst/>
              <a:latin typeface="+mn-lt"/>
              <a:ea typeface="+mn-ea"/>
              <a:cs typeface="+mn-cs"/>
            </a:rPr>
            <a:t>Interface 2.0:</a:t>
          </a:r>
          <a:r>
            <a:rPr lang="en-US" sz="2800"/>
            <a:t> </a:t>
          </a:r>
          <a:r>
            <a:rPr lang="en-US" sz="2800" b="1"/>
            <a:t>Porsche/PPMP</a:t>
          </a:r>
        </a:p>
        <a:p>
          <a:endParaRPr lang="en-US" sz="1100" b="1" i="0" u="none" strike="noStrike">
            <a:solidFill>
              <a:schemeClr val="dk1"/>
            </a:solidFill>
            <a:effectLst/>
            <a:latin typeface="+mn-lt"/>
            <a:ea typeface="+mn-ea"/>
            <a:cs typeface="+mn-cs"/>
          </a:endParaRPr>
        </a:p>
        <a:p>
          <a:endParaRPr lang="en-US" sz="1100" b="1" i="0" u="none" strike="noStrike">
            <a:solidFill>
              <a:schemeClr val="dk1"/>
            </a:solidFill>
            <a:effectLst/>
            <a:latin typeface="+mn-lt"/>
            <a:ea typeface="+mn-ea"/>
            <a:cs typeface="+mn-cs"/>
          </a:endParaRPr>
        </a:p>
        <a:p>
          <a:endParaRPr lang="en-US" sz="1100" b="1" i="0" u="none" strike="noStrike">
            <a:solidFill>
              <a:schemeClr val="dk1"/>
            </a:solidFill>
            <a:effectLst/>
            <a:latin typeface="+mn-lt"/>
            <a:ea typeface="+mn-ea"/>
            <a:cs typeface="+mn-cs"/>
          </a:endParaRPr>
        </a:p>
        <a:p>
          <a:endParaRPr lang="en-US" sz="1100" b="1" i="0" u="none" strike="noStrike">
            <a:solidFill>
              <a:schemeClr val="dk1"/>
            </a:solidFill>
            <a:effectLst/>
            <a:latin typeface="+mn-lt"/>
            <a:ea typeface="+mn-ea"/>
            <a:cs typeface="+mn-cs"/>
          </a:endParaRPr>
        </a:p>
        <a:p>
          <a:endParaRPr lang="en-US" sz="1100" b="1" i="0" u="none" strike="noStrike">
            <a:solidFill>
              <a:schemeClr val="dk1"/>
            </a:solidFill>
            <a:effectLst/>
            <a:latin typeface="+mn-lt"/>
            <a:ea typeface="+mn-ea"/>
            <a:cs typeface="+mn-cs"/>
          </a:endParaRPr>
        </a:p>
        <a:p>
          <a:endParaRPr lang="en-US" sz="1100" b="1" i="0" u="none" strike="noStrike">
            <a:solidFill>
              <a:schemeClr val="dk1"/>
            </a:solidFill>
            <a:effectLst/>
            <a:latin typeface="+mn-lt"/>
            <a:ea typeface="+mn-ea"/>
            <a:cs typeface="+mn-cs"/>
          </a:endParaRPr>
        </a:p>
        <a:p>
          <a:r>
            <a:rPr lang="en-US" sz="1100" b="1" i="0">
              <a:solidFill>
                <a:schemeClr val="dk1"/>
              </a:solidFill>
              <a:effectLst/>
              <a:latin typeface="+mn-lt"/>
              <a:ea typeface="+mn-ea"/>
              <a:cs typeface="+mn-cs"/>
            </a:rPr>
            <a:t>	Contact: </a:t>
          </a:r>
          <a:r>
            <a:rPr lang="en-US" sz="1100">
              <a:solidFill>
                <a:schemeClr val="dk1"/>
              </a:solidFill>
              <a:effectLst/>
              <a:latin typeface="+mn-lt"/>
              <a:ea typeface="+mn-ea"/>
              <a:cs typeface="+mn-cs"/>
            </a:rPr>
            <a:t> 	</a:t>
          </a:r>
          <a:r>
            <a:rPr lang="en-US" sz="1100" b="1" i="0">
              <a:solidFill>
                <a:schemeClr val="dk1"/>
              </a:solidFill>
              <a:effectLst/>
              <a:latin typeface="+mn-lt"/>
              <a:ea typeface="+mn-ea"/>
              <a:cs typeface="+mn-cs"/>
            </a:rPr>
            <a:t>Florian Danvin</a:t>
          </a:r>
          <a:r>
            <a:rPr lang="en-US" sz="1100">
              <a:solidFill>
                <a:schemeClr val="dk1"/>
              </a:solidFill>
              <a:effectLst/>
              <a:latin typeface="+mn-lt"/>
              <a:ea typeface="+mn-ea"/>
              <a:cs typeface="+mn-cs"/>
            </a:rPr>
            <a:t> </a:t>
          </a:r>
          <a:endParaRPr lang="de-DE">
            <a:effectLst/>
          </a:endParaRPr>
        </a:p>
        <a:p>
          <a:r>
            <a:rPr lang="en-US" sz="1100" b="1" i="0">
              <a:solidFill>
                <a:schemeClr val="dk1"/>
              </a:solidFill>
              <a:effectLst/>
              <a:latin typeface="+mn-lt"/>
              <a:ea typeface="+mn-ea"/>
              <a:cs typeface="+mn-cs"/>
            </a:rPr>
            <a:t>		Tel.: +32 38701946</a:t>
          </a:r>
          <a:r>
            <a:rPr lang="en-US" sz="1100">
              <a:solidFill>
                <a:schemeClr val="dk1"/>
              </a:solidFill>
              <a:effectLst/>
              <a:latin typeface="+mn-lt"/>
              <a:ea typeface="+mn-ea"/>
              <a:cs typeface="+mn-cs"/>
            </a:rPr>
            <a:t> </a:t>
          </a:r>
          <a:endParaRPr lang="de-DE">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i="0">
              <a:solidFill>
                <a:schemeClr val="dk1"/>
              </a:solidFill>
              <a:effectLst/>
              <a:latin typeface="+mn-lt"/>
              <a:ea typeface="+mn-ea"/>
              <a:cs typeface="+mn-cs"/>
            </a:rPr>
            <a:t>		e-mail: </a:t>
          </a:r>
          <a:r>
            <a:rPr kumimoji="0" lang="en-US" sz="1100" b="1" i="0" u="sng" strike="noStrike" kern="0" cap="none" spc="0" normalizeH="0" baseline="0" noProof="0">
              <a:ln>
                <a:noFill/>
              </a:ln>
              <a:solidFill>
                <a:srgbClr val="0070C0"/>
              </a:solidFill>
              <a:effectLst/>
              <a:uLnTx/>
              <a:uFillTx/>
              <a:latin typeface="+mn-lt"/>
              <a:ea typeface="+mn-ea"/>
              <a:cs typeface="+mn-cs"/>
            </a:rPr>
            <a:t>florian.danvin@atlascopco.com</a:t>
          </a:r>
        </a:p>
        <a:p>
          <a:endParaRPr lang="de-DE" sz="1100" b="0" i="0">
            <a:solidFill>
              <a:schemeClr val="dk1"/>
            </a:solidFill>
            <a:effectLst/>
            <a:latin typeface="+mn-lt"/>
            <a:ea typeface="+mn-ea"/>
            <a:cs typeface="+mn-cs"/>
          </a:endParaRPr>
        </a:p>
        <a:p>
          <a:endParaRPr lang="en-US" sz="1100" b="1" i="0">
            <a:solidFill>
              <a:schemeClr val="dk1"/>
            </a:solidFill>
            <a:effectLst/>
            <a:latin typeface="+mn-lt"/>
            <a:ea typeface="+mn-ea"/>
            <a:cs typeface="+mn-cs"/>
          </a:endParaRPr>
        </a:p>
        <a:p>
          <a:r>
            <a:rPr lang="en-US" sz="1100" b="1" i="0">
              <a:solidFill>
                <a:schemeClr val="dk1"/>
              </a:solidFill>
              <a:effectLst/>
              <a:latin typeface="+mn-lt"/>
              <a:ea typeface="+mn-ea"/>
              <a:cs typeface="+mn-cs"/>
            </a:rPr>
            <a:t>	Version: 	V</a:t>
          </a:r>
          <a:r>
            <a:rPr lang="en-US" sz="1100" b="1" i="0" baseline="0">
              <a:solidFill>
                <a:schemeClr val="dk1"/>
              </a:solidFill>
              <a:effectLst/>
              <a:latin typeface="+mn-lt"/>
              <a:ea typeface="+mn-ea"/>
              <a:cs typeface="+mn-cs"/>
            </a:rPr>
            <a:t> 1.2    January 16</a:t>
          </a:r>
          <a:r>
            <a:rPr lang="en-US" sz="1100" b="1" i="0">
              <a:solidFill>
                <a:schemeClr val="dk1"/>
              </a:solidFill>
              <a:effectLst/>
              <a:latin typeface="+mn-lt"/>
              <a:ea typeface="+mn-ea"/>
              <a:cs typeface="+mn-cs"/>
            </a:rPr>
            <a:t>, 2025</a:t>
          </a:r>
          <a:r>
            <a:rPr lang="en-US" sz="1100">
              <a:solidFill>
                <a:schemeClr val="dk1"/>
              </a:solidFill>
              <a:effectLst/>
              <a:latin typeface="+mn-lt"/>
              <a:ea typeface="+mn-ea"/>
              <a:cs typeface="+mn-cs"/>
            </a:rPr>
            <a:t> </a:t>
          </a:r>
          <a:endParaRPr lang="de-DE">
            <a:effectLst/>
          </a:endParaRPr>
        </a:p>
        <a:p>
          <a:pPr eaLnBrk="1" fontAlgn="auto" latinLnBrk="0" hangingPunct="1"/>
          <a:endParaRPr lang="en-US" sz="1100" b="1" i="0">
            <a:solidFill>
              <a:schemeClr val="dk1"/>
            </a:solidFill>
            <a:effectLst/>
            <a:latin typeface="+mn-lt"/>
            <a:ea typeface="+mn-ea"/>
            <a:cs typeface="+mn-cs"/>
          </a:endParaRPr>
        </a:p>
        <a:p>
          <a:pPr eaLnBrk="1" fontAlgn="auto" latinLnBrk="0" hangingPunct="1"/>
          <a:r>
            <a:rPr lang="en-US" sz="1100" b="1" i="0">
              <a:solidFill>
                <a:schemeClr val="dk1"/>
              </a:solidFill>
              <a:effectLst/>
              <a:latin typeface="+mn-lt"/>
              <a:ea typeface="+mn-ea"/>
              <a:cs typeface="+mn-cs"/>
            </a:rPr>
            <a:t>	SAP Nr.: 	10000105089</a:t>
          </a:r>
          <a:endParaRPr lang="de-DE">
            <a:effectLst/>
          </a:endParaRPr>
        </a:p>
        <a:p>
          <a:pPr eaLnBrk="1" fontAlgn="auto" latinLnBrk="0" hangingPunct="1"/>
          <a:endParaRPr lang="en-US" sz="1100" b="1" i="0">
            <a:solidFill>
              <a:schemeClr val="dk1"/>
            </a:solidFill>
            <a:effectLst/>
            <a:latin typeface="+mn-lt"/>
            <a:ea typeface="+mn-ea"/>
            <a:cs typeface="+mn-cs"/>
          </a:endParaRPr>
        </a:p>
        <a:p>
          <a:pPr eaLnBrk="1" fontAlgn="auto" latinLnBrk="0" hangingPunct="1"/>
          <a:r>
            <a:rPr lang="en-US" sz="1100" b="1" i="0">
              <a:solidFill>
                <a:schemeClr val="dk1"/>
              </a:solidFill>
              <a:effectLst/>
              <a:latin typeface="+mn-lt"/>
              <a:ea typeface="+mn-ea"/>
              <a:cs typeface="+mn-cs"/>
            </a:rPr>
            <a:t>	Release: 	SYS6000V4 V</a:t>
          </a:r>
          <a:r>
            <a:rPr lang="en-US" sz="1100" b="1" i="0" baseline="0">
              <a:solidFill>
                <a:schemeClr val="dk1"/>
              </a:solidFill>
              <a:effectLst/>
              <a:latin typeface="+mn-lt"/>
              <a:ea typeface="+mn-ea"/>
              <a:cs typeface="+mn-cs"/>
            </a:rPr>
            <a:t>4.00.32, MQTT 5.6 </a:t>
          </a:r>
          <a:endParaRPr lang="de-DE">
            <a:effectLst/>
          </a:endParaRPr>
        </a:p>
      </xdr:txBody>
    </xdr:sp>
    <xdr:clientData/>
  </xdr:twoCellAnchor>
  <xdr:twoCellAnchor editAs="oneCell">
    <xdr:from>
      <xdr:col>2</xdr:col>
      <xdr:colOff>953122</xdr:colOff>
      <xdr:row>3</xdr:row>
      <xdr:rowOff>45983</xdr:rowOff>
    </xdr:from>
    <xdr:to>
      <xdr:col>3</xdr:col>
      <xdr:colOff>913939</xdr:colOff>
      <xdr:row>7</xdr:row>
      <xdr:rowOff>86010</xdr:rowOff>
    </xdr:to>
    <xdr:pic>
      <xdr:nvPicPr>
        <xdr:cNvPr id="4" name="Grafik 1907187861" descr="Ein Bild, das Logo enthält.&#10;&#10;Automatisch generierte Beschreibung">
          <a:extLst>
            <a:ext uri="{FF2B5EF4-FFF2-40B4-BE49-F238E27FC236}">
              <a16:creationId xmlns:a16="http://schemas.microsoft.com/office/drawing/2014/main" id="{3E6AE52E-D396-49A6-AD49-5C274FA4241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083422" y="598433"/>
          <a:ext cx="1602950" cy="77662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87923</xdr:colOff>
      <xdr:row>0</xdr:row>
      <xdr:rowOff>11458</xdr:rowOff>
    </xdr:from>
    <xdr:to>
      <xdr:col>7</xdr:col>
      <xdr:colOff>483576</xdr:colOff>
      <xdr:row>39</xdr:row>
      <xdr:rowOff>7327</xdr:rowOff>
    </xdr:to>
    <xdr:sp macro="" textlink="">
      <xdr:nvSpPr>
        <xdr:cNvPr id="2" name="TextBox 1">
          <a:extLst>
            <a:ext uri="{FF2B5EF4-FFF2-40B4-BE49-F238E27FC236}">
              <a16:creationId xmlns:a16="http://schemas.microsoft.com/office/drawing/2014/main" id="{9E9A71FB-6548-496A-84E4-E5350890867B}"/>
            </a:ext>
          </a:extLst>
        </xdr:cNvPr>
        <xdr:cNvSpPr txBox="1"/>
      </xdr:nvSpPr>
      <xdr:spPr>
        <a:xfrm>
          <a:off x="87923" y="11458"/>
          <a:ext cx="5678365" cy="786498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en-US" sz="1100" b="0" i="0" u="none" strike="noStrike">
            <a:solidFill>
              <a:schemeClr val="dk1"/>
            </a:solidFill>
            <a:effectLst/>
            <a:latin typeface="+mn-lt"/>
            <a:ea typeface="+mn-ea"/>
            <a:cs typeface="+mn-cs"/>
          </a:endParaRPr>
        </a:p>
        <a:p>
          <a:pPr algn="ctr"/>
          <a:endParaRPr lang="en-US" sz="1100" b="0" i="0" u="none" strike="noStrike">
            <a:solidFill>
              <a:schemeClr val="dk1"/>
            </a:solidFill>
            <a:effectLst/>
            <a:latin typeface="+mn-lt"/>
            <a:ea typeface="+mn-ea"/>
            <a:cs typeface="+mn-cs"/>
          </a:endParaRPr>
        </a:p>
        <a:p>
          <a:pPr algn="ctr"/>
          <a:endParaRPr lang="en-US" sz="1100" b="0" i="0" u="none" strike="noStrike">
            <a:solidFill>
              <a:schemeClr val="dk1"/>
            </a:solidFill>
            <a:effectLst/>
            <a:latin typeface="+mn-lt"/>
            <a:ea typeface="+mn-ea"/>
            <a:cs typeface="+mn-cs"/>
          </a:endParaRPr>
        </a:p>
        <a:p>
          <a:pPr algn="ctr"/>
          <a:endParaRPr lang="en-US" sz="1100" b="0" i="0" u="none" strike="noStrike">
            <a:solidFill>
              <a:schemeClr val="dk1"/>
            </a:solidFill>
            <a:effectLst/>
            <a:latin typeface="+mn-lt"/>
            <a:ea typeface="+mn-ea"/>
            <a:cs typeface="+mn-cs"/>
          </a:endParaRPr>
        </a:p>
        <a:p>
          <a:pPr algn="ctr"/>
          <a:endParaRPr lang="en-US" sz="1100" b="0" i="0" u="none" strike="noStrike">
            <a:solidFill>
              <a:schemeClr val="dk1"/>
            </a:solidFill>
            <a:effectLst/>
            <a:latin typeface="+mn-lt"/>
            <a:ea typeface="+mn-ea"/>
            <a:cs typeface="+mn-cs"/>
          </a:endParaRPr>
        </a:p>
        <a:p>
          <a:pPr algn="ctr"/>
          <a:endParaRPr lang="en-US" sz="1100" b="0" i="0" u="none" strike="noStrike">
            <a:solidFill>
              <a:schemeClr val="dk1"/>
            </a:solidFill>
            <a:effectLst/>
            <a:latin typeface="+mn-lt"/>
            <a:ea typeface="+mn-ea"/>
            <a:cs typeface="+mn-cs"/>
          </a:endParaRPr>
        </a:p>
        <a:p>
          <a:pPr algn="ctr"/>
          <a:endParaRPr lang="en-US" sz="1100" b="0" i="0" u="none" strike="noStrike">
            <a:solidFill>
              <a:schemeClr val="dk1"/>
            </a:solidFill>
            <a:effectLst/>
            <a:latin typeface="+mn-lt"/>
            <a:ea typeface="+mn-ea"/>
            <a:cs typeface="+mn-cs"/>
          </a:endParaRPr>
        </a:p>
        <a:p>
          <a:pPr algn="ctr"/>
          <a:endParaRPr lang="en-US" sz="1100" b="0" i="0" u="none" strike="noStrike">
            <a:solidFill>
              <a:schemeClr val="dk1"/>
            </a:solidFill>
            <a:effectLst/>
            <a:latin typeface="+mn-lt"/>
            <a:ea typeface="+mn-ea"/>
            <a:cs typeface="+mn-cs"/>
          </a:endParaRPr>
        </a:p>
        <a:p>
          <a:pPr algn="ctr"/>
          <a:endParaRPr lang="en-US" sz="1100" b="0" i="0" u="none" strike="noStrike">
            <a:solidFill>
              <a:schemeClr val="dk1"/>
            </a:solidFill>
            <a:effectLst/>
            <a:latin typeface="+mn-lt"/>
            <a:ea typeface="+mn-ea"/>
            <a:cs typeface="+mn-cs"/>
          </a:endParaRPr>
        </a:p>
        <a:p>
          <a:pPr algn="ctr"/>
          <a:endParaRPr lang="en-US" sz="1100" b="0" i="0" u="none" strike="noStrike">
            <a:solidFill>
              <a:schemeClr val="dk1"/>
            </a:solidFill>
            <a:effectLst/>
            <a:latin typeface="+mn-lt"/>
            <a:ea typeface="+mn-ea"/>
            <a:cs typeface="+mn-cs"/>
          </a:endParaRPr>
        </a:p>
        <a:p>
          <a:pPr algn="ctr"/>
          <a:r>
            <a:rPr lang="en-US" sz="1100" b="0" i="0" u="none" strike="noStrike">
              <a:solidFill>
                <a:schemeClr val="dk1"/>
              </a:solidFill>
              <a:effectLst/>
              <a:latin typeface="+mn-lt"/>
              <a:ea typeface="+mn-ea"/>
              <a:cs typeface="+mn-cs"/>
            </a:rPr>
            <a:t>Industrial Assembly Solutions - ADH</a:t>
          </a:r>
        </a:p>
        <a:p>
          <a:pPr algn="ctr"/>
          <a:endParaRPr lang="en-US" sz="1100" b="0" i="0" u="none" strike="noStrike">
            <a:solidFill>
              <a:schemeClr val="dk1"/>
            </a:solidFill>
            <a:effectLst/>
            <a:latin typeface="+mn-lt"/>
            <a:ea typeface="+mn-ea"/>
            <a:cs typeface="+mn-cs"/>
          </a:endParaRPr>
        </a:p>
        <a:p>
          <a:pPr algn="ctr"/>
          <a:endParaRPr lang="en-US" sz="1050"/>
        </a:p>
        <a:p>
          <a:pPr algn="ctr"/>
          <a:r>
            <a:rPr lang="en-US" sz="1100" b="0" i="0" u="none" strike="noStrike">
              <a:solidFill>
                <a:schemeClr val="dk1"/>
              </a:solidFill>
              <a:effectLst/>
              <a:latin typeface="+mn-lt"/>
              <a:ea typeface="+mn-ea"/>
              <a:cs typeface="+mn-cs"/>
            </a:rPr>
            <a:t>Atlas Copco Industrial Assembly Solutions</a:t>
          </a:r>
          <a:endParaRPr lang="en-US" sz="6600"/>
        </a:p>
        <a:p>
          <a:pPr algn="ctr"/>
          <a:r>
            <a:rPr lang="en-US" sz="1100" b="0" i="0" u="none" strike="noStrike">
              <a:solidFill>
                <a:schemeClr val="dk1"/>
              </a:solidFill>
              <a:effectLst/>
              <a:latin typeface="+mn-lt"/>
              <a:ea typeface="+mn-ea"/>
              <a:cs typeface="+mn-cs"/>
            </a:rPr>
            <a:t>Atlas Copco IAS GmbH</a:t>
          </a:r>
        </a:p>
        <a:p>
          <a:pPr algn="ctr"/>
          <a:endParaRPr lang="en-US" sz="2000"/>
        </a:p>
        <a:p>
          <a:pPr algn="ctr"/>
          <a:r>
            <a:rPr lang="en-US" sz="1100" b="0" i="0" u="none" strike="noStrike">
              <a:solidFill>
                <a:schemeClr val="dk1"/>
              </a:solidFill>
              <a:effectLst/>
              <a:latin typeface="+mn-lt"/>
              <a:ea typeface="+mn-ea"/>
              <a:cs typeface="+mn-cs"/>
            </a:rPr>
            <a:t>Visitor Address:Gewerbestr. 52</a:t>
          </a:r>
          <a:endParaRPr lang="en-US" sz="2800"/>
        </a:p>
        <a:p>
          <a:pPr algn="ctr"/>
          <a:r>
            <a:rPr lang="en-US" sz="1100" b="0" i="0" u="none" strike="noStrike">
              <a:solidFill>
                <a:schemeClr val="dk1"/>
              </a:solidFill>
              <a:effectLst/>
              <a:latin typeface="+mn-lt"/>
              <a:ea typeface="+mn-ea"/>
              <a:cs typeface="+mn-cs"/>
            </a:rPr>
            <a:t>75015 Bretten – Germany</a:t>
          </a:r>
          <a:endParaRPr lang="en-US" sz="2800"/>
        </a:p>
        <a:p>
          <a:pPr algn="ctr"/>
          <a:r>
            <a:rPr lang="en-US" sz="1100" b="0" i="0" u="none" strike="noStrike">
              <a:solidFill>
                <a:schemeClr val="dk1"/>
              </a:solidFill>
              <a:effectLst/>
              <a:latin typeface="+mn-lt"/>
              <a:ea typeface="+mn-ea"/>
              <a:cs typeface="+mn-cs"/>
            </a:rPr>
            <a:t>Visit Atlas Copco at: http://www.atlascopco.com</a:t>
          </a:r>
          <a:endParaRPr lang="en-US" sz="2800" b="0" i="0" u="none" strike="noStrike">
            <a:solidFill>
              <a:schemeClr val="dk1"/>
            </a:solidFill>
            <a:effectLst/>
            <a:latin typeface="+mn-lt"/>
            <a:ea typeface="+mn-ea"/>
            <a:cs typeface="+mn-cs"/>
          </a:endParaRPr>
        </a:p>
        <a:p>
          <a:pPr algn="ctr"/>
          <a:endParaRPr lang="en-US" sz="2800"/>
        </a:p>
        <a:p>
          <a:pPr algn="ctr"/>
          <a:r>
            <a:rPr lang="en-US" sz="2800" b="1" i="0" u="none" strike="noStrike">
              <a:solidFill>
                <a:schemeClr val="dk1"/>
              </a:solidFill>
              <a:effectLst/>
              <a:latin typeface="+mn-lt"/>
              <a:ea typeface="+mn-ea"/>
              <a:cs typeface="+mn-cs"/>
            </a:rPr>
            <a:t>MQTT SYS6000V4  Specification</a:t>
          </a:r>
        </a:p>
        <a:p>
          <a:pPr algn="ctr"/>
          <a:r>
            <a:rPr lang="en-US" sz="2800" b="1" i="0" u="none" strike="noStrike">
              <a:solidFill>
                <a:schemeClr val="dk1"/>
              </a:solidFill>
              <a:effectLst/>
              <a:latin typeface="+mn-lt"/>
              <a:ea typeface="+mn-ea"/>
              <a:cs typeface="+mn-cs"/>
            </a:rPr>
            <a:t>Interface 4.0: FFT/Magna</a:t>
          </a:r>
          <a:endParaRPr lang="en-US" sz="2800"/>
        </a:p>
        <a:p>
          <a:endParaRPr lang="en-US" sz="1100" b="1" i="0" u="none" strike="noStrike">
            <a:solidFill>
              <a:schemeClr val="dk1"/>
            </a:solidFill>
            <a:effectLst/>
            <a:latin typeface="+mn-lt"/>
            <a:ea typeface="+mn-ea"/>
            <a:cs typeface="+mn-cs"/>
          </a:endParaRPr>
        </a:p>
        <a:p>
          <a:endParaRPr lang="en-US" sz="1100" b="1" i="0" u="none" strike="noStrike">
            <a:solidFill>
              <a:schemeClr val="dk1"/>
            </a:solidFill>
            <a:effectLst/>
            <a:latin typeface="+mn-lt"/>
            <a:ea typeface="+mn-ea"/>
            <a:cs typeface="+mn-cs"/>
          </a:endParaRPr>
        </a:p>
        <a:p>
          <a:endParaRPr lang="en-US" sz="1100" b="1" i="0" u="none" strike="noStrike">
            <a:solidFill>
              <a:schemeClr val="dk1"/>
            </a:solidFill>
            <a:effectLst/>
            <a:latin typeface="+mn-lt"/>
            <a:ea typeface="+mn-ea"/>
            <a:cs typeface="+mn-cs"/>
          </a:endParaRPr>
        </a:p>
        <a:p>
          <a:endParaRPr lang="en-US" sz="1100" b="1" i="0" u="none" strike="noStrike">
            <a:solidFill>
              <a:schemeClr val="dk1"/>
            </a:solidFill>
            <a:effectLst/>
            <a:latin typeface="+mn-lt"/>
            <a:ea typeface="+mn-ea"/>
            <a:cs typeface="+mn-cs"/>
          </a:endParaRPr>
        </a:p>
        <a:p>
          <a:endParaRPr lang="en-US" sz="1100" b="1" i="0" u="none" strike="noStrike">
            <a:solidFill>
              <a:schemeClr val="dk1"/>
            </a:solidFill>
            <a:effectLst/>
            <a:latin typeface="+mn-lt"/>
            <a:ea typeface="+mn-ea"/>
            <a:cs typeface="+mn-cs"/>
          </a:endParaRPr>
        </a:p>
        <a:p>
          <a:endParaRPr lang="en-US" sz="1100" b="1" i="0" u="none" strike="noStrike">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1" i="0" u="none" strike="noStrike" kern="0" cap="none" spc="0" normalizeH="0" baseline="0" noProof="0">
              <a:ln>
                <a:noFill/>
              </a:ln>
              <a:solidFill>
                <a:prstClr val="black"/>
              </a:solidFill>
              <a:effectLst/>
              <a:uLnTx/>
              <a:uFillTx/>
              <a:latin typeface="+mn-lt"/>
              <a:ea typeface="+mn-ea"/>
              <a:cs typeface="+mn-cs"/>
            </a:rPr>
            <a:t>	Contact: </a:t>
          </a:r>
          <a:r>
            <a:rPr kumimoji="0" lang="en-US" sz="1100" b="0" i="0" u="none" strike="noStrike" kern="0" cap="none" spc="0" normalizeH="0" baseline="0" noProof="0">
              <a:ln>
                <a:noFill/>
              </a:ln>
              <a:solidFill>
                <a:prstClr val="black"/>
              </a:solidFill>
              <a:effectLst/>
              <a:uLnTx/>
              <a:uFillTx/>
              <a:latin typeface="+mn-lt"/>
              <a:ea typeface="+mn-ea"/>
              <a:cs typeface="+mn-cs"/>
            </a:rPr>
            <a:t> 	</a:t>
          </a:r>
          <a:r>
            <a:rPr kumimoji="0" lang="en-US" sz="1100" b="1" i="0" u="none" strike="noStrike" kern="0" cap="none" spc="0" normalizeH="0" baseline="0" noProof="0">
              <a:ln>
                <a:noFill/>
              </a:ln>
              <a:solidFill>
                <a:prstClr val="black"/>
              </a:solidFill>
              <a:effectLst/>
              <a:uLnTx/>
              <a:uFillTx/>
              <a:latin typeface="+mn-lt"/>
              <a:ea typeface="+mn-ea"/>
              <a:cs typeface="+mn-cs"/>
            </a:rPr>
            <a:t>Florian Danvin</a:t>
          </a:r>
          <a:r>
            <a:rPr kumimoji="0" lang="en-US" sz="1100" b="0" i="0" u="none" strike="noStrike" kern="0" cap="none" spc="0" normalizeH="0" baseline="0" noProof="0">
              <a:ln>
                <a:noFill/>
              </a:ln>
              <a:solidFill>
                <a:prstClr val="black"/>
              </a:solidFill>
              <a:effectLst/>
              <a:uLnTx/>
              <a:uFillTx/>
              <a:latin typeface="+mn-lt"/>
              <a:ea typeface="+mn-ea"/>
              <a:cs typeface="+mn-cs"/>
            </a:rPr>
            <a:t> </a:t>
          </a:r>
          <a:endParaRPr kumimoji="0" lang="de-DE" sz="11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1" i="0" u="none" strike="noStrike" kern="0" cap="none" spc="0" normalizeH="0" baseline="0" noProof="0">
              <a:ln>
                <a:noFill/>
              </a:ln>
              <a:solidFill>
                <a:prstClr val="black"/>
              </a:solidFill>
              <a:effectLst/>
              <a:uLnTx/>
              <a:uFillTx/>
              <a:latin typeface="+mn-lt"/>
              <a:ea typeface="+mn-ea"/>
              <a:cs typeface="+mn-cs"/>
            </a:rPr>
            <a:t>		Tel.: +32 38701946</a:t>
          </a:r>
          <a:r>
            <a:rPr kumimoji="0" lang="en-US" sz="1100" b="0" i="0" u="none" strike="noStrike" kern="0" cap="none" spc="0" normalizeH="0" baseline="0" noProof="0">
              <a:ln>
                <a:noFill/>
              </a:ln>
              <a:solidFill>
                <a:prstClr val="black"/>
              </a:solidFill>
              <a:effectLst/>
              <a:uLnTx/>
              <a:uFillTx/>
              <a:latin typeface="+mn-lt"/>
              <a:ea typeface="+mn-ea"/>
              <a:cs typeface="+mn-cs"/>
            </a:rPr>
            <a:t> </a:t>
          </a:r>
          <a:endParaRPr kumimoji="0" lang="de-DE" sz="11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1" i="0" u="none" strike="noStrike" kern="0" cap="none" spc="0" normalizeH="0" baseline="0" noProof="0">
              <a:ln>
                <a:noFill/>
              </a:ln>
              <a:solidFill>
                <a:prstClr val="black"/>
              </a:solidFill>
              <a:effectLst/>
              <a:uLnTx/>
              <a:uFillTx/>
              <a:latin typeface="+mn-lt"/>
              <a:ea typeface="+mn-ea"/>
              <a:cs typeface="+mn-cs"/>
            </a:rPr>
            <a:t>		e-mail: </a:t>
          </a:r>
          <a:r>
            <a:rPr kumimoji="0" lang="en-US" sz="1100" b="1" i="0" u="sng" strike="noStrike" kern="0" cap="none" spc="0" normalizeH="0" baseline="0" noProof="0">
              <a:ln>
                <a:noFill/>
              </a:ln>
              <a:solidFill>
                <a:srgbClr val="0070C0"/>
              </a:solidFill>
              <a:effectLst/>
              <a:uLnTx/>
              <a:uFillTx/>
              <a:latin typeface="+mn-lt"/>
              <a:ea typeface="+mn-ea"/>
              <a:cs typeface="+mn-cs"/>
            </a:rPr>
            <a:t>florian.danvin@atlascopco.com</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1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1"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1" i="0" u="none" strike="noStrike" kern="0" cap="none" spc="0" normalizeH="0" baseline="0" noProof="0">
              <a:ln>
                <a:noFill/>
              </a:ln>
              <a:solidFill>
                <a:prstClr val="black"/>
              </a:solidFill>
              <a:effectLst/>
              <a:uLnTx/>
              <a:uFillTx/>
              <a:latin typeface="+mn-lt"/>
              <a:ea typeface="+mn-ea"/>
              <a:cs typeface="+mn-cs"/>
            </a:rPr>
            <a:t>	Version: 	V 1.2    </a:t>
          </a:r>
          <a:r>
            <a:rPr lang="en-US" sz="1100" b="1" i="0" baseline="0">
              <a:solidFill>
                <a:schemeClr val="dk1"/>
              </a:solidFill>
              <a:effectLst/>
              <a:latin typeface="+mn-lt"/>
              <a:ea typeface="+mn-ea"/>
              <a:cs typeface="+mn-cs"/>
            </a:rPr>
            <a:t>January 16</a:t>
          </a:r>
          <a:r>
            <a:rPr lang="en-US" sz="1100" b="1" i="0">
              <a:solidFill>
                <a:schemeClr val="dk1"/>
              </a:solidFill>
              <a:effectLst/>
              <a:latin typeface="+mn-lt"/>
              <a:ea typeface="+mn-ea"/>
              <a:cs typeface="+mn-cs"/>
            </a:rPr>
            <a:t>, 2025</a:t>
          </a:r>
          <a:endParaRPr kumimoji="0" lang="de-DE" sz="11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1"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1" i="0" u="none" strike="noStrike" kern="0" cap="none" spc="0" normalizeH="0" baseline="0" noProof="0">
              <a:ln>
                <a:noFill/>
              </a:ln>
              <a:solidFill>
                <a:prstClr val="black"/>
              </a:solidFill>
              <a:effectLst/>
              <a:uLnTx/>
              <a:uFillTx/>
              <a:latin typeface="+mn-lt"/>
              <a:ea typeface="+mn-ea"/>
              <a:cs typeface="+mn-cs"/>
            </a:rPr>
            <a:t>	SAP Nr.: 	10000105090</a:t>
          </a:r>
          <a:endParaRPr kumimoji="0" lang="de-DE" sz="11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1"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1" i="0" u="none" strike="noStrike" kern="0" cap="none" spc="0" normalizeH="0" baseline="0" noProof="0">
              <a:ln>
                <a:noFill/>
              </a:ln>
              <a:solidFill>
                <a:prstClr val="black"/>
              </a:solidFill>
              <a:effectLst/>
              <a:uLnTx/>
              <a:uFillTx/>
              <a:latin typeface="+mn-lt"/>
              <a:ea typeface="+mn-ea"/>
              <a:cs typeface="+mn-cs"/>
            </a:rPr>
            <a:t>	Release: 	SYS6000V4 V4.00.32, MQTT 5.6</a:t>
          </a:r>
          <a:endParaRPr kumimoji="0" lang="de-DE" sz="1100" b="0" i="0" u="none" strike="noStrike" kern="0" cap="none" spc="0" normalizeH="0" baseline="0" noProof="0">
            <a:ln>
              <a:noFill/>
            </a:ln>
            <a:solidFill>
              <a:prstClr val="black"/>
            </a:solidFill>
            <a:effectLst/>
            <a:uLnTx/>
            <a:uFillTx/>
            <a:latin typeface="+mn-lt"/>
            <a:ea typeface="+mn-ea"/>
            <a:cs typeface="+mn-cs"/>
          </a:endParaRPr>
        </a:p>
      </xdr:txBody>
    </xdr:sp>
    <xdr:clientData/>
  </xdr:twoCellAnchor>
  <xdr:twoCellAnchor editAs="oneCell">
    <xdr:from>
      <xdr:col>2</xdr:col>
      <xdr:colOff>1114316</xdr:colOff>
      <xdr:row>3</xdr:row>
      <xdr:rowOff>45983</xdr:rowOff>
    </xdr:from>
    <xdr:to>
      <xdr:col>4</xdr:col>
      <xdr:colOff>19004</xdr:colOff>
      <xdr:row>7</xdr:row>
      <xdr:rowOff>86010</xdr:rowOff>
    </xdr:to>
    <xdr:pic>
      <xdr:nvPicPr>
        <xdr:cNvPr id="4" name="Grafik 1907187861" descr="Ein Bild, das Logo enthält.&#10;&#10;Automatisch generierte Beschreibung">
          <a:extLst>
            <a:ext uri="{FF2B5EF4-FFF2-40B4-BE49-F238E27FC236}">
              <a16:creationId xmlns:a16="http://schemas.microsoft.com/office/drawing/2014/main" id="{0C7279A2-54D8-46BF-A2B3-EBF3BB63C77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69393" y="617483"/>
          <a:ext cx="1483765" cy="80202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111673</xdr:colOff>
      <xdr:row>0</xdr:row>
      <xdr:rowOff>64229</xdr:rowOff>
    </xdr:from>
    <xdr:to>
      <xdr:col>6</xdr:col>
      <xdr:colOff>689741</xdr:colOff>
      <xdr:row>44</xdr:row>
      <xdr:rowOff>23812</xdr:rowOff>
    </xdr:to>
    <xdr:sp macro="" textlink="">
      <xdr:nvSpPr>
        <xdr:cNvPr id="70" name="TextBox 1">
          <a:extLst>
            <a:ext uri="{FF2B5EF4-FFF2-40B4-BE49-F238E27FC236}">
              <a16:creationId xmlns:a16="http://schemas.microsoft.com/office/drawing/2014/main" id="{6881BAFC-CDA3-45A9-BD08-3390AEAA5F0E}"/>
            </a:ext>
          </a:extLst>
        </xdr:cNvPr>
        <xdr:cNvSpPr txBox="1"/>
      </xdr:nvSpPr>
      <xdr:spPr>
        <a:xfrm>
          <a:off x="111673" y="64229"/>
          <a:ext cx="5806965" cy="877513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en-US" sz="1100" b="0" i="0" u="none" strike="noStrike">
            <a:solidFill>
              <a:schemeClr val="dk1"/>
            </a:solidFill>
            <a:effectLst/>
            <a:latin typeface="+mn-lt"/>
            <a:ea typeface="+mn-ea"/>
            <a:cs typeface="+mn-cs"/>
          </a:endParaRPr>
        </a:p>
        <a:p>
          <a:pPr algn="ctr"/>
          <a:endParaRPr lang="en-US" sz="1100" b="0" i="0" u="none" strike="noStrike">
            <a:solidFill>
              <a:schemeClr val="dk1"/>
            </a:solidFill>
            <a:effectLst/>
            <a:latin typeface="+mn-lt"/>
            <a:ea typeface="+mn-ea"/>
            <a:cs typeface="+mn-cs"/>
          </a:endParaRPr>
        </a:p>
        <a:p>
          <a:pPr algn="ctr"/>
          <a:endParaRPr lang="en-US" sz="1100" b="0" i="0" u="none" strike="noStrike">
            <a:solidFill>
              <a:schemeClr val="dk1"/>
            </a:solidFill>
            <a:effectLst/>
            <a:latin typeface="+mn-lt"/>
            <a:ea typeface="+mn-ea"/>
            <a:cs typeface="+mn-cs"/>
          </a:endParaRPr>
        </a:p>
        <a:p>
          <a:pPr algn="ctr"/>
          <a:endParaRPr lang="en-US" sz="1100" b="0" i="0" u="none" strike="noStrike">
            <a:solidFill>
              <a:schemeClr val="dk1"/>
            </a:solidFill>
            <a:effectLst/>
            <a:latin typeface="+mn-lt"/>
            <a:ea typeface="+mn-ea"/>
            <a:cs typeface="+mn-cs"/>
          </a:endParaRPr>
        </a:p>
        <a:p>
          <a:pPr algn="ctr"/>
          <a:endParaRPr lang="en-US" sz="1100" b="0" i="0" u="none" strike="noStrike">
            <a:solidFill>
              <a:schemeClr val="dk1"/>
            </a:solidFill>
            <a:effectLst/>
            <a:latin typeface="+mn-lt"/>
            <a:ea typeface="+mn-ea"/>
            <a:cs typeface="+mn-cs"/>
          </a:endParaRPr>
        </a:p>
        <a:p>
          <a:pPr algn="ctr"/>
          <a:endParaRPr lang="en-US" sz="1100" b="0" i="0" u="none" strike="noStrike">
            <a:solidFill>
              <a:schemeClr val="dk1"/>
            </a:solidFill>
            <a:effectLst/>
            <a:latin typeface="+mn-lt"/>
            <a:ea typeface="+mn-ea"/>
            <a:cs typeface="+mn-cs"/>
          </a:endParaRPr>
        </a:p>
        <a:p>
          <a:pPr algn="ctr"/>
          <a:endParaRPr lang="en-US" sz="1100" b="0" i="0" u="none" strike="noStrike">
            <a:solidFill>
              <a:schemeClr val="dk1"/>
            </a:solidFill>
            <a:effectLst/>
            <a:latin typeface="+mn-lt"/>
            <a:ea typeface="+mn-ea"/>
            <a:cs typeface="+mn-cs"/>
          </a:endParaRPr>
        </a:p>
        <a:p>
          <a:pPr algn="ctr"/>
          <a:endParaRPr lang="en-US" sz="1100" b="0" i="0" u="none" strike="noStrike">
            <a:solidFill>
              <a:schemeClr val="dk1"/>
            </a:solidFill>
            <a:effectLst/>
            <a:latin typeface="+mn-lt"/>
            <a:ea typeface="+mn-ea"/>
            <a:cs typeface="+mn-cs"/>
          </a:endParaRPr>
        </a:p>
        <a:p>
          <a:pPr algn="ctr"/>
          <a:endParaRPr lang="en-US" sz="1100" b="0" i="0" u="none" strike="noStrike">
            <a:solidFill>
              <a:schemeClr val="dk1"/>
            </a:solidFill>
            <a:effectLst/>
            <a:latin typeface="+mn-lt"/>
            <a:ea typeface="+mn-ea"/>
            <a:cs typeface="+mn-cs"/>
          </a:endParaRPr>
        </a:p>
        <a:p>
          <a:pPr algn="ctr"/>
          <a:endParaRPr lang="en-US" sz="1100" b="0" i="0" u="none" strike="noStrike">
            <a:solidFill>
              <a:schemeClr val="dk1"/>
            </a:solidFill>
            <a:effectLst/>
            <a:latin typeface="+mn-lt"/>
            <a:ea typeface="+mn-ea"/>
            <a:cs typeface="+mn-cs"/>
          </a:endParaRPr>
        </a:p>
        <a:p>
          <a:pPr algn="ctr"/>
          <a:r>
            <a:rPr lang="en-US" sz="1100" b="0" i="0" u="none" strike="noStrike">
              <a:solidFill>
                <a:schemeClr val="dk1"/>
              </a:solidFill>
              <a:effectLst/>
              <a:latin typeface="+mn-lt"/>
              <a:ea typeface="+mn-ea"/>
              <a:cs typeface="+mn-cs"/>
            </a:rPr>
            <a:t>Industrial Assembly Solutions - ADH</a:t>
          </a:r>
        </a:p>
        <a:p>
          <a:pPr algn="ctr"/>
          <a:endParaRPr lang="en-US" sz="1100" b="0" i="0" u="none" strike="noStrike">
            <a:solidFill>
              <a:schemeClr val="dk1"/>
            </a:solidFill>
            <a:effectLst/>
            <a:latin typeface="+mn-lt"/>
            <a:ea typeface="+mn-ea"/>
            <a:cs typeface="+mn-cs"/>
          </a:endParaRPr>
        </a:p>
        <a:p>
          <a:pPr algn="ctr"/>
          <a:endParaRPr lang="en-US" sz="1050"/>
        </a:p>
        <a:p>
          <a:pPr algn="ctr"/>
          <a:r>
            <a:rPr lang="en-US" sz="1100" b="0" i="0" u="none" strike="noStrike">
              <a:solidFill>
                <a:schemeClr val="dk1"/>
              </a:solidFill>
              <a:effectLst/>
              <a:latin typeface="+mn-lt"/>
              <a:ea typeface="+mn-ea"/>
              <a:cs typeface="+mn-cs"/>
            </a:rPr>
            <a:t>Atlas Copco Industrial Assembly Solutions</a:t>
          </a:r>
          <a:endParaRPr lang="en-US" sz="6600"/>
        </a:p>
        <a:p>
          <a:pPr algn="ctr"/>
          <a:r>
            <a:rPr lang="en-US" sz="1100" b="0" i="0" u="none" strike="noStrike">
              <a:solidFill>
                <a:schemeClr val="dk1"/>
              </a:solidFill>
              <a:effectLst/>
              <a:latin typeface="+mn-lt"/>
              <a:ea typeface="+mn-ea"/>
              <a:cs typeface="+mn-cs"/>
            </a:rPr>
            <a:t>Atlas Copco IAS GmbH</a:t>
          </a:r>
        </a:p>
        <a:p>
          <a:pPr algn="ctr"/>
          <a:endParaRPr lang="en-US" sz="2000"/>
        </a:p>
        <a:p>
          <a:pPr algn="ctr"/>
          <a:r>
            <a:rPr lang="en-US" sz="1100" b="0" i="0" u="none" strike="noStrike">
              <a:solidFill>
                <a:schemeClr val="dk1"/>
              </a:solidFill>
              <a:effectLst/>
              <a:latin typeface="+mn-lt"/>
              <a:ea typeface="+mn-ea"/>
              <a:cs typeface="+mn-cs"/>
            </a:rPr>
            <a:t>Visitor Address:Gewerbestr. 52</a:t>
          </a:r>
          <a:endParaRPr lang="en-US" sz="2800"/>
        </a:p>
        <a:p>
          <a:pPr algn="ctr"/>
          <a:r>
            <a:rPr lang="en-US" sz="1100" b="0" i="0" u="none" strike="noStrike">
              <a:solidFill>
                <a:schemeClr val="dk1"/>
              </a:solidFill>
              <a:effectLst/>
              <a:latin typeface="+mn-lt"/>
              <a:ea typeface="+mn-ea"/>
              <a:cs typeface="+mn-cs"/>
            </a:rPr>
            <a:t>75015 Bretten – Germany</a:t>
          </a:r>
          <a:endParaRPr lang="en-US" sz="2800"/>
        </a:p>
        <a:p>
          <a:pPr algn="ctr"/>
          <a:r>
            <a:rPr lang="en-US" sz="1100" b="0" i="0" u="none" strike="noStrike">
              <a:solidFill>
                <a:schemeClr val="dk1"/>
              </a:solidFill>
              <a:effectLst/>
              <a:latin typeface="+mn-lt"/>
              <a:ea typeface="+mn-ea"/>
              <a:cs typeface="+mn-cs"/>
            </a:rPr>
            <a:t>Visit Atlas Copco at: http://www.atlascopco.com</a:t>
          </a:r>
          <a:endParaRPr lang="en-US" sz="2800" b="0" i="0" u="none" strike="noStrike">
            <a:solidFill>
              <a:schemeClr val="dk1"/>
            </a:solidFill>
            <a:effectLst/>
            <a:latin typeface="+mn-lt"/>
            <a:ea typeface="+mn-ea"/>
            <a:cs typeface="+mn-cs"/>
          </a:endParaRPr>
        </a:p>
        <a:p>
          <a:pPr algn="ctr"/>
          <a:endParaRPr lang="en-US" sz="2800"/>
        </a:p>
        <a:p>
          <a:pPr algn="ctr"/>
          <a:r>
            <a:rPr lang="en-US" sz="2800" b="1" i="0" u="none" strike="noStrike">
              <a:solidFill>
                <a:schemeClr val="dk1"/>
              </a:solidFill>
              <a:effectLst/>
              <a:latin typeface="+mn-lt"/>
              <a:ea typeface="+mn-ea"/>
              <a:cs typeface="+mn-cs"/>
            </a:rPr>
            <a:t>SYS6000V4 OPCUA Specification Interface Standard</a:t>
          </a:r>
          <a:endParaRPr lang="en-US" sz="2800"/>
        </a:p>
        <a:p>
          <a:pPr algn="ctr"/>
          <a:r>
            <a:rPr lang="en-US" sz="2800"/>
            <a:t> </a:t>
          </a:r>
        </a:p>
        <a:p>
          <a:endParaRPr lang="en-US" sz="1100" b="1" i="0" u="none" strike="noStrike">
            <a:solidFill>
              <a:schemeClr val="dk1"/>
            </a:solidFill>
            <a:effectLst/>
            <a:latin typeface="+mn-lt"/>
            <a:ea typeface="+mn-ea"/>
            <a:cs typeface="+mn-cs"/>
          </a:endParaRPr>
        </a:p>
        <a:p>
          <a:endParaRPr lang="en-US" sz="1100" b="1" i="0" u="none" strike="noStrike">
            <a:solidFill>
              <a:schemeClr val="dk1"/>
            </a:solidFill>
            <a:effectLst/>
            <a:latin typeface="+mn-lt"/>
            <a:ea typeface="+mn-ea"/>
            <a:cs typeface="+mn-cs"/>
          </a:endParaRPr>
        </a:p>
        <a:p>
          <a:endParaRPr lang="en-US" sz="1100" b="1" i="0" u="none" strike="noStrike">
            <a:solidFill>
              <a:schemeClr val="dk1"/>
            </a:solidFill>
            <a:effectLst/>
            <a:latin typeface="+mn-lt"/>
            <a:ea typeface="+mn-ea"/>
            <a:cs typeface="+mn-cs"/>
          </a:endParaRPr>
        </a:p>
        <a:p>
          <a:endParaRPr lang="en-US" sz="1100" b="1" i="0" u="none" strike="noStrike">
            <a:solidFill>
              <a:schemeClr val="dk1"/>
            </a:solidFill>
            <a:effectLst/>
            <a:latin typeface="+mn-lt"/>
            <a:ea typeface="+mn-ea"/>
            <a:cs typeface="+mn-cs"/>
          </a:endParaRPr>
        </a:p>
        <a:p>
          <a:endParaRPr lang="en-US" sz="1100" b="1" i="0" u="none" strike="noStrike">
            <a:solidFill>
              <a:schemeClr val="dk1"/>
            </a:solidFill>
            <a:effectLst/>
            <a:latin typeface="+mn-lt"/>
            <a:ea typeface="+mn-ea"/>
            <a:cs typeface="+mn-cs"/>
          </a:endParaRPr>
        </a:p>
        <a:p>
          <a:endParaRPr lang="en-US" sz="1100" b="1" i="0" u="none" strike="noStrike">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1" i="0" u="none" strike="noStrike" kern="0" cap="none" spc="0" normalizeH="0" baseline="0" noProof="0">
              <a:ln>
                <a:noFill/>
              </a:ln>
              <a:solidFill>
                <a:prstClr val="black"/>
              </a:solidFill>
              <a:effectLst/>
              <a:uLnTx/>
              <a:uFillTx/>
              <a:latin typeface="+mn-lt"/>
              <a:ea typeface="+mn-ea"/>
              <a:cs typeface="+mn-cs"/>
            </a:rPr>
            <a:t>	Contact: </a:t>
          </a:r>
          <a:r>
            <a:rPr kumimoji="0" lang="en-US" sz="1100" b="0" i="0" u="none" strike="noStrike" kern="0" cap="none" spc="0" normalizeH="0" baseline="0" noProof="0">
              <a:ln>
                <a:noFill/>
              </a:ln>
              <a:solidFill>
                <a:prstClr val="black"/>
              </a:solidFill>
              <a:effectLst/>
              <a:uLnTx/>
              <a:uFillTx/>
              <a:latin typeface="+mn-lt"/>
              <a:ea typeface="+mn-ea"/>
              <a:cs typeface="+mn-cs"/>
            </a:rPr>
            <a:t> 	</a:t>
          </a:r>
          <a:r>
            <a:rPr kumimoji="0" lang="en-US" sz="1100" b="1" i="0" u="none" strike="noStrike" kern="0" cap="none" spc="0" normalizeH="0" baseline="0" noProof="0">
              <a:ln>
                <a:noFill/>
              </a:ln>
              <a:solidFill>
                <a:prstClr val="black"/>
              </a:solidFill>
              <a:effectLst/>
              <a:uLnTx/>
              <a:uFillTx/>
              <a:latin typeface="+mn-lt"/>
              <a:ea typeface="+mn-ea"/>
              <a:cs typeface="+mn-cs"/>
            </a:rPr>
            <a:t>Florian Danvin</a:t>
          </a:r>
          <a:r>
            <a:rPr kumimoji="0" lang="en-US" sz="1100" b="0" i="0" u="none" strike="noStrike" kern="0" cap="none" spc="0" normalizeH="0" baseline="0" noProof="0">
              <a:ln>
                <a:noFill/>
              </a:ln>
              <a:solidFill>
                <a:prstClr val="black"/>
              </a:solidFill>
              <a:effectLst/>
              <a:uLnTx/>
              <a:uFillTx/>
              <a:latin typeface="+mn-lt"/>
              <a:ea typeface="+mn-ea"/>
              <a:cs typeface="+mn-cs"/>
            </a:rPr>
            <a:t> </a:t>
          </a:r>
          <a:endParaRPr kumimoji="0" lang="de-DE" sz="11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1" i="0" u="none" strike="noStrike" kern="0" cap="none" spc="0" normalizeH="0" baseline="0" noProof="0">
              <a:ln>
                <a:noFill/>
              </a:ln>
              <a:solidFill>
                <a:prstClr val="black"/>
              </a:solidFill>
              <a:effectLst/>
              <a:uLnTx/>
              <a:uFillTx/>
              <a:latin typeface="+mn-lt"/>
              <a:ea typeface="+mn-ea"/>
              <a:cs typeface="+mn-cs"/>
            </a:rPr>
            <a:t>		Tel.: +32 38701946</a:t>
          </a:r>
          <a:r>
            <a:rPr kumimoji="0" lang="en-US" sz="1100" b="0" i="0" u="none" strike="noStrike" kern="0" cap="none" spc="0" normalizeH="0" baseline="0" noProof="0">
              <a:ln>
                <a:noFill/>
              </a:ln>
              <a:solidFill>
                <a:prstClr val="black"/>
              </a:solidFill>
              <a:effectLst/>
              <a:uLnTx/>
              <a:uFillTx/>
              <a:latin typeface="+mn-lt"/>
              <a:ea typeface="+mn-ea"/>
              <a:cs typeface="+mn-cs"/>
            </a:rPr>
            <a:t> </a:t>
          </a:r>
          <a:endParaRPr kumimoji="0" lang="de-DE" sz="11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1" i="0" u="none" strike="noStrike" kern="0" cap="none" spc="0" normalizeH="0" baseline="0" noProof="0">
              <a:ln>
                <a:noFill/>
              </a:ln>
              <a:solidFill>
                <a:prstClr val="black"/>
              </a:solidFill>
              <a:effectLst/>
              <a:uLnTx/>
              <a:uFillTx/>
              <a:latin typeface="+mn-lt"/>
              <a:ea typeface="+mn-ea"/>
              <a:cs typeface="+mn-cs"/>
            </a:rPr>
            <a:t>		e-mail: </a:t>
          </a:r>
          <a:r>
            <a:rPr kumimoji="0" lang="en-US" sz="1100" b="1" i="0" u="sng" strike="noStrike" kern="0" cap="none" spc="0" normalizeH="0" baseline="0" noProof="0">
              <a:ln>
                <a:noFill/>
              </a:ln>
              <a:solidFill>
                <a:srgbClr val="0070C0"/>
              </a:solidFill>
              <a:effectLst/>
              <a:uLnTx/>
              <a:uFillTx/>
              <a:latin typeface="+mn-lt"/>
              <a:ea typeface="+mn-ea"/>
              <a:cs typeface="+mn-cs"/>
            </a:rPr>
            <a:t>florian.danvin@atlascopco.com</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1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1"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1" i="0" u="none" strike="noStrike" kern="0" cap="none" spc="0" normalizeH="0" baseline="0" noProof="0">
              <a:ln>
                <a:noFill/>
              </a:ln>
              <a:solidFill>
                <a:prstClr val="black"/>
              </a:solidFill>
              <a:effectLst/>
              <a:uLnTx/>
              <a:uFillTx/>
              <a:latin typeface="+mn-lt"/>
              <a:ea typeface="+mn-ea"/>
              <a:cs typeface="+mn-cs"/>
            </a:rPr>
            <a:t>	Version: 	V 1.3    January 16, 2025</a:t>
          </a:r>
          <a:endParaRPr kumimoji="0" lang="de-DE" sz="11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1"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1" i="0" u="none" strike="noStrike" kern="0" cap="none" spc="0" normalizeH="0" baseline="0" noProof="0">
              <a:ln>
                <a:noFill/>
              </a:ln>
              <a:solidFill>
                <a:prstClr val="black"/>
              </a:solidFill>
              <a:effectLst/>
              <a:uLnTx/>
              <a:uFillTx/>
              <a:latin typeface="+mn-lt"/>
              <a:ea typeface="+mn-ea"/>
              <a:cs typeface="+mn-cs"/>
            </a:rPr>
            <a:t>	SAP Nr.: 	10000105093</a:t>
          </a:r>
          <a:endParaRPr kumimoji="0" lang="de-DE" sz="11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1"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1" i="0" u="none" strike="noStrike" kern="0" cap="none" spc="0" normalizeH="0" baseline="0" noProof="0">
              <a:ln>
                <a:noFill/>
              </a:ln>
              <a:solidFill>
                <a:prstClr val="black"/>
              </a:solidFill>
              <a:effectLst/>
              <a:uLnTx/>
              <a:uFillTx/>
              <a:latin typeface="+mn-lt"/>
              <a:ea typeface="+mn-ea"/>
              <a:cs typeface="+mn-cs"/>
            </a:rPr>
            <a:t>	Release: 	SYS6000V4 V4.00.32, OPC UA 3.0</a:t>
          </a:r>
          <a:endParaRPr kumimoji="0" lang="de-DE" sz="1100" b="0" i="0" u="none" strike="noStrike" kern="0" cap="none" spc="0" normalizeH="0" baseline="0" noProof="0">
            <a:ln>
              <a:noFill/>
            </a:ln>
            <a:solidFill>
              <a:prstClr val="black"/>
            </a:solidFill>
            <a:effectLst/>
            <a:uLnTx/>
            <a:uFillTx/>
            <a:latin typeface="+mn-lt"/>
            <a:ea typeface="+mn-ea"/>
            <a:cs typeface="+mn-cs"/>
          </a:endParaRPr>
        </a:p>
      </xdr:txBody>
    </xdr:sp>
    <xdr:clientData/>
  </xdr:twoCellAnchor>
  <xdr:twoCellAnchor editAs="oneCell">
    <xdr:from>
      <xdr:col>1</xdr:col>
      <xdr:colOff>244928</xdr:colOff>
      <xdr:row>495</xdr:row>
      <xdr:rowOff>33477</xdr:rowOff>
    </xdr:from>
    <xdr:to>
      <xdr:col>4</xdr:col>
      <xdr:colOff>515511</xdr:colOff>
      <xdr:row>524</xdr:row>
      <xdr:rowOff>179174</xdr:rowOff>
    </xdr:to>
    <xdr:pic>
      <xdr:nvPicPr>
        <xdr:cNvPr id="64" name="Grafik 16" descr="Ein Bild, das Text, Screenshot, Software, Diagramm enthält.&#10;&#10;Automatisch generierte Beschreibung">
          <a:extLst>
            <a:ext uri="{FF2B5EF4-FFF2-40B4-BE49-F238E27FC236}">
              <a16:creationId xmlns:a16="http://schemas.microsoft.com/office/drawing/2014/main" id="{E3E9F801-BCBF-F471-6F20-1A1E56F45C0E}"/>
            </a:ext>
          </a:extLst>
        </xdr:cNvPr>
        <xdr:cNvPicPr>
          <a:picLocks noChangeAspect="1"/>
        </xdr:cNvPicPr>
      </xdr:nvPicPr>
      <xdr:blipFill rotWithShape="1">
        <a:blip xmlns:r="http://schemas.openxmlformats.org/officeDocument/2006/relationships" r:embed="rId1"/>
        <a:srcRect l="57707"/>
        <a:stretch/>
      </xdr:blipFill>
      <xdr:spPr>
        <a:xfrm>
          <a:off x="500477" y="135994721"/>
          <a:ext cx="4117986" cy="5670197"/>
        </a:xfrm>
        <a:prstGeom prst="rect">
          <a:avLst/>
        </a:prstGeom>
      </xdr:spPr>
    </xdr:pic>
    <xdr:clientData/>
  </xdr:twoCellAnchor>
  <xdr:twoCellAnchor editAs="oneCell">
    <xdr:from>
      <xdr:col>1</xdr:col>
      <xdr:colOff>23230</xdr:colOff>
      <xdr:row>536</xdr:row>
      <xdr:rowOff>63521</xdr:rowOff>
    </xdr:from>
    <xdr:to>
      <xdr:col>5</xdr:col>
      <xdr:colOff>384763</xdr:colOff>
      <xdr:row>566</xdr:row>
      <xdr:rowOff>46463</xdr:rowOff>
    </xdr:to>
    <xdr:pic>
      <xdr:nvPicPr>
        <xdr:cNvPr id="65" name="Grafik 17" descr="Ein Bild, das Text, Screenshot, Software, Zahl enthält.&#10;&#10;Automatisch generierte Beschreibung">
          <a:extLst>
            <a:ext uri="{FF2B5EF4-FFF2-40B4-BE49-F238E27FC236}">
              <a16:creationId xmlns:a16="http://schemas.microsoft.com/office/drawing/2014/main" id="{C7E4A643-8BA9-4ED7-933F-87A4496A57D3}"/>
            </a:ext>
          </a:extLst>
        </xdr:cNvPr>
        <xdr:cNvPicPr>
          <a:picLocks noChangeAspect="1"/>
        </xdr:cNvPicPr>
      </xdr:nvPicPr>
      <xdr:blipFill rotWithShape="1">
        <a:blip xmlns:r="http://schemas.openxmlformats.org/officeDocument/2006/relationships" r:embed="rId2"/>
        <a:srcRect l="54366" b="2302"/>
        <a:stretch/>
      </xdr:blipFill>
      <xdr:spPr>
        <a:xfrm>
          <a:off x="278779" y="143654058"/>
          <a:ext cx="4892599" cy="5697942"/>
        </a:xfrm>
        <a:prstGeom prst="rect">
          <a:avLst/>
        </a:prstGeom>
      </xdr:spPr>
    </xdr:pic>
    <xdr:clientData/>
  </xdr:twoCellAnchor>
  <xdr:twoCellAnchor editAs="oneCell">
    <xdr:from>
      <xdr:col>1</xdr:col>
      <xdr:colOff>12884</xdr:colOff>
      <xdr:row>243</xdr:row>
      <xdr:rowOff>15701</xdr:rowOff>
    </xdr:from>
    <xdr:to>
      <xdr:col>5</xdr:col>
      <xdr:colOff>167687</xdr:colOff>
      <xdr:row>253</xdr:row>
      <xdr:rowOff>37874</xdr:rowOff>
    </xdr:to>
    <xdr:pic>
      <xdr:nvPicPr>
        <xdr:cNvPr id="53" name="Grafik 22">
          <a:extLst>
            <a:ext uri="{FF2B5EF4-FFF2-40B4-BE49-F238E27FC236}">
              <a16:creationId xmlns:a16="http://schemas.microsoft.com/office/drawing/2014/main" id="{EE195B09-1DC3-4E9E-B340-9F6C403469DE}"/>
            </a:ext>
          </a:extLst>
        </xdr:cNvPr>
        <xdr:cNvPicPr>
          <a:picLocks noChangeAspect="1"/>
        </xdr:cNvPicPr>
      </xdr:nvPicPr>
      <xdr:blipFill>
        <a:blip xmlns:r="http://schemas.openxmlformats.org/officeDocument/2006/relationships" r:embed="rId3"/>
        <a:stretch>
          <a:fillRect/>
        </a:stretch>
      </xdr:blipFill>
      <xdr:spPr>
        <a:xfrm>
          <a:off x="268868" y="86782498"/>
          <a:ext cx="4680000" cy="1927173"/>
        </a:xfrm>
        <a:prstGeom prst="rect">
          <a:avLst/>
        </a:prstGeom>
      </xdr:spPr>
    </xdr:pic>
    <xdr:clientData/>
  </xdr:twoCellAnchor>
  <xdr:twoCellAnchor editAs="oneCell">
    <xdr:from>
      <xdr:col>1</xdr:col>
      <xdr:colOff>10947</xdr:colOff>
      <xdr:row>256</xdr:row>
      <xdr:rowOff>25878</xdr:rowOff>
    </xdr:from>
    <xdr:to>
      <xdr:col>5</xdr:col>
      <xdr:colOff>165750</xdr:colOff>
      <xdr:row>262</xdr:row>
      <xdr:rowOff>78024</xdr:rowOff>
    </xdr:to>
    <xdr:pic>
      <xdr:nvPicPr>
        <xdr:cNvPr id="52" name="Grafik 23">
          <a:extLst>
            <a:ext uri="{FF2B5EF4-FFF2-40B4-BE49-F238E27FC236}">
              <a16:creationId xmlns:a16="http://schemas.microsoft.com/office/drawing/2014/main" id="{3E9D362F-9021-CBFA-7DB7-C86F563A7ABD}"/>
            </a:ext>
          </a:extLst>
        </xdr:cNvPr>
        <xdr:cNvPicPr>
          <a:picLocks noChangeAspect="1"/>
        </xdr:cNvPicPr>
      </xdr:nvPicPr>
      <xdr:blipFill>
        <a:blip xmlns:r="http://schemas.openxmlformats.org/officeDocument/2006/relationships" r:embed="rId4"/>
        <a:stretch>
          <a:fillRect/>
        </a:stretch>
      </xdr:blipFill>
      <xdr:spPr>
        <a:xfrm>
          <a:off x="266931" y="89281081"/>
          <a:ext cx="4680000" cy="1195146"/>
        </a:xfrm>
        <a:prstGeom prst="rect">
          <a:avLst/>
        </a:prstGeom>
      </xdr:spPr>
    </xdr:pic>
    <xdr:clientData/>
  </xdr:twoCellAnchor>
  <xdr:twoCellAnchor editAs="oneCell">
    <xdr:from>
      <xdr:col>1</xdr:col>
      <xdr:colOff>15748</xdr:colOff>
      <xdr:row>267</xdr:row>
      <xdr:rowOff>21140</xdr:rowOff>
    </xdr:from>
    <xdr:to>
      <xdr:col>5</xdr:col>
      <xdr:colOff>170551</xdr:colOff>
      <xdr:row>273</xdr:row>
      <xdr:rowOff>90962</xdr:rowOff>
    </xdr:to>
    <xdr:pic>
      <xdr:nvPicPr>
        <xdr:cNvPr id="54" name="Grafik 24">
          <a:extLst>
            <a:ext uri="{FF2B5EF4-FFF2-40B4-BE49-F238E27FC236}">
              <a16:creationId xmlns:a16="http://schemas.microsoft.com/office/drawing/2014/main" id="{798CF724-2581-5E0E-691D-22D58DBA167F}"/>
            </a:ext>
          </a:extLst>
        </xdr:cNvPr>
        <xdr:cNvPicPr>
          <a:picLocks noChangeAspect="1"/>
        </xdr:cNvPicPr>
      </xdr:nvPicPr>
      <xdr:blipFill>
        <a:blip xmlns:r="http://schemas.openxmlformats.org/officeDocument/2006/relationships" r:embed="rId5"/>
        <a:stretch>
          <a:fillRect/>
        </a:stretch>
      </xdr:blipFill>
      <xdr:spPr>
        <a:xfrm>
          <a:off x="271732" y="91371843"/>
          <a:ext cx="4680000" cy="1212822"/>
        </a:xfrm>
        <a:prstGeom prst="rect">
          <a:avLst/>
        </a:prstGeom>
      </xdr:spPr>
    </xdr:pic>
    <xdr:clientData/>
  </xdr:twoCellAnchor>
  <xdr:twoCellAnchor editAs="oneCell">
    <xdr:from>
      <xdr:col>2</xdr:col>
      <xdr:colOff>1032778</xdr:colOff>
      <xdr:row>3</xdr:row>
      <xdr:rowOff>45983</xdr:rowOff>
    </xdr:from>
    <xdr:to>
      <xdr:col>3</xdr:col>
      <xdr:colOff>749978</xdr:colOff>
      <xdr:row>7</xdr:row>
      <xdr:rowOff>82835</xdr:rowOff>
    </xdr:to>
    <xdr:pic>
      <xdr:nvPicPr>
        <xdr:cNvPr id="4" name="Grafik 1907187861" descr="Ein Bild, das Logo enthält.&#10;&#10;Automatisch generierte Beschreibung">
          <a:extLst>
            <a:ext uri="{FF2B5EF4-FFF2-40B4-BE49-F238E27FC236}">
              <a16:creationId xmlns:a16="http://schemas.microsoft.com/office/drawing/2014/main" id="{5F3A7CA7-F914-4E3F-9F32-76ABEFE52DE2}"/>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280881" y="617483"/>
          <a:ext cx="1510528" cy="798852"/>
        </a:xfrm>
        <a:prstGeom prst="rect">
          <a:avLst/>
        </a:prstGeom>
      </xdr:spPr>
    </xdr:pic>
    <xdr:clientData/>
  </xdr:twoCellAnchor>
  <xdr:twoCellAnchor editAs="oneCell">
    <xdr:from>
      <xdr:col>1</xdr:col>
      <xdr:colOff>22860</xdr:colOff>
      <xdr:row>284</xdr:row>
      <xdr:rowOff>26669</xdr:rowOff>
    </xdr:from>
    <xdr:to>
      <xdr:col>2</xdr:col>
      <xdr:colOff>22860</xdr:colOff>
      <xdr:row>292</xdr:row>
      <xdr:rowOff>77030</xdr:rowOff>
    </xdr:to>
    <xdr:pic>
      <xdr:nvPicPr>
        <xdr:cNvPr id="2" name="Grafik 1">
          <a:extLst>
            <a:ext uri="{FF2B5EF4-FFF2-40B4-BE49-F238E27FC236}">
              <a16:creationId xmlns:a16="http://schemas.microsoft.com/office/drawing/2014/main" id="{35E28100-670C-E261-F81F-C1B27BD1FD69}"/>
            </a:ext>
          </a:extLst>
        </xdr:cNvPr>
        <xdr:cNvPicPr>
          <a:picLocks noChangeAspect="1"/>
        </xdr:cNvPicPr>
      </xdr:nvPicPr>
      <xdr:blipFill rotWithShape="1">
        <a:blip xmlns:r="http://schemas.openxmlformats.org/officeDocument/2006/relationships" r:embed="rId7"/>
        <a:srcRect t="1" b="1370"/>
        <a:stretch/>
      </xdr:blipFill>
      <xdr:spPr>
        <a:xfrm>
          <a:off x="281940" y="94876619"/>
          <a:ext cx="990600" cy="1574361"/>
        </a:xfrm>
        <a:prstGeom prst="rect">
          <a:avLst/>
        </a:prstGeom>
      </xdr:spPr>
    </xdr:pic>
    <xdr:clientData/>
  </xdr:twoCellAnchor>
  <xdr:twoCellAnchor editAs="oneCell">
    <xdr:from>
      <xdr:col>2</xdr:col>
      <xdr:colOff>175261</xdr:colOff>
      <xdr:row>284</xdr:row>
      <xdr:rowOff>3810</xdr:rowOff>
    </xdr:from>
    <xdr:to>
      <xdr:col>4</xdr:col>
      <xdr:colOff>555856</xdr:colOff>
      <xdr:row>309</xdr:row>
      <xdr:rowOff>15</xdr:rowOff>
    </xdr:to>
    <xdr:pic>
      <xdr:nvPicPr>
        <xdr:cNvPr id="3" name="Grafik 2">
          <a:extLst>
            <a:ext uri="{FF2B5EF4-FFF2-40B4-BE49-F238E27FC236}">
              <a16:creationId xmlns:a16="http://schemas.microsoft.com/office/drawing/2014/main" id="{93716D8F-7208-26EA-E705-0FF9E64F068E}"/>
            </a:ext>
          </a:extLst>
        </xdr:cNvPr>
        <xdr:cNvPicPr>
          <a:picLocks noChangeAspect="1"/>
        </xdr:cNvPicPr>
      </xdr:nvPicPr>
      <xdr:blipFill>
        <a:blip xmlns:r="http://schemas.openxmlformats.org/officeDocument/2006/relationships" r:embed="rId8"/>
        <a:stretch>
          <a:fillRect/>
        </a:stretch>
      </xdr:blipFill>
      <xdr:spPr>
        <a:xfrm>
          <a:off x="1424941" y="94853760"/>
          <a:ext cx="3240000" cy="4756908"/>
        </a:xfrm>
        <a:prstGeom prst="rect">
          <a:avLst/>
        </a:prstGeom>
      </xdr:spPr>
    </xdr:pic>
    <xdr:clientData/>
  </xdr:twoCellAnchor>
  <xdr:twoCellAnchor editAs="oneCell">
    <xdr:from>
      <xdr:col>2</xdr:col>
      <xdr:colOff>144780</xdr:colOff>
      <xdr:row>309</xdr:row>
      <xdr:rowOff>30480</xdr:rowOff>
    </xdr:from>
    <xdr:to>
      <xdr:col>4</xdr:col>
      <xdr:colOff>525375</xdr:colOff>
      <xdr:row>321</xdr:row>
      <xdr:rowOff>10959</xdr:rowOff>
    </xdr:to>
    <xdr:pic>
      <xdr:nvPicPr>
        <xdr:cNvPr id="5" name="Grafik 4">
          <a:extLst>
            <a:ext uri="{FF2B5EF4-FFF2-40B4-BE49-F238E27FC236}">
              <a16:creationId xmlns:a16="http://schemas.microsoft.com/office/drawing/2014/main" id="{EC5CE982-4CE0-99DF-A896-55B4372432C5}"/>
            </a:ext>
          </a:extLst>
        </xdr:cNvPr>
        <xdr:cNvPicPr>
          <a:picLocks noChangeAspect="1"/>
        </xdr:cNvPicPr>
      </xdr:nvPicPr>
      <xdr:blipFill>
        <a:blip xmlns:r="http://schemas.openxmlformats.org/officeDocument/2006/relationships" r:embed="rId9"/>
        <a:stretch>
          <a:fillRect/>
        </a:stretch>
      </xdr:blipFill>
      <xdr:spPr>
        <a:xfrm>
          <a:off x="1394460" y="99642930"/>
          <a:ext cx="3240000" cy="2266479"/>
        </a:xfrm>
        <a:prstGeom prst="rect">
          <a:avLst/>
        </a:prstGeom>
      </xdr:spPr>
    </xdr:pic>
    <xdr:clientData/>
  </xdr:twoCellAnchor>
  <xdr:twoCellAnchor editAs="oneCell">
    <xdr:from>
      <xdr:col>1</xdr:col>
      <xdr:colOff>51665</xdr:colOff>
      <xdr:row>350</xdr:row>
      <xdr:rowOff>2974</xdr:rowOff>
    </xdr:from>
    <xdr:to>
      <xdr:col>3</xdr:col>
      <xdr:colOff>871062</xdr:colOff>
      <xdr:row>377</xdr:row>
      <xdr:rowOff>68584</xdr:rowOff>
    </xdr:to>
    <xdr:pic>
      <xdr:nvPicPr>
        <xdr:cNvPr id="7" name="Grafik 6">
          <a:extLst>
            <a:ext uri="{FF2B5EF4-FFF2-40B4-BE49-F238E27FC236}">
              <a16:creationId xmlns:a16="http://schemas.microsoft.com/office/drawing/2014/main" id="{7C6075EA-2A1F-FBE3-C0C3-74B1614FD72F}"/>
            </a:ext>
          </a:extLst>
        </xdr:cNvPr>
        <xdr:cNvPicPr>
          <a:picLocks noChangeAspect="1"/>
        </xdr:cNvPicPr>
      </xdr:nvPicPr>
      <xdr:blipFill>
        <a:blip xmlns:r="http://schemas.openxmlformats.org/officeDocument/2006/relationships" r:embed="rId10"/>
        <a:stretch>
          <a:fillRect/>
        </a:stretch>
      </xdr:blipFill>
      <xdr:spPr>
        <a:xfrm>
          <a:off x="307214" y="108332425"/>
          <a:ext cx="3600000" cy="5209110"/>
        </a:xfrm>
        <a:prstGeom prst="rect">
          <a:avLst/>
        </a:prstGeom>
      </xdr:spPr>
    </xdr:pic>
    <xdr:clientData/>
  </xdr:twoCellAnchor>
  <xdr:twoCellAnchor editAs="oneCell">
    <xdr:from>
      <xdr:col>1</xdr:col>
      <xdr:colOff>67744</xdr:colOff>
      <xdr:row>377</xdr:row>
      <xdr:rowOff>181209</xdr:rowOff>
    </xdr:from>
    <xdr:to>
      <xdr:col>3</xdr:col>
      <xdr:colOff>887141</xdr:colOff>
      <xdr:row>389</xdr:row>
      <xdr:rowOff>79251</xdr:rowOff>
    </xdr:to>
    <xdr:pic>
      <xdr:nvPicPr>
        <xdr:cNvPr id="8" name="Grafik 7">
          <a:extLst>
            <a:ext uri="{FF2B5EF4-FFF2-40B4-BE49-F238E27FC236}">
              <a16:creationId xmlns:a16="http://schemas.microsoft.com/office/drawing/2014/main" id="{3DCD7547-05AE-6F9D-8829-FEA5F37BEABD}"/>
            </a:ext>
          </a:extLst>
        </xdr:cNvPr>
        <xdr:cNvPicPr>
          <a:picLocks noChangeAspect="1"/>
        </xdr:cNvPicPr>
      </xdr:nvPicPr>
      <xdr:blipFill>
        <a:blip xmlns:r="http://schemas.openxmlformats.org/officeDocument/2006/relationships" r:embed="rId11"/>
        <a:stretch>
          <a:fillRect/>
        </a:stretch>
      </xdr:blipFill>
      <xdr:spPr>
        <a:xfrm>
          <a:off x="323293" y="113654160"/>
          <a:ext cx="3600000" cy="2184042"/>
        </a:xfrm>
        <a:prstGeom prst="rect">
          <a:avLst/>
        </a:prstGeom>
      </xdr:spPr>
    </xdr:pic>
    <xdr:clientData/>
  </xdr:twoCellAnchor>
  <xdr:twoCellAnchor editAs="oneCell">
    <xdr:from>
      <xdr:col>1</xdr:col>
      <xdr:colOff>37171</xdr:colOff>
      <xdr:row>333</xdr:row>
      <xdr:rowOff>51110</xdr:rowOff>
    </xdr:from>
    <xdr:to>
      <xdr:col>2</xdr:col>
      <xdr:colOff>1073304</xdr:colOff>
      <xdr:row>343</xdr:row>
      <xdr:rowOff>41993</xdr:rowOff>
    </xdr:to>
    <xdr:pic>
      <xdr:nvPicPr>
        <xdr:cNvPr id="11" name="Grafik 10">
          <a:extLst>
            <a:ext uri="{FF2B5EF4-FFF2-40B4-BE49-F238E27FC236}">
              <a16:creationId xmlns:a16="http://schemas.microsoft.com/office/drawing/2014/main" id="{2A2AA0FD-71C6-26C9-351E-72C96483A013}"/>
            </a:ext>
          </a:extLst>
        </xdr:cNvPr>
        <xdr:cNvPicPr>
          <a:picLocks noChangeAspect="1"/>
        </xdr:cNvPicPr>
      </xdr:nvPicPr>
      <xdr:blipFill>
        <a:blip xmlns:r="http://schemas.openxmlformats.org/officeDocument/2006/relationships" r:embed="rId12"/>
        <a:stretch>
          <a:fillRect/>
        </a:stretch>
      </xdr:blipFill>
      <xdr:spPr>
        <a:xfrm>
          <a:off x="292720" y="104315012"/>
          <a:ext cx="2025804" cy="2639297"/>
        </a:xfrm>
        <a:prstGeom prst="rect">
          <a:avLst/>
        </a:prstGeom>
      </xdr:spPr>
    </xdr:pic>
    <xdr:clientData/>
  </xdr:twoCellAnchor>
  <xdr:twoCellAnchor editAs="oneCell">
    <xdr:from>
      <xdr:col>1</xdr:col>
      <xdr:colOff>0</xdr:colOff>
      <xdr:row>576</xdr:row>
      <xdr:rowOff>0</xdr:rowOff>
    </xdr:from>
    <xdr:to>
      <xdr:col>5</xdr:col>
      <xdr:colOff>163400</xdr:colOff>
      <xdr:row>592</xdr:row>
      <xdr:rowOff>79742</xdr:rowOff>
    </xdr:to>
    <xdr:pic>
      <xdr:nvPicPr>
        <xdr:cNvPr id="14" name="Grafik 13">
          <a:extLst>
            <a:ext uri="{FF2B5EF4-FFF2-40B4-BE49-F238E27FC236}">
              <a16:creationId xmlns:a16="http://schemas.microsoft.com/office/drawing/2014/main" id="{C036336F-4AD6-DE4A-8D3E-F531EF82E56F}"/>
            </a:ext>
          </a:extLst>
        </xdr:cNvPr>
        <xdr:cNvPicPr>
          <a:picLocks noChangeAspect="1"/>
        </xdr:cNvPicPr>
      </xdr:nvPicPr>
      <xdr:blipFill>
        <a:blip xmlns:r="http://schemas.openxmlformats.org/officeDocument/2006/relationships" r:embed="rId13"/>
        <a:stretch>
          <a:fillRect/>
        </a:stretch>
      </xdr:blipFill>
      <xdr:spPr>
        <a:xfrm>
          <a:off x="277586" y="141585043"/>
          <a:ext cx="5040000" cy="3127742"/>
        </a:xfrm>
        <a:prstGeom prst="rect">
          <a:avLst/>
        </a:prstGeom>
      </xdr:spPr>
    </xdr:pic>
    <xdr:clientData/>
  </xdr:twoCellAnchor>
  <xdr:twoCellAnchor editAs="oneCell">
    <xdr:from>
      <xdr:col>0</xdr:col>
      <xdr:colOff>205142</xdr:colOff>
      <xdr:row>347</xdr:row>
      <xdr:rowOff>48986</xdr:rowOff>
    </xdr:from>
    <xdr:to>
      <xdr:col>3</xdr:col>
      <xdr:colOff>873207</xdr:colOff>
      <xdr:row>349</xdr:row>
      <xdr:rowOff>150835</xdr:rowOff>
    </xdr:to>
    <xdr:pic>
      <xdr:nvPicPr>
        <xdr:cNvPr id="15" name="Grafik 14">
          <a:extLst>
            <a:ext uri="{FF2B5EF4-FFF2-40B4-BE49-F238E27FC236}">
              <a16:creationId xmlns:a16="http://schemas.microsoft.com/office/drawing/2014/main" id="{90B52E47-5E6B-1B13-495F-8CAC57AF7334}"/>
            </a:ext>
          </a:extLst>
        </xdr:cNvPr>
        <xdr:cNvPicPr>
          <a:picLocks noChangeAspect="1"/>
        </xdr:cNvPicPr>
      </xdr:nvPicPr>
      <xdr:blipFill>
        <a:blip xmlns:r="http://schemas.openxmlformats.org/officeDocument/2006/relationships" r:embed="rId14"/>
        <a:stretch>
          <a:fillRect/>
        </a:stretch>
      </xdr:blipFill>
      <xdr:spPr>
        <a:xfrm>
          <a:off x="205142" y="107915529"/>
          <a:ext cx="3912315" cy="482849"/>
        </a:xfrm>
        <a:prstGeom prst="rect">
          <a:avLst/>
        </a:prstGeom>
      </xdr:spPr>
    </xdr:pic>
    <xdr:clientData/>
  </xdr:twoCellAnchor>
  <xdr:twoCellAnchor editAs="oneCell">
    <xdr:from>
      <xdr:col>1</xdr:col>
      <xdr:colOff>0</xdr:colOff>
      <xdr:row>394</xdr:row>
      <xdr:rowOff>0</xdr:rowOff>
    </xdr:from>
    <xdr:to>
      <xdr:col>5</xdr:col>
      <xdr:colOff>163400</xdr:colOff>
      <xdr:row>408</xdr:row>
      <xdr:rowOff>127839</xdr:rowOff>
    </xdr:to>
    <xdr:pic>
      <xdr:nvPicPr>
        <xdr:cNvPr id="16" name="Grafik 15">
          <a:extLst>
            <a:ext uri="{FF2B5EF4-FFF2-40B4-BE49-F238E27FC236}">
              <a16:creationId xmlns:a16="http://schemas.microsoft.com/office/drawing/2014/main" id="{092827D2-0675-82A3-45A0-FC8669B309DE}"/>
            </a:ext>
          </a:extLst>
        </xdr:cNvPr>
        <xdr:cNvPicPr>
          <a:picLocks noChangeAspect="1"/>
        </xdr:cNvPicPr>
      </xdr:nvPicPr>
      <xdr:blipFill>
        <a:blip xmlns:r="http://schemas.openxmlformats.org/officeDocument/2006/relationships" r:embed="rId15"/>
        <a:stretch>
          <a:fillRect/>
        </a:stretch>
      </xdr:blipFill>
      <xdr:spPr>
        <a:xfrm>
          <a:off x="277586" y="116820043"/>
          <a:ext cx="5040000" cy="2794839"/>
        </a:xfrm>
        <a:prstGeom prst="rect">
          <a:avLst/>
        </a:prstGeom>
      </xdr:spPr>
    </xdr:pic>
    <xdr:clientData/>
  </xdr:twoCellAnchor>
  <xdr:twoCellAnchor editAs="oneCell">
    <xdr:from>
      <xdr:col>1</xdr:col>
      <xdr:colOff>0</xdr:colOff>
      <xdr:row>412</xdr:row>
      <xdr:rowOff>1</xdr:rowOff>
    </xdr:from>
    <xdr:to>
      <xdr:col>5</xdr:col>
      <xdr:colOff>163400</xdr:colOff>
      <xdr:row>436</xdr:row>
      <xdr:rowOff>116918</xdr:rowOff>
    </xdr:to>
    <xdr:pic>
      <xdr:nvPicPr>
        <xdr:cNvPr id="17" name="Grafik 16">
          <a:extLst>
            <a:ext uri="{FF2B5EF4-FFF2-40B4-BE49-F238E27FC236}">
              <a16:creationId xmlns:a16="http://schemas.microsoft.com/office/drawing/2014/main" id="{FE25EA48-66C3-02D8-82F7-652D0517092A}"/>
            </a:ext>
          </a:extLst>
        </xdr:cNvPr>
        <xdr:cNvPicPr>
          <a:picLocks noChangeAspect="1"/>
        </xdr:cNvPicPr>
      </xdr:nvPicPr>
      <xdr:blipFill>
        <a:blip xmlns:r="http://schemas.openxmlformats.org/officeDocument/2006/relationships" r:embed="rId16"/>
        <a:stretch>
          <a:fillRect/>
        </a:stretch>
      </xdr:blipFill>
      <xdr:spPr>
        <a:xfrm>
          <a:off x="277586" y="120249044"/>
          <a:ext cx="5040000" cy="4688917"/>
        </a:xfrm>
        <a:prstGeom prst="rect">
          <a:avLst/>
        </a:prstGeom>
      </xdr:spPr>
    </xdr:pic>
    <xdr:clientData/>
  </xdr:twoCellAnchor>
  <xdr:twoCellAnchor editAs="oneCell">
    <xdr:from>
      <xdr:col>1</xdr:col>
      <xdr:colOff>0</xdr:colOff>
      <xdr:row>443</xdr:row>
      <xdr:rowOff>0</xdr:rowOff>
    </xdr:from>
    <xdr:to>
      <xdr:col>5</xdr:col>
      <xdr:colOff>163400</xdr:colOff>
      <xdr:row>457</xdr:row>
      <xdr:rowOff>115823</xdr:rowOff>
    </xdr:to>
    <xdr:pic>
      <xdr:nvPicPr>
        <xdr:cNvPr id="18" name="Grafik 17">
          <a:extLst>
            <a:ext uri="{FF2B5EF4-FFF2-40B4-BE49-F238E27FC236}">
              <a16:creationId xmlns:a16="http://schemas.microsoft.com/office/drawing/2014/main" id="{A02AD2B7-90D9-F9A6-8C73-2BF6198F500A}"/>
            </a:ext>
          </a:extLst>
        </xdr:cNvPr>
        <xdr:cNvPicPr>
          <a:picLocks noChangeAspect="1"/>
        </xdr:cNvPicPr>
      </xdr:nvPicPr>
      <xdr:blipFill>
        <a:blip xmlns:r="http://schemas.openxmlformats.org/officeDocument/2006/relationships" r:embed="rId17"/>
        <a:stretch>
          <a:fillRect/>
        </a:stretch>
      </xdr:blipFill>
      <xdr:spPr>
        <a:xfrm>
          <a:off x="277586" y="126154543"/>
          <a:ext cx="5040000" cy="2782823"/>
        </a:xfrm>
        <a:prstGeom prst="rect">
          <a:avLst/>
        </a:prstGeom>
      </xdr:spPr>
    </xdr:pic>
    <xdr:clientData/>
  </xdr:twoCellAnchor>
  <xdr:twoCellAnchor editAs="oneCell">
    <xdr:from>
      <xdr:col>1</xdr:col>
      <xdr:colOff>0</xdr:colOff>
      <xdr:row>463</xdr:row>
      <xdr:rowOff>0</xdr:rowOff>
    </xdr:from>
    <xdr:to>
      <xdr:col>5</xdr:col>
      <xdr:colOff>163400</xdr:colOff>
      <xdr:row>480</xdr:row>
      <xdr:rowOff>3695</xdr:rowOff>
    </xdr:to>
    <xdr:pic>
      <xdr:nvPicPr>
        <xdr:cNvPr id="19" name="Grafik 18">
          <a:extLst>
            <a:ext uri="{FF2B5EF4-FFF2-40B4-BE49-F238E27FC236}">
              <a16:creationId xmlns:a16="http://schemas.microsoft.com/office/drawing/2014/main" id="{254C75E9-DFCC-219A-B91E-BC16BDB1C8E4}"/>
            </a:ext>
          </a:extLst>
        </xdr:cNvPr>
        <xdr:cNvPicPr>
          <a:picLocks noChangeAspect="1"/>
        </xdr:cNvPicPr>
      </xdr:nvPicPr>
      <xdr:blipFill>
        <a:blip xmlns:r="http://schemas.openxmlformats.org/officeDocument/2006/relationships" r:embed="rId18"/>
        <a:stretch>
          <a:fillRect/>
        </a:stretch>
      </xdr:blipFill>
      <xdr:spPr>
        <a:xfrm>
          <a:off x="277586" y="129964543"/>
          <a:ext cx="5040000" cy="3242195"/>
        </a:xfrm>
        <a:prstGeom prst="rect">
          <a:avLst/>
        </a:prstGeom>
      </xdr:spPr>
    </xdr:pic>
    <xdr:clientData/>
  </xdr:twoCellAnchor>
  <xdr:twoCellAnchor editAs="oneCell">
    <xdr:from>
      <xdr:col>1</xdr:col>
      <xdr:colOff>0</xdr:colOff>
      <xdr:row>486</xdr:row>
      <xdr:rowOff>0</xdr:rowOff>
    </xdr:from>
    <xdr:to>
      <xdr:col>5</xdr:col>
      <xdr:colOff>163400</xdr:colOff>
      <xdr:row>491</xdr:row>
      <xdr:rowOff>143488</xdr:rowOff>
    </xdr:to>
    <xdr:pic>
      <xdr:nvPicPr>
        <xdr:cNvPr id="20" name="Grafik 19">
          <a:extLst>
            <a:ext uri="{FF2B5EF4-FFF2-40B4-BE49-F238E27FC236}">
              <a16:creationId xmlns:a16="http://schemas.microsoft.com/office/drawing/2014/main" id="{70133047-98DE-A687-A521-4F6BC70E96B2}"/>
            </a:ext>
          </a:extLst>
        </xdr:cNvPr>
        <xdr:cNvPicPr>
          <a:picLocks noChangeAspect="1"/>
        </xdr:cNvPicPr>
      </xdr:nvPicPr>
      <xdr:blipFill>
        <a:blip xmlns:r="http://schemas.openxmlformats.org/officeDocument/2006/relationships" r:embed="rId19"/>
        <a:stretch>
          <a:fillRect/>
        </a:stretch>
      </xdr:blipFill>
      <xdr:spPr>
        <a:xfrm>
          <a:off x="277586" y="134346043"/>
          <a:ext cx="5040000" cy="1095988"/>
        </a:xfrm>
        <a:prstGeom prst="rect">
          <a:avLst/>
        </a:prstGeom>
      </xdr:spPr>
    </xdr:pic>
    <xdr:clientData/>
  </xdr:twoCellAnchor>
  <xdr:twoCellAnchor editAs="oneCell">
    <xdr:from>
      <xdr:col>1</xdr:col>
      <xdr:colOff>71438</xdr:colOff>
      <xdr:row>528</xdr:row>
      <xdr:rowOff>53578</xdr:rowOff>
    </xdr:from>
    <xdr:to>
      <xdr:col>5</xdr:col>
      <xdr:colOff>226241</xdr:colOff>
      <xdr:row>532</xdr:row>
      <xdr:rowOff>160806</xdr:rowOff>
    </xdr:to>
    <xdr:pic>
      <xdr:nvPicPr>
        <xdr:cNvPr id="21" name="Grafik 20">
          <a:extLst>
            <a:ext uri="{FF2B5EF4-FFF2-40B4-BE49-F238E27FC236}">
              <a16:creationId xmlns:a16="http://schemas.microsoft.com/office/drawing/2014/main" id="{F676907A-4BA4-108D-7E16-85870E221A31}"/>
            </a:ext>
          </a:extLst>
        </xdr:cNvPr>
        <xdr:cNvPicPr>
          <a:picLocks noChangeAspect="1"/>
        </xdr:cNvPicPr>
      </xdr:nvPicPr>
      <xdr:blipFill>
        <a:blip xmlns:r="http://schemas.openxmlformats.org/officeDocument/2006/relationships" r:embed="rId20"/>
        <a:stretch>
          <a:fillRect/>
        </a:stretch>
      </xdr:blipFill>
      <xdr:spPr>
        <a:xfrm>
          <a:off x="327422" y="142255875"/>
          <a:ext cx="4680000" cy="869228"/>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87924</xdr:colOff>
      <xdr:row>0</xdr:row>
      <xdr:rowOff>9525</xdr:rowOff>
    </xdr:from>
    <xdr:to>
      <xdr:col>6</xdr:col>
      <xdr:colOff>538370</xdr:colOff>
      <xdr:row>39</xdr:row>
      <xdr:rowOff>161925</xdr:rowOff>
    </xdr:to>
    <xdr:sp macro="" textlink="">
      <xdr:nvSpPr>
        <xdr:cNvPr id="2" name="TextBox 1">
          <a:extLst>
            <a:ext uri="{FF2B5EF4-FFF2-40B4-BE49-F238E27FC236}">
              <a16:creationId xmlns:a16="http://schemas.microsoft.com/office/drawing/2014/main" id="{AF5AC953-5C75-43FF-BD3F-482D2D753522}"/>
            </a:ext>
          </a:extLst>
        </xdr:cNvPr>
        <xdr:cNvSpPr txBox="1"/>
      </xdr:nvSpPr>
      <xdr:spPr>
        <a:xfrm>
          <a:off x="87924" y="9525"/>
          <a:ext cx="6032924" cy="800431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en-US" sz="1100" b="0" i="0" u="none" strike="noStrike">
            <a:solidFill>
              <a:schemeClr val="dk1"/>
            </a:solidFill>
            <a:effectLst/>
            <a:latin typeface="+mn-lt"/>
            <a:ea typeface="+mn-ea"/>
            <a:cs typeface="+mn-cs"/>
          </a:endParaRPr>
        </a:p>
        <a:p>
          <a:pPr algn="ctr"/>
          <a:endParaRPr lang="en-US" sz="1100" b="0" i="0" u="none" strike="noStrike">
            <a:solidFill>
              <a:schemeClr val="dk1"/>
            </a:solidFill>
            <a:effectLst/>
            <a:latin typeface="+mn-lt"/>
            <a:ea typeface="+mn-ea"/>
            <a:cs typeface="+mn-cs"/>
          </a:endParaRPr>
        </a:p>
        <a:p>
          <a:pPr algn="ctr"/>
          <a:endParaRPr lang="en-US" sz="1100" b="0" i="0" u="none" strike="noStrike">
            <a:solidFill>
              <a:schemeClr val="dk1"/>
            </a:solidFill>
            <a:effectLst/>
            <a:latin typeface="+mn-lt"/>
            <a:ea typeface="+mn-ea"/>
            <a:cs typeface="+mn-cs"/>
          </a:endParaRPr>
        </a:p>
        <a:p>
          <a:pPr algn="ctr"/>
          <a:endParaRPr lang="en-US" sz="1100" b="0" i="0" u="none" strike="noStrike">
            <a:solidFill>
              <a:schemeClr val="dk1"/>
            </a:solidFill>
            <a:effectLst/>
            <a:latin typeface="+mn-lt"/>
            <a:ea typeface="+mn-ea"/>
            <a:cs typeface="+mn-cs"/>
          </a:endParaRPr>
        </a:p>
        <a:p>
          <a:pPr algn="ctr"/>
          <a:endParaRPr lang="en-US" sz="1100" b="0" i="0" u="none" strike="noStrike">
            <a:solidFill>
              <a:schemeClr val="dk1"/>
            </a:solidFill>
            <a:effectLst/>
            <a:latin typeface="+mn-lt"/>
            <a:ea typeface="+mn-ea"/>
            <a:cs typeface="+mn-cs"/>
          </a:endParaRPr>
        </a:p>
        <a:p>
          <a:pPr algn="ctr"/>
          <a:endParaRPr lang="en-US" sz="1100" b="0" i="0" u="none" strike="noStrike">
            <a:solidFill>
              <a:schemeClr val="dk1"/>
            </a:solidFill>
            <a:effectLst/>
            <a:latin typeface="+mn-lt"/>
            <a:ea typeface="+mn-ea"/>
            <a:cs typeface="+mn-cs"/>
          </a:endParaRPr>
        </a:p>
        <a:p>
          <a:pPr algn="ctr"/>
          <a:endParaRPr lang="en-US" sz="1100" b="0" i="0" u="none" strike="noStrike">
            <a:solidFill>
              <a:schemeClr val="dk1"/>
            </a:solidFill>
            <a:effectLst/>
            <a:latin typeface="+mn-lt"/>
            <a:ea typeface="+mn-ea"/>
            <a:cs typeface="+mn-cs"/>
          </a:endParaRPr>
        </a:p>
        <a:p>
          <a:pPr algn="ctr"/>
          <a:endParaRPr lang="en-US" sz="1100" b="0" i="0" u="none" strike="noStrike">
            <a:solidFill>
              <a:schemeClr val="dk1"/>
            </a:solidFill>
            <a:effectLst/>
            <a:latin typeface="+mn-lt"/>
            <a:ea typeface="+mn-ea"/>
            <a:cs typeface="+mn-cs"/>
          </a:endParaRPr>
        </a:p>
        <a:p>
          <a:pPr algn="ctr"/>
          <a:endParaRPr lang="en-US" sz="1100" b="0" i="0" u="none" strike="noStrike">
            <a:solidFill>
              <a:schemeClr val="dk1"/>
            </a:solidFill>
            <a:effectLst/>
            <a:latin typeface="+mn-lt"/>
            <a:ea typeface="+mn-ea"/>
            <a:cs typeface="+mn-cs"/>
          </a:endParaRPr>
        </a:p>
        <a:p>
          <a:pPr algn="ctr"/>
          <a:endParaRPr lang="en-US" sz="1100" b="0" i="0" u="none" strike="noStrike">
            <a:solidFill>
              <a:schemeClr val="dk1"/>
            </a:solidFill>
            <a:effectLst/>
            <a:latin typeface="+mn-lt"/>
            <a:ea typeface="+mn-ea"/>
            <a:cs typeface="+mn-cs"/>
          </a:endParaRPr>
        </a:p>
        <a:p>
          <a:pPr algn="ctr"/>
          <a:r>
            <a:rPr lang="en-US" sz="1100" b="0" i="0" u="none" strike="noStrike">
              <a:solidFill>
                <a:schemeClr val="dk1"/>
              </a:solidFill>
              <a:effectLst/>
              <a:latin typeface="+mn-lt"/>
              <a:ea typeface="+mn-ea"/>
              <a:cs typeface="+mn-cs"/>
            </a:rPr>
            <a:t>Industrial Assembly Solutions - ADH</a:t>
          </a:r>
        </a:p>
        <a:p>
          <a:pPr algn="ctr"/>
          <a:endParaRPr lang="en-US" sz="1100" b="0" i="0" u="none" strike="noStrike">
            <a:solidFill>
              <a:schemeClr val="dk1"/>
            </a:solidFill>
            <a:effectLst/>
            <a:latin typeface="+mn-lt"/>
            <a:ea typeface="+mn-ea"/>
            <a:cs typeface="+mn-cs"/>
          </a:endParaRPr>
        </a:p>
        <a:p>
          <a:pPr algn="ctr"/>
          <a:endParaRPr lang="en-US" sz="1050"/>
        </a:p>
        <a:p>
          <a:pPr algn="ctr"/>
          <a:r>
            <a:rPr lang="en-US" sz="1100" b="0" i="0" u="none" strike="noStrike">
              <a:solidFill>
                <a:schemeClr val="dk1"/>
              </a:solidFill>
              <a:effectLst/>
              <a:latin typeface="+mn-lt"/>
              <a:ea typeface="+mn-ea"/>
              <a:cs typeface="+mn-cs"/>
            </a:rPr>
            <a:t>Atlas Copco Industrial Assembly Solutions</a:t>
          </a:r>
          <a:endParaRPr lang="en-US" sz="6600"/>
        </a:p>
        <a:p>
          <a:pPr algn="ctr"/>
          <a:r>
            <a:rPr lang="en-US" sz="1100" b="0" i="0" u="none" strike="noStrike">
              <a:solidFill>
                <a:schemeClr val="dk1"/>
              </a:solidFill>
              <a:effectLst/>
              <a:latin typeface="+mn-lt"/>
              <a:ea typeface="+mn-ea"/>
              <a:cs typeface="+mn-cs"/>
            </a:rPr>
            <a:t>Atlas Copco IAS GmbH</a:t>
          </a:r>
        </a:p>
        <a:p>
          <a:pPr algn="ctr"/>
          <a:endParaRPr lang="en-US" sz="2000"/>
        </a:p>
        <a:p>
          <a:pPr algn="ctr"/>
          <a:r>
            <a:rPr lang="en-US" sz="1100" b="0" i="0" u="none" strike="noStrike">
              <a:solidFill>
                <a:schemeClr val="dk1"/>
              </a:solidFill>
              <a:effectLst/>
              <a:latin typeface="+mn-lt"/>
              <a:ea typeface="+mn-ea"/>
              <a:cs typeface="+mn-cs"/>
            </a:rPr>
            <a:t>Visitor Address:Gewerbestr. 52</a:t>
          </a:r>
          <a:endParaRPr lang="en-US" sz="2800"/>
        </a:p>
        <a:p>
          <a:pPr algn="ctr"/>
          <a:r>
            <a:rPr lang="en-US" sz="1100" b="0" i="0" u="none" strike="noStrike">
              <a:solidFill>
                <a:schemeClr val="dk1"/>
              </a:solidFill>
              <a:effectLst/>
              <a:latin typeface="+mn-lt"/>
              <a:ea typeface="+mn-ea"/>
              <a:cs typeface="+mn-cs"/>
            </a:rPr>
            <a:t>75015 Bretten – Germany</a:t>
          </a:r>
          <a:endParaRPr lang="en-US" sz="2800"/>
        </a:p>
        <a:p>
          <a:pPr algn="ctr"/>
          <a:r>
            <a:rPr lang="en-US" sz="1100" b="0" i="0" u="none" strike="noStrike">
              <a:solidFill>
                <a:schemeClr val="dk1"/>
              </a:solidFill>
              <a:effectLst/>
              <a:latin typeface="+mn-lt"/>
              <a:ea typeface="+mn-ea"/>
              <a:cs typeface="+mn-cs"/>
            </a:rPr>
            <a:t>Visit Atlas Copco at: http://www.atlascopco.com</a:t>
          </a:r>
          <a:endParaRPr lang="en-US" sz="2800" b="0" i="0" u="none" strike="noStrike">
            <a:solidFill>
              <a:schemeClr val="dk1"/>
            </a:solidFill>
            <a:effectLst/>
            <a:latin typeface="+mn-lt"/>
            <a:ea typeface="+mn-ea"/>
            <a:cs typeface="+mn-cs"/>
          </a:endParaRPr>
        </a:p>
        <a:p>
          <a:pPr algn="ctr"/>
          <a:endParaRPr lang="en-US" sz="2800"/>
        </a:p>
        <a:p>
          <a:pPr algn="ctr"/>
          <a:r>
            <a:rPr lang="en-US" sz="2200" b="1" i="0" u="none" strike="noStrike">
              <a:solidFill>
                <a:schemeClr val="dk1"/>
              </a:solidFill>
              <a:effectLst/>
              <a:latin typeface="+mn-lt"/>
              <a:ea typeface="+mn-ea"/>
              <a:cs typeface="+mn-cs"/>
            </a:rPr>
            <a:t>Specification </a:t>
          </a:r>
          <a:r>
            <a:rPr lang="en-US" sz="2200"/>
            <a:t> </a:t>
          </a:r>
        </a:p>
        <a:p>
          <a:pPr algn="ctr"/>
          <a:r>
            <a:rPr lang="en-US" sz="2800" b="1" i="0" u="none" strike="noStrike">
              <a:solidFill>
                <a:schemeClr val="dk1"/>
              </a:solidFill>
              <a:effectLst/>
              <a:latin typeface="+mn-lt"/>
              <a:ea typeface="+mn-ea"/>
              <a:cs typeface="+mn-cs"/>
            </a:rPr>
            <a:t>IBM MQ Data Overview –</a:t>
          </a:r>
          <a:r>
            <a:rPr lang="en-US" sz="2800"/>
            <a:t> </a:t>
          </a:r>
        </a:p>
        <a:p>
          <a:pPr algn="ctr"/>
          <a:r>
            <a:rPr lang="en-US" sz="2800" b="1" i="0" u="none" strike="noStrike">
              <a:solidFill>
                <a:schemeClr val="dk1"/>
              </a:solidFill>
              <a:effectLst/>
              <a:latin typeface="+mn-lt"/>
              <a:ea typeface="+mn-ea"/>
              <a:cs typeface="+mn-cs"/>
            </a:rPr>
            <a:t>SYS6000V4</a:t>
          </a:r>
          <a:r>
            <a:rPr lang="en-US" sz="2800"/>
            <a:t> </a:t>
          </a:r>
        </a:p>
        <a:p>
          <a:endParaRPr lang="en-US" sz="1100" b="1" i="0" u="none" strike="noStrike">
            <a:solidFill>
              <a:schemeClr val="dk1"/>
            </a:solidFill>
            <a:effectLst/>
            <a:latin typeface="+mn-lt"/>
            <a:ea typeface="+mn-ea"/>
            <a:cs typeface="+mn-cs"/>
          </a:endParaRPr>
        </a:p>
        <a:p>
          <a:endParaRPr lang="en-US" sz="1100" b="1" i="0" u="none" strike="noStrike">
            <a:solidFill>
              <a:schemeClr val="dk1"/>
            </a:solidFill>
            <a:effectLst/>
            <a:latin typeface="+mn-lt"/>
            <a:ea typeface="+mn-ea"/>
            <a:cs typeface="+mn-cs"/>
          </a:endParaRPr>
        </a:p>
        <a:p>
          <a:endParaRPr lang="en-US" sz="1100" b="1" i="0" u="none" strike="noStrike">
            <a:solidFill>
              <a:schemeClr val="dk1"/>
            </a:solidFill>
            <a:effectLst/>
            <a:latin typeface="+mn-lt"/>
            <a:ea typeface="+mn-ea"/>
            <a:cs typeface="+mn-cs"/>
          </a:endParaRPr>
        </a:p>
        <a:p>
          <a:endParaRPr lang="en-US" sz="1100" b="1" i="0" u="none" strike="noStrike">
            <a:solidFill>
              <a:schemeClr val="dk1"/>
            </a:solidFill>
            <a:effectLst/>
            <a:latin typeface="+mn-lt"/>
            <a:ea typeface="+mn-ea"/>
            <a:cs typeface="+mn-cs"/>
          </a:endParaRPr>
        </a:p>
        <a:p>
          <a:endParaRPr lang="en-US" sz="1100" b="1" i="0" u="none" strike="noStrike">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1" i="0" u="none" strike="noStrike" kern="0" cap="none" spc="0" normalizeH="0" baseline="0" noProof="0">
              <a:ln>
                <a:noFill/>
              </a:ln>
              <a:solidFill>
                <a:prstClr val="black"/>
              </a:solidFill>
              <a:effectLst/>
              <a:uLnTx/>
              <a:uFillTx/>
              <a:latin typeface="+mn-lt"/>
              <a:ea typeface="+mn-ea"/>
              <a:cs typeface="+mn-cs"/>
            </a:rPr>
            <a:t>	Contact: </a:t>
          </a:r>
          <a:r>
            <a:rPr kumimoji="0" lang="en-US" sz="1100" b="0" i="0" u="none" strike="noStrike" kern="0" cap="none" spc="0" normalizeH="0" baseline="0" noProof="0">
              <a:ln>
                <a:noFill/>
              </a:ln>
              <a:solidFill>
                <a:prstClr val="black"/>
              </a:solidFill>
              <a:effectLst/>
              <a:uLnTx/>
              <a:uFillTx/>
              <a:latin typeface="+mn-lt"/>
              <a:ea typeface="+mn-ea"/>
              <a:cs typeface="+mn-cs"/>
            </a:rPr>
            <a:t> 	</a:t>
          </a:r>
          <a:r>
            <a:rPr kumimoji="0" lang="en-US" sz="1100" b="1" i="0" u="none" strike="noStrike" kern="0" cap="none" spc="0" normalizeH="0" baseline="0" noProof="0">
              <a:ln>
                <a:noFill/>
              </a:ln>
              <a:solidFill>
                <a:prstClr val="black"/>
              </a:solidFill>
              <a:effectLst/>
              <a:uLnTx/>
              <a:uFillTx/>
              <a:latin typeface="+mn-lt"/>
              <a:ea typeface="+mn-ea"/>
              <a:cs typeface="+mn-cs"/>
            </a:rPr>
            <a:t>Florian Danvin</a:t>
          </a:r>
          <a:r>
            <a:rPr kumimoji="0" lang="en-US" sz="1100" b="0" i="0" u="none" strike="noStrike" kern="0" cap="none" spc="0" normalizeH="0" baseline="0" noProof="0">
              <a:ln>
                <a:noFill/>
              </a:ln>
              <a:solidFill>
                <a:prstClr val="black"/>
              </a:solidFill>
              <a:effectLst/>
              <a:uLnTx/>
              <a:uFillTx/>
              <a:latin typeface="+mn-lt"/>
              <a:ea typeface="+mn-ea"/>
              <a:cs typeface="+mn-cs"/>
            </a:rPr>
            <a:t> </a:t>
          </a:r>
          <a:endParaRPr kumimoji="0" lang="de-DE" sz="11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1" i="0" u="none" strike="noStrike" kern="0" cap="none" spc="0" normalizeH="0" baseline="0" noProof="0">
              <a:ln>
                <a:noFill/>
              </a:ln>
              <a:solidFill>
                <a:prstClr val="black"/>
              </a:solidFill>
              <a:effectLst/>
              <a:uLnTx/>
              <a:uFillTx/>
              <a:latin typeface="+mn-lt"/>
              <a:ea typeface="+mn-ea"/>
              <a:cs typeface="+mn-cs"/>
            </a:rPr>
            <a:t>		Tel.: +32 38701946</a:t>
          </a:r>
          <a:r>
            <a:rPr kumimoji="0" lang="en-US" sz="1100" b="0" i="0" u="none" strike="noStrike" kern="0" cap="none" spc="0" normalizeH="0" baseline="0" noProof="0">
              <a:ln>
                <a:noFill/>
              </a:ln>
              <a:solidFill>
                <a:prstClr val="black"/>
              </a:solidFill>
              <a:effectLst/>
              <a:uLnTx/>
              <a:uFillTx/>
              <a:latin typeface="+mn-lt"/>
              <a:ea typeface="+mn-ea"/>
              <a:cs typeface="+mn-cs"/>
            </a:rPr>
            <a:t> </a:t>
          </a:r>
          <a:endParaRPr kumimoji="0" lang="de-DE" sz="11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1" i="0" u="none" strike="noStrike" kern="0" cap="none" spc="0" normalizeH="0" baseline="0" noProof="0">
              <a:ln>
                <a:noFill/>
              </a:ln>
              <a:solidFill>
                <a:prstClr val="black"/>
              </a:solidFill>
              <a:effectLst/>
              <a:uLnTx/>
              <a:uFillTx/>
              <a:latin typeface="+mn-lt"/>
              <a:ea typeface="+mn-ea"/>
              <a:cs typeface="+mn-cs"/>
            </a:rPr>
            <a:t>		e-mail: </a:t>
          </a:r>
          <a:r>
            <a:rPr kumimoji="0" lang="en-US" sz="1100" b="1" i="0" u="sng" strike="noStrike" kern="0" cap="none" spc="0" normalizeH="0" baseline="0" noProof="0">
              <a:ln>
                <a:noFill/>
              </a:ln>
              <a:solidFill>
                <a:srgbClr val="0070C0"/>
              </a:solidFill>
              <a:effectLst/>
              <a:uLnTx/>
              <a:uFillTx/>
              <a:latin typeface="+mn-lt"/>
              <a:ea typeface="+mn-ea"/>
              <a:cs typeface="+mn-cs"/>
            </a:rPr>
            <a:t>florian.danvin@atlascopco.com</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1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1"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1" i="0" u="none" strike="noStrike" kern="0" cap="none" spc="0" normalizeH="0" baseline="0" noProof="0">
              <a:ln>
                <a:noFill/>
              </a:ln>
              <a:solidFill>
                <a:prstClr val="black"/>
              </a:solidFill>
              <a:effectLst/>
              <a:uLnTx/>
              <a:uFillTx/>
              <a:latin typeface="+mn-lt"/>
              <a:ea typeface="+mn-ea"/>
              <a:cs typeface="+mn-cs"/>
            </a:rPr>
            <a:t>	Version: 	V 1.5    January 16, 2025</a:t>
          </a:r>
          <a:endParaRPr kumimoji="0" lang="de-DE" sz="11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1"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1" i="0" u="none" strike="noStrike" kern="0" cap="none" spc="0" normalizeH="0" baseline="0" noProof="0">
              <a:ln>
                <a:noFill/>
              </a:ln>
              <a:solidFill>
                <a:prstClr val="black"/>
              </a:solidFill>
              <a:effectLst/>
              <a:uLnTx/>
              <a:uFillTx/>
              <a:latin typeface="+mn-lt"/>
              <a:ea typeface="+mn-ea"/>
              <a:cs typeface="+mn-cs"/>
            </a:rPr>
            <a:t>	SAP Nr.: 	10000105086</a:t>
          </a:r>
          <a:endParaRPr kumimoji="0" lang="de-DE" sz="11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1"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1" i="0" u="none" strike="noStrike" kern="0" cap="none" spc="0" normalizeH="0" baseline="0" noProof="0">
              <a:ln>
                <a:noFill/>
              </a:ln>
              <a:solidFill>
                <a:prstClr val="black"/>
              </a:solidFill>
              <a:effectLst/>
              <a:uLnTx/>
              <a:uFillTx/>
              <a:latin typeface="+mn-lt"/>
              <a:ea typeface="+mn-ea"/>
              <a:cs typeface="+mn-cs"/>
            </a:rPr>
            <a:t>	Release: 	SYS6000V4 V4.00.32, MQTT 5.6</a:t>
          </a:r>
          <a:endParaRPr kumimoji="0" lang="de-DE" sz="1100" b="0" i="0" u="none" strike="noStrike" kern="0" cap="none" spc="0" normalizeH="0" baseline="0" noProof="0">
            <a:ln>
              <a:noFill/>
            </a:ln>
            <a:solidFill>
              <a:prstClr val="black"/>
            </a:solidFill>
            <a:effectLst/>
            <a:uLnTx/>
            <a:uFillTx/>
            <a:latin typeface="+mn-lt"/>
            <a:ea typeface="+mn-ea"/>
            <a:cs typeface="+mn-cs"/>
          </a:endParaRPr>
        </a:p>
      </xdr:txBody>
    </xdr:sp>
    <xdr:clientData/>
  </xdr:twoCellAnchor>
  <xdr:oneCellAnchor>
    <xdr:from>
      <xdr:col>2</xdr:col>
      <xdr:colOff>1157008</xdr:colOff>
      <xdr:row>3</xdr:row>
      <xdr:rowOff>45983</xdr:rowOff>
    </xdr:from>
    <xdr:ext cx="1600883" cy="802027"/>
    <xdr:pic>
      <xdr:nvPicPr>
        <xdr:cNvPr id="3" name="Grafik 1907187861" descr="Ein Bild, das Logo enthält.&#10;&#10;Automatisch generierte Beschreibung">
          <a:extLst>
            <a:ext uri="{FF2B5EF4-FFF2-40B4-BE49-F238E27FC236}">
              <a16:creationId xmlns:a16="http://schemas.microsoft.com/office/drawing/2014/main" id="{78B6CD88-874F-4DBA-96E7-18C4E3040F0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275160" y="617483"/>
          <a:ext cx="1600883" cy="802027"/>
        </a:xfrm>
        <a:prstGeom prst="rect">
          <a:avLst/>
        </a:prstGeom>
      </xdr:spPr>
    </xdr:pic>
    <xdr:clientData/>
  </xdr:oneCellAnchor>
  <xdr:twoCellAnchor editAs="oneCell">
    <xdr:from>
      <xdr:col>1</xdr:col>
      <xdr:colOff>0</xdr:colOff>
      <xdr:row>158</xdr:row>
      <xdr:rowOff>60509</xdr:rowOff>
    </xdr:from>
    <xdr:to>
      <xdr:col>5</xdr:col>
      <xdr:colOff>194674</xdr:colOff>
      <xdr:row>194</xdr:row>
      <xdr:rowOff>45613</xdr:rowOff>
    </xdr:to>
    <xdr:pic>
      <xdr:nvPicPr>
        <xdr:cNvPr id="15" name="Grafik 14">
          <a:extLst>
            <a:ext uri="{FF2B5EF4-FFF2-40B4-BE49-F238E27FC236}">
              <a16:creationId xmlns:a16="http://schemas.microsoft.com/office/drawing/2014/main" id="{DC049152-1371-E3D4-E3FE-6D1FC374265D}"/>
            </a:ext>
          </a:extLst>
        </xdr:cNvPr>
        <xdr:cNvPicPr>
          <a:picLocks noChangeAspect="1"/>
        </xdr:cNvPicPr>
      </xdr:nvPicPr>
      <xdr:blipFill>
        <a:blip xmlns:r="http://schemas.openxmlformats.org/officeDocument/2006/relationships" r:embed="rId2"/>
        <a:stretch>
          <a:fillRect/>
        </a:stretch>
      </xdr:blipFill>
      <xdr:spPr>
        <a:xfrm>
          <a:off x="273326" y="44786596"/>
          <a:ext cx="5040000" cy="6843104"/>
        </a:xfrm>
        <a:prstGeom prst="rect">
          <a:avLst/>
        </a:prstGeom>
      </xdr:spPr>
    </xdr:pic>
    <xdr:clientData/>
  </xdr:twoCellAnchor>
  <xdr:twoCellAnchor editAs="oneCell">
    <xdr:from>
      <xdr:col>1</xdr:col>
      <xdr:colOff>0</xdr:colOff>
      <xdr:row>197</xdr:row>
      <xdr:rowOff>0</xdr:rowOff>
    </xdr:from>
    <xdr:to>
      <xdr:col>5</xdr:col>
      <xdr:colOff>194674</xdr:colOff>
      <xdr:row>232</xdr:row>
      <xdr:rowOff>175604</xdr:rowOff>
    </xdr:to>
    <xdr:pic>
      <xdr:nvPicPr>
        <xdr:cNvPr id="16" name="Grafik 15">
          <a:extLst>
            <a:ext uri="{FF2B5EF4-FFF2-40B4-BE49-F238E27FC236}">
              <a16:creationId xmlns:a16="http://schemas.microsoft.com/office/drawing/2014/main" id="{605544C2-5437-D183-EAB6-1326913E501D}"/>
            </a:ext>
          </a:extLst>
        </xdr:cNvPr>
        <xdr:cNvPicPr>
          <a:picLocks noChangeAspect="1"/>
        </xdr:cNvPicPr>
      </xdr:nvPicPr>
      <xdr:blipFill>
        <a:blip xmlns:r="http://schemas.openxmlformats.org/officeDocument/2006/relationships" r:embed="rId3"/>
        <a:stretch>
          <a:fillRect/>
        </a:stretch>
      </xdr:blipFill>
      <xdr:spPr>
        <a:xfrm>
          <a:off x="273326" y="51584087"/>
          <a:ext cx="5040000" cy="6843104"/>
        </a:xfrm>
        <a:prstGeom prst="rect">
          <a:avLst/>
        </a:prstGeom>
      </xdr:spPr>
    </xdr:pic>
    <xdr:clientData/>
  </xdr:twoCellAnchor>
  <xdr:twoCellAnchor editAs="oneCell">
    <xdr:from>
      <xdr:col>1</xdr:col>
      <xdr:colOff>0</xdr:colOff>
      <xdr:row>236</xdr:row>
      <xdr:rowOff>0</xdr:rowOff>
    </xdr:from>
    <xdr:to>
      <xdr:col>5</xdr:col>
      <xdr:colOff>194674</xdr:colOff>
      <xdr:row>271</xdr:row>
      <xdr:rowOff>175604</xdr:rowOff>
    </xdr:to>
    <xdr:pic>
      <xdr:nvPicPr>
        <xdr:cNvPr id="17" name="Grafik 16">
          <a:extLst>
            <a:ext uri="{FF2B5EF4-FFF2-40B4-BE49-F238E27FC236}">
              <a16:creationId xmlns:a16="http://schemas.microsoft.com/office/drawing/2014/main" id="{39BB852E-208D-F261-9CF8-37559282348A}"/>
            </a:ext>
          </a:extLst>
        </xdr:cNvPr>
        <xdr:cNvPicPr>
          <a:picLocks noChangeAspect="1"/>
        </xdr:cNvPicPr>
      </xdr:nvPicPr>
      <xdr:blipFill>
        <a:blip xmlns:r="http://schemas.openxmlformats.org/officeDocument/2006/relationships" r:embed="rId4"/>
        <a:stretch>
          <a:fillRect/>
        </a:stretch>
      </xdr:blipFill>
      <xdr:spPr>
        <a:xfrm>
          <a:off x="273326" y="63776087"/>
          <a:ext cx="5040000" cy="6843104"/>
        </a:xfrm>
        <a:prstGeom prst="rect">
          <a:avLst/>
        </a:prstGeom>
      </xdr:spPr>
    </xdr:pic>
    <xdr:clientData/>
  </xdr:twoCellAnchor>
  <xdr:twoCellAnchor editAs="oneCell">
    <xdr:from>
      <xdr:col>1</xdr:col>
      <xdr:colOff>0</xdr:colOff>
      <xdr:row>274</xdr:row>
      <xdr:rowOff>0</xdr:rowOff>
    </xdr:from>
    <xdr:to>
      <xdr:col>5</xdr:col>
      <xdr:colOff>194674</xdr:colOff>
      <xdr:row>309</xdr:row>
      <xdr:rowOff>175604</xdr:rowOff>
    </xdr:to>
    <xdr:pic>
      <xdr:nvPicPr>
        <xdr:cNvPr id="18" name="Grafik 17">
          <a:extLst>
            <a:ext uri="{FF2B5EF4-FFF2-40B4-BE49-F238E27FC236}">
              <a16:creationId xmlns:a16="http://schemas.microsoft.com/office/drawing/2014/main" id="{E9303FCF-3D69-04FF-31EF-AEFF9F913D02}"/>
            </a:ext>
          </a:extLst>
        </xdr:cNvPr>
        <xdr:cNvPicPr>
          <a:picLocks noChangeAspect="1"/>
        </xdr:cNvPicPr>
      </xdr:nvPicPr>
      <xdr:blipFill>
        <a:blip xmlns:r="http://schemas.openxmlformats.org/officeDocument/2006/relationships" r:embed="rId5"/>
        <a:stretch>
          <a:fillRect/>
        </a:stretch>
      </xdr:blipFill>
      <xdr:spPr>
        <a:xfrm>
          <a:off x="273326" y="75968087"/>
          <a:ext cx="5040000" cy="6843104"/>
        </a:xfrm>
        <a:prstGeom prst="rect">
          <a:avLst/>
        </a:prstGeom>
      </xdr:spPr>
    </xdr:pic>
    <xdr:clientData/>
  </xdr:twoCellAnchor>
  <xdr:twoCellAnchor editAs="oneCell">
    <xdr:from>
      <xdr:col>1</xdr:col>
      <xdr:colOff>0</xdr:colOff>
      <xdr:row>312</xdr:row>
      <xdr:rowOff>0</xdr:rowOff>
    </xdr:from>
    <xdr:to>
      <xdr:col>5</xdr:col>
      <xdr:colOff>194674</xdr:colOff>
      <xdr:row>347</xdr:row>
      <xdr:rowOff>175604</xdr:rowOff>
    </xdr:to>
    <xdr:pic>
      <xdr:nvPicPr>
        <xdr:cNvPr id="19" name="Grafik 18">
          <a:extLst>
            <a:ext uri="{FF2B5EF4-FFF2-40B4-BE49-F238E27FC236}">
              <a16:creationId xmlns:a16="http://schemas.microsoft.com/office/drawing/2014/main" id="{A63886D0-BC28-8440-716C-11C0EDACEE33}"/>
            </a:ext>
          </a:extLst>
        </xdr:cNvPr>
        <xdr:cNvPicPr>
          <a:picLocks noChangeAspect="1"/>
        </xdr:cNvPicPr>
      </xdr:nvPicPr>
      <xdr:blipFill>
        <a:blip xmlns:r="http://schemas.openxmlformats.org/officeDocument/2006/relationships" r:embed="rId6"/>
        <a:stretch>
          <a:fillRect/>
        </a:stretch>
      </xdr:blipFill>
      <xdr:spPr>
        <a:xfrm>
          <a:off x="273326" y="88160087"/>
          <a:ext cx="5040000" cy="6843104"/>
        </a:xfrm>
        <a:prstGeom prst="rect">
          <a:avLst/>
        </a:prstGeom>
      </xdr:spPr>
    </xdr:pic>
    <xdr:clientData/>
  </xdr:twoCellAnchor>
  <xdr:twoCellAnchor editAs="oneCell">
    <xdr:from>
      <xdr:col>1</xdr:col>
      <xdr:colOff>0</xdr:colOff>
      <xdr:row>351</xdr:row>
      <xdr:rowOff>0</xdr:rowOff>
    </xdr:from>
    <xdr:to>
      <xdr:col>5</xdr:col>
      <xdr:colOff>194674</xdr:colOff>
      <xdr:row>386</xdr:row>
      <xdr:rowOff>175604</xdr:rowOff>
    </xdr:to>
    <xdr:pic>
      <xdr:nvPicPr>
        <xdr:cNvPr id="20" name="Grafik 19">
          <a:extLst>
            <a:ext uri="{FF2B5EF4-FFF2-40B4-BE49-F238E27FC236}">
              <a16:creationId xmlns:a16="http://schemas.microsoft.com/office/drawing/2014/main" id="{4709092C-AE0A-7EFD-ABB8-DEA9960F4259}"/>
            </a:ext>
          </a:extLst>
        </xdr:cNvPr>
        <xdr:cNvPicPr>
          <a:picLocks noChangeAspect="1"/>
        </xdr:cNvPicPr>
      </xdr:nvPicPr>
      <xdr:blipFill>
        <a:blip xmlns:r="http://schemas.openxmlformats.org/officeDocument/2006/relationships" r:embed="rId7"/>
        <a:stretch>
          <a:fillRect/>
        </a:stretch>
      </xdr:blipFill>
      <xdr:spPr>
        <a:xfrm>
          <a:off x="273326" y="100352087"/>
          <a:ext cx="5040000" cy="6843104"/>
        </a:xfrm>
        <a:prstGeom prst="rect">
          <a:avLst/>
        </a:prstGeom>
      </xdr:spPr>
    </xdr:pic>
    <xdr:clientData/>
  </xdr:twoCellAnchor>
  <xdr:twoCellAnchor editAs="oneCell">
    <xdr:from>
      <xdr:col>1</xdr:col>
      <xdr:colOff>0</xdr:colOff>
      <xdr:row>389</xdr:row>
      <xdr:rowOff>0</xdr:rowOff>
    </xdr:from>
    <xdr:to>
      <xdr:col>5</xdr:col>
      <xdr:colOff>194674</xdr:colOff>
      <xdr:row>424</xdr:row>
      <xdr:rowOff>175604</xdr:rowOff>
    </xdr:to>
    <xdr:pic>
      <xdr:nvPicPr>
        <xdr:cNvPr id="21" name="Grafik 20">
          <a:extLst>
            <a:ext uri="{FF2B5EF4-FFF2-40B4-BE49-F238E27FC236}">
              <a16:creationId xmlns:a16="http://schemas.microsoft.com/office/drawing/2014/main" id="{683F5C90-A6F4-173E-AA6C-29D8E2F86569}"/>
            </a:ext>
          </a:extLst>
        </xdr:cNvPr>
        <xdr:cNvPicPr>
          <a:picLocks noChangeAspect="1"/>
        </xdr:cNvPicPr>
      </xdr:nvPicPr>
      <xdr:blipFill>
        <a:blip xmlns:r="http://schemas.openxmlformats.org/officeDocument/2006/relationships" r:embed="rId8"/>
        <a:stretch>
          <a:fillRect/>
        </a:stretch>
      </xdr:blipFill>
      <xdr:spPr>
        <a:xfrm>
          <a:off x="273326" y="112544087"/>
          <a:ext cx="5040000" cy="6843104"/>
        </a:xfrm>
        <a:prstGeom prst="rect">
          <a:avLst/>
        </a:prstGeom>
      </xdr:spPr>
    </xdr:pic>
    <xdr:clientData/>
  </xdr:twoCellAnchor>
  <xdr:twoCellAnchor editAs="oneCell">
    <xdr:from>
      <xdr:col>1</xdr:col>
      <xdr:colOff>0</xdr:colOff>
      <xdr:row>427</xdr:row>
      <xdr:rowOff>0</xdr:rowOff>
    </xdr:from>
    <xdr:to>
      <xdr:col>5</xdr:col>
      <xdr:colOff>194674</xdr:colOff>
      <xdr:row>462</xdr:row>
      <xdr:rowOff>175604</xdr:rowOff>
    </xdr:to>
    <xdr:pic>
      <xdr:nvPicPr>
        <xdr:cNvPr id="22" name="Grafik 21">
          <a:extLst>
            <a:ext uri="{FF2B5EF4-FFF2-40B4-BE49-F238E27FC236}">
              <a16:creationId xmlns:a16="http://schemas.microsoft.com/office/drawing/2014/main" id="{7DE882FA-6C2C-C6A3-4B60-1242DA72301A}"/>
            </a:ext>
          </a:extLst>
        </xdr:cNvPr>
        <xdr:cNvPicPr>
          <a:picLocks noChangeAspect="1"/>
        </xdr:cNvPicPr>
      </xdr:nvPicPr>
      <xdr:blipFill>
        <a:blip xmlns:r="http://schemas.openxmlformats.org/officeDocument/2006/relationships" r:embed="rId9"/>
        <a:stretch>
          <a:fillRect/>
        </a:stretch>
      </xdr:blipFill>
      <xdr:spPr>
        <a:xfrm>
          <a:off x="273326" y="124736087"/>
          <a:ext cx="5040000" cy="6843104"/>
        </a:xfrm>
        <a:prstGeom prst="rect">
          <a:avLst/>
        </a:prstGeom>
      </xdr:spPr>
    </xdr:pic>
    <xdr:clientData/>
  </xdr:twoCellAnchor>
  <xdr:twoCellAnchor editAs="oneCell">
    <xdr:from>
      <xdr:col>1</xdr:col>
      <xdr:colOff>0</xdr:colOff>
      <xdr:row>465</xdr:row>
      <xdr:rowOff>0</xdr:rowOff>
    </xdr:from>
    <xdr:to>
      <xdr:col>5</xdr:col>
      <xdr:colOff>194674</xdr:colOff>
      <xdr:row>500</xdr:row>
      <xdr:rowOff>175604</xdr:rowOff>
    </xdr:to>
    <xdr:pic>
      <xdr:nvPicPr>
        <xdr:cNvPr id="23" name="Grafik 22">
          <a:extLst>
            <a:ext uri="{FF2B5EF4-FFF2-40B4-BE49-F238E27FC236}">
              <a16:creationId xmlns:a16="http://schemas.microsoft.com/office/drawing/2014/main" id="{2C07DB62-A4B7-EC77-B751-91DA88F3EF6C}"/>
            </a:ext>
          </a:extLst>
        </xdr:cNvPr>
        <xdr:cNvPicPr>
          <a:picLocks noChangeAspect="1"/>
        </xdr:cNvPicPr>
      </xdr:nvPicPr>
      <xdr:blipFill>
        <a:blip xmlns:r="http://schemas.openxmlformats.org/officeDocument/2006/relationships" r:embed="rId10"/>
        <a:stretch>
          <a:fillRect/>
        </a:stretch>
      </xdr:blipFill>
      <xdr:spPr>
        <a:xfrm>
          <a:off x="273326" y="136928087"/>
          <a:ext cx="5040000" cy="6843104"/>
        </a:xfrm>
        <a:prstGeom prst="rect">
          <a:avLst/>
        </a:prstGeom>
      </xdr:spPr>
    </xdr:pic>
    <xdr:clientData/>
  </xdr:twoCellAnchor>
  <xdr:twoCellAnchor editAs="oneCell">
    <xdr:from>
      <xdr:col>1</xdr:col>
      <xdr:colOff>0</xdr:colOff>
      <xdr:row>503</xdr:row>
      <xdr:rowOff>0</xdr:rowOff>
    </xdr:from>
    <xdr:to>
      <xdr:col>5</xdr:col>
      <xdr:colOff>194674</xdr:colOff>
      <xdr:row>528</xdr:row>
      <xdr:rowOff>38535</xdr:rowOff>
    </xdr:to>
    <xdr:pic>
      <xdr:nvPicPr>
        <xdr:cNvPr id="24" name="Grafik 23">
          <a:extLst>
            <a:ext uri="{FF2B5EF4-FFF2-40B4-BE49-F238E27FC236}">
              <a16:creationId xmlns:a16="http://schemas.microsoft.com/office/drawing/2014/main" id="{0AE49208-8D42-FCE7-3F8B-CECD1FEC4FCD}"/>
            </a:ext>
          </a:extLst>
        </xdr:cNvPr>
        <xdr:cNvPicPr>
          <a:picLocks noChangeAspect="1"/>
        </xdr:cNvPicPr>
      </xdr:nvPicPr>
      <xdr:blipFill>
        <a:blip xmlns:r="http://schemas.openxmlformats.org/officeDocument/2006/relationships" r:embed="rId11"/>
        <a:stretch>
          <a:fillRect/>
        </a:stretch>
      </xdr:blipFill>
      <xdr:spPr>
        <a:xfrm>
          <a:off x="273326" y="149120087"/>
          <a:ext cx="5040000" cy="480103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0</xdr:col>
      <xdr:colOff>98534</xdr:colOff>
      <xdr:row>0</xdr:row>
      <xdr:rowOff>64230</xdr:rowOff>
    </xdr:from>
    <xdr:to>
      <xdr:col>6</xdr:col>
      <xdr:colOff>492672</xdr:colOff>
      <xdr:row>44</xdr:row>
      <xdr:rowOff>6570</xdr:rowOff>
    </xdr:to>
    <xdr:sp macro="" textlink="">
      <xdr:nvSpPr>
        <xdr:cNvPr id="25" name="TextBox 1">
          <a:extLst>
            <a:ext uri="{FF2B5EF4-FFF2-40B4-BE49-F238E27FC236}">
              <a16:creationId xmlns:a16="http://schemas.microsoft.com/office/drawing/2014/main" id="{B7986A6A-22D9-4314-90D0-7C716EAEC27F}"/>
            </a:ext>
          </a:extLst>
        </xdr:cNvPr>
        <xdr:cNvSpPr txBox="1"/>
      </xdr:nvSpPr>
      <xdr:spPr>
        <a:xfrm>
          <a:off x="98534" y="64230"/>
          <a:ext cx="5419397" cy="875789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en-US" sz="1100" b="0" i="0" u="none" strike="noStrike">
            <a:solidFill>
              <a:schemeClr val="dk1"/>
            </a:solidFill>
            <a:effectLst/>
            <a:latin typeface="+mn-lt"/>
            <a:ea typeface="+mn-ea"/>
            <a:cs typeface="+mn-cs"/>
          </a:endParaRPr>
        </a:p>
        <a:p>
          <a:pPr algn="ctr"/>
          <a:endParaRPr lang="en-US" sz="1100" b="0" i="0" u="none" strike="noStrike">
            <a:solidFill>
              <a:schemeClr val="dk1"/>
            </a:solidFill>
            <a:effectLst/>
            <a:latin typeface="+mn-lt"/>
            <a:ea typeface="+mn-ea"/>
            <a:cs typeface="+mn-cs"/>
          </a:endParaRPr>
        </a:p>
        <a:p>
          <a:pPr algn="ctr"/>
          <a:endParaRPr lang="en-US" sz="1100" b="0" i="0" u="none" strike="noStrike">
            <a:solidFill>
              <a:schemeClr val="dk1"/>
            </a:solidFill>
            <a:effectLst/>
            <a:latin typeface="+mn-lt"/>
            <a:ea typeface="+mn-ea"/>
            <a:cs typeface="+mn-cs"/>
          </a:endParaRPr>
        </a:p>
        <a:p>
          <a:pPr algn="ctr"/>
          <a:endParaRPr lang="en-US" sz="1100" b="0" i="0" u="none" strike="noStrike">
            <a:solidFill>
              <a:schemeClr val="dk1"/>
            </a:solidFill>
            <a:effectLst/>
            <a:latin typeface="+mn-lt"/>
            <a:ea typeface="+mn-ea"/>
            <a:cs typeface="+mn-cs"/>
          </a:endParaRPr>
        </a:p>
        <a:p>
          <a:pPr algn="ctr"/>
          <a:endParaRPr lang="en-US" sz="1100" b="0" i="0" u="none" strike="noStrike">
            <a:solidFill>
              <a:schemeClr val="dk1"/>
            </a:solidFill>
            <a:effectLst/>
            <a:latin typeface="+mn-lt"/>
            <a:ea typeface="+mn-ea"/>
            <a:cs typeface="+mn-cs"/>
          </a:endParaRPr>
        </a:p>
        <a:p>
          <a:pPr algn="ctr"/>
          <a:endParaRPr lang="en-US" sz="1100" b="0" i="0" u="none" strike="noStrike">
            <a:solidFill>
              <a:schemeClr val="dk1"/>
            </a:solidFill>
            <a:effectLst/>
            <a:latin typeface="+mn-lt"/>
            <a:ea typeface="+mn-ea"/>
            <a:cs typeface="+mn-cs"/>
          </a:endParaRPr>
        </a:p>
        <a:p>
          <a:pPr algn="ctr"/>
          <a:endParaRPr lang="en-US" sz="1100" b="0" i="0" u="none" strike="noStrike">
            <a:solidFill>
              <a:schemeClr val="dk1"/>
            </a:solidFill>
            <a:effectLst/>
            <a:latin typeface="+mn-lt"/>
            <a:ea typeface="+mn-ea"/>
            <a:cs typeface="+mn-cs"/>
          </a:endParaRPr>
        </a:p>
        <a:p>
          <a:pPr algn="ctr"/>
          <a:endParaRPr lang="en-US" sz="1100" b="0" i="0" u="none" strike="noStrike">
            <a:solidFill>
              <a:schemeClr val="dk1"/>
            </a:solidFill>
            <a:effectLst/>
            <a:latin typeface="+mn-lt"/>
            <a:ea typeface="+mn-ea"/>
            <a:cs typeface="+mn-cs"/>
          </a:endParaRPr>
        </a:p>
        <a:p>
          <a:pPr algn="ctr"/>
          <a:endParaRPr lang="en-US" sz="1100" b="0" i="0" u="none" strike="noStrike">
            <a:solidFill>
              <a:schemeClr val="dk1"/>
            </a:solidFill>
            <a:effectLst/>
            <a:latin typeface="+mn-lt"/>
            <a:ea typeface="+mn-ea"/>
            <a:cs typeface="+mn-cs"/>
          </a:endParaRPr>
        </a:p>
        <a:p>
          <a:pPr algn="ctr"/>
          <a:endParaRPr lang="en-US" sz="1100" b="0" i="0" u="none" strike="noStrike">
            <a:solidFill>
              <a:schemeClr val="dk1"/>
            </a:solidFill>
            <a:effectLst/>
            <a:latin typeface="+mn-lt"/>
            <a:ea typeface="+mn-ea"/>
            <a:cs typeface="+mn-cs"/>
          </a:endParaRPr>
        </a:p>
        <a:p>
          <a:pPr algn="ctr"/>
          <a:r>
            <a:rPr lang="en-US" sz="1100" b="0" i="0" u="none" strike="noStrike">
              <a:solidFill>
                <a:schemeClr val="dk1"/>
              </a:solidFill>
              <a:effectLst/>
              <a:latin typeface="+mn-lt"/>
              <a:ea typeface="+mn-ea"/>
              <a:cs typeface="+mn-cs"/>
            </a:rPr>
            <a:t>Industrial Assembly Solutions - ADH</a:t>
          </a:r>
        </a:p>
        <a:p>
          <a:pPr algn="ctr"/>
          <a:endParaRPr lang="en-US" sz="1100" b="0" i="0" u="none" strike="noStrike">
            <a:solidFill>
              <a:schemeClr val="dk1"/>
            </a:solidFill>
            <a:effectLst/>
            <a:latin typeface="+mn-lt"/>
            <a:ea typeface="+mn-ea"/>
            <a:cs typeface="+mn-cs"/>
          </a:endParaRPr>
        </a:p>
        <a:p>
          <a:pPr algn="ctr"/>
          <a:endParaRPr lang="en-US" sz="1050"/>
        </a:p>
        <a:p>
          <a:pPr algn="ctr"/>
          <a:r>
            <a:rPr lang="en-US" sz="1100" b="0" i="0" u="none" strike="noStrike">
              <a:solidFill>
                <a:schemeClr val="dk1"/>
              </a:solidFill>
              <a:effectLst/>
              <a:latin typeface="+mn-lt"/>
              <a:ea typeface="+mn-ea"/>
              <a:cs typeface="+mn-cs"/>
            </a:rPr>
            <a:t>Atlas Copco Industrial Assembly Solutions</a:t>
          </a:r>
          <a:endParaRPr lang="en-US" sz="6600"/>
        </a:p>
        <a:p>
          <a:pPr algn="ctr"/>
          <a:r>
            <a:rPr lang="en-US" sz="1100" b="0" i="0" u="none" strike="noStrike">
              <a:solidFill>
                <a:schemeClr val="dk1"/>
              </a:solidFill>
              <a:effectLst/>
              <a:latin typeface="+mn-lt"/>
              <a:ea typeface="+mn-ea"/>
              <a:cs typeface="+mn-cs"/>
            </a:rPr>
            <a:t>Atlas Copco IAS GmbH</a:t>
          </a:r>
        </a:p>
        <a:p>
          <a:pPr algn="ctr"/>
          <a:endParaRPr lang="en-US" sz="2000"/>
        </a:p>
        <a:p>
          <a:pPr algn="ctr"/>
          <a:r>
            <a:rPr lang="en-US" sz="1100" b="0" i="0" u="none" strike="noStrike">
              <a:solidFill>
                <a:schemeClr val="dk1"/>
              </a:solidFill>
              <a:effectLst/>
              <a:latin typeface="+mn-lt"/>
              <a:ea typeface="+mn-ea"/>
              <a:cs typeface="+mn-cs"/>
            </a:rPr>
            <a:t>Visitor Address:Gewerbestr. 52</a:t>
          </a:r>
          <a:endParaRPr lang="en-US" sz="2800"/>
        </a:p>
        <a:p>
          <a:pPr algn="ctr"/>
          <a:r>
            <a:rPr lang="en-US" sz="1100" b="0" i="0" u="none" strike="noStrike">
              <a:solidFill>
                <a:schemeClr val="dk1"/>
              </a:solidFill>
              <a:effectLst/>
              <a:latin typeface="+mn-lt"/>
              <a:ea typeface="+mn-ea"/>
              <a:cs typeface="+mn-cs"/>
            </a:rPr>
            <a:t>75015 Bretten – Germany</a:t>
          </a:r>
          <a:endParaRPr lang="en-US" sz="2800"/>
        </a:p>
        <a:p>
          <a:pPr algn="ctr"/>
          <a:r>
            <a:rPr lang="en-US" sz="1100" b="0" i="0" u="none" strike="noStrike">
              <a:solidFill>
                <a:schemeClr val="dk1"/>
              </a:solidFill>
              <a:effectLst/>
              <a:latin typeface="+mn-lt"/>
              <a:ea typeface="+mn-ea"/>
              <a:cs typeface="+mn-cs"/>
            </a:rPr>
            <a:t>Visit Atlas Copco at: http://www.atlascopco.com</a:t>
          </a:r>
          <a:endParaRPr lang="en-US" sz="2800" b="0" i="0" u="none" strike="noStrike">
            <a:solidFill>
              <a:schemeClr val="dk1"/>
            </a:solidFill>
            <a:effectLst/>
            <a:latin typeface="+mn-lt"/>
            <a:ea typeface="+mn-ea"/>
            <a:cs typeface="+mn-cs"/>
          </a:endParaRPr>
        </a:p>
        <a:p>
          <a:pPr algn="ctr"/>
          <a:endParaRPr lang="en-US" sz="2800"/>
        </a:p>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2800" b="1" i="0" u="none" strike="noStrike" kern="0" cap="none" spc="0" normalizeH="0" baseline="0" noProof="0">
              <a:ln>
                <a:noFill/>
              </a:ln>
              <a:solidFill>
                <a:prstClr val="black"/>
              </a:solidFill>
              <a:effectLst/>
              <a:uLnTx/>
              <a:uFillTx/>
              <a:latin typeface="+mn-lt"/>
              <a:ea typeface="+mn-ea"/>
              <a:cs typeface="+mn-cs"/>
            </a:rPr>
            <a:t>ASC5000V3</a:t>
          </a:r>
          <a:r>
            <a:rPr kumimoji="0" lang="en-US" sz="2800" b="0" i="0" u="none" strike="noStrike" kern="0" cap="none" spc="0" normalizeH="0" baseline="0" noProof="0">
              <a:ln>
                <a:noFill/>
              </a:ln>
              <a:solidFill>
                <a:prstClr val="black"/>
              </a:solidFill>
              <a:effectLst/>
              <a:uLnTx/>
              <a:uFillTx/>
              <a:latin typeface="+mn-lt"/>
              <a:ea typeface="+mn-ea"/>
              <a:cs typeface="+mn-cs"/>
            </a:rPr>
            <a:t> </a:t>
          </a:r>
          <a:r>
            <a:rPr lang="en-US" sz="2800" b="1" i="0" u="none" strike="noStrike">
              <a:solidFill>
                <a:schemeClr val="dk1"/>
              </a:solidFill>
              <a:effectLst/>
              <a:latin typeface="+mn-lt"/>
              <a:ea typeface="+mn-ea"/>
              <a:cs typeface="+mn-cs"/>
            </a:rPr>
            <a:t>MQTT </a:t>
          </a:r>
          <a:r>
            <a:rPr kumimoji="0" lang="en-US" sz="2800" b="1" i="0" u="none" strike="noStrike" kern="0" cap="none" spc="0" normalizeH="0" baseline="0" noProof="0">
              <a:ln>
                <a:noFill/>
              </a:ln>
              <a:solidFill>
                <a:prstClr val="black"/>
              </a:solidFill>
              <a:effectLst/>
              <a:uLnTx/>
              <a:uFillTx/>
              <a:latin typeface="+mn-lt"/>
              <a:ea typeface="+mn-ea"/>
              <a:cs typeface="+mn-cs"/>
            </a:rPr>
            <a:t>Specification</a:t>
          </a:r>
        </a:p>
        <a:p>
          <a:pPr marL="0" marR="0" lvl="0" indent="0" algn="ctr" defTabSz="914400" eaLnBrk="1" fontAlgn="auto" latinLnBrk="0" hangingPunct="1">
            <a:lnSpc>
              <a:spcPct val="100000"/>
            </a:lnSpc>
            <a:spcBef>
              <a:spcPts val="0"/>
            </a:spcBef>
            <a:spcAft>
              <a:spcPts val="0"/>
            </a:spcAft>
            <a:buClrTx/>
            <a:buSzTx/>
            <a:buFontTx/>
            <a:buNone/>
            <a:tabLst/>
            <a:defRPr/>
          </a:pPr>
          <a:r>
            <a:rPr lang="en-US" sz="2800" b="1" i="0" u="none" strike="noStrike">
              <a:solidFill>
                <a:schemeClr val="dk1"/>
              </a:solidFill>
              <a:effectLst/>
              <a:latin typeface="+mn-lt"/>
              <a:ea typeface="+mn-ea"/>
              <a:cs typeface="+mn-cs"/>
            </a:rPr>
            <a:t>Interface Standard IAS</a:t>
          </a:r>
          <a:endParaRPr lang="en-US" sz="2800"/>
        </a:p>
        <a:p>
          <a:endParaRPr lang="en-US" sz="1100" b="1" i="0" u="none" strike="noStrike">
            <a:solidFill>
              <a:schemeClr val="dk1"/>
            </a:solidFill>
            <a:effectLst/>
            <a:latin typeface="+mn-lt"/>
            <a:ea typeface="+mn-ea"/>
            <a:cs typeface="+mn-cs"/>
          </a:endParaRPr>
        </a:p>
        <a:p>
          <a:endParaRPr lang="en-US" sz="1100" b="1" i="0" u="none" strike="noStrike">
            <a:solidFill>
              <a:schemeClr val="dk1"/>
            </a:solidFill>
            <a:effectLst/>
            <a:latin typeface="+mn-lt"/>
            <a:ea typeface="+mn-ea"/>
            <a:cs typeface="+mn-cs"/>
          </a:endParaRPr>
        </a:p>
        <a:p>
          <a:endParaRPr lang="en-US" sz="1100" b="1" i="0" u="none" strike="noStrike">
            <a:solidFill>
              <a:schemeClr val="dk1"/>
            </a:solidFill>
            <a:effectLst/>
            <a:latin typeface="+mn-lt"/>
            <a:ea typeface="+mn-ea"/>
            <a:cs typeface="+mn-cs"/>
          </a:endParaRPr>
        </a:p>
        <a:p>
          <a:endParaRPr lang="en-US" sz="1100" b="1" i="0" u="none" strike="noStrike">
            <a:solidFill>
              <a:schemeClr val="dk1"/>
            </a:solidFill>
            <a:effectLst/>
            <a:latin typeface="+mn-lt"/>
            <a:ea typeface="+mn-ea"/>
            <a:cs typeface="+mn-cs"/>
          </a:endParaRPr>
        </a:p>
        <a:p>
          <a:endParaRPr lang="en-US" sz="1100" b="1" i="0" u="none" strike="noStrike">
            <a:solidFill>
              <a:schemeClr val="dk1"/>
            </a:solidFill>
            <a:effectLst/>
            <a:latin typeface="+mn-lt"/>
            <a:ea typeface="+mn-ea"/>
            <a:cs typeface="+mn-cs"/>
          </a:endParaRPr>
        </a:p>
        <a:p>
          <a:endParaRPr lang="en-US" sz="1100" b="1" i="0" u="none" strike="noStrike">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1" i="0" u="none" strike="noStrike" kern="0" cap="none" spc="0" normalizeH="0" baseline="0" noProof="0">
              <a:ln>
                <a:noFill/>
              </a:ln>
              <a:solidFill>
                <a:prstClr val="black"/>
              </a:solidFill>
              <a:effectLst/>
              <a:uLnTx/>
              <a:uFillTx/>
              <a:latin typeface="+mn-lt"/>
              <a:ea typeface="+mn-ea"/>
              <a:cs typeface="+mn-cs"/>
            </a:rPr>
            <a:t>	Contact: </a:t>
          </a:r>
          <a:r>
            <a:rPr kumimoji="0" lang="en-US" sz="1100" b="0" i="0" u="none" strike="noStrike" kern="0" cap="none" spc="0" normalizeH="0" baseline="0" noProof="0">
              <a:ln>
                <a:noFill/>
              </a:ln>
              <a:solidFill>
                <a:prstClr val="black"/>
              </a:solidFill>
              <a:effectLst/>
              <a:uLnTx/>
              <a:uFillTx/>
              <a:latin typeface="+mn-lt"/>
              <a:ea typeface="+mn-ea"/>
              <a:cs typeface="+mn-cs"/>
            </a:rPr>
            <a:t> 	</a:t>
          </a:r>
          <a:r>
            <a:rPr kumimoji="0" lang="en-US" sz="1100" b="1" i="0" u="none" strike="noStrike" kern="0" cap="none" spc="0" normalizeH="0" baseline="0" noProof="0">
              <a:ln>
                <a:noFill/>
              </a:ln>
              <a:solidFill>
                <a:prstClr val="black"/>
              </a:solidFill>
              <a:effectLst/>
              <a:uLnTx/>
              <a:uFillTx/>
              <a:latin typeface="+mn-lt"/>
              <a:ea typeface="+mn-ea"/>
              <a:cs typeface="+mn-cs"/>
            </a:rPr>
            <a:t>Florian Danvin</a:t>
          </a:r>
          <a:r>
            <a:rPr kumimoji="0" lang="en-US" sz="1100" b="0" i="0" u="none" strike="noStrike" kern="0" cap="none" spc="0" normalizeH="0" baseline="0" noProof="0">
              <a:ln>
                <a:noFill/>
              </a:ln>
              <a:solidFill>
                <a:prstClr val="black"/>
              </a:solidFill>
              <a:effectLst/>
              <a:uLnTx/>
              <a:uFillTx/>
              <a:latin typeface="+mn-lt"/>
              <a:ea typeface="+mn-ea"/>
              <a:cs typeface="+mn-cs"/>
            </a:rPr>
            <a:t> </a:t>
          </a:r>
          <a:endParaRPr kumimoji="0" lang="de-DE" sz="11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1" i="0" u="none" strike="noStrike" kern="0" cap="none" spc="0" normalizeH="0" baseline="0" noProof="0">
              <a:ln>
                <a:noFill/>
              </a:ln>
              <a:solidFill>
                <a:prstClr val="black"/>
              </a:solidFill>
              <a:effectLst/>
              <a:uLnTx/>
              <a:uFillTx/>
              <a:latin typeface="+mn-lt"/>
              <a:ea typeface="+mn-ea"/>
              <a:cs typeface="+mn-cs"/>
            </a:rPr>
            <a:t>		Tel.: +32 38701946</a:t>
          </a:r>
          <a:r>
            <a:rPr kumimoji="0" lang="en-US" sz="1100" b="0" i="0" u="none" strike="noStrike" kern="0" cap="none" spc="0" normalizeH="0" baseline="0" noProof="0">
              <a:ln>
                <a:noFill/>
              </a:ln>
              <a:solidFill>
                <a:prstClr val="black"/>
              </a:solidFill>
              <a:effectLst/>
              <a:uLnTx/>
              <a:uFillTx/>
              <a:latin typeface="+mn-lt"/>
              <a:ea typeface="+mn-ea"/>
              <a:cs typeface="+mn-cs"/>
            </a:rPr>
            <a:t> </a:t>
          </a:r>
          <a:endParaRPr kumimoji="0" lang="de-DE" sz="11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1" i="0" u="none" strike="noStrike" kern="0" cap="none" spc="0" normalizeH="0" baseline="0" noProof="0">
              <a:ln>
                <a:noFill/>
              </a:ln>
              <a:solidFill>
                <a:prstClr val="black"/>
              </a:solidFill>
              <a:effectLst/>
              <a:uLnTx/>
              <a:uFillTx/>
              <a:latin typeface="+mn-lt"/>
              <a:ea typeface="+mn-ea"/>
              <a:cs typeface="+mn-cs"/>
            </a:rPr>
            <a:t>		e-mail: </a:t>
          </a:r>
          <a:r>
            <a:rPr kumimoji="0" lang="en-US" sz="1100" b="1" i="0" u="sng" strike="noStrike" kern="0" cap="none" spc="0" normalizeH="0" baseline="0" noProof="0">
              <a:ln>
                <a:noFill/>
              </a:ln>
              <a:solidFill>
                <a:srgbClr val="0070C0"/>
              </a:solidFill>
              <a:effectLst/>
              <a:uLnTx/>
              <a:uFillTx/>
              <a:latin typeface="+mn-lt"/>
              <a:ea typeface="+mn-ea"/>
              <a:cs typeface="+mn-cs"/>
            </a:rPr>
            <a:t>florian.danvin@atlascopco.com</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1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1"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1" i="0" u="none" strike="noStrike" kern="0" cap="none" spc="0" normalizeH="0" baseline="0" noProof="0">
              <a:ln>
                <a:noFill/>
              </a:ln>
              <a:solidFill>
                <a:prstClr val="black"/>
              </a:solidFill>
              <a:effectLst/>
              <a:uLnTx/>
              <a:uFillTx/>
              <a:latin typeface="+mn-lt"/>
              <a:ea typeface="+mn-ea"/>
              <a:cs typeface="+mn-cs"/>
            </a:rPr>
            <a:t>	Version: 	V 1.5    March 25, 2025</a:t>
          </a:r>
          <a:endParaRPr kumimoji="0" lang="de-DE" sz="11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1"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1" i="0" u="none" strike="noStrike" kern="0" cap="none" spc="0" normalizeH="0" baseline="0" noProof="0">
              <a:ln>
                <a:noFill/>
              </a:ln>
              <a:solidFill>
                <a:prstClr val="black"/>
              </a:solidFill>
              <a:effectLst/>
              <a:uLnTx/>
              <a:uFillTx/>
              <a:latin typeface="+mn-lt"/>
              <a:ea typeface="+mn-ea"/>
              <a:cs typeface="+mn-cs"/>
            </a:rPr>
            <a:t>	SAP Nr.: 	10000105087</a:t>
          </a:r>
          <a:endParaRPr kumimoji="0" lang="de-DE" sz="11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1"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1" i="0" u="none" strike="noStrike" kern="0" cap="none" spc="0" normalizeH="0" baseline="0" noProof="0">
              <a:ln>
                <a:noFill/>
              </a:ln>
              <a:solidFill>
                <a:prstClr val="black"/>
              </a:solidFill>
              <a:effectLst/>
              <a:uLnTx/>
              <a:uFillTx/>
              <a:latin typeface="+mn-lt"/>
              <a:ea typeface="+mn-ea"/>
              <a:cs typeface="+mn-cs"/>
            </a:rPr>
            <a:t>	Release: 	ASC5000V3 V4.3.29, MQTT 5.7.21</a:t>
          </a:r>
          <a:endParaRPr kumimoji="0" lang="de-DE" sz="1100" b="0" i="0" u="none" strike="noStrike" kern="0" cap="none" spc="0" normalizeH="0" baseline="0" noProof="0">
            <a:ln>
              <a:noFill/>
            </a:ln>
            <a:solidFill>
              <a:prstClr val="black"/>
            </a:solidFill>
            <a:effectLst/>
            <a:uLnTx/>
            <a:uFillTx/>
            <a:latin typeface="+mn-lt"/>
            <a:ea typeface="+mn-ea"/>
            <a:cs typeface="+mn-cs"/>
          </a:endParaRPr>
        </a:p>
      </xdr:txBody>
    </xdr:sp>
    <xdr:clientData/>
  </xdr:twoCellAnchor>
  <xdr:twoCellAnchor editAs="oneCell">
    <xdr:from>
      <xdr:col>2</xdr:col>
      <xdr:colOff>853965</xdr:colOff>
      <xdr:row>3</xdr:row>
      <xdr:rowOff>13139</xdr:rowOff>
    </xdr:from>
    <xdr:to>
      <xdr:col>3</xdr:col>
      <xdr:colOff>1007245</xdr:colOff>
      <xdr:row>7</xdr:row>
      <xdr:rowOff>49991</xdr:rowOff>
    </xdr:to>
    <xdr:pic>
      <xdr:nvPicPr>
        <xdr:cNvPr id="2" name="Grafik 1907187861" descr="Ein Bild, das Logo enthält.&#10;&#10;Automatisch generierte Beschreibung">
          <a:extLst>
            <a:ext uri="{FF2B5EF4-FFF2-40B4-BE49-F238E27FC236}">
              <a16:creationId xmlns:a16="http://schemas.microsoft.com/office/drawing/2014/main" id="{BBDE456B-1382-45C7-B7F1-0D92966AFF3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016672" y="584639"/>
          <a:ext cx="1641907" cy="798852"/>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0</xdr:col>
      <xdr:colOff>43543</xdr:colOff>
      <xdr:row>0</xdr:row>
      <xdr:rowOff>64229</xdr:rowOff>
    </xdr:from>
    <xdr:to>
      <xdr:col>6</xdr:col>
      <xdr:colOff>522513</xdr:colOff>
      <xdr:row>44</xdr:row>
      <xdr:rowOff>36240</xdr:rowOff>
    </xdr:to>
    <xdr:sp macro="" textlink="">
      <xdr:nvSpPr>
        <xdr:cNvPr id="2" name="TextBox 1">
          <a:extLst>
            <a:ext uri="{FF2B5EF4-FFF2-40B4-BE49-F238E27FC236}">
              <a16:creationId xmlns:a16="http://schemas.microsoft.com/office/drawing/2014/main" id="{56145A3A-8167-4EF6-9F13-E7630442B443}"/>
            </a:ext>
          </a:extLst>
        </xdr:cNvPr>
        <xdr:cNvSpPr txBox="1"/>
      </xdr:nvSpPr>
      <xdr:spPr>
        <a:xfrm>
          <a:off x="43543" y="64229"/>
          <a:ext cx="5807527" cy="877855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en-US" sz="1100" b="0" i="0" u="none" strike="noStrike">
            <a:solidFill>
              <a:schemeClr val="dk1"/>
            </a:solidFill>
            <a:effectLst/>
            <a:latin typeface="+mn-lt"/>
            <a:ea typeface="+mn-ea"/>
            <a:cs typeface="+mn-cs"/>
          </a:endParaRPr>
        </a:p>
        <a:p>
          <a:pPr algn="ctr"/>
          <a:endParaRPr lang="en-US" sz="1100" b="0" i="0" u="none" strike="noStrike">
            <a:solidFill>
              <a:schemeClr val="dk1"/>
            </a:solidFill>
            <a:effectLst/>
            <a:latin typeface="+mn-lt"/>
            <a:ea typeface="+mn-ea"/>
            <a:cs typeface="+mn-cs"/>
          </a:endParaRPr>
        </a:p>
        <a:p>
          <a:pPr algn="ctr"/>
          <a:endParaRPr lang="en-US" sz="1100" b="0" i="0" u="none" strike="noStrike">
            <a:solidFill>
              <a:schemeClr val="dk1"/>
            </a:solidFill>
            <a:effectLst/>
            <a:latin typeface="+mn-lt"/>
            <a:ea typeface="+mn-ea"/>
            <a:cs typeface="+mn-cs"/>
          </a:endParaRPr>
        </a:p>
        <a:p>
          <a:pPr algn="ctr"/>
          <a:endParaRPr lang="en-US" sz="1100" b="0" i="0" u="none" strike="noStrike">
            <a:solidFill>
              <a:schemeClr val="dk1"/>
            </a:solidFill>
            <a:effectLst/>
            <a:latin typeface="+mn-lt"/>
            <a:ea typeface="+mn-ea"/>
            <a:cs typeface="+mn-cs"/>
          </a:endParaRPr>
        </a:p>
        <a:p>
          <a:pPr algn="ctr"/>
          <a:endParaRPr lang="en-US" sz="1100" b="0" i="0" u="none" strike="noStrike">
            <a:solidFill>
              <a:schemeClr val="dk1"/>
            </a:solidFill>
            <a:effectLst/>
            <a:latin typeface="+mn-lt"/>
            <a:ea typeface="+mn-ea"/>
            <a:cs typeface="+mn-cs"/>
          </a:endParaRPr>
        </a:p>
        <a:p>
          <a:pPr algn="ctr"/>
          <a:endParaRPr lang="en-US" sz="1100" b="0" i="0" u="none" strike="noStrike">
            <a:solidFill>
              <a:schemeClr val="dk1"/>
            </a:solidFill>
            <a:effectLst/>
            <a:latin typeface="+mn-lt"/>
            <a:ea typeface="+mn-ea"/>
            <a:cs typeface="+mn-cs"/>
          </a:endParaRPr>
        </a:p>
        <a:p>
          <a:pPr algn="ctr"/>
          <a:endParaRPr lang="en-US" sz="1100" b="0" i="0" u="none" strike="noStrike">
            <a:solidFill>
              <a:schemeClr val="dk1"/>
            </a:solidFill>
            <a:effectLst/>
            <a:latin typeface="+mn-lt"/>
            <a:ea typeface="+mn-ea"/>
            <a:cs typeface="+mn-cs"/>
          </a:endParaRPr>
        </a:p>
        <a:p>
          <a:pPr algn="ctr"/>
          <a:endParaRPr lang="en-US" sz="1100" b="0" i="0" u="none" strike="noStrike">
            <a:solidFill>
              <a:schemeClr val="dk1"/>
            </a:solidFill>
            <a:effectLst/>
            <a:latin typeface="+mn-lt"/>
            <a:ea typeface="+mn-ea"/>
            <a:cs typeface="+mn-cs"/>
          </a:endParaRPr>
        </a:p>
        <a:p>
          <a:pPr algn="ctr"/>
          <a:endParaRPr lang="en-US" sz="1100" b="0" i="0" u="none" strike="noStrike">
            <a:solidFill>
              <a:schemeClr val="dk1"/>
            </a:solidFill>
            <a:effectLst/>
            <a:latin typeface="+mn-lt"/>
            <a:ea typeface="+mn-ea"/>
            <a:cs typeface="+mn-cs"/>
          </a:endParaRPr>
        </a:p>
        <a:p>
          <a:pPr algn="ctr"/>
          <a:endParaRPr lang="en-US" sz="1100" b="0" i="0" u="none" strike="noStrike">
            <a:solidFill>
              <a:schemeClr val="dk1"/>
            </a:solidFill>
            <a:effectLst/>
            <a:latin typeface="+mn-lt"/>
            <a:ea typeface="+mn-ea"/>
            <a:cs typeface="+mn-cs"/>
          </a:endParaRPr>
        </a:p>
        <a:p>
          <a:pPr algn="ctr"/>
          <a:r>
            <a:rPr lang="en-US" sz="1100" b="0" i="0" u="none" strike="noStrike">
              <a:solidFill>
                <a:schemeClr val="dk1"/>
              </a:solidFill>
              <a:effectLst/>
              <a:latin typeface="+mn-lt"/>
              <a:ea typeface="+mn-ea"/>
              <a:cs typeface="+mn-cs"/>
            </a:rPr>
            <a:t>Industrial Assembly Solutions - ADH</a:t>
          </a:r>
        </a:p>
        <a:p>
          <a:pPr algn="ctr"/>
          <a:endParaRPr lang="en-US" sz="1100" b="0" i="0" u="none" strike="noStrike">
            <a:solidFill>
              <a:schemeClr val="dk1"/>
            </a:solidFill>
            <a:effectLst/>
            <a:latin typeface="+mn-lt"/>
            <a:ea typeface="+mn-ea"/>
            <a:cs typeface="+mn-cs"/>
          </a:endParaRPr>
        </a:p>
        <a:p>
          <a:pPr algn="ctr"/>
          <a:endParaRPr lang="en-US" sz="1050"/>
        </a:p>
        <a:p>
          <a:pPr algn="ctr"/>
          <a:r>
            <a:rPr lang="en-US" sz="1100" b="0" i="0" u="none" strike="noStrike">
              <a:solidFill>
                <a:schemeClr val="dk1"/>
              </a:solidFill>
              <a:effectLst/>
              <a:latin typeface="+mn-lt"/>
              <a:ea typeface="+mn-ea"/>
              <a:cs typeface="+mn-cs"/>
            </a:rPr>
            <a:t>Atlas Copco Industrial Assembly Solutions</a:t>
          </a:r>
          <a:endParaRPr lang="en-US" sz="6600"/>
        </a:p>
        <a:p>
          <a:pPr algn="ctr"/>
          <a:r>
            <a:rPr lang="en-US" sz="1100" b="0" i="0" u="none" strike="noStrike">
              <a:solidFill>
                <a:schemeClr val="dk1"/>
              </a:solidFill>
              <a:effectLst/>
              <a:latin typeface="+mn-lt"/>
              <a:ea typeface="+mn-ea"/>
              <a:cs typeface="+mn-cs"/>
            </a:rPr>
            <a:t>Atlas Copco IAS GmbH</a:t>
          </a:r>
        </a:p>
        <a:p>
          <a:pPr algn="ctr"/>
          <a:endParaRPr lang="en-US" sz="2000"/>
        </a:p>
        <a:p>
          <a:pPr algn="ctr"/>
          <a:r>
            <a:rPr lang="en-US" sz="1100" b="0" i="0" u="none" strike="noStrike">
              <a:solidFill>
                <a:schemeClr val="dk1"/>
              </a:solidFill>
              <a:effectLst/>
              <a:latin typeface="+mn-lt"/>
              <a:ea typeface="+mn-ea"/>
              <a:cs typeface="+mn-cs"/>
            </a:rPr>
            <a:t>Visitor Address:Gewerbestr. 52</a:t>
          </a:r>
          <a:endParaRPr lang="en-US" sz="2800"/>
        </a:p>
        <a:p>
          <a:pPr algn="ctr"/>
          <a:r>
            <a:rPr lang="en-US" sz="1100" b="0" i="0" u="none" strike="noStrike">
              <a:solidFill>
                <a:schemeClr val="dk1"/>
              </a:solidFill>
              <a:effectLst/>
              <a:latin typeface="+mn-lt"/>
              <a:ea typeface="+mn-ea"/>
              <a:cs typeface="+mn-cs"/>
            </a:rPr>
            <a:t>75015 Bretten – Germany</a:t>
          </a:r>
          <a:endParaRPr lang="en-US" sz="2800"/>
        </a:p>
        <a:p>
          <a:pPr algn="ctr"/>
          <a:r>
            <a:rPr lang="en-US" sz="1100" b="0" i="0" u="none" strike="noStrike">
              <a:solidFill>
                <a:schemeClr val="dk1"/>
              </a:solidFill>
              <a:effectLst/>
              <a:latin typeface="+mn-lt"/>
              <a:ea typeface="+mn-ea"/>
              <a:cs typeface="+mn-cs"/>
            </a:rPr>
            <a:t>Visit Atlas Copco at: http://www.atlascopco.com</a:t>
          </a:r>
          <a:endParaRPr lang="en-US" sz="2800" b="0" i="0" u="none" strike="noStrike">
            <a:solidFill>
              <a:schemeClr val="dk1"/>
            </a:solidFill>
            <a:effectLst/>
            <a:latin typeface="+mn-lt"/>
            <a:ea typeface="+mn-ea"/>
            <a:cs typeface="+mn-cs"/>
          </a:endParaRPr>
        </a:p>
        <a:p>
          <a:pPr algn="ctr"/>
          <a:endParaRPr lang="en-US" sz="2800"/>
        </a:p>
        <a:p>
          <a:pPr algn="ctr"/>
          <a:r>
            <a:rPr kumimoji="0" lang="en-US" sz="2800" b="1" i="0" u="none" strike="noStrike" kern="0" cap="none" spc="0" normalizeH="0" baseline="0" noProof="0">
              <a:ln>
                <a:noFill/>
              </a:ln>
              <a:solidFill>
                <a:prstClr val="black"/>
              </a:solidFill>
              <a:effectLst/>
              <a:uLnTx/>
              <a:uFillTx/>
              <a:latin typeface="+mn-lt"/>
              <a:ea typeface="+mn-ea"/>
              <a:cs typeface="+mn-cs"/>
            </a:rPr>
            <a:t>ASC5000V3 </a:t>
          </a:r>
          <a:r>
            <a:rPr lang="en-US" sz="2800" b="1" i="0" u="none" strike="noStrike">
              <a:solidFill>
                <a:schemeClr val="dk1"/>
              </a:solidFill>
              <a:effectLst/>
              <a:latin typeface="+mn-lt"/>
              <a:ea typeface="+mn-ea"/>
              <a:cs typeface="+mn-cs"/>
            </a:rPr>
            <a:t>OPC UA Specification</a:t>
          </a:r>
          <a:endParaRPr lang="en-US" sz="2800" b="0" i="0" u="none" strike="noStrike">
            <a:solidFill>
              <a:schemeClr val="dk1"/>
            </a:solidFill>
            <a:effectLst/>
            <a:latin typeface="+mn-lt"/>
            <a:ea typeface="+mn-ea"/>
            <a:cs typeface="+mn-cs"/>
          </a:endParaRPr>
        </a:p>
        <a:p>
          <a:pPr algn="ctr"/>
          <a:r>
            <a:rPr lang="en-US" sz="2800" b="1" i="0" u="none" strike="noStrike">
              <a:solidFill>
                <a:schemeClr val="dk1"/>
              </a:solidFill>
              <a:effectLst/>
              <a:latin typeface="+mn-lt"/>
              <a:ea typeface="+mn-ea"/>
              <a:cs typeface="+mn-cs"/>
            </a:rPr>
            <a:t>Interface Standard IAS</a:t>
          </a:r>
        </a:p>
        <a:p>
          <a:endParaRPr lang="en-US" sz="1100" b="1" i="0" u="none" strike="noStrike">
            <a:solidFill>
              <a:schemeClr val="dk1"/>
            </a:solidFill>
            <a:effectLst/>
            <a:latin typeface="+mn-lt"/>
            <a:ea typeface="+mn-ea"/>
            <a:cs typeface="+mn-cs"/>
          </a:endParaRPr>
        </a:p>
        <a:p>
          <a:endParaRPr lang="en-US" sz="1100" b="1" i="0" u="none" strike="noStrike">
            <a:solidFill>
              <a:schemeClr val="dk1"/>
            </a:solidFill>
            <a:effectLst/>
            <a:latin typeface="+mn-lt"/>
            <a:ea typeface="+mn-ea"/>
            <a:cs typeface="+mn-cs"/>
          </a:endParaRPr>
        </a:p>
        <a:p>
          <a:endParaRPr lang="en-US" sz="1100" b="1" i="0" u="none" strike="noStrike">
            <a:solidFill>
              <a:schemeClr val="dk1"/>
            </a:solidFill>
            <a:effectLst/>
            <a:latin typeface="+mn-lt"/>
            <a:ea typeface="+mn-ea"/>
            <a:cs typeface="+mn-cs"/>
          </a:endParaRPr>
        </a:p>
        <a:p>
          <a:endParaRPr lang="en-US" sz="1100" b="1" i="0" u="none" strike="noStrike">
            <a:solidFill>
              <a:schemeClr val="dk1"/>
            </a:solidFill>
            <a:effectLst/>
            <a:latin typeface="+mn-lt"/>
            <a:ea typeface="+mn-ea"/>
            <a:cs typeface="+mn-cs"/>
          </a:endParaRPr>
        </a:p>
        <a:p>
          <a:endParaRPr lang="en-US" sz="1100" b="1" i="0" u="none" strike="noStrike">
            <a:solidFill>
              <a:schemeClr val="dk1"/>
            </a:solidFill>
            <a:effectLst/>
            <a:latin typeface="+mn-lt"/>
            <a:ea typeface="+mn-ea"/>
            <a:cs typeface="+mn-cs"/>
          </a:endParaRPr>
        </a:p>
        <a:p>
          <a:endParaRPr lang="en-US" sz="1100" b="1" i="0" u="none" strike="noStrike">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i="0" u="none" strike="noStrike">
              <a:solidFill>
                <a:schemeClr val="dk1"/>
              </a:solidFill>
              <a:effectLst/>
              <a:latin typeface="+mn-lt"/>
              <a:ea typeface="+mn-ea"/>
              <a:cs typeface="+mn-cs"/>
            </a:rPr>
            <a:t>	</a:t>
          </a:r>
          <a:r>
            <a:rPr kumimoji="0" lang="en-US" sz="1100" b="1" i="0" u="none" strike="noStrike" kern="0" cap="none" spc="0" normalizeH="0" baseline="0" noProof="0">
              <a:ln>
                <a:noFill/>
              </a:ln>
              <a:solidFill>
                <a:prstClr val="black"/>
              </a:solidFill>
              <a:effectLst/>
              <a:uLnTx/>
              <a:uFillTx/>
              <a:latin typeface="+mn-lt"/>
              <a:ea typeface="+mn-ea"/>
              <a:cs typeface="+mn-cs"/>
            </a:rPr>
            <a:t>Contact: </a:t>
          </a:r>
          <a:r>
            <a:rPr kumimoji="0" lang="en-US" sz="1100" b="0" i="0" u="none" strike="noStrike" kern="0" cap="none" spc="0" normalizeH="0" baseline="0" noProof="0">
              <a:ln>
                <a:noFill/>
              </a:ln>
              <a:solidFill>
                <a:prstClr val="black"/>
              </a:solidFill>
              <a:effectLst/>
              <a:uLnTx/>
              <a:uFillTx/>
              <a:latin typeface="+mn-lt"/>
              <a:ea typeface="+mn-ea"/>
              <a:cs typeface="+mn-cs"/>
            </a:rPr>
            <a:t> 	</a:t>
          </a:r>
          <a:r>
            <a:rPr kumimoji="0" lang="en-US" sz="1100" b="1" i="0" u="none" strike="noStrike" kern="0" cap="none" spc="0" normalizeH="0" baseline="0" noProof="0">
              <a:ln>
                <a:noFill/>
              </a:ln>
              <a:solidFill>
                <a:prstClr val="black"/>
              </a:solidFill>
              <a:effectLst/>
              <a:uLnTx/>
              <a:uFillTx/>
              <a:latin typeface="+mn-lt"/>
              <a:ea typeface="+mn-ea"/>
              <a:cs typeface="+mn-cs"/>
            </a:rPr>
            <a:t>Florian Danvin</a:t>
          </a:r>
          <a:r>
            <a:rPr kumimoji="0" lang="en-US" sz="1100" b="0" i="0" u="none" strike="noStrike" kern="0" cap="none" spc="0" normalizeH="0" baseline="0" noProof="0">
              <a:ln>
                <a:noFill/>
              </a:ln>
              <a:solidFill>
                <a:prstClr val="black"/>
              </a:solidFill>
              <a:effectLst/>
              <a:uLnTx/>
              <a:uFillTx/>
              <a:latin typeface="+mn-lt"/>
              <a:ea typeface="+mn-ea"/>
              <a:cs typeface="+mn-cs"/>
            </a:rPr>
            <a:t> </a:t>
          </a:r>
          <a:endParaRPr kumimoji="0" lang="de-DE" sz="11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1" i="0" u="none" strike="noStrike" kern="0" cap="none" spc="0" normalizeH="0" baseline="0" noProof="0">
              <a:ln>
                <a:noFill/>
              </a:ln>
              <a:solidFill>
                <a:prstClr val="black"/>
              </a:solidFill>
              <a:effectLst/>
              <a:uLnTx/>
              <a:uFillTx/>
              <a:latin typeface="+mn-lt"/>
              <a:ea typeface="+mn-ea"/>
              <a:cs typeface="+mn-cs"/>
            </a:rPr>
            <a:t>		Tel.: +32 38701946</a:t>
          </a:r>
          <a:r>
            <a:rPr kumimoji="0" lang="en-US" sz="1100" b="0" i="0" u="none" strike="noStrike" kern="0" cap="none" spc="0" normalizeH="0" baseline="0" noProof="0">
              <a:ln>
                <a:noFill/>
              </a:ln>
              <a:solidFill>
                <a:prstClr val="black"/>
              </a:solidFill>
              <a:effectLst/>
              <a:uLnTx/>
              <a:uFillTx/>
              <a:latin typeface="+mn-lt"/>
              <a:ea typeface="+mn-ea"/>
              <a:cs typeface="+mn-cs"/>
            </a:rPr>
            <a:t> </a:t>
          </a:r>
          <a:endParaRPr kumimoji="0" lang="de-DE" sz="11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1" i="0" u="none" strike="noStrike" kern="0" cap="none" spc="0" normalizeH="0" baseline="0" noProof="0">
              <a:ln>
                <a:noFill/>
              </a:ln>
              <a:solidFill>
                <a:prstClr val="black"/>
              </a:solidFill>
              <a:effectLst/>
              <a:uLnTx/>
              <a:uFillTx/>
              <a:latin typeface="+mn-lt"/>
              <a:ea typeface="+mn-ea"/>
              <a:cs typeface="+mn-cs"/>
            </a:rPr>
            <a:t>		e-mail: </a:t>
          </a:r>
          <a:r>
            <a:rPr kumimoji="0" lang="en-US" sz="1100" b="1" i="0" u="sng" strike="noStrike" kern="0" cap="none" spc="0" normalizeH="0" baseline="0" noProof="0">
              <a:ln>
                <a:noFill/>
              </a:ln>
              <a:solidFill>
                <a:srgbClr val="0070C0"/>
              </a:solidFill>
              <a:effectLst/>
              <a:uLnTx/>
              <a:uFillTx/>
              <a:latin typeface="+mn-lt"/>
              <a:ea typeface="+mn-ea"/>
              <a:cs typeface="+mn-cs"/>
            </a:rPr>
            <a:t>florian.danvin@atlascopco.com</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1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1"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1" i="0" u="none" strike="noStrike" kern="0" cap="none" spc="0" normalizeH="0" baseline="0" noProof="0">
              <a:ln>
                <a:noFill/>
              </a:ln>
              <a:solidFill>
                <a:prstClr val="black"/>
              </a:solidFill>
              <a:effectLst/>
              <a:uLnTx/>
              <a:uFillTx/>
              <a:latin typeface="+mn-lt"/>
              <a:ea typeface="+mn-ea"/>
              <a:cs typeface="+mn-cs"/>
            </a:rPr>
            <a:t>	Version: 	V 1.4    January 16, 2025</a:t>
          </a:r>
          <a:endParaRPr kumimoji="0" lang="de-DE" sz="11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1"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1" i="0" u="none" strike="noStrike" kern="0" cap="none" spc="0" normalizeH="0" baseline="0" noProof="0">
              <a:ln>
                <a:noFill/>
              </a:ln>
              <a:solidFill>
                <a:prstClr val="black"/>
              </a:solidFill>
              <a:effectLst/>
              <a:uLnTx/>
              <a:uFillTx/>
              <a:latin typeface="+mn-lt"/>
              <a:ea typeface="+mn-ea"/>
              <a:cs typeface="+mn-cs"/>
            </a:rPr>
            <a:t>	SAP Nr.: 	10000105092</a:t>
          </a:r>
          <a:endParaRPr kumimoji="0" lang="de-DE" sz="11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1"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1" i="0" u="none" strike="noStrike" kern="0" cap="none" spc="0" normalizeH="0" baseline="0" noProof="0">
              <a:ln>
                <a:noFill/>
              </a:ln>
              <a:solidFill>
                <a:prstClr val="black"/>
              </a:solidFill>
              <a:effectLst/>
              <a:uLnTx/>
              <a:uFillTx/>
              <a:latin typeface="+mn-lt"/>
              <a:ea typeface="+mn-ea"/>
              <a:cs typeface="+mn-cs"/>
            </a:rPr>
            <a:t>	Release: 	ASC5000V3 V4.3.29, OPC UA 3.0</a:t>
          </a:r>
          <a:endParaRPr kumimoji="0" lang="de-DE" sz="1100" b="0" i="0" u="none" strike="noStrike" kern="0" cap="none" spc="0" normalizeH="0" baseline="0" noProof="0">
            <a:ln>
              <a:noFill/>
            </a:ln>
            <a:solidFill>
              <a:prstClr val="black"/>
            </a:solidFill>
            <a:effectLst/>
            <a:uLnTx/>
            <a:uFillTx/>
            <a:latin typeface="+mn-lt"/>
            <a:ea typeface="+mn-ea"/>
            <a:cs typeface="+mn-cs"/>
          </a:endParaRPr>
        </a:p>
      </xdr:txBody>
    </xdr:sp>
    <xdr:clientData/>
  </xdr:twoCellAnchor>
  <xdr:twoCellAnchor editAs="oneCell">
    <xdr:from>
      <xdr:col>2</xdr:col>
      <xdr:colOff>953122</xdr:colOff>
      <xdr:row>3</xdr:row>
      <xdr:rowOff>45983</xdr:rowOff>
    </xdr:from>
    <xdr:to>
      <xdr:col>3</xdr:col>
      <xdr:colOff>876497</xdr:colOff>
      <xdr:row>7</xdr:row>
      <xdr:rowOff>86010</xdr:rowOff>
    </xdr:to>
    <xdr:pic>
      <xdr:nvPicPr>
        <xdr:cNvPr id="4" name="Grafik 1907187861" descr="Ein Bild, das Logo enthält.&#10;&#10;Automatisch generierte Beschreibung">
          <a:extLst>
            <a:ext uri="{FF2B5EF4-FFF2-40B4-BE49-F238E27FC236}">
              <a16:creationId xmlns:a16="http://schemas.microsoft.com/office/drawing/2014/main" id="{33C26F51-5084-4C91-8A17-D1ED824A67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029447" y="592083"/>
          <a:ext cx="1596600" cy="757577"/>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1</xdr:col>
      <xdr:colOff>19706</xdr:colOff>
      <xdr:row>0</xdr:row>
      <xdr:rowOff>64229</xdr:rowOff>
    </xdr:from>
    <xdr:to>
      <xdr:col>5</xdr:col>
      <xdr:colOff>440120</xdr:colOff>
      <xdr:row>44</xdr:row>
      <xdr:rowOff>36240</xdr:rowOff>
    </xdr:to>
    <xdr:sp macro="" textlink="">
      <xdr:nvSpPr>
        <xdr:cNvPr id="2" name="TextBox 1">
          <a:extLst>
            <a:ext uri="{FF2B5EF4-FFF2-40B4-BE49-F238E27FC236}">
              <a16:creationId xmlns:a16="http://schemas.microsoft.com/office/drawing/2014/main" id="{F8D960CE-DEB5-455C-BB7C-7B598CC0F457}"/>
            </a:ext>
          </a:extLst>
        </xdr:cNvPr>
        <xdr:cNvSpPr txBox="1"/>
      </xdr:nvSpPr>
      <xdr:spPr>
        <a:xfrm>
          <a:off x="292756" y="64229"/>
          <a:ext cx="5398814" cy="851276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en-US" sz="1100" b="0" i="0" u="none" strike="noStrike">
            <a:solidFill>
              <a:schemeClr val="dk1"/>
            </a:solidFill>
            <a:effectLst/>
            <a:latin typeface="+mn-lt"/>
            <a:ea typeface="+mn-ea"/>
            <a:cs typeface="+mn-cs"/>
          </a:endParaRPr>
        </a:p>
        <a:p>
          <a:pPr algn="ctr"/>
          <a:endParaRPr lang="en-US" sz="1100" b="0" i="0" u="none" strike="noStrike">
            <a:solidFill>
              <a:schemeClr val="dk1"/>
            </a:solidFill>
            <a:effectLst/>
            <a:latin typeface="+mn-lt"/>
            <a:ea typeface="+mn-ea"/>
            <a:cs typeface="+mn-cs"/>
          </a:endParaRPr>
        </a:p>
        <a:p>
          <a:pPr algn="ctr"/>
          <a:endParaRPr lang="en-US" sz="1100" b="0" i="0" u="none" strike="noStrike">
            <a:solidFill>
              <a:schemeClr val="dk1"/>
            </a:solidFill>
            <a:effectLst/>
            <a:latin typeface="+mn-lt"/>
            <a:ea typeface="+mn-ea"/>
            <a:cs typeface="+mn-cs"/>
          </a:endParaRPr>
        </a:p>
        <a:p>
          <a:pPr algn="ctr"/>
          <a:endParaRPr lang="en-US" sz="1100" b="0" i="0" u="none" strike="noStrike">
            <a:solidFill>
              <a:schemeClr val="dk1"/>
            </a:solidFill>
            <a:effectLst/>
            <a:latin typeface="+mn-lt"/>
            <a:ea typeface="+mn-ea"/>
            <a:cs typeface="+mn-cs"/>
          </a:endParaRPr>
        </a:p>
        <a:p>
          <a:pPr algn="ctr"/>
          <a:endParaRPr lang="en-US" sz="1100" b="0" i="0" u="none" strike="noStrike">
            <a:solidFill>
              <a:schemeClr val="dk1"/>
            </a:solidFill>
            <a:effectLst/>
            <a:latin typeface="+mn-lt"/>
            <a:ea typeface="+mn-ea"/>
            <a:cs typeface="+mn-cs"/>
          </a:endParaRPr>
        </a:p>
        <a:p>
          <a:pPr algn="ctr"/>
          <a:endParaRPr lang="en-US" sz="1100" b="0" i="0" u="none" strike="noStrike">
            <a:solidFill>
              <a:schemeClr val="dk1"/>
            </a:solidFill>
            <a:effectLst/>
            <a:latin typeface="+mn-lt"/>
            <a:ea typeface="+mn-ea"/>
            <a:cs typeface="+mn-cs"/>
          </a:endParaRPr>
        </a:p>
        <a:p>
          <a:pPr algn="ctr"/>
          <a:endParaRPr lang="en-US" sz="1100" b="0" i="0" u="none" strike="noStrike">
            <a:solidFill>
              <a:schemeClr val="dk1"/>
            </a:solidFill>
            <a:effectLst/>
            <a:latin typeface="+mn-lt"/>
            <a:ea typeface="+mn-ea"/>
            <a:cs typeface="+mn-cs"/>
          </a:endParaRPr>
        </a:p>
        <a:p>
          <a:pPr algn="ctr"/>
          <a:endParaRPr lang="en-US" sz="1100" b="0" i="0" u="none" strike="noStrike">
            <a:solidFill>
              <a:schemeClr val="dk1"/>
            </a:solidFill>
            <a:effectLst/>
            <a:latin typeface="+mn-lt"/>
            <a:ea typeface="+mn-ea"/>
            <a:cs typeface="+mn-cs"/>
          </a:endParaRPr>
        </a:p>
        <a:p>
          <a:pPr algn="ctr"/>
          <a:endParaRPr lang="en-US" sz="1100" b="0" i="0" u="none" strike="noStrike">
            <a:solidFill>
              <a:schemeClr val="dk1"/>
            </a:solidFill>
            <a:effectLst/>
            <a:latin typeface="+mn-lt"/>
            <a:ea typeface="+mn-ea"/>
            <a:cs typeface="+mn-cs"/>
          </a:endParaRPr>
        </a:p>
        <a:p>
          <a:pPr algn="ctr"/>
          <a:endParaRPr lang="en-US" sz="1100" b="0" i="0" u="none" strike="noStrike">
            <a:solidFill>
              <a:schemeClr val="dk1"/>
            </a:solidFill>
            <a:effectLst/>
            <a:latin typeface="+mn-lt"/>
            <a:ea typeface="+mn-ea"/>
            <a:cs typeface="+mn-cs"/>
          </a:endParaRPr>
        </a:p>
        <a:p>
          <a:pPr algn="ctr"/>
          <a:r>
            <a:rPr lang="en-US" sz="1100" b="0" i="0" u="none" strike="noStrike">
              <a:solidFill>
                <a:schemeClr val="dk1"/>
              </a:solidFill>
              <a:effectLst/>
              <a:latin typeface="+mn-lt"/>
              <a:ea typeface="+mn-ea"/>
              <a:cs typeface="+mn-cs"/>
            </a:rPr>
            <a:t>Industrial Assembly Solutions - ADH</a:t>
          </a:r>
        </a:p>
        <a:p>
          <a:pPr algn="ctr"/>
          <a:endParaRPr lang="en-US" sz="1100" b="0" i="0" u="none" strike="noStrike">
            <a:solidFill>
              <a:schemeClr val="dk1"/>
            </a:solidFill>
            <a:effectLst/>
            <a:latin typeface="+mn-lt"/>
            <a:ea typeface="+mn-ea"/>
            <a:cs typeface="+mn-cs"/>
          </a:endParaRPr>
        </a:p>
        <a:p>
          <a:pPr algn="ctr"/>
          <a:endParaRPr lang="en-US" sz="1050"/>
        </a:p>
        <a:p>
          <a:pPr algn="ctr"/>
          <a:r>
            <a:rPr lang="en-US" sz="1100" b="0" i="0" u="none" strike="noStrike">
              <a:solidFill>
                <a:schemeClr val="dk1"/>
              </a:solidFill>
              <a:effectLst/>
              <a:latin typeface="+mn-lt"/>
              <a:ea typeface="+mn-ea"/>
              <a:cs typeface="+mn-cs"/>
            </a:rPr>
            <a:t>Atlas Copco Industrial Assembly Solutions</a:t>
          </a:r>
          <a:endParaRPr lang="en-US" sz="6600"/>
        </a:p>
        <a:p>
          <a:pPr algn="ctr"/>
          <a:r>
            <a:rPr lang="en-US" sz="1100" b="0" i="0" u="none" strike="noStrike">
              <a:solidFill>
                <a:schemeClr val="dk1"/>
              </a:solidFill>
              <a:effectLst/>
              <a:latin typeface="+mn-lt"/>
              <a:ea typeface="+mn-ea"/>
              <a:cs typeface="+mn-cs"/>
            </a:rPr>
            <a:t>Atlas Copco IAS GmbH</a:t>
          </a:r>
        </a:p>
        <a:p>
          <a:pPr algn="ctr"/>
          <a:endParaRPr lang="en-US" sz="2000"/>
        </a:p>
        <a:p>
          <a:pPr algn="ctr"/>
          <a:r>
            <a:rPr lang="en-US" sz="1100" b="0" i="0" u="none" strike="noStrike">
              <a:solidFill>
                <a:schemeClr val="dk1"/>
              </a:solidFill>
              <a:effectLst/>
              <a:latin typeface="+mn-lt"/>
              <a:ea typeface="+mn-ea"/>
              <a:cs typeface="+mn-cs"/>
            </a:rPr>
            <a:t>Visitor Address:Gewerbestr. 52</a:t>
          </a:r>
          <a:endParaRPr lang="en-US" sz="2800"/>
        </a:p>
        <a:p>
          <a:pPr algn="ctr"/>
          <a:r>
            <a:rPr lang="en-US" sz="1100" b="0" i="0" u="none" strike="noStrike">
              <a:solidFill>
                <a:schemeClr val="dk1"/>
              </a:solidFill>
              <a:effectLst/>
              <a:latin typeface="+mn-lt"/>
              <a:ea typeface="+mn-ea"/>
              <a:cs typeface="+mn-cs"/>
            </a:rPr>
            <a:t>75015 Bretten – Germany</a:t>
          </a:r>
          <a:endParaRPr lang="en-US" sz="2800"/>
        </a:p>
        <a:p>
          <a:pPr algn="ctr"/>
          <a:r>
            <a:rPr lang="en-US" sz="1100" b="0" i="0" u="none" strike="noStrike">
              <a:solidFill>
                <a:schemeClr val="dk1"/>
              </a:solidFill>
              <a:effectLst/>
              <a:latin typeface="+mn-lt"/>
              <a:ea typeface="+mn-ea"/>
              <a:cs typeface="+mn-cs"/>
            </a:rPr>
            <a:t>Visit Atlas Copco at: http://www.atlascopco.com</a:t>
          </a:r>
          <a:endParaRPr lang="en-US" sz="2800" b="0" i="0" u="none" strike="noStrike">
            <a:solidFill>
              <a:schemeClr val="dk1"/>
            </a:solidFill>
            <a:effectLst/>
            <a:latin typeface="+mn-lt"/>
            <a:ea typeface="+mn-ea"/>
            <a:cs typeface="+mn-cs"/>
          </a:endParaRPr>
        </a:p>
        <a:p>
          <a:pPr algn="ctr"/>
          <a:endParaRPr lang="en-US" sz="2800"/>
        </a:p>
        <a:p>
          <a:pPr algn="ctr"/>
          <a:r>
            <a:rPr lang="en-US" sz="2200" b="1" i="0" u="none" strike="noStrike">
              <a:solidFill>
                <a:schemeClr val="dk1"/>
              </a:solidFill>
              <a:effectLst/>
              <a:latin typeface="+mn-lt"/>
              <a:ea typeface="+mn-ea"/>
              <a:cs typeface="+mn-cs"/>
            </a:rPr>
            <a:t>Specification </a:t>
          </a:r>
          <a:r>
            <a:rPr lang="en-US" sz="2200"/>
            <a:t> </a:t>
          </a:r>
        </a:p>
        <a:p>
          <a:pPr algn="ctr"/>
          <a:r>
            <a:rPr lang="en-US" sz="2800" b="1" i="0" u="none" strike="noStrike">
              <a:solidFill>
                <a:schemeClr val="dk1"/>
              </a:solidFill>
              <a:effectLst/>
              <a:latin typeface="+mn-lt"/>
              <a:ea typeface="+mn-ea"/>
              <a:cs typeface="+mn-cs"/>
            </a:rPr>
            <a:t>OPCUA Data Overview –</a:t>
          </a:r>
          <a:r>
            <a:rPr lang="en-US" sz="2800"/>
            <a:t> </a:t>
          </a:r>
        </a:p>
        <a:p>
          <a:pPr algn="ctr"/>
          <a:r>
            <a:rPr lang="en-US" sz="2800" b="1" i="0" u="none" strike="noStrike">
              <a:solidFill>
                <a:schemeClr val="dk1"/>
              </a:solidFill>
              <a:effectLst/>
              <a:latin typeface="+mn-lt"/>
              <a:ea typeface="+mn-ea"/>
              <a:cs typeface="+mn-cs"/>
            </a:rPr>
            <a:t>ASC5000V3</a:t>
          </a:r>
          <a:r>
            <a:rPr lang="en-US" sz="2800"/>
            <a:t> </a:t>
          </a:r>
          <a:r>
            <a:rPr lang="en-US" sz="2800" b="1"/>
            <a:t>BMW</a:t>
          </a:r>
        </a:p>
        <a:p>
          <a:endParaRPr lang="en-US" sz="1100" b="1" i="0" u="none" strike="noStrike">
            <a:solidFill>
              <a:schemeClr val="dk1"/>
            </a:solidFill>
            <a:effectLst/>
            <a:latin typeface="+mn-lt"/>
            <a:ea typeface="+mn-ea"/>
            <a:cs typeface="+mn-cs"/>
          </a:endParaRPr>
        </a:p>
        <a:p>
          <a:endParaRPr lang="en-US" sz="1100" b="1" i="0" u="none" strike="noStrike">
            <a:solidFill>
              <a:schemeClr val="dk1"/>
            </a:solidFill>
            <a:effectLst/>
            <a:latin typeface="+mn-lt"/>
            <a:ea typeface="+mn-ea"/>
            <a:cs typeface="+mn-cs"/>
          </a:endParaRPr>
        </a:p>
        <a:p>
          <a:endParaRPr lang="en-US" sz="1100" b="1" i="0" u="none" strike="noStrike">
            <a:solidFill>
              <a:schemeClr val="dk1"/>
            </a:solidFill>
            <a:effectLst/>
            <a:latin typeface="+mn-lt"/>
            <a:ea typeface="+mn-ea"/>
            <a:cs typeface="+mn-cs"/>
          </a:endParaRPr>
        </a:p>
        <a:p>
          <a:endParaRPr lang="en-US" sz="1100" b="1" i="0" u="none" strike="noStrike">
            <a:solidFill>
              <a:schemeClr val="dk1"/>
            </a:solidFill>
            <a:effectLst/>
            <a:latin typeface="+mn-lt"/>
            <a:ea typeface="+mn-ea"/>
            <a:cs typeface="+mn-cs"/>
          </a:endParaRPr>
        </a:p>
        <a:p>
          <a:endParaRPr lang="en-US" sz="1100" b="1" i="0" u="none" strike="noStrike">
            <a:solidFill>
              <a:schemeClr val="dk1"/>
            </a:solidFill>
            <a:effectLst/>
            <a:latin typeface="+mn-lt"/>
            <a:ea typeface="+mn-ea"/>
            <a:cs typeface="+mn-cs"/>
          </a:endParaRPr>
        </a:p>
        <a:p>
          <a:endParaRPr lang="en-US" sz="1100" b="1" i="0" u="none" strike="noStrike">
            <a:solidFill>
              <a:schemeClr val="dk1"/>
            </a:solidFill>
            <a:effectLst/>
            <a:latin typeface="+mn-lt"/>
            <a:ea typeface="+mn-ea"/>
            <a:cs typeface="+mn-cs"/>
          </a:endParaRPr>
        </a:p>
        <a:p>
          <a:r>
            <a:rPr lang="en-US" sz="1100" b="1" i="0" u="none" strike="noStrike">
              <a:solidFill>
                <a:schemeClr val="dk1"/>
              </a:solidFill>
              <a:effectLst/>
              <a:latin typeface="+mn-lt"/>
              <a:ea typeface="+mn-ea"/>
              <a:cs typeface="+mn-cs"/>
            </a:rPr>
            <a:t>	Author: </a:t>
          </a:r>
          <a:r>
            <a:rPr lang="en-US"/>
            <a:t> 	</a:t>
          </a:r>
          <a:r>
            <a:rPr lang="en-US" sz="1100" b="1" i="0" u="none" strike="noStrike">
              <a:solidFill>
                <a:schemeClr val="dk1"/>
              </a:solidFill>
              <a:effectLst/>
              <a:latin typeface="+mn-lt"/>
              <a:ea typeface="+mn-ea"/>
              <a:cs typeface="+mn-cs"/>
            </a:rPr>
            <a:t>Markus Herold</a:t>
          </a:r>
          <a:r>
            <a:rPr lang="en-US"/>
            <a:t> </a:t>
          </a:r>
        </a:p>
        <a:p>
          <a:r>
            <a:rPr lang="en-US" sz="1100" b="1" i="0" u="none" strike="noStrike">
              <a:solidFill>
                <a:schemeClr val="dk1"/>
              </a:solidFill>
              <a:effectLst/>
              <a:latin typeface="+mn-lt"/>
              <a:ea typeface="+mn-ea"/>
              <a:cs typeface="+mn-cs"/>
            </a:rPr>
            <a:t>		Tel.: +49 15208321476</a:t>
          </a:r>
          <a:r>
            <a:rPr lang="en-US"/>
            <a:t> </a:t>
          </a:r>
        </a:p>
        <a:p>
          <a:r>
            <a:rPr lang="en-US" sz="1100" b="1" i="0" u="none" strike="noStrike">
              <a:solidFill>
                <a:schemeClr val="dk1"/>
              </a:solidFill>
              <a:effectLst/>
              <a:latin typeface="+mn-lt"/>
              <a:ea typeface="+mn-ea"/>
              <a:cs typeface="+mn-cs"/>
            </a:rPr>
            <a:t>		e-mail: </a:t>
          </a:r>
          <a:r>
            <a:rPr lang="en-US" sz="1100" b="1" i="0" u="sng" strike="noStrike">
              <a:solidFill>
                <a:srgbClr val="0070C0"/>
              </a:solidFill>
              <a:effectLst/>
              <a:latin typeface="+mn-lt"/>
              <a:ea typeface="+mn-ea"/>
              <a:cs typeface="+mn-cs"/>
            </a:rPr>
            <a:t>markus.herold@atlascopco.com</a:t>
          </a:r>
          <a:r>
            <a:rPr lang="en-US">
              <a:solidFill>
                <a:srgbClr val="0070C0"/>
              </a:solidFill>
            </a:rPr>
            <a:t> </a:t>
          </a:r>
        </a:p>
        <a:p>
          <a:r>
            <a:rPr lang="en-US" sz="1100" b="1" i="0" u="none" strike="noStrike">
              <a:solidFill>
                <a:srgbClr val="0070C0"/>
              </a:solidFill>
              <a:effectLst/>
              <a:latin typeface="+mn-lt"/>
              <a:ea typeface="+mn-ea"/>
              <a:cs typeface="+mn-cs"/>
            </a:rPr>
            <a:t>	</a:t>
          </a:r>
          <a:r>
            <a:rPr lang="en-US" sz="1100" b="1" i="0" u="none" strike="noStrike">
              <a:solidFill>
                <a:schemeClr val="dk1"/>
              </a:solidFill>
              <a:effectLst/>
              <a:latin typeface="+mn-lt"/>
              <a:ea typeface="+mn-ea"/>
              <a:cs typeface="+mn-cs"/>
            </a:rPr>
            <a:t>Cooperators:</a:t>
          </a:r>
          <a:r>
            <a:rPr lang="en-US"/>
            <a:t> 	</a:t>
          </a:r>
          <a:r>
            <a:rPr lang="en-US" sz="1100" b="1" i="0" u="none" strike="noStrike">
              <a:solidFill>
                <a:schemeClr val="dk1"/>
              </a:solidFill>
              <a:effectLst/>
              <a:latin typeface="+mn-lt"/>
              <a:ea typeface="+mn-ea"/>
              <a:cs typeface="+mn-cs"/>
            </a:rPr>
            <a:t>Leandro Gil; Marten Tolk</a:t>
          </a:r>
          <a:r>
            <a:rPr lang="en-US"/>
            <a:t> </a:t>
          </a:r>
        </a:p>
        <a:p>
          <a:endParaRPr lang="en-US" sz="1100" b="1" i="0" u="none" strike="noStrike">
            <a:solidFill>
              <a:schemeClr val="dk1"/>
            </a:solidFill>
            <a:effectLst/>
            <a:latin typeface="+mn-lt"/>
            <a:ea typeface="+mn-ea"/>
            <a:cs typeface="+mn-cs"/>
          </a:endParaRPr>
        </a:p>
        <a:p>
          <a:endParaRPr lang="en-US" sz="1100" b="1" i="0" u="none" strike="noStrike">
            <a:solidFill>
              <a:schemeClr val="dk1"/>
            </a:solidFill>
            <a:effectLst/>
            <a:latin typeface="+mn-lt"/>
            <a:ea typeface="+mn-ea"/>
            <a:cs typeface="+mn-cs"/>
          </a:endParaRPr>
        </a:p>
        <a:p>
          <a:endParaRPr lang="en-US" sz="1100" b="1" i="0" u="none" strike="noStrike">
            <a:solidFill>
              <a:schemeClr val="dk1"/>
            </a:solidFill>
            <a:effectLst/>
            <a:latin typeface="+mn-lt"/>
            <a:ea typeface="+mn-ea"/>
            <a:cs typeface="+mn-cs"/>
          </a:endParaRPr>
        </a:p>
        <a:p>
          <a:r>
            <a:rPr lang="en-US" sz="1100" b="1" i="0" u="none" strike="noStrike">
              <a:solidFill>
                <a:schemeClr val="dk1"/>
              </a:solidFill>
              <a:effectLst/>
              <a:latin typeface="+mn-lt"/>
              <a:ea typeface="+mn-ea"/>
              <a:cs typeface="+mn-cs"/>
            </a:rPr>
            <a:t>	</a:t>
          </a:r>
          <a:r>
            <a:rPr lang="en-US" sz="1100" b="0" i="0" u="none" strike="noStrike">
              <a:solidFill>
                <a:schemeClr val="dk1"/>
              </a:solidFill>
              <a:effectLst/>
              <a:latin typeface="+mn-lt"/>
              <a:ea typeface="+mn-ea"/>
              <a:cs typeface="+mn-cs"/>
            </a:rPr>
            <a:t>Version</a:t>
          </a:r>
          <a:r>
            <a:rPr lang="en-US" sz="1100" b="1" i="0" u="none" strike="noStrike">
              <a:solidFill>
                <a:schemeClr val="dk1"/>
              </a:solidFill>
              <a:effectLst/>
              <a:latin typeface="+mn-lt"/>
              <a:ea typeface="+mn-ea"/>
              <a:cs typeface="+mn-cs"/>
            </a:rPr>
            <a:t> 	V</a:t>
          </a:r>
          <a:r>
            <a:rPr lang="en-US" sz="1100" b="1" i="0" u="none" strike="noStrike" baseline="0">
              <a:solidFill>
                <a:schemeClr val="dk1"/>
              </a:solidFill>
              <a:effectLst/>
              <a:latin typeface="+mn-lt"/>
              <a:ea typeface="+mn-ea"/>
              <a:cs typeface="+mn-cs"/>
            </a:rPr>
            <a:t> 1.0    </a:t>
          </a:r>
          <a:r>
            <a:rPr lang="en-US" sz="1100" b="1" i="0" u="none" strike="noStrike">
              <a:solidFill>
                <a:schemeClr val="dk1"/>
              </a:solidFill>
              <a:effectLst/>
              <a:latin typeface="+mn-lt"/>
              <a:ea typeface="+mn-ea"/>
              <a:cs typeface="+mn-cs"/>
            </a:rPr>
            <a:t>Wednesday, May 17, 2023</a:t>
          </a:r>
          <a:r>
            <a:rPr lang="en-US"/>
            <a:t> </a:t>
          </a:r>
          <a:endParaRPr lang="en-US" sz="1100"/>
        </a:p>
      </xdr:txBody>
    </xdr:sp>
    <xdr:clientData/>
  </xdr:twoCellAnchor>
  <xdr:twoCellAnchor>
    <xdr:from>
      <xdr:col>2</xdr:col>
      <xdr:colOff>522124</xdr:colOff>
      <xdr:row>94</xdr:row>
      <xdr:rowOff>39414</xdr:rowOff>
    </xdr:from>
    <xdr:to>
      <xdr:col>3</xdr:col>
      <xdr:colOff>1073917</xdr:colOff>
      <xdr:row>95</xdr:row>
      <xdr:rowOff>62294</xdr:rowOff>
    </xdr:to>
    <xdr:sp macro="" textlink="">
      <xdr:nvSpPr>
        <xdr:cNvPr id="3" name="TextBox 2">
          <a:extLst>
            <a:ext uri="{FF2B5EF4-FFF2-40B4-BE49-F238E27FC236}">
              <a16:creationId xmlns:a16="http://schemas.microsoft.com/office/drawing/2014/main" id="{F1293F8F-71F2-456F-A0F1-2EA4B2E54E2C}"/>
            </a:ext>
          </a:extLst>
        </xdr:cNvPr>
        <xdr:cNvSpPr txBox="1"/>
      </xdr:nvSpPr>
      <xdr:spPr>
        <a:xfrm>
          <a:off x="1779424" y="17787664"/>
          <a:ext cx="2310743" cy="207030"/>
        </a:xfrm>
        <a:prstGeom prst="rect">
          <a:avLst/>
        </a:prstGeom>
        <a:solidFill>
          <a:schemeClr val="lt1"/>
        </a:solidFill>
        <a:ln w="19050" cmpd="sng">
          <a:solidFill>
            <a:schemeClr val="accent1">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accent1">
                  <a:lumMod val="75000"/>
                </a:schemeClr>
              </a:solidFill>
            </a:rPr>
            <a:t>ASC5000V3 – OPCUA Signals</a:t>
          </a:r>
        </a:p>
      </xdr:txBody>
    </xdr:sp>
    <xdr:clientData/>
  </xdr:twoCellAnchor>
  <xdr:twoCellAnchor editAs="oneCell">
    <xdr:from>
      <xdr:col>2</xdr:col>
      <xdr:colOff>953122</xdr:colOff>
      <xdr:row>3</xdr:row>
      <xdr:rowOff>45983</xdr:rowOff>
    </xdr:from>
    <xdr:to>
      <xdr:col>3</xdr:col>
      <xdr:colOff>876497</xdr:colOff>
      <xdr:row>7</xdr:row>
      <xdr:rowOff>82835</xdr:rowOff>
    </xdr:to>
    <xdr:pic>
      <xdr:nvPicPr>
        <xdr:cNvPr id="4" name="Grafik 1907187861" descr="Ein Bild, das Logo enthält.&#10;&#10;Automatisch generierte Beschreibung">
          <a:extLst>
            <a:ext uri="{FF2B5EF4-FFF2-40B4-BE49-F238E27FC236}">
              <a16:creationId xmlns:a16="http://schemas.microsoft.com/office/drawing/2014/main" id="{394F278C-73E5-4290-A4B5-DB6BBF2F318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210422" y="598433"/>
          <a:ext cx="1682325" cy="773452"/>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3CE7F3-14C8-41DE-801A-6FF6B1C06627}" name="Table2" displayName="Table2" ref="A2:F128" totalsRowShown="0" headerRowDxfId="17" headerRowBorderDxfId="15" tableBorderDxfId="16">
  <tableColumns count="6">
    <tableColumn id="2" xr3:uid="{E9574F98-8125-4338-ACEA-EF9E8CA1D71D}" name="Data" dataDxfId="14"/>
    <tableColumn id="3" xr3:uid="{5F87BA4C-E614-40CC-8A9C-D745962DAA89}" name="Description" dataDxfId="13">
      <calculatedColumnFormula>VLOOKUP(A3,'Übersicht SYS'!C2:D399,2,FALSE)</calculatedColumnFormula>
    </tableColumn>
    <tableColumn id="4" xr3:uid="{1174996C-8739-4CD3-93B7-899B925871AE}" name="Name in OpcUa" dataDxfId="12"/>
    <tableColumn id="5" xr3:uid="{BA802263-CDE6-4587-831C-4991E80B6532}" name="Example / Format" dataDxfId="11"/>
    <tableColumn id="6" xr3:uid="{C1A95931-AAEE-4001-B77B-1627A463DA02}" name="Unit" dataDxfId="10"/>
    <tableColumn id="7" xr3:uid="{D4E90653-A62E-4479-9ECF-3DC35C0ADA71}" name="OPC UA Version" dataDxfId="9"/>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0.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1.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661DA0-5AE2-4613-B22E-6D02EA703219}">
  <dimension ref="B3:E32"/>
  <sheetViews>
    <sheetView topLeftCell="A28" zoomScale="91" zoomScaleNormal="100" workbookViewId="0">
      <selection activeCell="C32" sqref="C32"/>
    </sheetView>
  </sheetViews>
  <sheetFormatPr defaultColWidth="9.140625" defaultRowHeight="15"/>
  <cols>
    <col min="2" max="2" width="32.85546875" style="35" customWidth="1"/>
    <col min="3" max="3" width="73.42578125" style="35" bestFit="1" customWidth="1"/>
    <col min="4" max="4" width="21.42578125" style="35" bestFit="1" customWidth="1"/>
    <col min="5" max="5" width="30.85546875" style="35" customWidth="1"/>
  </cols>
  <sheetData>
    <row r="3" spans="2:5" ht="26.25">
      <c r="B3" s="155" t="s">
        <v>0</v>
      </c>
      <c r="E3" s="156"/>
    </row>
    <row r="4" spans="2:5">
      <c r="B4" s="157" t="s">
        <v>1</v>
      </c>
      <c r="C4" s="157" t="s">
        <v>2</v>
      </c>
      <c r="D4" s="157" t="s">
        <v>3</v>
      </c>
      <c r="E4" s="156"/>
    </row>
    <row r="5" spans="2:5">
      <c r="B5" s="355" t="s">
        <v>4</v>
      </c>
      <c r="C5" s="355" t="s">
        <v>5</v>
      </c>
      <c r="D5" s="139" t="s">
        <v>6</v>
      </c>
      <c r="E5" s="156"/>
    </row>
    <row r="6" spans="2:5" ht="30">
      <c r="B6" s="355"/>
      <c r="C6" s="355"/>
      <c r="D6" s="139" t="s">
        <v>7</v>
      </c>
      <c r="E6" s="156"/>
    </row>
    <row r="7" spans="2:5">
      <c r="B7" s="355"/>
      <c r="C7" s="355"/>
      <c r="D7" s="139" t="s">
        <v>8</v>
      </c>
      <c r="E7" s="156"/>
    </row>
    <row r="8" spans="2:5">
      <c r="B8" s="355"/>
      <c r="C8" s="355"/>
      <c r="D8" s="139" t="s">
        <v>9</v>
      </c>
      <c r="E8" s="156"/>
    </row>
    <row r="9" spans="2:5" ht="36" customHeight="1">
      <c r="B9" s="355"/>
      <c r="C9" s="355"/>
      <c r="D9" s="139" t="s">
        <v>10</v>
      </c>
      <c r="E9" s="156"/>
    </row>
    <row r="10" spans="2:5">
      <c r="B10" s="156"/>
      <c r="C10" s="158"/>
      <c r="E10" s="156"/>
    </row>
    <row r="11" spans="2:5">
      <c r="B11" s="156"/>
      <c r="C11" s="158"/>
      <c r="E11" s="156"/>
    </row>
    <row r="12" spans="2:5">
      <c r="B12" s="156"/>
      <c r="C12" s="158"/>
      <c r="E12" s="156"/>
    </row>
    <row r="13" spans="2:5">
      <c r="B13" s="156"/>
      <c r="C13" s="158"/>
      <c r="E13" s="156"/>
    </row>
    <row r="14" spans="2:5">
      <c r="E14" s="156"/>
    </row>
    <row r="15" spans="2:5" ht="27" thickBot="1">
      <c r="B15" s="155" t="s">
        <v>11</v>
      </c>
      <c r="E15" s="156"/>
    </row>
    <row r="16" spans="2:5" ht="15.75" thickBot="1">
      <c r="B16" s="136" t="s">
        <v>12</v>
      </c>
      <c r="C16" s="137" t="s">
        <v>2</v>
      </c>
      <c r="D16" s="138" t="s">
        <v>13</v>
      </c>
      <c r="E16" s="156"/>
    </row>
    <row r="17" spans="2:5" ht="30">
      <c r="B17" s="140" t="s">
        <v>14</v>
      </c>
      <c r="C17" s="141" t="s">
        <v>15</v>
      </c>
      <c r="D17" s="142" t="s">
        <v>16</v>
      </c>
      <c r="E17" s="156"/>
    </row>
    <row r="18" spans="2:5">
      <c r="B18" s="143" t="s">
        <v>17</v>
      </c>
      <c r="C18" s="144" t="s">
        <v>18</v>
      </c>
      <c r="D18" s="145" t="s">
        <v>19</v>
      </c>
      <c r="E18" s="156"/>
    </row>
    <row r="19" spans="2:5" ht="30">
      <c r="B19" s="149" t="s">
        <v>20</v>
      </c>
      <c r="C19" s="150" t="s">
        <v>21</v>
      </c>
      <c r="D19" s="151" t="s">
        <v>22</v>
      </c>
      <c r="E19" s="156"/>
    </row>
    <row r="20" spans="2:5" ht="135">
      <c r="B20" s="148" t="s">
        <v>23</v>
      </c>
      <c r="C20" s="148" t="s">
        <v>24</v>
      </c>
      <c r="D20" s="148" t="s">
        <v>25</v>
      </c>
    </row>
    <row r="26" spans="2:5" ht="26.25">
      <c r="B26" s="155" t="s">
        <v>26</v>
      </c>
    </row>
    <row r="27" spans="2:5">
      <c r="B27" s="161" t="s">
        <v>27</v>
      </c>
      <c r="C27" s="161" t="s">
        <v>28</v>
      </c>
      <c r="D27" s="161" t="s">
        <v>29</v>
      </c>
      <c r="E27" s="161" t="s">
        <v>30</v>
      </c>
    </row>
    <row r="28" spans="2:5" ht="240">
      <c r="B28" s="159" t="s">
        <v>31</v>
      </c>
      <c r="C28" s="144" t="s">
        <v>32</v>
      </c>
      <c r="D28" s="144" t="s">
        <v>33</v>
      </c>
      <c r="E28" s="144" t="s">
        <v>34</v>
      </c>
    </row>
    <row r="29" spans="2:5" ht="90">
      <c r="B29" s="139" t="s">
        <v>35</v>
      </c>
      <c r="C29" s="139"/>
      <c r="D29" s="139" t="s">
        <v>36</v>
      </c>
      <c r="E29" s="139" t="s">
        <v>37</v>
      </c>
    </row>
    <row r="30" spans="2:5" ht="105">
      <c r="B30" s="160" t="s">
        <v>38</v>
      </c>
      <c r="C30" s="139"/>
      <c r="D30" s="139" t="s">
        <v>39</v>
      </c>
      <c r="E30" s="139" t="s">
        <v>40</v>
      </c>
    </row>
    <row r="31" spans="2:5" ht="30">
      <c r="B31" s="139" t="s">
        <v>41</v>
      </c>
      <c r="C31" s="139" t="s">
        <v>42</v>
      </c>
      <c r="D31" s="139"/>
      <c r="E31" s="160" t="s">
        <v>43</v>
      </c>
    </row>
    <row r="32" spans="2:5" ht="105">
      <c r="B32" s="139" t="s">
        <v>44</v>
      </c>
      <c r="C32" s="139" t="s">
        <v>45</v>
      </c>
      <c r="D32" s="139"/>
      <c r="E32" s="160" t="s">
        <v>46</v>
      </c>
    </row>
  </sheetData>
  <mergeCells count="2">
    <mergeCell ref="C5:C9"/>
    <mergeCell ref="B5:B9"/>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AB3AB1-E71D-42CD-ABFD-81D3D5FF2D38}">
  <dimension ref="B11:P97"/>
  <sheetViews>
    <sheetView topLeftCell="A34" zoomScale="145" zoomScaleNormal="145" workbookViewId="0">
      <selection activeCell="B83" sqref="B83"/>
    </sheetView>
  </sheetViews>
  <sheetFormatPr defaultColWidth="8.7109375" defaultRowHeight="15"/>
  <cols>
    <col min="1" max="1" width="3.85546875" customWidth="1"/>
    <col min="2" max="2" width="11.140625" customWidth="1"/>
    <col min="3" max="3" width="23.85546875" customWidth="1"/>
    <col min="4" max="4" width="22.85546875" customWidth="1"/>
    <col min="5" max="5" width="8.85546875" style="38" customWidth="1"/>
    <col min="6" max="6" width="6.5703125" customWidth="1"/>
    <col min="8" max="10" width="9" customWidth="1"/>
  </cols>
  <sheetData>
    <row r="11" spans="4:4">
      <c r="D11" s="38"/>
    </row>
    <row r="12" spans="4:4">
      <c r="D12" s="38"/>
    </row>
    <row r="13" spans="4:4">
      <c r="D13" s="38"/>
    </row>
    <row r="14" spans="4:4">
      <c r="D14" s="38"/>
    </row>
    <row r="15" spans="4:4">
      <c r="D15" s="38"/>
    </row>
    <row r="16" spans="4:4">
      <c r="D16" s="38"/>
    </row>
    <row r="17" spans="2:4">
      <c r="D17" s="38"/>
    </row>
    <row r="18" spans="2:4">
      <c r="D18" s="38"/>
    </row>
    <row r="19" spans="2:4">
      <c r="D19" s="38"/>
    </row>
    <row r="20" spans="2:4">
      <c r="D20" s="38"/>
    </row>
    <row r="21" spans="2:4">
      <c r="D21" s="38"/>
    </row>
    <row r="22" spans="2:4">
      <c r="D22" s="38"/>
    </row>
    <row r="23" spans="2:4" ht="26.25">
      <c r="D23" s="46"/>
    </row>
    <row r="24" spans="2:4" ht="26.25">
      <c r="D24" s="46"/>
    </row>
    <row r="25" spans="2:4" ht="26.25">
      <c r="D25" s="46"/>
    </row>
    <row r="26" spans="2:4">
      <c r="D26" s="38"/>
    </row>
    <row r="27" spans="2:4">
      <c r="D27" s="38"/>
    </row>
    <row r="28" spans="2:4">
      <c r="D28" s="38"/>
    </row>
    <row r="29" spans="2:4">
      <c r="D29" s="38"/>
    </row>
    <row r="30" spans="2:4">
      <c r="B30" s="47"/>
      <c r="D30" s="48"/>
    </row>
    <row r="31" spans="2:4">
      <c r="D31" s="48"/>
    </row>
    <row r="32" spans="2:4">
      <c r="D32" s="48"/>
    </row>
    <row r="33" spans="2:5">
      <c r="D33" s="38"/>
    </row>
    <row r="34" spans="2:5">
      <c r="B34" s="47"/>
      <c r="D34" s="48"/>
    </row>
    <row r="35" spans="2:5">
      <c r="D35" s="38"/>
    </row>
    <row r="36" spans="2:5">
      <c r="D36" s="38"/>
    </row>
    <row r="37" spans="2:5">
      <c r="D37" s="38"/>
    </row>
    <row r="38" spans="2:5">
      <c r="D38" s="38"/>
    </row>
    <row r="39" spans="2:5">
      <c r="D39" s="38"/>
    </row>
    <row r="40" spans="2:5">
      <c r="C40" s="47"/>
      <c r="D40" s="48"/>
    </row>
    <row r="41" spans="2:5">
      <c r="C41" s="47"/>
      <c r="D41" s="48"/>
    </row>
    <row r="42" spans="2:5">
      <c r="C42" s="47"/>
      <c r="D42" s="48"/>
    </row>
    <row r="43" spans="2:5">
      <c r="C43" s="47"/>
      <c r="D43" s="48"/>
    </row>
    <row r="44" spans="2:5">
      <c r="C44" s="47"/>
      <c r="D44" s="48"/>
    </row>
    <row r="46" spans="2:5">
      <c r="B46" s="66"/>
      <c r="C46" s="66"/>
    </row>
    <row r="47" spans="2:5">
      <c r="B47" s="93" t="s">
        <v>47</v>
      </c>
      <c r="E47"/>
    </row>
    <row r="48" spans="2:5">
      <c r="B48" s="61" t="s">
        <v>48</v>
      </c>
      <c r="C48" s="61" t="s">
        <v>49</v>
      </c>
      <c r="D48" s="61" t="s">
        <v>50</v>
      </c>
      <c r="E48" s="62" t="s">
        <v>51</v>
      </c>
    </row>
    <row r="49" spans="2:6">
      <c r="B49" s="177">
        <v>45048</v>
      </c>
      <c r="C49" s="61" t="s">
        <v>52</v>
      </c>
      <c r="D49" s="61" t="s">
        <v>53</v>
      </c>
      <c r="E49" s="63" t="s">
        <v>54</v>
      </c>
    </row>
    <row r="50" spans="2:6">
      <c r="B50" s="177">
        <v>45055</v>
      </c>
      <c r="C50" s="61" t="s">
        <v>55</v>
      </c>
      <c r="D50" s="61" t="s">
        <v>56</v>
      </c>
      <c r="E50" s="63" t="s">
        <v>54</v>
      </c>
    </row>
    <row r="51" spans="2:6" ht="34.5">
      <c r="B51" s="177">
        <v>45258</v>
      </c>
      <c r="C51" s="61" t="s">
        <v>57</v>
      </c>
      <c r="D51" s="178" t="s">
        <v>58</v>
      </c>
      <c r="E51" s="63" t="s">
        <v>59</v>
      </c>
    </row>
    <row r="52" spans="2:6">
      <c r="B52" s="177"/>
      <c r="C52" s="64"/>
      <c r="D52" s="64"/>
      <c r="E52" s="65"/>
    </row>
    <row r="53" spans="2:6">
      <c r="B53" s="177"/>
      <c r="C53" s="64"/>
      <c r="D53" s="64"/>
      <c r="E53" s="65"/>
    </row>
    <row r="55" spans="2:6">
      <c r="B55" s="87" t="s">
        <v>60</v>
      </c>
    </row>
    <row r="56" spans="2:6">
      <c r="B56" s="66" t="s">
        <v>47</v>
      </c>
      <c r="F56">
        <v>2</v>
      </c>
    </row>
    <row r="57" spans="2:6">
      <c r="B57" s="66" t="str" cm="1">
        <f t="array" aca="1" ref="B57" ca="1">"2. "&amp; INDIRECT("B46") &amp; " Data Collection"</f>
        <v>2.  Data Collection</v>
      </c>
      <c r="F57">
        <v>3</v>
      </c>
    </row>
    <row r="58" spans="2:6">
      <c r="C58" t="s">
        <v>61</v>
      </c>
      <c r="F58">
        <v>3</v>
      </c>
    </row>
    <row r="59" spans="2:6">
      <c r="C59" t="s">
        <v>62</v>
      </c>
      <c r="F59">
        <v>3</v>
      </c>
    </row>
    <row r="62" spans="2:6">
      <c r="B62" s="93" t="str" cm="1">
        <f t="array" aca="1" ref="B62" ca="1">"2. "&amp; INDIRECT("B46") &amp; " Data Collection"</f>
        <v>2.  Data Collection</v>
      </c>
    </row>
    <row r="63" spans="2:6">
      <c r="B63" s="88" t="s">
        <v>63</v>
      </c>
    </row>
    <row r="64" spans="2:6">
      <c r="B64" s="289" t="s">
        <v>64</v>
      </c>
    </row>
    <row r="65" spans="2:16">
      <c r="B65" s="289" t="s">
        <v>65</v>
      </c>
      <c r="C65" s="49"/>
      <c r="D65" s="49"/>
      <c r="E65" s="125"/>
      <c r="F65" s="49"/>
      <c r="G65" s="49"/>
      <c r="H65" s="49"/>
      <c r="I65" s="49"/>
      <c r="J65" s="49"/>
      <c r="K65" s="49"/>
      <c r="L65" s="49"/>
      <c r="M65" s="49"/>
      <c r="N65" s="49"/>
      <c r="O65" s="49"/>
      <c r="P65" s="49"/>
    </row>
    <row r="66" spans="2:16">
      <c r="B66" s="289" t="s">
        <v>66</v>
      </c>
      <c r="C66" s="49"/>
      <c r="D66" s="49"/>
      <c r="E66" s="125"/>
      <c r="F66" s="49"/>
      <c r="G66" s="49"/>
      <c r="H66" s="49"/>
      <c r="I66" s="49"/>
      <c r="J66" s="49"/>
      <c r="K66" s="49"/>
      <c r="L66" s="49"/>
      <c r="M66" s="49"/>
      <c r="N66" s="49"/>
      <c r="O66" s="49"/>
      <c r="P66" s="49"/>
    </row>
    <row r="67" spans="2:16">
      <c r="B67" s="289" t="s">
        <v>67</v>
      </c>
      <c r="C67" s="49"/>
      <c r="D67" s="49"/>
      <c r="E67" s="125"/>
      <c r="F67" s="49"/>
      <c r="G67" s="49"/>
      <c r="H67" s="49"/>
      <c r="I67" s="49"/>
      <c r="J67" s="49"/>
      <c r="K67" s="49"/>
      <c r="L67" s="49"/>
      <c r="M67" s="49"/>
      <c r="N67" s="49"/>
      <c r="O67" s="49"/>
      <c r="P67" s="49"/>
    </row>
    <row r="68" spans="2:16">
      <c r="B68" s="289" t="s">
        <v>68</v>
      </c>
      <c r="C68" s="49"/>
      <c r="D68" s="49"/>
      <c r="E68" s="125"/>
      <c r="F68" s="49"/>
      <c r="G68" s="49"/>
      <c r="H68" s="49"/>
      <c r="I68" s="49"/>
      <c r="J68" s="49"/>
      <c r="K68" s="49"/>
      <c r="L68" s="49"/>
      <c r="M68" s="49"/>
      <c r="N68" s="49"/>
      <c r="O68" s="49"/>
      <c r="P68" s="49"/>
    </row>
    <row r="69" spans="2:16">
      <c r="B69" s="289" t="s">
        <v>69</v>
      </c>
      <c r="C69" s="49"/>
      <c r="D69" s="49"/>
      <c r="E69" s="125"/>
      <c r="F69" s="49"/>
      <c r="G69" s="49"/>
      <c r="H69" s="49"/>
      <c r="I69" s="49"/>
      <c r="J69" s="49"/>
      <c r="K69" s="49"/>
      <c r="L69" s="49"/>
      <c r="M69" s="49"/>
      <c r="N69" s="49"/>
      <c r="O69" s="49"/>
      <c r="P69" s="49"/>
    </row>
    <row r="70" spans="2:16">
      <c r="B70" s="289" t="s">
        <v>70</v>
      </c>
      <c r="C70" s="49"/>
      <c r="D70" s="49"/>
      <c r="E70" s="125"/>
      <c r="F70" s="49"/>
      <c r="G70" s="49"/>
      <c r="H70" s="49"/>
      <c r="I70" s="49"/>
      <c r="J70" s="49"/>
      <c r="K70" s="49"/>
      <c r="L70" s="49"/>
      <c r="M70" s="49"/>
      <c r="N70" s="49"/>
      <c r="O70" s="49"/>
      <c r="P70" s="49"/>
    </row>
    <row r="71" spans="2:16">
      <c r="B71" s="69"/>
    </row>
    <row r="72" spans="2:16">
      <c r="B72" s="69"/>
    </row>
    <row r="73" spans="2:16">
      <c r="B73" s="60"/>
    </row>
    <row r="74" spans="2:16">
      <c r="B74" s="60"/>
    </row>
    <row r="75" spans="2:16">
      <c r="B75" s="89" t="s">
        <v>62</v>
      </c>
    </row>
    <row r="76" spans="2:16">
      <c r="B76" s="68" t="s">
        <v>71</v>
      </c>
    </row>
    <row r="77" spans="2:16">
      <c r="B77" s="68" t="s">
        <v>72</v>
      </c>
    </row>
    <row r="78" spans="2:16">
      <c r="B78" s="68" t="s">
        <v>73</v>
      </c>
    </row>
    <row r="80" spans="2:16">
      <c r="B80" s="60"/>
    </row>
    <row r="81" spans="2:2">
      <c r="B81" s="60"/>
    </row>
    <row r="82" spans="2:2">
      <c r="B82" s="60"/>
    </row>
    <row r="83" spans="2:2">
      <c r="B83" s="60"/>
    </row>
    <row r="84" spans="2:2">
      <c r="B84" s="60"/>
    </row>
    <row r="85" spans="2:2">
      <c r="B85" s="60"/>
    </row>
    <row r="86" spans="2:2">
      <c r="B86" s="60"/>
    </row>
    <row r="87" spans="2:2">
      <c r="B87" s="60"/>
    </row>
    <row r="88" spans="2:2">
      <c r="B88" s="60"/>
    </row>
    <row r="89" spans="2:2">
      <c r="B89" s="60"/>
    </row>
    <row r="90" spans="2:2">
      <c r="B90" s="60"/>
    </row>
    <row r="91" spans="2:2">
      <c r="B91" s="60"/>
    </row>
    <row r="92" spans="2:2">
      <c r="B92" s="60"/>
    </row>
    <row r="93" spans="2:2">
      <c r="B93" s="60"/>
    </row>
    <row r="94" spans="2:2">
      <c r="B94" s="60"/>
    </row>
    <row r="95" spans="2:2">
      <c r="B95" s="60"/>
    </row>
    <row r="96" spans="2:2">
      <c r="B96" s="60"/>
    </row>
    <row r="97" spans="2:2">
      <c r="B97" s="60"/>
    </row>
  </sheetData>
  <pageMargins left="1" right="1" top="1" bottom="1" header="0.5" footer="0.5"/>
  <pageSetup paperSize="9" orientation="portrait" r:id="rId1"/>
  <headerFooter>
    <oddFooter>&amp;L&amp;10Created: 02.05.2023 15:30:00&amp;C&amp;9V1.0
AC IAS Specification – MQTT Standard Signals&amp;R&amp;P</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F0D03A-0B95-42C6-BECC-06A94CD737C8}">
  <dimension ref="A1:J13"/>
  <sheetViews>
    <sheetView workbookViewId="0">
      <selection activeCell="E37" sqref="E37"/>
    </sheetView>
  </sheetViews>
  <sheetFormatPr defaultColWidth="9.140625" defaultRowHeight="15"/>
  <cols>
    <col min="3" max="3" width="32.7109375" customWidth="1"/>
    <col min="5" max="5" width="18.28515625" customWidth="1"/>
  </cols>
  <sheetData>
    <row r="1" spans="1:10" ht="15" customHeight="1">
      <c r="A1" s="366" t="s">
        <v>74</v>
      </c>
      <c r="B1" s="367"/>
      <c r="C1" s="367"/>
      <c r="D1" s="367"/>
      <c r="E1" s="368"/>
      <c r="F1" s="294"/>
      <c r="G1" s="294"/>
      <c r="H1" s="294"/>
      <c r="I1" s="294"/>
      <c r="J1" s="294"/>
    </row>
    <row r="2" spans="1:10" ht="15" customHeight="1">
      <c r="A2" s="369"/>
      <c r="B2" s="370"/>
      <c r="C2" s="370"/>
      <c r="D2" s="370"/>
      <c r="E2" s="371"/>
      <c r="F2" s="294"/>
      <c r="G2" s="294"/>
      <c r="H2" s="294"/>
      <c r="I2" s="294"/>
      <c r="J2" s="294"/>
    </row>
    <row r="3" spans="1:10" ht="15" customHeight="1">
      <c r="A3" s="372"/>
      <c r="B3" s="373"/>
      <c r="C3" s="373"/>
      <c r="D3" s="373"/>
      <c r="E3" s="374"/>
      <c r="F3" s="294"/>
      <c r="G3" s="294"/>
      <c r="H3" s="294"/>
      <c r="I3" s="294"/>
      <c r="J3" s="294"/>
    </row>
    <row r="4" spans="1:10">
      <c r="A4" s="375"/>
      <c r="B4" s="375"/>
      <c r="C4" s="375"/>
      <c r="D4" s="376"/>
      <c r="E4" s="376"/>
    </row>
    <row r="5" spans="1:10" ht="15.75">
      <c r="A5" s="377" t="s">
        <v>75</v>
      </c>
      <c r="B5" s="378"/>
      <c r="C5" s="379"/>
      <c r="D5" s="380" t="s">
        <v>76</v>
      </c>
      <c r="E5" s="381"/>
    </row>
    <row r="6" spans="1:10" ht="15.75">
      <c r="A6" s="361" t="s">
        <v>77</v>
      </c>
      <c r="B6" s="362"/>
      <c r="C6" s="363"/>
      <c r="D6" s="359">
        <v>10000105086</v>
      </c>
      <c r="E6" s="360"/>
    </row>
    <row r="7" spans="1:10" ht="15.75">
      <c r="A7" s="361" t="s">
        <v>78</v>
      </c>
      <c r="B7" s="362"/>
      <c r="C7" s="363"/>
      <c r="D7" s="364">
        <v>10000105087</v>
      </c>
      <c r="E7" s="365"/>
    </row>
    <row r="8" spans="1:10" ht="15.75">
      <c r="A8" s="361" t="s">
        <v>79</v>
      </c>
      <c r="B8" s="362"/>
      <c r="C8" s="363"/>
      <c r="D8" s="359">
        <v>10000105088</v>
      </c>
      <c r="E8" s="360"/>
    </row>
    <row r="9" spans="1:10" ht="15.75">
      <c r="A9" s="361" t="s">
        <v>80</v>
      </c>
      <c r="B9" s="362"/>
      <c r="C9" s="363"/>
      <c r="D9" s="364">
        <v>10000105089</v>
      </c>
      <c r="E9" s="365"/>
    </row>
    <row r="10" spans="1:10" ht="15.75">
      <c r="A10" s="361" t="s">
        <v>81</v>
      </c>
      <c r="B10" s="362"/>
      <c r="C10" s="363"/>
      <c r="D10" s="359">
        <v>10000105090</v>
      </c>
      <c r="E10" s="360"/>
    </row>
    <row r="11" spans="1:10" ht="15.75">
      <c r="A11" s="361" t="s">
        <v>82</v>
      </c>
      <c r="B11" s="362"/>
      <c r="C11" s="363"/>
      <c r="D11" s="364">
        <v>10000105091</v>
      </c>
      <c r="E11" s="365"/>
    </row>
    <row r="12" spans="1:10" ht="15.75">
      <c r="A12" s="356" t="s">
        <v>83</v>
      </c>
      <c r="B12" s="357"/>
      <c r="C12" s="358"/>
      <c r="D12" s="359">
        <v>10000105092</v>
      </c>
      <c r="E12" s="360"/>
    </row>
    <row r="13" spans="1:10" ht="15.75">
      <c r="A13" s="356" t="s">
        <v>84</v>
      </c>
      <c r="B13" s="357"/>
      <c r="C13" s="358"/>
      <c r="D13" s="359">
        <v>10000105093</v>
      </c>
      <c r="E13" s="360"/>
    </row>
  </sheetData>
  <mergeCells count="21">
    <mergeCell ref="A6:C6"/>
    <mergeCell ref="D6:E6"/>
    <mergeCell ref="A1:E3"/>
    <mergeCell ref="A4:C4"/>
    <mergeCell ref="D4:E4"/>
    <mergeCell ref="A5:C5"/>
    <mergeCell ref="D5:E5"/>
    <mergeCell ref="A7:C7"/>
    <mergeCell ref="D7:E7"/>
    <mergeCell ref="A8:C8"/>
    <mergeCell ref="D8:E8"/>
    <mergeCell ref="A9:C9"/>
    <mergeCell ref="D9:E9"/>
    <mergeCell ref="A13:C13"/>
    <mergeCell ref="D13:E13"/>
    <mergeCell ref="A10:C10"/>
    <mergeCell ref="D10:E10"/>
    <mergeCell ref="A11:C11"/>
    <mergeCell ref="D11:E11"/>
    <mergeCell ref="A12:C12"/>
    <mergeCell ref="D12:E12"/>
  </mergeCells>
  <pageMargins left="0.7" right="0.7" top="0.75" bottom="0.75" header="0.3" footer="0.3"/>
  <pageSetup paperSize="9"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CDD2D6-F88A-4E01-8969-B3DC3F770112}">
  <sheetPr codeName="Sheet2"/>
  <dimension ref="A1:BG519"/>
  <sheetViews>
    <sheetView zoomScale="77" zoomScaleNormal="60" workbookViewId="0">
      <pane xSplit="6" ySplit="2" topLeftCell="G249" activePane="bottomRight" state="frozen"/>
      <selection pane="bottomRight" activeCell="L249" sqref="L249"/>
      <selection pane="bottomLeft" activeCell="A3" sqref="A3"/>
      <selection pane="topRight" activeCell="G1" sqref="G1"/>
    </sheetView>
  </sheetViews>
  <sheetFormatPr defaultColWidth="11.42578125" defaultRowHeight="15"/>
  <cols>
    <col min="1" max="1" width="54.85546875" customWidth="1"/>
    <col min="2" max="2" width="53.85546875" customWidth="1"/>
    <col min="3" max="3" width="39.42578125" customWidth="1"/>
    <col min="4" max="4" width="50.7109375" style="223" bestFit="1" customWidth="1"/>
    <col min="5" max="5" width="29.7109375" style="31" customWidth="1"/>
    <col min="6" max="6" width="46.140625" style="36" customWidth="1"/>
    <col min="7" max="12" width="31.140625" style="35" customWidth="1"/>
    <col min="17" max="17" width="16.5703125" customWidth="1"/>
  </cols>
  <sheetData>
    <row r="1" spans="1:18" ht="15.75" thickBot="1">
      <c r="A1" t="s">
        <v>85</v>
      </c>
    </row>
    <row r="2" spans="1:18" ht="30.75" thickBot="1">
      <c r="A2" s="2" t="s">
        <v>86</v>
      </c>
      <c r="B2" s="2" t="s">
        <v>87</v>
      </c>
      <c r="C2" s="1" t="s">
        <v>88</v>
      </c>
      <c r="D2" s="1" t="s">
        <v>2</v>
      </c>
      <c r="E2" s="2" t="s">
        <v>89</v>
      </c>
      <c r="F2" s="37" t="s">
        <v>90</v>
      </c>
      <c r="G2" s="1" t="s">
        <v>91</v>
      </c>
      <c r="H2" s="37" t="s">
        <v>92</v>
      </c>
      <c r="I2" s="1" t="s">
        <v>93</v>
      </c>
      <c r="J2" s="1" t="s">
        <v>94</v>
      </c>
      <c r="K2" s="1" t="s">
        <v>95</v>
      </c>
      <c r="L2" s="1" t="s">
        <v>96</v>
      </c>
    </row>
    <row r="3" spans="1:18" ht="30.75" thickBot="1">
      <c r="A3" s="7" t="s">
        <v>97</v>
      </c>
      <c r="B3" s="7" t="s">
        <v>98</v>
      </c>
      <c r="C3" s="7" t="s">
        <v>99</v>
      </c>
      <c r="D3" s="7" t="s">
        <v>100</v>
      </c>
      <c r="E3" s="7"/>
      <c r="F3" s="8" t="s">
        <v>101</v>
      </c>
      <c r="G3" s="27" t="s">
        <v>98</v>
      </c>
      <c r="H3" s="7" t="s">
        <v>102</v>
      </c>
      <c r="I3" s="255" t="s">
        <v>103</v>
      </c>
      <c r="J3" s="255"/>
      <c r="K3" s="7" t="s">
        <v>104</v>
      </c>
      <c r="L3" s="256"/>
    </row>
    <row r="4" spans="1:18" ht="15.75" thickBot="1">
      <c r="A4" s="15" t="s">
        <v>105</v>
      </c>
      <c r="B4" s="15" t="s">
        <v>106</v>
      </c>
      <c r="C4" s="7" t="s">
        <v>107</v>
      </c>
      <c r="D4" s="7" t="s">
        <v>107</v>
      </c>
      <c r="E4" s="7"/>
      <c r="F4" s="8" t="s">
        <v>101</v>
      </c>
      <c r="G4" s="247" t="s">
        <v>108</v>
      </c>
      <c r="H4" s="15" t="s">
        <v>109</v>
      </c>
      <c r="I4" s="255" t="s">
        <v>103</v>
      </c>
      <c r="J4" s="255"/>
      <c r="K4" s="7" t="s">
        <v>110</v>
      </c>
      <c r="L4" s="256"/>
      <c r="R4" s="42"/>
    </row>
    <row r="5" spans="1:18" ht="15.75" thickBot="1">
      <c r="A5" s="15" t="s">
        <v>111</v>
      </c>
      <c r="B5" s="15" t="s">
        <v>112</v>
      </c>
      <c r="C5" s="7" t="s">
        <v>113</v>
      </c>
      <c r="D5" s="7" t="s">
        <v>114</v>
      </c>
      <c r="E5" s="7"/>
      <c r="F5" s="8" t="s">
        <v>115</v>
      </c>
      <c r="G5" s="257" t="s">
        <v>103</v>
      </c>
      <c r="H5" s="15"/>
      <c r="I5" s="255" t="s">
        <v>103</v>
      </c>
      <c r="J5" s="255"/>
      <c r="K5" s="7"/>
      <c r="L5" s="256"/>
      <c r="R5" s="41"/>
    </row>
    <row r="6" spans="1:18" ht="15.75" thickBot="1">
      <c r="A6" s="15" t="s">
        <v>116</v>
      </c>
      <c r="B6" s="15" t="s">
        <v>117</v>
      </c>
      <c r="C6" s="7" t="s">
        <v>118</v>
      </c>
      <c r="D6" s="7" t="s">
        <v>114</v>
      </c>
      <c r="E6" s="7"/>
      <c r="F6" s="8" t="s">
        <v>115</v>
      </c>
      <c r="G6" s="257" t="s">
        <v>103</v>
      </c>
      <c r="H6" s="15"/>
      <c r="I6" s="255" t="s">
        <v>103</v>
      </c>
      <c r="J6" s="255"/>
      <c r="K6" s="7"/>
      <c r="L6" s="256"/>
      <c r="R6" s="41"/>
    </row>
    <row r="7" spans="1:18" ht="15.75" thickBot="1">
      <c r="A7" s="15" t="s">
        <v>119</v>
      </c>
      <c r="B7" s="15" t="s">
        <v>120</v>
      </c>
      <c r="C7" s="7" t="s">
        <v>121</v>
      </c>
      <c r="D7" s="7" t="s">
        <v>122</v>
      </c>
      <c r="E7" s="7"/>
      <c r="F7" s="8" t="s">
        <v>115</v>
      </c>
      <c r="G7" s="257"/>
      <c r="H7" s="15" t="s">
        <v>123</v>
      </c>
      <c r="I7" s="255" t="s">
        <v>103</v>
      </c>
      <c r="J7" s="255"/>
      <c r="K7" s="7"/>
      <c r="L7" s="256"/>
      <c r="R7" s="41"/>
    </row>
    <row r="8" spans="1:18" ht="15.75" thickBot="1">
      <c r="A8" s="15" t="s">
        <v>124</v>
      </c>
      <c r="B8" s="15" t="s">
        <v>125</v>
      </c>
      <c r="C8" s="7" t="s">
        <v>126</v>
      </c>
      <c r="D8" s="7" t="s">
        <v>127</v>
      </c>
      <c r="E8" s="7"/>
      <c r="F8" s="8" t="s">
        <v>115</v>
      </c>
      <c r="G8" s="247" t="s">
        <v>128</v>
      </c>
      <c r="H8" s="15"/>
      <c r="I8" s="255" t="s">
        <v>103</v>
      </c>
      <c r="J8" s="255"/>
      <c r="K8" s="7"/>
      <c r="L8" s="256"/>
      <c r="R8" s="41"/>
    </row>
    <row r="9" spans="1:18" ht="15.75" thickBot="1">
      <c r="A9" s="15" t="s">
        <v>129</v>
      </c>
      <c r="B9" s="15" t="s">
        <v>130</v>
      </c>
      <c r="C9" s="7" t="s">
        <v>131</v>
      </c>
      <c r="D9" s="7" t="s">
        <v>132</v>
      </c>
      <c r="E9" s="7"/>
      <c r="F9" s="8" t="s">
        <v>115</v>
      </c>
      <c r="G9" s="247" t="s">
        <v>133</v>
      </c>
      <c r="H9" s="15"/>
      <c r="I9" s="255" t="s">
        <v>103</v>
      </c>
      <c r="J9" s="255"/>
      <c r="K9" s="7"/>
      <c r="L9" s="256"/>
      <c r="R9" s="41"/>
    </row>
    <row r="10" spans="1:18" ht="15.75" thickBot="1">
      <c r="A10" s="15" t="s">
        <v>134</v>
      </c>
      <c r="B10" s="15" t="s">
        <v>135</v>
      </c>
      <c r="C10" s="7" t="s">
        <v>136</v>
      </c>
      <c r="D10" s="7" t="s">
        <v>137</v>
      </c>
      <c r="E10" s="7"/>
      <c r="F10" s="8" t="s">
        <v>115</v>
      </c>
      <c r="G10" s="247" t="s">
        <v>138</v>
      </c>
      <c r="H10" s="15"/>
      <c r="I10" s="255" t="s">
        <v>103</v>
      </c>
      <c r="J10" s="255"/>
      <c r="K10" s="7"/>
      <c r="L10" s="256"/>
      <c r="R10" s="41"/>
    </row>
    <row r="11" spans="1:18" ht="15.75" thickBot="1">
      <c r="A11" s="15" t="s">
        <v>139</v>
      </c>
      <c r="B11" s="15" t="s">
        <v>140</v>
      </c>
      <c r="C11" s="7" t="s">
        <v>141</v>
      </c>
      <c r="D11" s="7" t="s">
        <v>142</v>
      </c>
      <c r="E11" s="7"/>
      <c r="F11" s="8" t="s">
        <v>115</v>
      </c>
      <c r="G11" s="247" t="s">
        <v>143</v>
      </c>
      <c r="H11" s="15"/>
      <c r="I11" s="255" t="s">
        <v>103</v>
      </c>
      <c r="J11" s="255"/>
      <c r="K11" s="7"/>
      <c r="L11" s="256"/>
      <c r="R11" s="41"/>
    </row>
    <row r="12" spans="1:18" ht="15.75" thickBot="1">
      <c r="A12" s="15" t="s">
        <v>144</v>
      </c>
      <c r="B12" s="15" t="s">
        <v>145</v>
      </c>
      <c r="C12" s="7" t="s">
        <v>146</v>
      </c>
      <c r="D12" s="7"/>
      <c r="E12" s="7"/>
      <c r="F12" s="8" t="s">
        <v>115</v>
      </c>
      <c r="G12" s="247" t="s">
        <v>147</v>
      </c>
      <c r="H12" s="15"/>
      <c r="I12" s="255" t="s">
        <v>103</v>
      </c>
      <c r="J12" s="255"/>
      <c r="K12" s="7"/>
      <c r="L12" s="256"/>
      <c r="R12" s="41"/>
    </row>
    <row r="13" spans="1:18" ht="15.75" thickBot="1">
      <c r="A13" s="15" t="s">
        <v>148</v>
      </c>
      <c r="B13" s="15" t="s">
        <v>149</v>
      </c>
      <c r="C13" s="7" t="s">
        <v>150</v>
      </c>
      <c r="D13" s="7"/>
      <c r="E13" s="7"/>
      <c r="F13" s="8" t="s">
        <v>115</v>
      </c>
      <c r="G13" s="247" t="s">
        <v>151</v>
      </c>
      <c r="H13" s="15"/>
      <c r="I13" s="255" t="s">
        <v>103</v>
      </c>
      <c r="J13" s="255"/>
      <c r="K13" s="7"/>
      <c r="L13" s="256"/>
      <c r="R13" s="41"/>
    </row>
    <row r="14" spans="1:18" ht="15.75" thickBot="1">
      <c r="A14" s="15" t="s">
        <v>152</v>
      </c>
      <c r="B14" s="15" t="s">
        <v>153</v>
      </c>
      <c r="C14" s="7" t="s">
        <v>154</v>
      </c>
      <c r="D14" s="7"/>
      <c r="E14" s="7"/>
      <c r="F14" s="8" t="s">
        <v>115</v>
      </c>
      <c r="G14" s="247" t="s">
        <v>155</v>
      </c>
      <c r="H14" s="15"/>
      <c r="I14" s="255" t="s">
        <v>103</v>
      </c>
      <c r="J14" s="255"/>
      <c r="K14" s="7"/>
      <c r="L14" s="256"/>
      <c r="R14" s="42"/>
    </row>
    <row r="15" spans="1:18" ht="15.75" thickBot="1">
      <c r="A15" s="15" t="s">
        <v>156</v>
      </c>
      <c r="B15" s="15" t="s">
        <v>157</v>
      </c>
      <c r="C15" s="7" t="s">
        <v>158</v>
      </c>
      <c r="D15" s="7"/>
      <c r="E15" s="7"/>
      <c r="F15" s="8" t="s">
        <v>115</v>
      </c>
      <c r="G15" s="247" t="s">
        <v>159</v>
      </c>
      <c r="H15" s="15"/>
      <c r="I15" s="255" t="s">
        <v>103</v>
      </c>
      <c r="J15" s="255"/>
      <c r="K15" s="7"/>
      <c r="L15" s="256"/>
      <c r="R15" s="41"/>
    </row>
    <row r="16" spans="1:18" ht="15.75" thickBot="1">
      <c r="A16" s="15" t="s">
        <v>160</v>
      </c>
      <c r="B16" s="15" t="s">
        <v>161</v>
      </c>
      <c r="C16" s="7" t="s">
        <v>162</v>
      </c>
      <c r="D16" s="7"/>
      <c r="E16" s="7"/>
      <c r="F16" s="8" t="s">
        <v>115</v>
      </c>
      <c r="G16" s="247" t="s">
        <v>163</v>
      </c>
      <c r="H16" s="15"/>
      <c r="I16" s="255" t="s">
        <v>103</v>
      </c>
      <c r="J16" s="255"/>
      <c r="K16" s="7"/>
      <c r="L16" s="256"/>
      <c r="R16" s="41"/>
    </row>
    <row r="17" spans="1:18" ht="60.75" thickBot="1">
      <c r="A17" s="15" t="s">
        <v>164</v>
      </c>
      <c r="B17" s="15" t="s">
        <v>165</v>
      </c>
      <c r="C17" s="7" t="s">
        <v>166</v>
      </c>
      <c r="D17" s="7" t="s">
        <v>167</v>
      </c>
      <c r="E17" s="7"/>
      <c r="F17" s="8" t="s">
        <v>115</v>
      </c>
      <c r="G17" s="247"/>
      <c r="H17" s="15"/>
      <c r="I17" s="255" t="s">
        <v>103</v>
      </c>
      <c r="J17" s="255"/>
      <c r="K17" s="7"/>
      <c r="L17" s="256"/>
      <c r="R17" s="41"/>
    </row>
    <row r="18" spans="1:18" ht="15.75" thickBot="1">
      <c r="A18" s="15" t="s">
        <v>168</v>
      </c>
      <c r="B18" s="15" t="s">
        <v>169</v>
      </c>
      <c r="C18" s="7" t="s">
        <v>170</v>
      </c>
      <c r="D18" s="7"/>
      <c r="E18" s="7"/>
      <c r="F18" s="8" t="s">
        <v>115</v>
      </c>
      <c r="G18" s="247"/>
      <c r="H18" s="15"/>
      <c r="I18" s="255" t="s">
        <v>103</v>
      </c>
      <c r="J18" s="255"/>
      <c r="K18" s="7"/>
      <c r="L18" s="256"/>
      <c r="R18" s="41"/>
    </row>
    <row r="19" spans="1:18" ht="30.75" thickBot="1">
      <c r="A19" s="15" t="s">
        <v>171</v>
      </c>
      <c r="B19" s="15" t="s">
        <v>103</v>
      </c>
      <c r="C19" s="7" t="s">
        <v>172</v>
      </c>
      <c r="D19" s="15" t="s">
        <v>173</v>
      </c>
      <c r="E19" s="15"/>
      <c r="F19" s="258" t="s">
        <v>115</v>
      </c>
      <c r="G19" s="247"/>
      <c r="H19" s="15"/>
      <c r="I19" s="7" t="s">
        <v>174</v>
      </c>
      <c r="J19" s="7"/>
      <c r="K19" s="7"/>
      <c r="L19" s="256"/>
      <c r="R19" s="41"/>
    </row>
    <row r="20" spans="1:18" ht="30.75" thickBot="1">
      <c r="A20" s="15" t="s">
        <v>175</v>
      </c>
      <c r="B20" s="15" t="s">
        <v>103</v>
      </c>
      <c r="C20" s="15" t="s">
        <v>176</v>
      </c>
      <c r="D20" s="15" t="s">
        <v>177</v>
      </c>
      <c r="E20" s="15"/>
      <c r="F20" s="258" t="s">
        <v>115</v>
      </c>
      <c r="G20" s="247"/>
      <c r="H20" s="15"/>
      <c r="I20" s="7" t="s">
        <v>178</v>
      </c>
      <c r="J20" s="7"/>
      <c r="K20" s="7"/>
      <c r="L20" s="256"/>
      <c r="R20" s="41"/>
    </row>
    <row r="21" spans="1:18" ht="60.75" thickBot="1">
      <c r="A21" s="259" t="s">
        <v>179</v>
      </c>
      <c r="B21" s="101" t="s">
        <v>180</v>
      </c>
      <c r="C21" s="7" t="s">
        <v>181</v>
      </c>
      <c r="D21" s="15" t="s">
        <v>182</v>
      </c>
      <c r="E21" s="15"/>
      <c r="F21" s="258" t="s">
        <v>115</v>
      </c>
      <c r="G21" s="247"/>
      <c r="H21" s="15"/>
      <c r="I21" s="7" t="s">
        <v>183</v>
      </c>
      <c r="J21" s="7"/>
      <c r="K21" s="7"/>
      <c r="L21" s="256"/>
      <c r="R21" s="42"/>
    </row>
    <row r="22" spans="1:18" ht="30.75" thickBot="1">
      <c r="A22" s="15" t="s">
        <v>184</v>
      </c>
      <c r="B22" s="260" t="s">
        <v>103</v>
      </c>
      <c r="C22" s="7" t="s">
        <v>185</v>
      </c>
      <c r="D22" s="7" t="s">
        <v>186</v>
      </c>
      <c r="E22" s="7"/>
      <c r="F22" s="8" t="s">
        <v>115</v>
      </c>
      <c r="G22" s="247"/>
      <c r="H22" s="15"/>
      <c r="I22" s="7" t="s">
        <v>187</v>
      </c>
      <c r="J22" s="7"/>
      <c r="K22" s="7"/>
      <c r="L22" s="256"/>
      <c r="R22" s="41"/>
    </row>
    <row r="23" spans="1:18" ht="15.75" thickBot="1">
      <c r="A23" s="15" t="s">
        <v>188</v>
      </c>
      <c r="B23" s="15" t="s">
        <v>189</v>
      </c>
      <c r="C23" s="7" t="s">
        <v>190</v>
      </c>
      <c r="D23" s="7" t="s">
        <v>191</v>
      </c>
      <c r="E23" s="7"/>
      <c r="F23" s="8" t="s">
        <v>115</v>
      </c>
      <c r="G23" s="247"/>
      <c r="H23" s="15"/>
      <c r="I23" s="255" t="s">
        <v>103</v>
      </c>
      <c r="J23" s="255"/>
      <c r="K23" s="7"/>
      <c r="L23" s="256"/>
      <c r="R23" s="41"/>
    </row>
    <row r="24" spans="1:18" ht="30.75" thickBot="1">
      <c r="A24" s="15" t="s">
        <v>192</v>
      </c>
      <c r="B24" s="15" t="s">
        <v>193</v>
      </c>
      <c r="C24" s="7" t="s">
        <v>194</v>
      </c>
      <c r="D24" s="7" t="s">
        <v>195</v>
      </c>
      <c r="E24" s="7"/>
      <c r="F24" s="8" t="s">
        <v>115</v>
      </c>
      <c r="G24" s="247"/>
      <c r="H24" s="15"/>
      <c r="I24" s="255"/>
      <c r="J24" s="255"/>
      <c r="K24" s="7"/>
      <c r="L24" s="256" t="s">
        <v>196</v>
      </c>
      <c r="R24" s="41"/>
    </row>
    <row r="25" spans="1:18" ht="15.75" thickBot="1">
      <c r="A25" s="15" t="s">
        <v>197</v>
      </c>
      <c r="B25" s="15" t="s">
        <v>198</v>
      </c>
      <c r="C25" s="7" t="s">
        <v>199</v>
      </c>
      <c r="D25" s="7" t="s">
        <v>200</v>
      </c>
      <c r="E25" s="7"/>
      <c r="F25" s="8" t="s">
        <v>115</v>
      </c>
      <c r="G25" s="247"/>
      <c r="H25" s="15"/>
      <c r="I25" s="7" t="s">
        <v>201</v>
      </c>
      <c r="J25" s="7"/>
      <c r="K25" s="7"/>
      <c r="L25" s="32" t="s">
        <v>202</v>
      </c>
      <c r="R25" s="41"/>
    </row>
    <row r="26" spans="1:18" ht="15.75" thickBot="1">
      <c r="A26" s="15" t="s">
        <v>203</v>
      </c>
      <c r="B26" s="15" t="s">
        <v>204</v>
      </c>
      <c r="C26" s="7" t="s">
        <v>205</v>
      </c>
      <c r="D26" s="7" t="s">
        <v>205</v>
      </c>
      <c r="E26" s="7"/>
      <c r="F26" s="8" t="s">
        <v>115</v>
      </c>
      <c r="G26" s="247"/>
      <c r="H26" s="15"/>
      <c r="I26" s="7" t="s">
        <v>206</v>
      </c>
      <c r="J26" s="7"/>
      <c r="K26" s="7"/>
      <c r="L26" s="32" t="s">
        <v>207</v>
      </c>
      <c r="R26" s="41"/>
    </row>
    <row r="27" spans="1:18" ht="45.75" thickBot="1">
      <c r="A27" s="15" t="s">
        <v>208</v>
      </c>
      <c r="B27" s="260" t="s">
        <v>103</v>
      </c>
      <c r="C27" s="7" t="s">
        <v>209</v>
      </c>
      <c r="D27" s="7" t="s">
        <v>210</v>
      </c>
      <c r="E27" s="7"/>
      <c r="F27" s="8" t="s">
        <v>115</v>
      </c>
      <c r="G27" s="247"/>
      <c r="H27" s="15"/>
      <c r="I27" s="7" t="s">
        <v>211</v>
      </c>
      <c r="J27" s="7"/>
      <c r="K27" s="7"/>
      <c r="L27" s="256"/>
      <c r="R27" s="41"/>
    </row>
    <row r="28" spans="1:18" ht="45.75" thickBot="1">
      <c r="A28" s="15" t="s">
        <v>212</v>
      </c>
      <c r="B28" s="260" t="s">
        <v>103</v>
      </c>
      <c r="C28" s="7" t="s">
        <v>213</v>
      </c>
      <c r="D28" s="7" t="s">
        <v>210</v>
      </c>
      <c r="E28" s="7"/>
      <c r="F28" s="8" t="s">
        <v>115</v>
      </c>
      <c r="G28" s="247"/>
      <c r="H28" s="15"/>
      <c r="I28" s="7"/>
      <c r="J28" s="7"/>
      <c r="K28" s="7"/>
      <c r="L28" s="256"/>
      <c r="R28" s="42"/>
    </row>
    <row r="29" spans="1:18" ht="45.75" thickBot="1">
      <c r="A29" s="15" t="s">
        <v>214</v>
      </c>
      <c r="B29" s="260" t="s">
        <v>103</v>
      </c>
      <c r="C29" s="7" t="s">
        <v>215</v>
      </c>
      <c r="D29" s="7" t="s">
        <v>210</v>
      </c>
      <c r="E29" s="7"/>
      <c r="F29" s="8" t="s">
        <v>115</v>
      </c>
      <c r="G29" s="247"/>
      <c r="H29" s="15"/>
      <c r="I29" s="7" t="s">
        <v>216</v>
      </c>
      <c r="J29" s="7"/>
      <c r="K29" s="7"/>
      <c r="L29" s="256"/>
      <c r="R29" s="41"/>
    </row>
    <row r="30" spans="1:18" ht="15.75" thickBot="1">
      <c r="A30" s="15" t="s">
        <v>217</v>
      </c>
      <c r="B30" s="15" t="s">
        <v>218</v>
      </c>
      <c r="C30" s="7" t="s">
        <v>219</v>
      </c>
      <c r="D30" s="7" t="s">
        <v>220</v>
      </c>
      <c r="E30" s="7"/>
      <c r="F30" s="8" t="s">
        <v>115</v>
      </c>
      <c r="G30" s="247"/>
      <c r="H30" s="15"/>
      <c r="I30" s="7" t="s">
        <v>221</v>
      </c>
      <c r="J30" s="7"/>
      <c r="K30" s="7"/>
      <c r="L30" s="256"/>
      <c r="R30" s="41"/>
    </row>
    <row r="31" spans="1:18" ht="45.75" thickBot="1">
      <c r="A31" s="15" t="s">
        <v>222</v>
      </c>
      <c r="B31" s="15" t="s">
        <v>223</v>
      </c>
      <c r="C31" s="7" t="s">
        <v>224</v>
      </c>
      <c r="D31" s="7" t="s">
        <v>225</v>
      </c>
      <c r="E31" s="7"/>
      <c r="F31" s="8" t="s">
        <v>115</v>
      </c>
      <c r="G31" s="247"/>
      <c r="H31" s="15"/>
      <c r="I31" s="7" t="s">
        <v>226</v>
      </c>
      <c r="J31" s="7"/>
      <c r="K31" s="7"/>
      <c r="L31" s="256"/>
      <c r="R31" s="41"/>
    </row>
    <row r="32" spans="1:18" ht="105.75" thickBot="1">
      <c r="A32" s="15" t="s">
        <v>227</v>
      </c>
      <c r="B32" s="260" t="s">
        <v>228</v>
      </c>
      <c r="C32" s="7" t="s">
        <v>229</v>
      </c>
      <c r="D32" s="7" t="s">
        <v>230</v>
      </c>
      <c r="E32" s="7"/>
      <c r="F32" s="8" t="s">
        <v>115</v>
      </c>
      <c r="G32" s="247"/>
      <c r="H32" s="15"/>
      <c r="I32" s="7" t="s">
        <v>231</v>
      </c>
      <c r="J32" s="7"/>
      <c r="K32" s="7"/>
      <c r="L32" s="256"/>
      <c r="R32" s="41"/>
    </row>
    <row r="33" spans="1:18" ht="30.75" thickBot="1">
      <c r="A33" s="15" t="s">
        <v>232</v>
      </c>
      <c r="B33" s="260" t="s">
        <v>103</v>
      </c>
      <c r="C33" s="7" t="s">
        <v>233</v>
      </c>
      <c r="D33" s="7" t="s">
        <v>234</v>
      </c>
      <c r="E33" s="7"/>
      <c r="F33" s="8" t="s">
        <v>115</v>
      </c>
      <c r="G33" s="247"/>
      <c r="H33" s="15"/>
      <c r="I33" s="7" t="s">
        <v>235</v>
      </c>
      <c r="J33" s="7"/>
      <c r="K33" s="7"/>
      <c r="L33" s="256"/>
      <c r="R33" s="42"/>
    </row>
    <row r="34" spans="1:18" ht="146.25" customHeight="1" thickBot="1">
      <c r="A34" s="15" t="s">
        <v>236</v>
      </c>
      <c r="B34" s="260" t="s">
        <v>237</v>
      </c>
      <c r="C34" s="7" t="s">
        <v>238</v>
      </c>
      <c r="D34" s="7" t="s">
        <v>239</v>
      </c>
      <c r="E34" s="7"/>
      <c r="F34" s="8" t="s">
        <v>115</v>
      </c>
      <c r="G34" s="247"/>
      <c r="H34" s="15"/>
      <c r="I34" s="7" t="s">
        <v>240</v>
      </c>
      <c r="J34" s="7"/>
      <c r="K34" s="7"/>
      <c r="L34" s="256"/>
      <c r="R34" s="41"/>
    </row>
    <row r="35" spans="1:18" ht="30.75" thickBot="1">
      <c r="A35" s="15" t="s">
        <v>241</v>
      </c>
      <c r="B35" s="260" t="s">
        <v>228</v>
      </c>
      <c r="C35" s="7" t="s">
        <v>242</v>
      </c>
      <c r="D35" s="7" t="s">
        <v>243</v>
      </c>
      <c r="E35" s="7"/>
      <c r="F35" s="8" t="s">
        <v>115</v>
      </c>
      <c r="G35" s="247"/>
      <c r="H35" s="15"/>
      <c r="I35" s="7" t="s">
        <v>244</v>
      </c>
      <c r="J35" s="7"/>
      <c r="K35" s="7"/>
      <c r="L35" s="256"/>
      <c r="R35" s="41"/>
    </row>
    <row r="36" spans="1:18" ht="45.75" thickBot="1">
      <c r="A36" s="15" t="s">
        <v>245</v>
      </c>
      <c r="B36" s="15" t="s">
        <v>246</v>
      </c>
      <c r="C36" s="7" t="s">
        <v>247</v>
      </c>
      <c r="D36" s="7" t="s">
        <v>248</v>
      </c>
      <c r="E36" s="7"/>
      <c r="F36" s="8" t="s">
        <v>115</v>
      </c>
      <c r="G36" s="247"/>
      <c r="H36" s="15"/>
      <c r="I36" s="7" t="s">
        <v>249</v>
      </c>
      <c r="J36" s="7"/>
      <c r="K36" s="7"/>
      <c r="L36" s="256"/>
      <c r="R36" s="41"/>
    </row>
    <row r="37" spans="1:18" ht="15.75" thickBot="1">
      <c r="A37" s="15" t="s">
        <v>250</v>
      </c>
      <c r="B37" s="260" t="s">
        <v>103</v>
      </c>
      <c r="C37" s="7" t="s">
        <v>251</v>
      </c>
      <c r="D37" s="7" t="s">
        <v>252</v>
      </c>
      <c r="E37" s="7"/>
      <c r="F37" s="8" t="s">
        <v>115</v>
      </c>
      <c r="G37" s="247"/>
      <c r="H37" s="15"/>
      <c r="I37" s="7" t="s">
        <v>253</v>
      </c>
      <c r="J37" s="7"/>
      <c r="K37" s="7"/>
      <c r="L37" s="256"/>
      <c r="R37" s="41"/>
    </row>
    <row r="38" spans="1:18" ht="45">
      <c r="A38" s="15" t="s">
        <v>254</v>
      </c>
      <c r="B38" s="15" t="s">
        <v>255</v>
      </c>
      <c r="C38" s="7" t="s">
        <v>256</v>
      </c>
      <c r="D38" s="7" t="s">
        <v>257</v>
      </c>
      <c r="E38" s="7"/>
      <c r="F38" s="8" t="s">
        <v>115</v>
      </c>
      <c r="G38" s="247"/>
      <c r="H38" s="15"/>
      <c r="I38" s="7" t="s">
        <v>183</v>
      </c>
      <c r="J38" s="7"/>
      <c r="K38" s="7"/>
      <c r="L38" s="256"/>
      <c r="R38" s="42"/>
    </row>
    <row r="39" spans="1:18" ht="15.75" thickBot="1">
      <c r="A39" s="15" t="s">
        <v>258</v>
      </c>
      <c r="B39" s="260" t="s">
        <v>103</v>
      </c>
      <c r="C39" s="7" t="s">
        <v>259</v>
      </c>
      <c r="D39" s="7" t="s">
        <v>260</v>
      </c>
      <c r="E39" s="7"/>
      <c r="F39" s="8" t="s">
        <v>115</v>
      </c>
      <c r="G39" s="247"/>
      <c r="H39" s="15"/>
      <c r="I39" s="7" t="s">
        <v>261</v>
      </c>
      <c r="J39" s="7"/>
      <c r="K39" s="7"/>
      <c r="L39" s="256"/>
      <c r="R39" s="42"/>
    </row>
    <row r="40" spans="1:18" ht="45.75" thickBot="1">
      <c r="A40" s="15" t="s">
        <v>262</v>
      </c>
      <c r="B40" s="15" t="s">
        <v>228</v>
      </c>
      <c r="C40" s="7" t="s">
        <v>263</v>
      </c>
      <c r="D40" s="7" t="s">
        <v>264</v>
      </c>
      <c r="E40" s="7"/>
      <c r="F40" s="8" t="s">
        <v>115</v>
      </c>
      <c r="G40" s="247"/>
      <c r="H40" s="15"/>
      <c r="I40" s="7" t="s">
        <v>265</v>
      </c>
      <c r="J40" s="7"/>
      <c r="K40" s="7"/>
      <c r="L40" s="256"/>
    </row>
    <row r="41" spans="1:18" ht="45.75" thickBot="1">
      <c r="A41" s="15" t="s">
        <v>266</v>
      </c>
      <c r="B41" s="260" t="s">
        <v>103</v>
      </c>
      <c r="C41" s="7" t="s">
        <v>267</v>
      </c>
      <c r="D41" s="7" t="s">
        <v>210</v>
      </c>
      <c r="E41" s="7"/>
      <c r="F41" s="8" t="s">
        <v>115</v>
      </c>
      <c r="G41" s="247"/>
      <c r="H41" s="15"/>
      <c r="I41" s="7" t="s">
        <v>268</v>
      </c>
      <c r="J41" s="7"/>
      <c r="K41" s="7"/>
      <c r="L41" s="256"/>
    </row>
    <row r="42" spans="1:18" ht="45.75" thickBot="1">
      <c r="A42" s="15" t="s">
        <v>269</v>
      </c>
      <c r="B42" s="260" t="s">
        <v>103</v>
      </c>
      <c r="C42" s="7" t="s">
        <v>270</v>
      </c>
      <c r="D42" s="7" t="s">
        <v>271</v>
      </c>
      <c r="E42" s="7"/>
      <c r="F42" s="8" t="s">
        <v>115</v>
      </c>
      <c r="G42" s="247"/>
      <c r="H42" s="15"/>
      <c r="I42" s="7" t="s">
        <v>235</v>
      </c>
      <c r="J42" s="7"/>
      <c r="K42" s="7"/>
      <c r="L42" s="256"/>
    </row>
    <row r="43" spans="1:18" ht="15.75" thickBot="1">
      <c r="A43" s="15" t="s">
        <v>272</v>
      </c>
      <c r="B43" s="15" t="s">
        <v>273</v>
      </c>
      <c r="C43" s="7" t="s">
        <v>274</v>
      </c>
      <c r="D43" s="7" t="s">
        <v>275</v>
      </c>
      <c r="E43" s="7"/>
      <c r="F43" s="8" t="s">
        <v>115</v>
      </c>
      <c r="G43" s="247"/>
      <c r="H43" s="15"/>
      <c r="I43" s="7" t="s">
        <v>276</v>
      </c>
      <c r="J43" s="7"/>
      <c r="K43" s="7"/>
      <c r="L43" s="256"/>
    </row>
    <row r="44" spans="1:18" ht="45.75" thickBot="1">
      <c r="A44" s="15" t="s">
        <v>277</v>
      </c>
      <c r="B44" s="260" t="s">
        <v>103</v>
      </c>
      <c r="C44" s="7" t="s">
        <v>278</v>
      </c>
      <c r="D44" s="7" t="s">
        <v>210</v>
      </c>
      <c r="E44" s="7"/>
      <c r="F44" s="8" t="s">
        <v>115</v>
      </c>
      <c r="G44" s="247"/>
      <c r="H44" s="15"/>
      <c r="I44" s="7" t="s">
        <v>279</v>
      </c>
      <c r="J44" s="7"/>
      <c r="K44" s="7"/>
      <c r="L44" s="256"/>
    </row>
    <row r="45" spans="1:18" ht="30.75" thickBot="1">
      <c r="A45" s="15" t="s">
        <v>280</v>
      </c>
      <c r="B45" s="15" t="s">
        <v>281</v>
      </c>
      <c r="C45" s="7" t="s">
        <v>282</v>
      </c>
      <c r="D45" s="7" t="s">
        <v>283</v>
      </c>
      <c r="E45" s="7"/>
      <c r="F45" s="8" t="s">
        <v>115</v>
      </c>
      <c r="G45" s="247"/>
      <c r="H45" s="15"/>
      <c r="I45" s="7" t="s">
        <v>284</v>
      </c>
      <c r="J45" s="7"/>
      <c r="K45" s="7"/>
      <c r="L45" s="256"/>
    </row>
    <row r="46" spans="1:18" ht="45.75" thickBot="1">
      <c r="A46" s="15" t="s">
        <v>285</v>
      </c>
      <c r="B46" s="260" t="s">
        <v>103</v>
      </c>
      <c r="C46" s="7" t="s">
        <v>286</v>
      </c>
      <c r="D46" s="7" t="s">
        <v>210</v>
      </c>
      <c r="E46" s="7"/>
      <c r="F46" s="8" t="s">
        <v>115</v>
      </c>
      <c r="G46" s="247"/>
      <c r="H46" s="15"/>
      <c r="I46" s="7" t="s">
        <v>287</v>
      </c>
      <c r="J46" s="7"/>
      <c r="K46" s="7"/>
      <c r="L46" s="256"/>
    </row>
    <row r="47" spans="1:18" ht="45.75" thickBot="1">
      <c r="A47" s="15" t="s">
        <v>288</v>
      </c>
      <c r="B47" s="260" t="s">
        <v>103</v>
      </c>
      <c r="C47" s="7" t="s">
        <v>289</v>
      </c>
      <c r="D47" s="7" t="s">
        <v>210</v>
      </c>
      <c r="E47" s="7"/>
      <c r="F47" s="8" t="s">
        <v>115</v>
      </c>
      <c r="G47" s="247"/>
      <c r="H47" s="15"/>
      <c r="I47" s="7" t="s">
        <v>290</v>
      </c>
      <c r="J47" s="7"/>
      <c r="K47" s="7"/>
      <c r="L47" s="256"/>
    </row>
    <row r="48" spans="1:18" ht="45.75" thickBot="1">
      <c r="A48" s="15" t="s">
        <v>291</v>
      </c>
      <c r="B48" s="260" t="s">
        <v>103</v>
      </c>
      <c r="C48" s="7" t="s">
        <v>292</v>
      </c>
      <c r="D48" s="7" t="s">
        <v>210</v>
      </c>
      <c r="E48" s="7"/>
      <c r="F48" s="8" t="s">
        <v>115</v>
      </c>
      <c r="G48" s="247"/>
      <c r="H48" s="15"/>
      <c r="I48" s="7" t="s">
        <v>293</v>
      </c>
      <c r="J48" s="7"/>
      <c r="K48" s="7"/>
      <c r="L48" s="256"/>
    </row>
    <row r="49" spans="1:59" ht="15.75" thickBot="1">
      <c r="A49" s="15" t="s">
        <v>294</v>
      </c>
      <c r="B49" s="15" t="s">
        <v>295</v>
      </c>
      <c r="C49" s="7" t="s">
        <v>296</v>
      </c>
      <c r="D49" s="7" t="s">
        <v>297</v>
      </c>
      <c r="E49" s="7"/>
      <c r="F49" s="8" t="s">
        <v>115</v>
      </c>
      <c r="G49" s="247" t="s">
        <v>298</v>
      </c>
      <c r="H49" s="15" t="s">
        <v>298</v>
      </c>
      <c r="I49" s="7" t="s">
        <v>103</v>
      </c>
      <c r="J49" s="7"/>
      <c r="K49" s="7"/>
      <c r="L49" s="256"/>
    </row>
    <row r="50" spans="1:59" ht="15.75" thickBot="1">
      <c r="A50" s="261" t="s">
        <v>299</v>
      </c>
      <c r="B50" s="15"/>
      <c r="C50" s="7"/>
      <c r="D50" s="7"/>
      <c r="E50" s="7"/>
      <c r="F50" s="8" t="s">
        <v>101</v>
      </c>
      <c r="G50" s="247"/>
      <c r="H50" s="15"/>
      <c r="I50" s="7"/>
      <c r="J50" s="7"/>
      <c r="K50" s="7"/>
      <c r="L50" s="256"/>
    </row>
    <row r="51" spans="1:59" ht="15.75" thickBot="1">
      <c r="A51" s="15" t="s">
        <v>300</v>
      </c>
      <c r="B51" s="15" t="s">
        <v>301</v>
      </c>
      <c r="C51" s="7" t="s">
        <v>302</v>
      </c>
      <c r="D51" s="7" t="s">
        <v>303</v>
      </c>
      <c r="E51" s="7"/>
      <c r="F51" s="8" t="s">
        <v>115</v>
      </c>
      <c r="G51" s="247"/>
      <c r="H51" s="15"/>
      <c r="I51" s="7" t="s">
        <v>103</v>
      </c>
      <c r="J51" s="7"/>
      <c r="K51" s="7"/>
      <c r="L51" s="256" t="s">
        <v>304</v>
      </c>
    </row>
    <row r="52" spans="1:59" ht="15.75" thickBot="1">
      <c r="A52" s="15" t="s">
        <v>305</v>
      </c>
      <c r="B52" s="15" t="s">
        <v>306</v>
      </c>
      <c r="C52" s="7" t="s">
        <v>307</v>
      </c>
      <c r="D52" s="7" t="s">
        <v>308</v>
      </c>
      <c r="E52" s="7"/>
      <c r="F52" s="8" t="s">
        <v>115</v>
      </c>
      <c r="G52" s="247"/>
      <c r="H52" s="15"/>
      <c r="I52" s="7" t="s">
        <v>103</v>
      </c>
      <c r="J52" s="7"/>
      <c r="K52" s="7"/>
      <c r="L52" s="256" t="s">
        <v>309</v>
      </c>
    </row>
    <row r="53" spans="1:59" ht="15.75" thickBot="1">
      <c r="A53" s="15" t="s">
        <v>310</v>
      </c>
      <c r="B53" s="15" t="s">
        <v>311</v>
      </c>
      <c r="C53" s="7" t="s">
        <v>312</v>
      </c>
      <c r="D53" s="7" t="s">
        <v>313</v>
      </c>
      <c r="E53" s="7"/>
      <c r="F53" s="8" t="s">
        <v>115</v>
      </c>
      <c r="G53" s="247"/>
      <c r="H53" s="15"/>
      <c r="I53" s="7" t="s">
        <v>103</v>
      </c>
      <c r="J53" s="7"/>
      <c r="K53" s="7"/>
      <c r="L53" s="256" t="s">
        <v>314</v>
      </c>
    </row>
    <row r="54" spans="1:59" ht="15.75" thickBot="1">
      <c r="A54" s="261" t="s">
        <v>315</v>
      </c>
      <c r="B54" s="15"/>
      <c r="C54" s="7"/>
      <c r="D54" s="7"/>
      <c r="E54" s="7"/>
      <c r="F54" s="8" t="s">
        <v>101</v>
      </c>
      <c r="G54" s="247"/>
      <c r="H54" s="15"/>
      <c r="I54" s="7"/>
      <c r="J54" s="7"/>
      <c r="K54" s="7"/>
      <c r="L54" s="256"/>
    </row>
    <row r="55" spans="1:59" s="15" customFormat="1" ht="30.75" thickBot="1">
      <c r="A55" s="15" t="s">
        <v>316</v>
      </c>
      <c r="B55" s="15" t="s">
        <v>317</v>
      </c>
      <c r="C55" s="15" t="s">
        <v>318</v>
      </c>
      <c r="D55" s="15" t="s">
        <v>319</v>
      </c>
      <c r="E55" s="15" t="s">
        <v>320</v>
      </c>
      <c r="F55" s="258" t="s">
        <v>101</v>
      </c>
      <c r="G55" s="15" t="s">
        <v>321</v>
      </c>
      <c r="H55" s="15" t="s">
        <v>322</v>
      </c>
      <c r="I55" s="15" t="s">
        <v>323</v>
      </c>
      <c r="J55" s="15" t="s">
        <v>324</v>
      </c>
      <c r="K55" s="15" t="s">
        <v>325</v>
      </c>
      <c r="L55" s="259" t="s">
        <v>326</v>
      </c>
      <c r="M55" s="262"/>
      <c r="N55" s="262"/>
      <c r="O55" s="262"/>
      <c r="P55" s="262"/>
      <c r="Q55" s="262"/>
      <c r="R55" s="262"/>
      <c r="S55" s="262"/>
      <c r="T55" s="262"/>
      <c r="U55" s="262"/>
      <c r="V55" s="262"/>
      <c r="W55" s="262"/>
      <c r="X55" s="262"/>
      <c r="Y55" s="262"/>
      <c r="Z55" s="262"/>
      <c r="AA55" s="262"/>
      <c r="AB55" s="262"/>
      <c r="AC55" s="262"/>
      <c r="AD55" s="262"/>
      <c r="AE55" s="262"/>
      <c r="AF55" s="262"/>
      <c r="AG55" s="262"/>
      <c r="AH55" s="262"/>
      <c r="AI55" s="262"/>
      <c r="AJ55" s="262"/>
      <c r="AK55" s="262"/>
      <c r="AL55" s="262"/>
      <c r="AM55" s="262"/>
      <c r="AN55" s="262"/>
      <c r="AO55" s="262"/>
      <c r="AP55" s="262"/>
      <c r="AQ55" s="262"/>
      <c r="AR55" s="262"/>
      <c r="AS55" s="262"/>
      <c r="AT55" s="262"/>
      <c r="AU55" s="262"/>
      <c r="AV55" s="262"/>
      <c r="AW55" s="262"/>
      <c r="AX55" s="262"/>
      <c r="AY55" s="262"/>
      <c r="AZ55" s="262"/>
      <c r="BA55" s="262"/>
      <c r="BB55" s="262"/>
      <c r="BC55" s="262"/>
      <c r="BD55" s="262"/>
      <c r="BE55" s="262"/>
      <c r="BF55" s="262"/>
      <c r="BG55" s="262"/>
    </row>
    <row r="56" spans="1:59" s="15" customFormat="1" ht="15.75" thickBot="1">
      <c r="A56" s="15" t="s">
        <v>327</v>
      </c>
      <c r="B56" s="15" t="s">
        <v>328</v>
      </c>
      <c r="C56" s="15" t="s">
        <v>329</v>
      </c>
      <c r="D56" s="15" t="s">
        <v>329</v>
      </c>
      <c r="E56" s="15" t="s">
        <v>320</v>
      </c>
      <c r="F56" s="258" t="s">
        <v>101</v>
      </c>
      <c r="G56" s="15" t="s">
        <v>330</v>
      </c>
      <c r="I56" s="15" t="s">
        <v>103</v>
      </c>
      <c r="J56" s="15" t="s">
        <v>331</v>
      </c>
      <c r="K56" s="15" t="s">
        <v>330</v>
      </c>
      <c r="L56" s="259" t="s">
        <v>330</v>
      </c>
      <c r="M56" s="262"/>
      <c r="N56" s="262"/>
      <c r="O56" s="262"/>
      <c r="P56" s="262"/>
      <c r="Q56" s="262"/>
      <c r="R56" s="262"/>
      <c r="S56" s="262"/>
      <c r="T56" s="262"/>
      <c r="U56" s="262"/>
      <c r="V56" s="262"/>
      <c r="W56" s="262"/>
      <c r="X56" s="262"/>
      <c r="Y56" s="262"/>
      <c r="Z56" s="262"/>
      <c r="AA56" s="262"/>
      <c r="AB56" s="262"/>
      <c r="AC56" s="262"/>
      <c r="AD56" s="262"/>
      <c r="AE56" s="262"/>
      <c r="AF56" s="262"/>
      <c r="AG56" s="262"/>
      <c r="AH56" s="262"/>
      <c r="AI56" s="262"/>
      <c r="AJ56" s="262"/>
      <c r="AK56" s="262"/>
      <c r="AL56" s="262"/>
      <c r="AM56" s="262"/>
      <c r="AN56" s="262"/>
      <c r="AO56" s="262"/>
      <c r="AP56" s="262"/>
      <c r="AQ56" s="262"/>
      <c r="AR56" s="262"/>
      <c r="AS56" s="262"/>
      <c r="AT56" s="262"/>
      <c r="AU56" s="262"/>
      <c r="AV56" s="262"/>
      <c r="AW56" s="262"/>
      <c r="AX56" s="262"/>
      <c r="AY56" s="262"/>
      <c r="AZ56" s="262"/>
      <c r="BA56" s="262"/>
      <c r="BB56" s="262"/>
      <c r="BC56" s="262"/>
      <c r="BD56" s="262"/>
      <c r="BE56" s="262"/>
      <c r="BF56" s="262"/>
      <c r="BG56" s="262"/>
    </row>
    <row r="57" spans="1:59" s="15" customFormat="1" ht="60.75" thickBot="1">
      <c r="A57" s="15" t="s">
        <v>332</v>
      </c>
      <c r="B57" s="15" t="s">
        <v>273</v>
      </c>
      <c r="C57" s="15" t="s">
        <v>333</v>
      </c>
      <c r="D57" s="15" t="s">
        <v>334</v>
      </c>
      <c r="E57" s="15" t="s">
        <v>320</v>
      </c>
      <c r="F57" s="258" t="s">
        <v>101</v>
      </c>
      <c r="G57" s="15" t="s">
        <v>335</v>
      </c>
      <c r="H57" s="15" t="s">
        <v>336</v>
      </c>
      <c r="I57" s="15" t="s">
        <v>337</v>
      </c>
      <c r="J57" s="15" t="s">
        <v>338</v>
      </c>
      <c r="K57" s="15" t="s">
        <v>335</v>
      </c>
      <c r="L57" s="259" t="s">
        <v>335</v>
      </c>
      <c r="M57" s="262"/>
      <c r="N57" s="262"/>
      <c r="O57" s="262"/>
      <c r="P57" s="262"/>
      <c r="Q57" s="262"/>
      <c r="R57" s="262"/>
      <c r="S57" s="262"/>
      <c r="T57" s="262"/>
      <c r="U57" s="262"/>
      <c r="V57" s="262"/>
      <c r="W57" s="262"/>
      <c r="X57" s="262"/>
      <c r="Y57" s="262"/>
      <c r="Z57" s="262"/>
      <c r="AA57" s="262"/>
      <c r="AB57" s="262"/>
      <c r="AC57" s="262"/>
      <c r="AD57" s="262"/>
      <c r="AE57" s="262"/>
      <c r="AF57" s="262"/>
      <c r="AG57" s="262"/>
      <c r="AH57" s="262"/>
      <c r="AI57" s="262"/>
      <c r="AJ57" s="262"/>
      <c r="AK57" s="262"/>
      <c r="AL57" s="262"/>
      <c r="AM57" s="262"/>
      <c r="AN57" s="262"/>
      <c r="AO57" s="262"/>
      <c r="AP57" s="262"/>
      <c r="AQ57" s="262"/>
      <c r="AR57" s="262"/>
      <c r="AS57" s="262"/>
      <c r="AT57" s="262"/>
      <c r="AU57" s="262"/>
      <c r="AV57" s="262"/>
      <c r="AW57" s="262"/>
      <c r="AX57" s="262"/>
      <c r="AY57" s="262"/>
      <c r="AZ57" s="262"/>
      <c r="BA57" s="262"/>
      <c r="BB57" s="262"/>
      <c r="BC57" s="262"/>
      <c r="BD57" s="262"/>
      <c r="BE57" s="262"/>
      <c r="BF57" s="262"/>
      <c r="BG57" s="262"/>
    </row>
    <row r="58" spans="1:59" s="15" customFormat="1" ht="15.75" thickBot="1">
      <c r="A58" s="15" t="s">
        <v>339</v>
      </c>
      <c r="B58" s="260" t="s">
        <v>340</v>
      </c>
      <c r="D58" s="15" t="s">
        <v>341</v>
      </c>
      <c r="F58" s="258" t="s">
        <v>101</v>
      </c>
      <c r="L58" s="259" t="s">
        <v>342</v>
      </c>
      <c r="M58" s="262"/>
      <c r="N58" s="262"/>
      <c r="O58" s="262"/>
      <c r="P58" s="262"/>
      <c r="Q58" s="262"/>
      <c r="R58" s="262"/>
      <c r="S58" s="262"/>
      <c r="T58" s="262"/>
      <c r="U58" s="262"/>
      <c r="V58" s="262"/>
      <c r="W58" s="262"/>
      <c r="X58" s="262"/>
      <c r="Y58" s="262"/>
      <c r="Z58" s="262"/>
      <c r="AA58" s="262"/>
      <c r="AB58" s="262"/>
      <c r="AC58" s="262"/>
      <c r="AD58" s="262"/>
      <c r="AE58" s="262"/>
      <c r="AF58" s="262"/>
      <c r="AG58" s="262"/>
      <c r="AH58" s="262"/>
      <c r="AI58" s="262"/>
      <c r="AJ58" s="262"/>
      <c r="AK58" s="262"/>
      <c r="AL58" s="262"/>
      <c r="AM58" s="262"/>
      <c r="AN58" s="262"/>
      <c r="AO58" s="262"/>
      <c r="AP58" s="262"/>
      <c r="AQ58" s="262"/>
      <c r="AR58" s="262"/>
      <c r="AS58" s="262"/>
      <c r="AT58" s="262"/>
      <c r="AU58" s="262"/>
      <c r="AV58" s="262"/>
      <c r="AW58" s="262"/>
      <c r="AX58" s="262"/>
      <c r="AY58" s="262"/>
      <c r="AZ58" s="262"/>
      <c r="BA58" s="262"/>
      <c r="BB58" s="262"/>
      <c r="BC58" s="262"/>
      <c r="BD58" s="262"/>
      <c r="BE58" s="262"/>
      <c r="BF58" s="262"/>
      <c r="BG58" s="262"/>
    </row>
    <row r="59" spans="1:59" s="15" customFormat="1" ht="15.75" thickBot="1">
      <c r="A59" s="15" t="s">
        <v>343</v>
      </c>
      <c r="B59" s="15" t="s">
        <v>344</v>
      </c>
      <c r="C59" s="15" t="s">
        <v>345</v>
      </c>
      <c r="D59" s="15" t="s">
        <v>345</v>
      </c>
      <c r="F59" s="258" t="s">
        <v>115</v>
      </c>
      <c r="G59" s="15" t="s">
        <v>345</v>
      </c>
      <c r="I59" s="15" t="s">
        <v>103</v>
      </c>
      <c r="K59" s="15" t="s">
        <v>345</v>
      </c>
      <c r="L59" s="259" t="s">
        <v>345</v>
      </c>
      <c r="M59" s="262"/>
      <c r="N59" s="262"/>
      <c r="O59" s="262"/>
      <c r="P59" s="262"/>
      <c r="Q59" s="262"/>
      <c r="R59" s="262"/>
      <c r="S59" s="262"/>
      <c r="T59" s="262"/>
      <c r="U59" s="262"/>
      <c r="V59" s="262"/>
      <c r="W59" s="262"/>
      <c r="X59" s="262"/>
      <c r="Y59" s="262"/>
      <c r="Z59" s="262"/>
      <c r="AA59" s="262"/>
      <c r="AB59" s="262"/>
      <c r="AC59" s="262"/>
      <c r="AD59" s="262"/>
      <c r="AE59" s="262"/>
      <c r="AF59" s="262"/>
      <c r="AG59" s="262"/>
      <c r="AH59" s="262"/>
      <c r="AI59" s="262"/>
      <c r="AJ59" s="262"/>
      <c r="AK59" s="262"/>
      <c r="AL59" s="262"/>
      <c r="AM59" s="262"/>
      <c r="AN59" s="262"/>
      <c r="AO59" s="262"/>
      <c r="AP59" s="262"/>
      <c r="AQ59" s="262"/>
      <c r="AR59" s="262"/>
      <c r="AS59" s="262"/>
      <c r="AT59" s="262"/>
      <c r="AU59" s="262"/>
      <c r="AV59" s="262"/>
      <c r="AW59" s="262"/>
      <c r="AX59" s="262"/>
      <c r="AY59" s="262"/>
      <c r="AZ59" s="262"/>
      <c r="BA59" s="262"/>
      <c r="BB59" s="262"/>
      <c r="BC59" s="262"/>
      <c r="BD59" s="262"/>
      <c r="BE59" s="262"/>
      <c r="BF59" s="262"/>
      <c r="BG59" s="262"/>
    </row>
    <row r="60" spans="1:59" s="15" customFormat="1" ht="30.75" thickBot="1">
      <c r="A60" s="15" t="s">
        <v>346</v>
      </c>
      <c r="B60" s="15" t="s">
        <v>347</v>
      </c>
      <c r="C60" s="15" t="s">
        <v>348</v>
      </c>
      <c r="D60" s="15" t="s">
        <v>348</v>
      </c>
      <c r="E60" s="15" t="s">
        <v>320</v>
      </c>
      <c r="F60" s="258" t="s">
        <v>101</v>
      </c>
      <c r="G60" s="15" t="s">
        <v>349</v>
      </c>
      <c r="H60" s="15" t="s">
        <v>349</v>
      </c>
      <c r="I60" s="15" t="s">
        <v>174</v>
      </c>
      <c r="J60" s="15" t="s">
        <v>350</v>
      </c>
      <c r="K60" s="15" t="s">
        <v>351</v>
      </c>
      <c r="L60" s="259" t="s">
        <v>349</v>
      </c>
      <c r="M60" s="262"/>
      <c r="N60" s="262"/>
      <c r="O60" s="262"/>
      <c r="P60" s="262"/>
      <c r="Q60" s="262"/>
      <c r="R60" s="262"/>
      <c r="S60" s="262"/>
      <c r="T60" s="262"/>
      <c r="U60" s="262"/>
      <c r="V60" s="262"/>
      <c r="W60" s="262"/>
      <c r="X60" s="262"/>
      <c r="Y60" s="262"/>
      <c r="Z60" s="262"/>
      <c r="AA60" s="262"/>
      <c r="AB60" s="262"/>
      <c r="AC60" s="262"/>
      <c r="AD60" s="262"/>
      <c r="AE60" s="262"/>
      <c r="AF60" s="262"/>
      <c r="AG60" s="262"/>
      <c r="AH60" s="262"/>
      <c r="AI60" s="262"/>
      <c r="AJ60" s="262"/>
      <c r="AK60" s="262"/>
      <c r="AL60" s="262"/>
      <c r="AM60" s="262"/>
      <c r="AN60" s="262"/>
      <c r="AO60" s="262"/>
      <c r="AP60" s="262"/>
      <c r="AQ60" s="262"/>
      <c r="AR60" s="262"/>
      <c r="AS60" s="262"/>
      <c r="AT60" s="262"/>
      <c r="AU60" s="262"/>
      <c r="AV60" s="262"/>
      <c r="AW60" s="262"/>
      <c r="AX60" s="262"/>
      <c r="AY60" s="262"/>
      <c r="AZ60" s="262"/>
      <c r="BA60" s="262"/>
      <c r="BB60" s="262"/>
      <c r="BC60" s="262"/>
      <c r="BD60" s="262"/>
      <c r="BE60" s="262"/>
      <c r="BF60" s="262"/>
      <c r="BG60" s="262"/>
    </row>
    <row r="61" spans="1:59" s="15" customFormat="1" ht="15.75" thickBot="1">
      <c r="A61" s="15" t="s">
        <v>352</v>
      </c>
      <c r="B61" s="15" t="s">
        <v>353</v>
      </c>
      <c r="C61" s="15" t="s">
        <v>354</v>
      </c>
      <c r="D61" s="15" t="s">
        <v>355</v>
      </c>
      <c r="F61" s="258" t="s">
        <v>115</v>
      </c>
      <c r="I61" s="15" t="s">
        <v>123</v>
      </c>
      <c r="J61" s="15" t="s">
        <v>356</v>
      </c>
      <c r="L61" s="259"/>
      <c r="M61" s="262"/>
      <c r="N61" s="262"/>
      <c r="O61" s="262"/>
      <c r="P61" s="262"/>
      <c r="Q61" s="262"/>
      <c r="R61" s="262"/>
      <c r="S61" s="262"/>
      <c r="T61" s="262"/>
      <c r="U61" s="262"/>
      <c r="V61" s="262"/>
      <c r="W61" s="262"/>
      <c r="X61" s="262"/>
      <c r="Y61" s="262"/>
      <c r="Z61" s="262"/>
      <c r="AA61" s="262"/>
      <c r="AB61" s="262"/>
      <c r="AC61" s="262"/>
      <c r="AD61" s="262"/>
      <c r="AE61" s="262"/>
      <c r="AF61" s="262"/>
      <c r="AG61" s="262"/>
      <c r="AH61" s="262"/>
      <c r="AI61" s="262"/>
      <c r="AJ61" s="262"/>
      <c r="AK61" s="262"/>
      <c r="AL61" s="262"/>
      <c r="AM61" s="262"/>
      <c r="AN61" s="262"/>
      <c r="AO61" s="262"/>
      <c r="AP61" s="262"/>
      <c r="AQ61" s="262"/>
      <c r="AR61" s="262"/>
      <c r="AS61" s="262"/>
      <c r="AT61" s="262"/>
      <c r="AU61" s="262"/>
      <c r="AV61" s="262"/>
      <c r="AW61" s="262"/>
      <c r="AX61" s="262"/>
      <c r="AY61" s="262"/>
      <c r="AZ61" s="262"/>
      <c r="BA61" s="262"/>
      <c r="BB61" s="262"/>
      <c r="BC61" s="262"/>
      <c r="BD61" s="262"/>
      <c r="BE61" s="262"/>
      <c r="BF61" s="262"/>
      <c r="BG61" s="262"/>
    </row>
    <row r="62" spans="1:59" s="15" customFormat="1" ht="15.75" thickBot="1">
      <c r="A62" s="15" t="s">
        <v>357</v>
      </c>
      <c r="B62" s="15" t="s">
        <v>358</v>
      </c>
      <c r="C62" s="15" t="s">
        <v>359</v>
      </c>
      <c r="D62" s="15" t="s">
        <v>360</v>
      </c>
      <c r="E62" s="15" t="s">
        <v>320</v>
      </c>
      <c r="F62" s="258" t="s">
        <v>101</v>
      </c>
      <c r="G62" s="15" t="s">
        <v>361</v>
      </c>
      <c r="H62" s="15" t="s">
        <v>361</v>
      </c>
      <c r="I62" s="15" t="s">
        <v>103</v>
      </c>
      <c r="J62" s="15" t="s">
        <v>331</v>
      </c>
      <c r="K62" s="15" t="s">
        <v>361</v>
      </c>
      <c r="L62" s="259" t="s">
        <v>361</v>
      </c>
      <c r="M62" s="262"/>
      <c r="N62" s="262"/>
      <c r="O62" s="262"/>
      <c r="P62" s="262"/>
      <c r="Q62" s="262"/>
      <c r="R62" s="262"/>
      <c r="S62" s="262"/>
      <c r="T62" s="262"/>
      <c r="U62" s="262"/>
      <c r="V62" s="262"/>
      <c r="W62" s="262"/>
      <c r="X62" s="262"/>
      <c r="Y62" s="262"/>
      <c r="Z62" s="262"/>
      <c r="AA62" s="262"/>
      <c r="AB62" s="262"/>
      <c r="AC62" s="262"/>
      <c r="AD62" s="262"/>
      <c r="AE62" s="262"/>
      <c r="AF62" s="262"/>
      <c r="AG62" s="262"/>
      <c r="AH62" s="262"/>
      <c r="AI62" s="262"/>
      <c r="AJ62" s="262"/>
      <c r="AK62" s="262"/>
      <c r="AL62" s="262"/>
      <c r="AM62" s="262"/>
      <c r="AN62" s="262"/>
      <c r="AO62" s="262"/>
      <c r="AP62" s="262"/>
      <c r="AQ62" s="262"/>
      <c r="AR62" s="262"/>
      <c r="AS62" s="262"/>
      <c r="AT62" s="262"/>
      <c r="AU62" s="262"/>
      <c r="AV62" s="262"/>
      <c r="AW62" s="262"/>
      <c r="AX62" s="262"/>
      <c r="AY62" s="262"/>
      <c r="AZ62" s="262"/>
      <c r="BA62" s="262"/>
      <c r="BB62" s="262"/>
      <c r="BC62" s="262"/>
      <c r="BD62" s="262"/>
      <c r="BE62" s="262"/>
      <c r="BF62" s="262"/>
      <c r="BG62" s="262"/>
    </row>
    <row r="63" spans="1:59" s="15" customFormat="1" ht="90.75" thickBot="1">
      <c r="A63" s="15" t="s">
        <v>362</v>
      </c>
      <c r="B63" s="260" t="s">
        <v>103</v>
      </c>
      <c r="C63" s="15" t="s">
        <v>363</v>
      </c>
      <c r="D63" s="15" t="s">
        <v>364</v>
      </c>
      <c r="F63" s="258" t="s">
        <v>115</v>
      </c>
      <c r="I63" s="15" t="s">
        <v>365</v>
      </c>
      <c r="L63" s="259"/>
      <c r="M63" s="262"/>
      <c r="N63" s="262"/>
      <c r="O63" s="262"/>
      <c r="P63" s="262"/>
      <c r="Q63" s="262"/>
      <c r="R63" s="262"/>
      <c r="S63" s="262"/>
      <c r="T63" s="262"/>
      <c r="U63" s="262"/>
      <c r="V63" s="262"/>
      <c r="W63" s="262"/>
      <c r="X63" s="262"/>
      <c r="Y63" s="262"/>
      <c r="Z63" s="262"/>
      <c r="AA63" s="262"/>
      <c r="AB63" s="262"/>
      <c r="AC63" s="262"/>
      <c r="AD63" s="262"/>
      <c r="AE63" s="262"/>
      <c r="AF63" s="262"/>
      <c r="AG63" s="262"/>
      <c r="AH63" s="262"/>
      <c r="AI63" s="262"/>
      <c r="AJ63" s="262"/>
      <c r="AK63" s="262"/>
      <c r="AL63" s="262"/>
      <c r="AM63" s="262"/>
      <c r="AN63" s="262"/>
      <c r="AO63" s="262"/>
      <c r="AP63" s="262"/>
      <c r="AQ63" s="262"/>
      <c r="AR63" s="262"/>
      <c r="AS63" s="262"/>
      <c r="AT63" s="262"/>
      <c r="AU63" s="262"/>
      <c r="AV63" s="262"/>
      <c r="AW63" s="262"/>
      <c r="AX63" s="262"/>
      <c r="AY63" s="262"/>
      <c r="AZ63" s="262"/>
      <c r="BA63" s="262"/>
      <c r="BB63" s="262"/>
      <c r="BC63" s="262"/>
      <c r="BD63" s="262"/>
      <c r="BE63" s="262"/>
      <c r="BF63" s="262"/>
      <c r="BG63" s="262"/>
    </row>
    <row r="64" spans="1:59" s="15" customFormat="1" ht="15.75" thickBot="1">
      <c r="A64" s="15" t="s">
        <v>366</v>
      </c>
      <c r="B64" s="15" t="s">
        <v>367</v>
      </c>
      <c r="C64" s="15" t="s">
        <v>368</v>
      </c>
      <c r="D64" s="15" t="s">
        <v>369</v>
      </c>
      <c r="E64" s="15" t="s">
        <v>320</v>
      </c>
      <c r="F64" s="258" t="s">
        <v>115</v>
      </c>
      <c r="G64" s="15" t="s">
        <v>370</v>
      </c>
      <c r="I64" s="15" t="s">
        <v>103</v>
      </c>
      <c r="K64" s="15" t="s">
        <v>370</v>
      </c>
      <c r="L64" s="15" t="s">
        <v>370</v>
      </c>
      <c r="M64" s="262"/>
      <c r="N64" s="262"/>
      <c r="O64" s="262"/>
      <c r="P64" s="262"/>
      <c r="Q64" s="262"/>
      <c r="R64" s="262"/>
      <c r="S64" s="262"/>
      <c r="T64" s="262"/>
      <c r="U64" s="262"/>
      <c r="V64" s="262"/>
      <c r="W64" s="262"/>
      <c r="X64" s="262"/>
      <c r="Y64" s="262"/>
      <c r="Z64" s="262"/>
      <c r="AA64" s="262"/>
      <c r="AB64" s="262"/>
      <c r="AC64" s="262"/>
      <c r="AD64" s="262"/>
      <c r="AE64" s="262"/>
      <c r="AF64" s="262"/>
      <c r="AG64" s="262"/>
      <c r="AH64" s="262"/>
      <c r="AI64" s="262"/>
      <c r="AJ64" s="262"/>
      <c r="AK64" s="262"/>
      <c r="AL64" s="262"/>
      <c r="AM64" s="262"/>
      <c r="AN64" s="262"/>
      <c r="AO64" s="262"/>
      <c r="AP64" s="262"/>
      <c r="AQ64" s="262"/>
      <c r="AR64" s="262"/>
      <c r="AS64" s="262"/>
      <c r="AT64" s="262"/>
      <c r="AU64" s="262"/>
      <c r="AV64" s="262"/>
      <c r="AW64" s="262"/>
      <c r="AX64" s="262"/>
      <c r="AY64" s="262"/>
      <c r="AZ64" s="262"/>
      <c r="BA64" s="262"/>
      <c r="BB64" s="262"/>
      <c r="BC64" s="262"/>
      <c r="BD64" s="262"/>
      <c r="BE64" s="262"/>
      <c r="BF64" s="262"/>
      <c r="BG64" s="262"/>
    </row>
    <row r="65" spans="1:59" s="15" customFormat="1" ht="45.75" thickBot="1">
      <c r="A65" s="15" t="s">
        <v>371</v>
      </c>
      <c r="B65" s="15" t="s">
        <v>372</v>
      </c>
      <c r="C65" s="15" t="s">
        <v>373</v>
      </c>
      <c r="D65" s="15" t="s">
        <v>374</v>
      </c>
      <c r="E65" s="15" t="s">
        <v>320</v>
      </c>
      <c r="F65" s="258" t="s">
        <v>115</v>
      </c>
      <c r="G65" s="15" t="s">
        <v>375</v>
      </c>
      <c r="I65" s="15" t="s">
        <v>103</v>
      </c>
      <c r="K65" s="15" t="s">
        <v>375</v>
      </c>
      <c r="L65" s="15" t="s">
        <v>375</v>
      </c>
      <c r="M65" s="262"/>
      <c r="N65" s="262"/>
      <c r="O65" s="262"/>
      <c r="P65" s="262"/>
      <c r="Q65" s="262"/>
      <c r="R65" s="262"/>
      <c r="S65" s="262"/>
      <c r="T65" s="262"/>
      <c r="U65" s="262"/>
      <c r="V65" s="262"/>
      <c r="W65" s="262"/>
      <c r="X65" s="262"/>
      <c r="Y65" s="262"/>
      <c r="Z65" s="262"/>
      <c r="AA65" s="262"/>
      <c r="AB65" s="262"/>
      <c r="AC65" s="262"/>
      <c r="AD65" s="262"/>
      <c r="AE65" s="262"/>
      <c r="AF65" s="262"/>
      <c r="AG65" s="262"/>
      <c r="AH65" s="262"/>
      <c r="AI65" s="262"/>
      <c r="AJ65" s="262"/>
      <c r="AK65" s="262"/>
      <c r="AL65" s="262"/>
      <c r="AM65" s="262"/>
      <c r="AN65" s="262"/>
      <c r="AO65" s="262"/>
      <c r="AP65" s="262"/>
      <c r="AQ65" s="262"/>
      <c r="AR65" s="262"/>
      <c r="AS65" s="262"/>
      <c r="AT65" s="262"/>
      <c r="AU65" s="262"/>
      <c r="AV65" s="262"/>
      <c r="AW65" s="262"/>
      <c r="AX65" s="262"/>
      <c r="AY65" s="262"/>
      <c r="AZ65" s="262"/>
      <c r="BA65" s="262"/>
      <c r="BB65" s="262"/>
      <c r="BC65" s="262"/>
      <c r="BD65" s="262"/>
      <c r="BE65" s="262"/>
      <c r="BF65" s="262"/>
      <c r="BG65" s="262"/>
    </row>
    <row r="66" spans="1:59" s="15" customFormat="1" ht="15.75" thickBot="1">
      <c r="A66" s="15" t="s">
        <v>376</v>
      </c>
      <c r="B66" s="15" t="s">
        <v>228</v>
      </c>
      <c r="C66" s="15" t="s">
        <v>377</v>
      </c>
      <c r="D66" s="15" t="s">
        <v>378</v>
      </c>
      <c r="F66" s="258" t="s">
        <v>101</v>
      </c>
      <c r="I66" s="15" t="s">
        <v>379</v>
      </c>
      <c r="L66" s="259"/>
      <c r="M66" s="262"/>
      <c r="N66" s="262"/>
      <c r="O66" s="262"/>
      <c r="P66" s="262"/>
      <c r="Q66" s="262"/>
      <c r="R66" s="262"/>
      <c r="S66" s="262"/>
      <c r="T66" s="262"/>
      <c r="U66" s="262"/>
      <c r="V66" s="262"/>
      <c r="W66" s="262"/>
      <c r="X66" s="262"/>
      <c r="Y66" s="262"/>
      <c r="Z66" s="262"/>
      <c r="AA66" s="262"/>
      <c r="AB66" s="262"/>
      <c r="AC66" s="262"/>
      <c r="AD66" s="262"/>
      <c r="AE66" s="262"/>
      <c r="AF66" s="262"/>
      <c r="AG66" s="262"/>
      <c r="AH66" s="262"/>
      <c r="AI66" s="262"/>
      <c r="AJ66" s="262"/>
      <c r="AK66" s="262"/>
      <c r="AL66" s="262"/>
      <c r="AM66" s="262"/>
      <c r="AN66" s="262"/>
      <c r="AO66" s="262"/>
      <c r="AP66" s="262"/>
      <c r="AQ66" s="262"/>
      <c r="AR66" s="262"/>
      <c r="AS66" s="262"/>
      <c r="AT66" s="262"/>
      <c r="AU66" s="262"/>
      <c r="AV66" s="262"/>
      <c r="AW66" s="262"/>
      <c r="AX66" s="262"/>
      <c r="AY66" s="262"/>
      <c r="AZ66" s="262"/>
      <c r="BA66" s="262"/>
      <c r="BB66" s="262"/>
      <c r="BC66" s="262"/>
      <c r="BD66" s="262"/>
      <c r="BE66" s="262"/>
      <c r="BF66" s="262"/>
      <c r="BG66" s="262"/>
    </row>
    <row r="67" spans="1:59" s="15" customFormat="1" ht="30.75" thickBot="1">
      <c r="A67" s="15" t="s">
        <v>380</v>
      </c>
      <c r="B67" s="15" t="s">
        <v>381</v>
      </c>
      <c r="C67" s="15" t="s">
        <v>382</v>
      </c>
      <c r="D67" s="15" t="s">
        <v>383</v>
      </c>
      <c r="E67" s="15" t="s">
        <v>320</v>
      </c>
      <c r="F67" s="258" t="s">
        <v>101</v>
      </c>
      <c r="G67" s="15" t="s">
        <v>384</v>
      </c>
      <c r="H67" s="15" t="s">
        <v>384</v>
      </c>
      <c r="I67" s="15" t="s">
        <v>385</v>
      </c>
      <c r="J67" s="15" t="s">
        <v>386</v>
      </c>
      <c r="L67" s="259" t="s">
        <v>384</v>
      </c>
      <c r="M67" s="262"/>
      <c r="N67" s="262"/>
      <c r="O67" s="262"/>
      <c r="P67" s="262"/>
      <c r="Q67" s="262"/>
      <c r="R67" s="262"/>
      <c r="S67" s="262"/>
      <c r="T67" s="262"/>
      <c r="U67" s="262"/>
      <c r="V67" s="262"/>
      <c r="W67" s="262"/>
      <c r="X67" s="262"/>
      <c r="Y67" s="262"/>
      <c r="Z67" s="262"/>
      <c r="AA67" s="262"/>
      <c r="AB67" s="262"/>
      <c r="AC67" s="262"/>
      <c r="AD67" s="262"/>
      <c r="AE67" s="262"/>
      <c r="AF67" s="262"/>
      <c r="AG67" s="262"/>
      <c r="AH67" s="262"/>
      <c r="AI67" s="262"/>
      <c r="AJ67" s="262"/>
      <c r="AK67" s="262"/>
      <c r="AL67" s="262"/>
      <c r="AM67" s="262"/>
      <c r="AN67" s="262"/>
      <c r="AO67" s="262"/>
      <c r="AP67" s="262"/>
      <c r="AQ67" s="262"/>
      <c r="AR67" s="262"/>
      <c r="AS67" s="262"/>
      <c r="AT67" s="262"/>
      <c r="AU67" s="262"/>
      <c r="AV67" s="262"/>
      <c r="AW67" s="262"/>
      <c r="AX67" s="262"/>
      <c r="AY67" s="262"/>
      <c r="AZ67" s="262"/>
      <c r="BA67" s="262"/>
      <c r="BB67" s="262"/>
      <c r="BC67" s="262"/>
      <c r="BD67" s="262"/>
      <c r="BE67" s="262"/>
      <c r="BF67" s="262"/>
      <c r="BG67" s="262"/>
    </row>
    <row r="68" spans="1:59" s="15" customFormat="1" ht="15.75" thickBot="1">
      <c r="A68" s="15" t="s">
        <v>387</v>
      </c>
      <c r="B68" s="15" t="s">
        <v>388</v>
      </c>
      <c r="C68" s="15" t="s">
        <v>389</v>
      </c>
      <c r="D68" s="15" t="s">
        <v>390</v>
      </c>
      <c r="E68" s="15" t="s">
        <v>320</v>
      </c>
      <c r="F68" s="258" t="s">
        <v>101</v>
      </c>
      <c r="G68" s="15" t="s">
        <v>391</v>
      </c>
      <c r="H68" s="15" t="s">
        <v>391</v>
      </c>
      <c r="I68" s="15" t="s">
        <v>392</v>
      </c>
      <c r="J68" s="15" t="s">
        <v>331</v>
      </c>
      <c r="L68" s="259" t="s">
        <v>391</v>
      </c>
      <c r="M68" s="262"/>
      <c r="N68" s="262"/>
      <c r="O68" s="262"/>
      <c r="P68" s="262"/>
      <c r="Q68" s="262"/>
      <c r="R68" s="262"/>
      <c r="S68" s="262"/>
      <c r="T68" s="262"/>
      <c r="U68" s="262"/>
      <c r="V68" s="262"/>
      <c r="W68" s="262"/>
      <c r="X68" s="262"/>
      <c r="Y68" s="262"/>
      <c r="Z68" s="262"/>
      <c r="AA68" s="262"/>
      <c r="AB68" s="262"/>
      <c r="AC68" s="262"/>
      <c r="AD68" s="262"/>
      <c r="AE68" s="262"/>
      <c r="AF68" s="262"/>
      <c r="AG68" s="262"/>
      <c r="AH68" s="262"/>
      <c r="AI68" s="262"/>
      <c r="AJ68" s="262"/>
      <c r="AK68" s="262"/>
      <c r="AL68" s="262"/>
      <c r="AM68" s="262"/>
      <c r="AN68" s="262"/>
      <c r="AO68" s="262"/>
      <c r="AP68" s="262"/>
      <c r="AQ68" s="262"/>
      <c r="AR68" s="262"/>
      <c r="AS68" s="262"/>
      <c r="AT68" s="262"/>
      <c r="AU68" s="262"/>
      <c r="AV68" s="262"/>
      <c r="AW68" s="262"/>
      <c r="AX68" s="262"/>
      <c r="AY68" s="262"/>
      <c r="AZ68" s="262"/>
      <c r="BA68" s="262"/>
      <c r="BB68" s="262"/>
      <c r="BC68" s="262"/>
      <c r="BD68" s="262"/>
      <c r="BE68" s="262"/>
      <c r="BF68" s="262"/>
      <c r="BG68" s="262"/>
    </row>
    <row r="69" spans="1:59" s="15" customFormat="1" ht="15.75" thickBot="1">
      <c r="A69" s="15" t="s">
        <v>393</v>
      </c>
      <c r="B69" s="15" t="s">
        <v>394</v>
      </c>
      <c r="C69" s="15" t="s">
        <v>395</v>
      </c>
      <c r="D69" s="15" t="s">
        <v>396</v>
      </c>
      <c r="F69" s="258" t="s">
        <v>115</v>
      </c>
      <c r="G69" s="15" t="s">
        <v>397</v>
      </c>
      <c r="I69" s="15" t="s">
        <v>103</v>
      </c>
      <c r="K69" s="15" t="s">
        <v>397</v>
      </c>
      <c r="L69" s="15" t="s">
        <v>397</v>
      </c>
      <c r="M69" s="262"/>
      <c r="N69" s="262"/>
      <c r="O69" s="262"/>
      <c r="P69" s="262"/>
      <c r="Q69" s="262"/>
      <c r="R69" s="262"/>
      <c r="S69" s="262"/>
      <c r="T69" s="262"/>
      <c r="U69" s="262"/>
      <c r="V69" s="262"/>
      <c r="W69" s="262"/>
      <c r="X69" s="262"/>
      <c r="Y69" s="262"/>
      <c r="Z69" s="262"/>
      <c r="AA69" s="262"/>
      <c r="AB69" s="262"/>
      <c r="AC69" s="262"/>
      <c r="AD69" s="262"/>
      <c r="AE69" s="262"/>
      <c r="AF69" s="262"/>
      <c r="AG69" s="262"/>
      <c r="AH69" s="262"/>
      <c r="AI69" s="262"/>
      <c r="AJ69" s="262"/>
      <c r="AK69" s="262"/>
      <c r="AL69" s="262"/>
      <c r="AM69" s="262"/>
      <c r="AN69" s="262"/>
      <c r="AO69" s="262"/>
      <c r="AP69" s="262"/>
      <c r="AQ69" s="262"/>
      <c r="AR69" s="262"/>
      <c r="AS69" s="262"/>
      <c r="AT69" s="262"/>
      <c r="AU69" s="262"/>
      <c r="AV69" s="262"/>
      <c r="AW69" s="262"/>
      <c r="AX69" s="262"/>
      <c r="AY69" s="262"/>
      <c r="AZ69" s="262"/>
      <c r="BA69" s="262"/>
      <c r="BB69" s="262"/>
      <c r="BC69" s="262"/>
      <c r="BD69" s="262"/>
      <c r="BE69" s="262"/>
      <c r="BF69" s="262"/>
      <c r="BG69" s="262"/>
    </row>
    <row r="70" spans="1:59" s="15" customFormat="1" ht="15.75" thickBot="1">
      <c r="A70" s="15" t="s">
        <v>398</v>
      </c>
      <c r="B70" s="15" t="s">
        <v>399</v>
      </c>
      <c r="C70" s="15" t="s">
        <v>400</v>
      </c>
      <c r="D70" s="15" t="s">
        <v>401</v>
      </c>
      <c r="F70" s="258" t="s">
        <v>101</v>
      </c>
      <c r="G70" s="15" t="s">
        <v>402</v>
      </c>
      <c r="H70" s="15" t="s">
        <v>402</v>
      </c>
      <c r="I70" s="15" t="s">
        <v>103</v>
      </c>
      <c r="L70" s="259" t="s">
        <v>402</v>
      </c>
      <c r="M70" s="262"/>
      <c r="N70" s="262"/>
      <c r="O70" s="262"/>
      <c r="P70" s="262"/>
      <c r="Q70" s="262"/>
      <c r="R70" s="262"/>
      <c r="S70" s="262"/>
      <c r="T70" s="262"/>
      <c r="U70" s="262"/>
      <c r="V70" s="262"/>
      <c r="W70" s="262"/>
      <c r="X70" s="262"/>
      <c r="Y70" s="262"/>
      <c r="Z70" s="262"/>
      <c r="AA70" s="262"/>
      <c r="AB70" s="262"/>
      <c r="AC70" s="262"/>
      <c r="AD70" s="262"/>
      <c r="AE70" s="262"/>
      <c r="AF70" s="262"/>
      <c r="AG70" s="262"/>
      <c r="AH70" s="262"/>
      <c r="AI70" s="262"/>
      <c r="AJ70" s="262"/>
      <c r="AK70" s="262"/>
      <c r="AL70" s="262"/>
      <c r="AM70" s="262"/>
      <c r="AN70" s="262"/>
      <c r="AO70" s="262"/>
      <c r="AP70" s="262"/>
      <c r="AQ70" s="262"/>
      <c r="AR70" s="262"/>
      <c r="AS70" s="262"/>
      <c r="AT70" s="262"/>
      <c r="AU70" s="262"/>
      <c r="AV70" s="262"/>
      <c r="AW70" s="262"/>
      <c r="AX70" s="262"/>
      <c r="AY70" s="262"/>
      <c r="AZ70" s="262"/>
      <c r="BA70" s="262"/>
      <c r="BB70" s="262"/>
      <c r="BC70" s="262"/>
      <c r="BD70" s="262"/>
      <c r="BE70" s="262"/>
      <c r="BF70" s="262"/>
      <c r="BG70" s="262"/>
    </row>
    <row r="71" spans="1:59" s="15" customFormat="1" ht="30.75" thickBot="1">
      <c r="A71" s="15" t="s">
        <v>403</v>
      </c>
      <c r="B71" s="15" t="s">
        <v>404</v>
      </c>
      <c r="C71" s="15" t="s">
        <v>405</v>
      </c>
      <c r="D71" s="15" t="s">
        <v>406</v>
      </c>
      <c r="F71" s="258" t="s">
        <v>115</v>
      </c>
      <c r="I71" s="15" t="s">
        <v>407</v>
      </c>
      <c r="J71" s="15" t="s">
        <v>408</v>
      </c>
      <c r="L71" s="259" t="s">
        <v>409</v>
      </c>
      <c r="M71" s="262"/>
      <c r="N71" s="262"/>
      <c r="O71" s="262"/>
      <c r="P71" s="262"/>
      <c r="Q71" s="262"/>
      <c r="R71" s="262"/>
      <c r="S71" s="262"/>
      <c r="T71" s="262"/>
      <c r="U71" s="262"/>
      <c r="V71" s="262"/>
      <c r="W71" s="262"/>
      <c r="X71" s="262"/>
      <c r="Y71" s="262"/>
      <c r="Z71" s="262"/>
      <c r="AA71" s="262"/>
      <c r="AB71" s="262"/>
      <c r="AC71" s="262"/>
      <c r="AD71" s="262"/>
      <c r="AE71" s="262"/>
      <c r="AF71" s="262"/>
      <c r="AG71" s="262"/>
      <c r="AH71" s="262"/>
      <c r="AI71" s="262"/>
      <c r="AJ71" s="262"/>
      <c r="AK71" s="262"/>
      <c r="AL71" s="262"/>
      <c r="AM71" s="262"/>
      <c r="AN71" s="262"/>
      <c r="AO71" s="262"/>
      <c r="AP71" s="262"/>
      <c r="AQ71" s="262"/>
      <c r="AR71" s="262"/>
      <c r="AS71" s="262"/>
      <c r="AT71" s="262"/>
      <c r="AU71" s="262"/>
      <c r="AV71" s="262"/>
      <c r="AW71" s="262"/>
      <c r="AX71" s="262"/>
      <c r="AY71" s="262"/>
      <c r="AZ71" s="262"/>
      <c r="BA71" s="262"/>
      <c r="BB71" s="262"/>
      <c r="BC71" s="262"/>
      <c r="BD71" s="262"/>
      <c r="BE71" s="262"/>
      <c r="BF71" s="262"/>
      <c r="BG71" s="262"/>
    </row>
    <row r="72" spans="1:59" s="15" customFormat="1" ht="30.75" thickBot="1">
      <c r="A72" s="15" t="s">
        <v>410</v>
      </c>
      <c r="B72" s="15" t="s">
        <v>411</v>
      </c>
      <c r="C72" s="15" t="s">
        <v>412</v>
      </c>
      <c r="D72" s="15" t="s">
        <v>413</v>
      </c>
      <c r="F72" s="258" t="s">
        <v>115</v>
      </c>
      <c r="I72" s="15" t="s">
        <v>414</v>
      </c>
      <c r="J72" s="15" t="s">
        <v>415</v>
      </c>
      <c r="L72" s="259" t="s">
        <v>416</v>
      </c>
      <c r="M72" s="262"/>
      <c r="N72" s="262"/>
      <c r="O72" s="262"/>
      <c r="P72" s="262"/>
      <c r="Q72" s="262"/>
      <c r="R72" s="262"/>
      <c r="S72" s="262"/>
      <c r="T72" s="262"/>
      <c r="U72" s="262"/>
      <c r="V72" s="262"/>
      <c r="W72" s="262"/>
      <c r="X72" s="262"/>
      <c r="Y72" s="262"/>
      <c r="Z72" s="262"/>
      <c r="AA72" s="262"/>
      <c r="AB72" s="262"/>
      <c r="AC72" s="262"/>
      <c r="AD72" s="262"/>
      <c r="AE72" s="262"/>
      <c r="AF72" s="262"/>
      <c r="AG72" s="262"/>
      <c r="AH72" s="262"/>
      <c r="AI72" s="262"/>
      <c r="AJ72" s="262"/>
      <c r="AK72" s="262"/>
      <c r="AL72" s="262"/>
      <c r="AM72" s="262"/>
      <c r="AN72" s="262"/>
      <c r="AO72" s="262"/>
      <c r="AP72" s="262"/>
      <c r="AQ72" s="262"/>
      <c r="AR72" s="262"/>
      <c r="AS72" s="262"/>
      <c r="AT72" s="262"/>
      <c r="AU72" s="262"/>
      <c r="AV72" s="262"/>
      <c r="AW72" s="262"/>
      <c r="AX72" s="262"/>
      <c r="AY72" s="262"/>
      <c r="AZ72" s="262"/>
      <c r="BA72" s="262"/>
      <c r="BB72" s="262"/>
      <c r="BC72" s="262"/>
      <c r="BD72" s="262"/>
      <c r="BE72" s="262"/>
      <c r="BF72" s="262"/>
      <c r="BG72" s="262"/>
    </row>
    <row r="73" spans="1:59" s="15" customFormat="1" ht="45.75" thickBot="1">
      <c r="A73" s="15" t="s">
        <v>417</v>
      </c>
      <c r="B73" s="15" t="s">
        <v>418</v>
      </c>
      <c r="C73" s="15" t="s">
        <v>419</v>
      </c>
      <c r="D73" s="15" t="s">
        <v>420</v>
      </c>
      <c r="F73" s="258" t="s">
        <v>101</v>
      </c>
      <c r="G73" s="15" t="s">
        <v>421</v>
      </c>
      <c r="H73" s="15" t="s">
        <v>422</v>
      </c>
      <c r="I73" s="15" t="s">
        <v>423</v>
      </c>
      <c r="J73" s="15" t="s">
        <v>331</v>
      </c>
      <c r="K73" s="15" t="s">
        <v>421</v>
      </c>
      <c r="L73" s="259" t="s">
        <v>422</v>
      </c>
      <c r="M73" s="262"/>
      <c r="N73" s="262"/>
      <c r="O73" s="262"/>
      <c r="P73" s="262"/>
      <c r="Q73" s="262"/>
      <c r="R73" s="262"/>
      <c r="S73" s="262"/>
      <c r="T73" s="262"/>
      <c r="U73" s="262"/>
      <c r="V73" s="262"/>
      <c r="W73" s="262"/>
      <c r="X73" s="262"/>
      <c r="Y73" s="262"/>
      <c r="Z73" s="262"/>
      <c r="AA73" s="262"/>
      <c r="AB73" s="262"/>
      <c r="AC73" s="262"/>
      <c r="AD73" s="262"/>
      <c r="AE73" s="262"/>
      <c r="AF73" s="262"/>
      <c r="AG73" s="262"/>
      <c r="AH73" s="262"/>
      <c r="AI73" s="262"/>
      <c r="AJ73" s="262"/>
      <c r="AK73" s="262"/>
      <c r="AL73" s="262"/>
      <c r="AM73" s="262"/>
      <c r="AN73" s="262"/>
      <c r="AO73" s="262"/>
      <c r="AP73" s="262"/>
      <c r="AQ73" s="262"/>
      <c r="AR73" s="262"/>
      <c r="AS73" s="262"/>
      <c r="AT73" s="262"/>
      <c r="AU73" s="262"/>
      <c r="AV73" s="262"/>
      <c r="AW73" s="262"/>
      <c r="AX73" s="262"/>
      <c r="AY73" s="262"/>
      <c r="AZ73" s="262"/>
      <c r="BA73" s="262"/>
      <c r="BB73" s="262"/>
      <c r="BC73" s="262"/>
      <c r="BD73" s="262"/>
      <c r="BE73" s="262"/>
      <c r="BF73" s="262"/>
      <c r="BG73" s="262"/>
    </row>
    <row r="74" spans="1:59" s="15" customFormat="1" ht="15.75" thickBot="1">
      <c r="A74" s="15" t="s">
        <v>424</v>
      </c>
      <c r="B74" s="15" t="s">
        <v>341</v>
      </c>
      <c r="C74" s="15" t="s">
        <v>425</v>
      </c>
      <c r="D74" s="15" t="s">
        <v>426</v>
      </c>
      <c r="F74" s="258" t="s">
        <v>115</v>
      </c>
      <c r="I74" s="15" t="s">
        <v>103</v>
      </c>
      <c r="K74" s="15" t="s">
        <v>426</v>
      </c>
      <c r="L74" s="15" t="s">
        <v>426</v>
      </c>
      <c r="M74" s="262"/>
      <c r="N74" s="262"/>
      <c r="O74" s="262"/>
      <c r="P74" s="262"/>
      <c r="Q74" s="262"/>
      <c r="R74" s="262"/>
      <c r="S74" s="262"/>
      <c r="T74" s="262"/>
      <c r="U74" s="262"/>
      <c r="V74" s="262"/>
      <c r="W74" s="262"/>
      <c r="X74" s="262"/>
      <c r="Y74" s="262"/>
      <c r="Z74" s="262"/>
      <c r="AA74" s="262"/>
      <c r="AB74" s="262"/>
      <c r="AC74" s="262"/>
      <c r="AD74" s="262"/>
      <c r="AE74" s="262"/>
      <c r="AF74" s="262"/>
      <c r="AG74" s="262"/>
      <c r="AH74" s="262"/>
      <c r="AI74" s="262"/>
      <c r="AJ74" s="262"/>
      <c r="AK74" s="262"/>
      <c r="AL74" s="262"/>
      <c r="AM74" s="262"/>
      <c r="AN74" s="262"/>
      <c r="AO74" s="262"/>
      <c r="AP74" s="262"/>
      <c r="AQ74" s="262"/>
      <c r="AR74" s="262"/>
      <c r="AS74" s="262"/>
      <c r="AT74" s="262"/>
      <c r="AU74" s="262"/>
      <c r="AV74" s="262"/>
      <c r="AW74" s="262"/>
      <c r="AX74" s="262"/>
      <c r="AY74" s="262"/>
      <c r="AZ74" s="262"/>
      <c r="BA74" s="262"/>
      <c r="BB74" s="262"/>
      <c r="BC74" s="262"/>
      <c r="BD74" s="262"/>
      <c r="BE74" s="262"/>
      <c r="BF74" s="262"/>
      <c r="BG74" s="262"/>
    </row>
    <row r="75" spans="1:59" s="15" customFormat="1" ht="30.75" thickBot="1">
      <c r="A75" s="15" t="s">
        <v>427</v>
      </c>
      <c r="B75" s="15" t="s">
        <v>428</v>
      </c>
      <c r="C75" s="15" t="s">
        <v>429</v>
      </c>
      <c r="D75" s="15" t="s">
        <v>430</v>
      </c>
      <c r="F75" s="258" t="s">
        <v>101</v>
      </c>
      <c r="G75" s="15" t="s">
        <v>431</v>
      </c>
      <c r="I75" s="15" t="s">
        <v>432</v>
      </c>
      <c r="K75" s="15" t="s">
        <v>431</v>
      </c>
      <c r="L75" s="259" t="s">
        <v>431</v>
      </c>
      <c r="M75" s="262"/>
      <c r="N75" s="262"/>
      <c r="O75" s="262"/>
      <c r="P75" s="262"/>
      <c r="Q75" s="262"/>
      <c r="R75" s="262"/>
      <c r="S75" s="262"/>
      <c r="T75" s="262"/>
      <c r="U75" s="262"/>
      <c r="V75" s="262"/>
      <c r="W75" s="262"/>
      <c r="X75" s="262"/>
      <c r="Y75" s="262"/>
      <c r="Z75" s="262"/>
      <c r="AA75" s="262"/>
      <c r="AB75" s="262"/>
      <c r="AC75" s="262"/>
      <c r="AD75" s="262"/>
      <c r="AE75" s="262"/>
      <c r="AF75" s="262"/>
      <c r="AG75" s="262"/>
      <c r="AH75" s="262"/>
      <c r="AI75" s="262"/>
      <c r="AJ75" s="262"/>
      <c r="AK75" s="262"/>
      <c r="AL75" s="262"/>
      <c r="AM75" s="262"/>
      <c r="AN75" s="262"/>
      <c r="AO75" s="262"/>
      <c r="AP75" s="262"/>
      <c r="AQ75" s="262"/>
      <c r="AR75" s="262"/>
      <c r="AS75" s="262"/>
      <c r="AT75" s="262"/>
      <c r="AU75" s="262"/>
      <c r="AV75" s="262"/>
      <c r="AW75" s="262"/>
      <c r="AX75" s="262"/>
      <c r="AY75" s="262"/>
      <c r="AZ75" s="262"/>
      <c r="BA75" s="262"/>
      <c r="BB75" s="262"/>
      <c r="BC75" s="262"/>
      <c r="BD75" s="262"/>
      <c r="BE75" s="262"/>
      <c r="BF75" s="262"/>
      <c r="BG75" s="262"/>
    </row>
    <row r="76" spans="1:59" s="15" customFormat="1" ht="30.75" thickBot="1">
      <c r="A76" s="15" t="s">
        <v>433</v>
      </c>
      <c r="B76" s="15" t="s">
        <v>434</v>
      </c>
      <c r="C76" s="15" t="s">
        <v>435</v>
      </c>
      <c r="D76" s="15" t="s">
        <v>436</v>
      </c>
      <c r="F76" s="258" t="s">
        <v>101</v>
      </c>
      <c r="G76" s="15" t="s">
        <v>437</v>
      </c>
      <c r="I76" s="15" t="s">
        <v>438</v>
      </c>
      <c r="K76" s="15" t="s">
        <v>437</v>
      </c>
      <c r="L76" s="259" t="s">
        <v>437</v>
      </c>
      <c r="M76" s="262"/>
      <c r="N76" s="262"/>
      <c r="O76" s="262"/>
      <c r="P76" s="262"/>
      <c r="Q76" s="262"/>
      <c r="R76" s="262"/>
      <c r="S76" s="262"/>
      <c r="T76" s="262"/>
      <c r="U76" s="262"/>
      <c r="V76" s="262"/>
      <c r="W76" s="262"/>
      <c r="X76" s="262"/>
      <c r="Y76" s="262"/>
      <c r="Z76" s="262"/>
      <c r="AA76" s="262"/>
      <c r="AB76" s="262"/>
      <c r="AC76" s="262"/>
      <c r="AD76" s="262"/>
      <c r="AE76" s="262"/>
      <c r="AF76" s="262"/>
      <c r="AG76" s="262"/>
      <c r="AH76" s="262"/>
      <c r="AI76" s="262"/>
      <c r="AJ76" s="262"/>
      <c r="AK76" s="262"/>
      <c r="AL76" s="262"/>
      <c r="AM76" s="262"/>
      <c r="AN76" s="262"/>
      <c r="AO76" s="262"/>
      <c r="AP76" s="262"/>
      <c r="AQ76" s="262"/>
      <c r="AR76" s="262"/>
      <c r="AS76" s="262"/>
      <c r="AT76" s="262"/>
      <c r="AU76" s="262"/>
      <c r="AV76" s="262"/>
      <c r="AW76" s="262"/>
      <c r="AX76" s="262"/>
      <c r="AY76" s="262"/>
      <c r="AZ76" s="262"/>
      <c r="BA76" s="262"/>
      <c r="BB76" s="262"/>
      <c r="BC76" s="262"/>
      <c r="BD76" s="262"/>
      <c r="BE76" s="262"/>
      <c r="BF76" s="262"/>
      <c r="BG76" s="262"/>
    </row>
    <row r="77" spans="1:59" s="15" customFormat="1" ht="30.75" thickBot="1">
      <c r="A77" s="15" t="s">
        <v>439</v>
      </c>
      <c r="B77" s="15" t="s">
        <v>440</v>
      </c>
      <c r="C77" s="15" t="s">
        <v>441</v>
      </c>
      <c r="D77" s="15" t="s">
        <v>442</v>
      </c>
      <c r="F77" s="258" t="s">
        <v>101</v>
      </c>
      <c r="G77" s="15" t="s">
        <v>443</v>
      </c>
      <c r="I77" s="15" t="s">
        <v>444</v>
      </c>
      <c r="J77" s="15" t="s">
        <v>331</v>
      </c>
      <c r="K77" s="15" t="s">
        <v>443</v>
      </c>
      <c r="L77" s="259" t="s">
        <v>443</v>
      </c>
      <c r="M77" s="262"/>
      <c r="N77" s="262"/>
      <c r="O77" s="262"/>
      <c r="P77" s="262"/>
      <c r="Q77" s="262"/>
      <c r="R77" s="262"/>
      <c r="S77" s="262"/>
      <c r="T77" s="262"/>
      <c r="U77" s="262"/>
      <c r="V77" s="262"/>
      <c r="W77" s="262"/>
      <c r="X77" s="262"/>
      <c r="Y77" s="262"/>
      <c r="Z77" s="262"/>
      <c r="AA77" s="262"/>
      <c r="AB77" s="262"/>
      <c r="AC77" s="262"/>
      <c r="AD77" s="262"/>
      <c r="AE77" s="262"/>
      <c r="AF77" s="262"/>
      <c r="AG77" s="262"/>
      <c r="AH77" s="262"/>
      <c r="AI77" s="262"/>
      <c r="AJ77" s="262"/>
      <c r="AK77" s="262"/>
      <c r="AL77" s="262"/>
      <c r="AM77" s="262"/>
      <c r="AN77" s="262"/>
      <c r="AO77" s="262"/>
      <c r="AP77" s="262"/>
      <c r="AQ77" s="262"/>
      <c r="AR77" s="262"/>
      <c r="AS77" s="262"/>
      <c r="AT77" s="262"/>
      <c r="AU77" s="262"/>
      <c r="AV77" s="262"/>
      <c r="AW77" s="262"/>
      <c r="AX77" s="262"/>
      <c r="AY77" s="262"/>
      <c r="AZ77" s="262"/>
      <c r="BA77" s="262"/>
      <c r="BB77" s="262"/>
      <c r="BC77" s="262"/>
      <c r="BD77" s="262"/>
      <c r="BE77" s="262"/>
      <c r="BF77" s="262"/>
      <c r="BG77" s="262"/>
    </row>
    <row r="78" spans="1:59" s="15" customFormat="1" ht="30.75" thickBot="1">
      <c r="A78" s="15" t="s">
        <v>445</v>
      </c>
      <c r="B78" s="15" t="s">
        <v>446</v>
      </c>
      <c r="C78" s="15" t="s">
        <v>447</v>
      </c>
      <c r="D78" s="15" t="s">
        <v>448</v>
      </c>
      <c r="F78" s="258" t="s">
        <v>101</v>
      </c>
      <c r="G78" s="15" t="s">
        <v>449</v>
      </c>
      <c r="I78" s="15" t="s">
        <v>450</v>
      </c>
      <c r="J78" s="15" t="s">
        <v>331</v>
      </c>
      <c r="K78" s="15" t="s">
        <v>449</v>
      </c>
      <c r="L78" s="259" t="s">
        <v>449</v>
      </c>
      <c r="M78" s="262"/>
      <c r="N78" s="262"/>
      <c r="O78" s="262"/>
      <c r="P78" s="262"/>
      <c r="Q78" s="262"/>
      <c r="R78" s="262"/>
      <c r="S78" s="262"/>
      <c r="T78" s="262"/>
      <c r="U78" s="262"/>
      <c r="V78" s="262"/>
      <c r="W78" s="262"/>
      <c r="X78" s="262"/>
      <c r="Y78" s="262"/>
      <c r="Z78" s="262"/>
      <c r="AA78" s="262"/>
      <c r="AB78" s="262"/>
      <c r="AC78" s="262"/>
      <c r="AD78" s="262"/>
      <c r="AE78" s="262"/>
      <c r="AF78" s="262"/>
      <c r="AG78" s="262"/>
      <c r="AH78" s="262"/>
      <c r="AI78" s="262"/>
      <c r="AJ78" s="262"/>
      <c r="AK78" s="262"/>
      <c r="AL78" s="262"/>
      <c r="AM78" s="262"/>
      <c r="AN78" s="262"/>
      <c r="AO78" s="262"/>
      <c r="AP78" s="262"/>
      <c r="AQ78" s="262"/>
      <c r="AR78" s="262"/>
      <c r="AS78" s="262"/>
      <c r="AT78" s="262"/>
      <c r="AU78" s="262"/>
      <c r="AV78" s="262"/>
      <c r="AW78" s="262"/>
      <c r="AX78" s="262"/>
      <c r="AY78" s="262"/>
      <c r="AZ78" s="262"/>
      <c r="BA78" s="262"/>
      <c r="BB78" s="262"/>
      <c r="BC78" s="262"/>
      <c r="BD78" s="262"/>
      <c r="BE78" s="262"/>
      <c r="BF78" s="262"/>
      <c r="BG78" s="262"/>
    </row>
    <row r="79" spans="1:59" s="15" customFormat="1" ht="15.75" thickBot="1">
      <c r="A79" s="15" t="s">
        <v>451</v>
      </c>
      <c r="B79" s="15" t="s">
        <v>452</v>
      </c>
      <c r="C79" s="15" t="s">
        <v>453</v>
      </c>
      <c r="D79" s="15" t="s">
        <v>454</v>
      </c>
      <c r="F79" s="258" t="s">
        <v>115</v>
      </c>
      <c r="G79" s="15" t="s">
        <v>455</v>
      </c>
      <c r="I79" s="15" t="s">
        <v>456</v>
      </c>
      <c r="K79" s="15" t="s">
        <v>455</v>
      </c>
      <c r="L79" s="259" t="s">
        <v>455</v>
      </c>
      <c r="M79" s="262"/>
      <c r="N79" s="262"/>
      <c r="O79" s="262"/>
      <c r="P79" s="262"/>
      <c r="Q79" s="262"/>
      <c r="R79" s="262"/>
      <c r="S79" s="262"/>
      <c r="T79" s="262"/>
      <c r="U79" s="262"/>
      <c r="V79" s="262"/>
      <c r="W79" s="262"/>
      <c r="X79" s="262"/>
      <c r="Y79" s="262"/>
      <c r="Z79" s="262"/>
      <c r="AA79" s="262"/>
      <c r="AB79" s="262"/>
      <c r="AC79" s="262"/>
      <c r="AD79" s="262"/>
      <c r="AE79" s="262"/>
      <c r="AF79" s="262"/>
      <c r="AG79" s="262"/>
      <c r="AH79" s="262"/>
      <c r="AI79" s="262"/>
      <c r="AJ79" s="262"/>
      <c r="AK79" s="262"/>
      <c r="AL79" s="262"/>
      <c r="AM79" s="262"/>
      <c r="AN79" s="262"/>
      <c r="AO79" s="262"/>
      <c r="AP79" s="262"/>
      <c r="AQ79" s="262"/>
      <c r="AR79" s="262"/>
      <c r="AS79" s="262"/>
      <c r="AT79" s="262"/>
      <c r="AU79" s="262"/>
      <c r="AV79" s="262"/>
      <c r="AW79" s="262"/>
      <c r="AX79" s="262"/>
      <c r="AY79" s="262"/>
      <c r="AZ79" s="262"/>
      <c r="BA79" s="262"/>
      <c r="BB79" s="262"/>
      <c r="BC79" s="262"/>
      <c r="BD79" s="262"/>
      <c r="BE79" s="262"/>
      <c r="BF79" s="262"/>
      <c r="BG79" s="262"/>
    </row>
    <row r="80" spans="1:59" s="15" customFormat="1" ht="15.75" thickBot="1">
      <c r="A80" s="15" t="s">
        <v>457</v>
      </c>
      <c r="B80" s="15" t="s">
        <v>458</v>
      </c>
      <c r="C80" s="15" t="s">
        <v>459</v>
      </c>
      <c r="D80" s="15" t="s">
        <v>460</v>
      </c>
      <c r="F80" s="258" t="s">
        <v>115</v>
      </c>
      <c r="G80" s="15" t="s">
        <v>461</v>
      </c>
      <c r="I80" s="15" t="s">
        <v>462</v>
      </c>
      <c r="K80" s="15" t="s">
        <v>461</v>
      </c>
      <c r="L80" s="259" t="s">
        <v>461</v>
      </c>
      <c r="M80" s="262"/>
      <c r="N80" s="262"/>
      <c r="O80" s="262"/>
      <c r="P80" s="262"/>
      <c r="Q80" s="262"/>
      <c r="R80" s="262"/>
      <c r="S80" s="262"/>
      <c r="T80" s="262"/>
      <c r="U80" s="262"/>
      <c r="V80" s="262"/>
      <c r="W80" s="262"/>
      <c r="X80" s="262"/>
      <c r="Y80" s="262"/>
      <c r="Z80" s="262"/>
      <c r="AA80" s="262"/>
      <c r="AB80" s="262"/>
      <c r="AC80" s="262"/>
      <c r="AD80" s="262"/>
      <c r="AE80" s="262"/>
      <c r="AF80" s="262"/>
      <c r="AG80" s="262"/>
      <c r="AH80" s="262"/>
      <c r="AI80" s="262"/>
      <c r="AJ80" s="262"/>
      <c r="AK80" s="262"/>
      <c r="AL80" s="262"/>
      <c r="AM80" s="262"/>
      <c r="AN80" s="262"/>
      <c r="AO80" s="262"/>
      <c r="AP80" s="262"/>
      <c r="AQ80" s="262"/>
      <c r="AR80" s="262"/>
      <c r="AS80" s="262"/>
      <c r="AT80" s="262"/>
      <c r="AU80" s="262"/>
      <c r="AV80" s="262"/>
      <c r="AW80" s="262"/>
      <c r="AX80" s="262"/>
      <c r="AY80" s="262"/>
      <c r="AZ80" s="262"/>
      <c r="BA80" s="262"/>
      <c r="BB80" s="262"/>
      <c r="BC80" s="262"/>
      <c r="BD80" s="262"/>
      <c r="BE80" s="262"/>
      <c r="BF80" s="262"/>
      <c r="BG80" s="262"/>
    </row>
    <row r="81" spans="1:12" ht="30.75" thickBot="1">
      <c r="A81" s="15" t="s">
        <v>463</v>
      </c>
      <c r="B81" s="15" t="s">
        <v>464</v>
      </c>
      <c r="C81" s="7" t="s">
        <v>465</v>
      </c>
      <c r="D81" s="7" t="s">
        <v>466</v>
      </c>
      <c r="E81" s="7"/>
      <c r="F81" s="8" t="s">
        <v>101</v>
      </c>
      <c r="G81" s="247" t="s">
        <v>467</v>
      </c>
      <c r="H81" s="15"/>
      <c r="I81" s="7" t="s">
        <v>468</v>
      </c>
      <c r="J81" s="7"/>
      <c r="K81" s="7" t="s">
        <v>469</v>
      </c>
      <c r="L81" s="256" t="s">
        <v>467</v>
      </c>
    </row>
    <row r="82" spans="1:12" ht="30.75" thickBot="1">
      <c r="A82" s="15" t="s">
        <v>470</v>
      </c>
      <c r="B82" s="15" t="s">
        <v>471</v>
      </c>
      <c r="C82" s="7" t="s">
        <v>472</v>
      </c>
      <c r="D82" s="7" t="s">
        <v>473</v>
      </c>
      <c r="E82" s="7"/>
      <c r="F82" s="8" t="s">
        <v>101</v>
      </c>
      <c r="G82" s="247" t="s">
        <v>474</v>
      </c>
      <c r="H82" s="15"/>
      <c r="I82" s="7" t="s">
        <v>475</v>
      </c>
      <c r="J82" s="7"/>
      <c r="K82" s="7" t="s">
        <v>476</v>
      </c>
      <c r="L82" s="256" t="s">
        <v>467</v>
      </c>
    </row>
    <row r="83" spans="1:12" ht="15.75" thickBot="1">
      <c r="A83" s="15" t="s">
        <v>477</v>
      </c>
      <c r="B83" s="15" t="s">
        <v>478</v>
      </c>
      <c r="C83" s="7" t="s">
        <v>479</v>
      </c>
      <c r="D83" s="7" t="s">
        <v>480</v>
      </c>
      <c r="E83" s="7"/>
      <c r="F83" s="8" t="s">
        <v>115</v>
      </c>
      <c r="G83" s="247" t="s">
        <v>481</v>
      </c>
      <c r="H83" s="15"/>
      <c r="I83" s="255" t="s">
        <v>103</v>
      </c>
      <c r="J83" s="255"/>
      <c r="K83" s="7" t="s">
        <v>481</v>
      </c>
      <c r="L83" s="7" t="s">
        <v>481</v>
      </c>
    </row>
    <row r="84" spans="1:12" ht="15.75" thickBot="1">
      <c r="A84" s="15" t="s">
        <v>482</v>
      </c>
      <c r="B84" s="15" t="s">
        <v>483</v>
      </c>
      <c r="C84" s="7" t="s">
        <v>484</v>
      </c>
      <c r="D84" s="7" t="s">
        <v>485</v>
      </c>
      <c r="E84" s="7"/>
      <c r="F84" s="8" t="s">
        <v>115</v>
      </c>
      <c r="G84" s="247" t="s">
        <v>486</v>
      </c>
      <c r="H84" s="15"/>
      <c r="I84" s="255" t="s">
        <v>103</v>
      </c>
      <c r="J84" s="255"/>
      <c r="K84" s="7" t="s">
        <v>486</v>
      </c>
      <c r="L84" s="7" t="s">
        <v>486</v>
      </c>
    </row>
    <row r="85" spans="1:12" ht="15.75" thickBot="1">
      <c r="A85" s="15" t="s">
        <v>487</v>
      </c>
      <c r="B85" s="15" t="s">
        <v>488</v>
      </c>
      <c r="C85" s="7" t="s">
        <v>489</v>
      </c>
      <c r="D85" s="7" t="s">
        <v>490</v>
      </c>
      <c r="E85" s="7"/>
      <c r="F85" s="8" t="s">
        <v>115</v>
      </c>
      <c r="G85" s="247" t="s">
        <v>491</v>
      </c>
      <c r="H85" s="15"/>
      <c r="I85" s="255" t="s">
        <v>492</v>
      </c>
      <c r="J85" s="255"/>
      <c r="K85" s="7"/>
      <c r="L85" s="256" t="s">
        <v>491</v>
      </c>
    </row>
    <row r="86" spans="1:12" ht="15.75" thickBot="1">
      <c r="A86" s="15" t="s">
        <v>493</v>
      </c>
      <c r="B86" s="15" t="s">
        <v>494</v>
      </c>
      <c r="C86" s="7" t="s">
        <v>495</v>
      </c>
      <c r="D86" s="7" t="s">
        <v>496</v>
      </c>
      <c r="E86" s="7"/>
      <c r="F86" s="8" t="s">
        <v>115</v>
      </c>
      <c r="G86" s="247" t="s">
        <v>497</v>
      </c>
      <c r="H86" s="15"/>
      <c r="I86" s="255" t="s">
        <v>498</v>
      </c>
      <c r="J86" s="255"/>
      <c r="K86" s="7"/>
      <c r="L86" s="256" t="s">
        <v>497</v>
      </c>
    </row>
    <row r="87" spans="1:12" ht="30.75" thickBot="1">
      <c r="A87" s="15" t="s">
        <v>499</v>
      </c>
      <c r="B87" s="15" t="s">
        <v>500</v>
      </c>
      <c r="C87" s="7" t="s">
        <v>501</v>
      </c>
      <c r="D87" s="7" t="s">
        <v>502</v>
      </c>
      <c r="E87" s="15" t="s">
        <v>320</v>
      </c>
      <c r="F87" s="8" t="s">
        <v>115</v>
      </c>
      <c r="G87" s="247" t="s">
        <v>503</v>
      </c>
      <c r="H87" s="15" t="s">
        <v>504</v>
      </c>
      <c r="I87" s="255" t="s">
        <v>103</v>
      </c>
      <c r="J87" s="255"/>
      <c r="K87" s="7" t="s">
        <v>503</v>
      </c>
      <c r="L87" s="256" t="s">
        <v>503</v>
      </c>
    </row>
    <row r="88" spans="1:12" ht="30.75" thickBot="1">
      <c r="A88" s="15" t="s">
        <v>505</v>
      </c>
      <c r="B88" s="15" t="s">
        <v>506</v>
      </c>
      <c r="C88" s="7" t="s">
        <v>507</v>
      </c>
      <c r="D88" s="7" t="s">
        <v>508</v>
      </c>
      <c r="E88" s="15" t="s">
        <v>320</v>
      </c>
      <c r="F88" s="8" t="s">
        <v>115</v>
      </c>
      <c r="G88" s="247" t="s">
        <v>509</v>
      </c>
      <c r="H88" s="15" t="s">
        <v>510</v>
      </c>
      <c r="I88" s="255" t="s">
        <v>103</v>
      </c>
      <c r="J88" s="255"/>
      <c r="K88" s="7" t="s">
        <v>509</v>
      </c>
      <c r="L88" s="7" t="s">
        <v>509</v>
      </c>
    </row>
    <row r="89" spans="1:12" ht="30.75" thickBot="1">
      <c r="A89" s="15" t="s">
        <v>511</v>
      </c>
      <c r="B89" s="15" t="s">
        <v>512</v>
      </c>
      <c r="C89" s="7" t="s">
        <v>513</v>
      </c>
      <c r="D89" s="7" t="s">
        <v>514</v>
      </c>
      <c r="E89" s="7"/>
      <c r="F89" s="8" t="s">
        <v>115</v>
      </c>
      <c r="G89" s="247" t="s">
        <v>515</v>
      </c>
      <c r="H89" s="15"/>
      <c r="I89" s="255" t="s">
        <v>103</v>
      </c>
      <c r="J89" s="255"/>
      <c r="K89" s="7" t="s">
        <v>516</v>
      </c>
      <c r="L89" s="7" t="s">
        <v>517</v>
      </c>
    </row>
    <row r="90" spans="1:12" ht="30.75" thickBot="1">
      <c r="A90" s="15" t="s">
        <v>518</v>
      </c>
      <c r="B90" s="15" t="s">
        <v>519</v>
      </c>
      <c r="C90" s="7" t="s">
        <v>520</v>
      </c>
      <c r="D90" s="7" t="s">
        <v>521</v>
      </c>
      <c r="E90" s="7"/>
      <c r="F90" s="8" t="s">
        <v>115</v>
      </c>
      <c r="G90" s="247" t="s">
        <v>522</v>
      </c>
      <c r="H90" s="15"/>
      <c r="I90" s="255" t="s">
        <v>103</v>
      </c>
      <c r="J90" s="255"/>
      <c r="K90" s="7" t="s">
        <v>523</v>
      </c>
      <c r="L90" s="256" t="s">
        <v>517</v>
      </c>
    </row>
    <row r="91" spans="1:12" ht="15.75" thickBot="1">
      <c r="A91" s="15" t="s">
        <v>524</v>
      </c>
      <c r="B91" s="15" t="s">
        <v>525</v>
      </c>
      <c r="C91" s="7" t="s">
        <v>526</v>
      </c>
      <c r="D91" s="7" t="s">
        <v>527</v>
      </c>
      <c r="E91" s="7"/>
      <c r="F91" s="8" t="s">
        <v>115</v>
      </c>
      <c r="G91" s="247" t="s">
        <v>528</v>
      </c>
      <c r="H91" s="15"/>
      <c r="I91" s="255" t="s">
        <v>103</v>
      </c>
      <c r="J91" s="255"/>
      <c r="K91" s="7" t="s">
        <v>528</v>
      </c>
      <c r="L91" s="256" t="s">
        <v>528</v>
      </c>
    </row>
    <row r="92" spans="1:12" ht="15.75" thickBot="1">
      <c r="A92" s="15" t="s">
        <v>529</v>
      </c>
      <c r="B92" s="15" t="s">
        <v>530</v>
      </c>
      <c r="C92" s="7" t="s">
        <v>531</v>
      </c>
      <c r="D92" s="7" t="s">
        <v>532</v>
      </c>
      <c r="E92" s="7"/>
      <c r="F92" s="8" t="s">
        <v>115</v>
      </c>
      <c r="G92" s="247" t="s">
        <v>533</v>
      </c>
      <c r="H92" s="15"/>
      <c r="I92" s="255" t="s">
        <v>103</v>
      </c>
      <c r="J92" s="255"/>
      <c r="K92" s="7"/>
      <c r="L92" s="256"/>
    </row>
    <row r="93" spans="1:12" ht="15.75" thickBot="1">
      <c r="A93" s="15" t="s">
        <v>534</v>
      </c>
      <c r="B93" s="15" t="s">
        <v>535</v>
      </c>
      <c r="C93" s="7" t="s">
        <v>536</v>
      </c>
      <c r="D93" s="7" t="s">
        <v>537</v>
      </c>
      <c r="E93" s="7"/>
      <c r="F93" s="8" t="s">
        <v>115</v>
      </c>
      <c r="G93" s="247" t="s">
        <v>538</v>
      </c>
      <c r="H93" s="15"/>
      <c r="I93" s="7" t="s">
        <v>538</v>
      </c>
      <c r="J93" s="7"/>
      <c r="K93" s="7" t="s">
        <v>538</v>
      </c>
      <c r="L93" s="256" t="s">
        <v>538</v>
      </c>
    </row>
    <row r="94" spans="1:12" ht="15.75" thickBot="1">
      <c r="A94" s="15" t="s">
        <v>539</v>
      </c>
      <c r="B94" s="15" t="s">
        <v>540</v>
      </c>
      <c r="C94" s="7" t="s">
        <v>541</v>
      </c>
      <c r="D94" s="7" t="s">
        <v>542</v>
      </c>
      <c r="E94" s="7"/>
      <c r="F94" s="8" t="s">
        <v>115</v>
      </c>
      <c r="G94" s="247" t="s">
        <v>543</v>
      </c>
      <c r="H94" s="15"/>
      <c r="I94" s="7"/>
      <c r="J94" s="7"/>
      <c r="K94" s="7"/>
      <c r="L94" s="256"/>
    </row>
    <row r="95" spans="1:12" ht="15.75" thickBot="1">
      <c r="A95" s="15" t="s">
        <v>544</v>
      </c>
      <c r="B95" s="15" t="s">
        <v>545</v>
      </c>
      <c r="C95" s="7" t="s">
        <v>546</v>
      </c>
      <c r="D95" s="7" t="s">
        <v>547</v>
      </c>
      <c r="E95" s="7"/>
      <c r="F95" s="8" t="s">
        <v>115</v>
      </c>
      <c r="G95" s="247" t="s">
        <v>548</v>
      </c>
      <c r="H95" s="15"/>
      <c r="I95" s="7" t="s">
        <v>548</v>
      </c>
      <c r="J95" s="7"/>
      <c r="K95" s="7" t="s">
        <v>548</v>
      </c>
      <c r="L95" s="256" t="s">
        <v>548</v>
      </c>
    </row>
    <row r="96" spans="1:12" ht="15.75" thickBot="1">
      <c r="A96" s="15" t="s">
        <v>549</v>
      </c>
      <c r="B96" s="15" t="s">
        <v>550</v>
      </c>
      <c r="C96" s="7" t="s">
        <v>551</v>
      </c>
      <c r="D96" s="7" t="s">
        <v>552</v>
      </c>
      <c r="E96" s="7"/>
      <c r="F96" s="8" t="s">
        <v>115</v>
      </c>
      <c r="G96" s="247" t="s">
        <v>553</v>
      </c>
      <c r="H96" s="15"/>
      <c r="I96" s="7"/>
      <c r="J96" s="7"/>
      <c r="K96" s="7"/>
      <c r="L96" s="256"/>
    </row>
    <row r="97" spans="1:12" ht="15.75" thickBot="1">
      <c r="A97" s="15" t="s">
        <v>554</v>
      </c>
      <c r="B97" s="7" t="s">
        <v>555</v>
      </c>
      <c r="C97" s="15" t="s">
        <v>556</v>
      </c>
      <c r="D97" s="7" t="s">
        <v>557</v>
      </c>
      <c r="E97" s="7"/>
      <c r="F97" s="8" t="s">
        <v>115</v>
      </c>
      <c r="G97" s="7" t="s">
        <v>558</v>
      </c>
      <c r="H97" s="15"/>
      <c r="I97" s="7"/>
      <c r="J97" s="7"/>
      <c r="K97" s="7"/>
      <c r="L97" s="256" t="s">
        <v>426</v>
      </c>
    </row>
    <row r="98" spans="1:12" ht="15.75" thickBot="1">
      <c r="A98" s="15" t="s">
        <v>559</v>
      </c>
      <c r="B98" s="7" t="s">
        <v>560</v>
      </c>
      <c r="C98" s="15" t="s">
        <v>561</v>
      </c>
      <c r="D98" s="7" t="s">
        <v>562</v>
      </c>
      <c r="E98" s="7"/>
      <c r="F98" s="8" t="s">
        <v>115</v>
      </c>
      <c r="G98" s="7" t="s">
        <v>563</v>
      </c>
      <c r="H98" s="15"/>
      <c r="I98" s="7"/>
      <c r="J98" s="7"/>
      <c r="K98" s="7"/>
      <c r="L98" s="256"/>
    </row>
    <row r="99" spans="1:12" ht="15.75" thickBot="1">
      <c r="A99" s="15" t="s">
        <v>564</v>
      </c>
      <c r="B99" s="7" t="s">
        <v>565</v>
      </c>
      <c r="C99" s="15" t="s">
        <v>566</v>
      </c>
      <c r="D99" s="7" t="s">
        <v>566</v>
      </c>
      <c r="E99" s="7"/>
      <c r="F99" s="8" t="s">
        <v>115</v>
      </c>
      <c r="G99" s="7" t="s">
        <v>567</v>
      </c>
      <c r="H99" s="15"/>
      <c r="I99" s="7"/>
      <c r="J99" s="7"/>
      <c r="K99" s="7"/>
      <c r="L99" s="256" t="s">
        <v>567</v>
      </c>
    </row>
    <row r="100" spans="1:12" ht="15.75" thickBot="1">
      <c r="A100" s="15" t="s">
        <v>568</v>
      </c>
      <c r="B100" s="7" t="s">
        <v>569</v>
      </c>
      <c r="C100" s="15" t="s">
        <v>570</v>
      </c>
      <c r="D100" s="15" t="s">
        <v>570</v>
      </c>
      <c r="E100" s="15"/>
      <c r="F100" s="8" t="s">
        <v>115</v>
      </c>
      <c r="G100" s="7" t="s">
        <v>571</v>
      </c>
      <c r="H100" s="15"/>
      <c r="I100" s="7"/>
      <c r="J100" s="7"/>
      <c r="K100" s="7"/>
      <c r="L100" s="256" t="s">
        <v>571</v>
      </c>
    </row>
    <row r="101" spans="1:12" ht="15.75" thickBot="1">
      <c r="A101" s="15" t="s">
        <v>572</v>
      </c>
      <c r="B101" s="7" t="s">
        <v>573</v>
      </c>
      <c r="C101" s="15" t="s">
        <v>574</v>
      </c>
      <c r="D101" s="15" t="s">
        <v>575</v>
      </c>
      <c r="E101" s="15"/>
      <c r="F101" s="8" t="s">
        <v>115</v>
      </c>
      <c r="G101" s="7" t="s">
        <v>576</v>
      </c>
      <c r="H101" s="15"/>
      <c r="I101" s="7"/>
      <c r="J101" s="7"/>
      <c r="K101" s="7"/>
      <c r="L101" s="256"/>
    </row>
    <row r="102" spans="1:12" ht="15.75" thickBot="1">
      <c r="A102" s="15" t="s">
        <v>577</v>
      </c>
      <c r="B102" s="7" t="s">
        <v>578</v>
      </c>
      <c r="C102" s="15" t="s">
        <v>579</v>
      </c>
      <c r="D102" s="263" t="s">
        <v>580</v>
      </c>
      <c r="E102" s="263"/>
      <c r="F102" s="8" t="s">
        <v>115</v>
      </c>
      <c r="G102" s="7" t="s">
        <v>581</v>
      </c>
      <c r="H102" s="15"/>
      <c r="I102" s="7"/>
      <c r="J102" s="7"/>
      <c r="K102" s="7"/>
      <c r="L102" s="256" t="s">
        <v>581</v>
      </c>
    </row>
    <row r="103" spans="1:12" ht="15.75" thickBot="1">
      <c r="A103" s="15" t="s">
        <v>582</v>
      </c>
      <c r="B103" s="7" t="s">
        <v>583</v>
      </c>
      <c r="C103" s="15" t="s">
        <v>584</v>
      </c>
      <c r="D103" s="263" t="s">
        <v>585</v>
      </c>
      <c r="E103" s="263"/>
      <c r="F103" s="8" t="s">
        <v>115</v>
      </c>
      <c r="G103" s="7" t="s">
        <v>586</v>
      </c>
      <c r="H103" s="15"/>
      <c r="I103" s="7"/>
      <c r="J103" s="7"/>
      <c r="K103" s="7"/>
      <c r="L103" s="256" t="s">
        <v>586</v>
      </c>
    </row>
    <row r="104" spans="1:12" ht="30.75" thickBot="1">
      <c r="A104" s="15" t="s">
        <v>587</v>
      </c>
      <c r="B104" s="7" t="s">
        <v>588</v>
      </c>
      <c r="C104" s="15" t="s">
        <v>589</v>
      </c>
      <c r="D104" s="7" t="s">
        <v>590</v>
      </c>
      <c r="E104" s="7"/>
      <c r="F104" s="8" t="s">
        <v>115</v>
      </c>
      <c r="G104" s="7" t="s">
        <v>591</v>
      </c>
      <c r="H104" s="15"/>
      <c r="I104" s="7"/>
      <c r="J104" s="7"/>
      <c r="K104" s="7"/>
      <c r="L104" s="256" t="s">
        <v>591</v>
      </c>
    </row>
    <row r="105" spans="1:12" ht="30.75" thickBot="1">
      <c r="A105" s="15" t="s">
        <v>592</v>
      </c>
      <c r="B105" s="7" t="s">
        <v>593</v>
      </c>
      <c r="C105" s="15" t="s">
        <v>594</v>
      </c>
      <c r="D105" s="7" t="s">
        <v>595</v>
      </c>
      <c r="E105" s="7"/>
      <c r="F105" s="8" t="s">
        <v>115</v>
      </c>
      <c r="G105" s="7" t="s">
        <v>596</v>
      </c>
      <c r="H105" s="15"/>
      <c r="I105" s="7"/>
      <c r="J105" s="7"/>
      <c r="K105" s="7"/>
      <c r="L105" s="256" t="s">
        <v>596</v>
      </c>
    </row>
    <row r="106" spans="1:12" ht="30.75" thickBot="1">
      <c r="A106" s="15" t="s">
        <v>597</v>
      </c>
      <c r="B106" s="7" t="s">
        <v>598</v>
      </c>
      <c r="C106" s="15" t="s">
        <v>599</v>
      </c>
      <c r="D106" s="7" t="s">
        <v>600</v>
      </c>
      <c r="E106" s="7"/>
      <c r="F106" s="8" t="s">
        <v>115</v>
      </c>
      <c r="G106" s="7" t="s">
        <v>601</v>
      </c>
      <c r="H106" s="15"/>
      <c r="I106" s="7"/>
      <c r="J106" s="7"/>
      <c r="K106" s="7"/>
      <c r="L106" s="256" t="s">
        <v>601</v>
      </c>
    </row>
    <row r="107" spans="1:12" ht="30.75" thickBot="1">
      <c r="A107" s="15" t="s">
        <v>602</v>
      </c>
      <c r="B107" s="7" t="s">
        <v>603</v>
      </c>
      <c r="C107" s="15" t="s">
        <v>604</v>
      </c>
      <c r="D107" s="7" t="s">
        <v>605</v>
      </c>
      <c r="E107" s="7"/>
      <c r="F107" s="8" t="s">
        <v>115</v>
      </c>
      <c r="G107" s="7" t="s">
        <v>606</v>
      </c>
      <c r="H107" s="15"/>
      <c r="I107" s="7"/>
      <c r="J107" s="7"/>
      <c r="K107" s="7"/>
      <c r="L107" s="256" t="s">
        <v>606</v>
      </c>
    </row>
    <row r="108" spans="1:12" ht="15.75" thickBot="1">
      <c r="A108" s="15" t="s">
        <v>607</v>
      </c>
      <c r="B108" s="7" t="s">
        <v>608</v>
      </c>
      <c r="C108" s="15" t="s">
        <v>609</v>
      </c>
      <c r="D108" s="7" t="s">
        <v>610</v>
      </c>
      <c r="E108" s="7"/>
      <c r="F108" s="8" t="s">
        <v>115</v>
      </c>
      <c r="G108" s="7" t="s">
        <v>611</v>
      </c>
      <c r="H108" s="15"/>
      <c r="I108" s="7"/>
      <c r="J108" s="7"/>
      <c r="K108" s="7"/>
      <c r="L108" s="256" t="s">
        <v>611</v>
      </c>
    </row>
    <row r="109" spans="1:12" ht="15.75" thickBot="1">
      <c r="A109" s="15" t="s">
        <v>612</v>
      </c>
      <c r="B109" s="7" t="s">
        <v>613</v>
      </c>
      <c r="C109" s="15" t="s">
        <v>614</v>
      </c>
      <c r="D109" s="7" t="s">
        <v>615</v>
      </c>
      <c r="E109" s="7"/>
      <c r="F109" s="8" t="s">
        <v>115</v>
      </c>
      <c r="G109" s="7" t="s">
        <v>616</v>
      </c>
      <c r="H109" s="15"/>
      <c r="I109" s="7"/>
      <c r="J109" s="7"/>
      <c r="K109" s="7"/>
      <c r="L109" s="256" t="s">
        <v>616</v>
      </c>
    </row>
    <row r="110" spans="1:12" ht="15.75" thickBot="1">
      <c r="A110" s="15" t="s">
        <v>617</v>
      </c>
      <c r="B110" s="7" t="s">
        <v>618</v>
      </c>
      <c r="C110" s="15" t="s">
        <v>619</v>
      </c>
      <c r="D110" s="7" t="s">
        <v>620</v>
      </c>
      <c r="E110" s="7"/>
      <c r="F110" s="8" t="s">
        <v>115</v>
      </c>
      <c r="G110" s="7" t="s">
        <v>621</v>
      </c>
      <c r="H110" s="15"/>
      <c r="I110" s="7"/>
      <c r="J110" s="7"/>
      <c r="K110" s="7"/>
      <c r="L110" s="256" t="s">
        <v>621</v>
      </c>
    </row>
    <row r="111" spans="1:12" ht="15.75" thickBot="1">
      <c r="A111" s="15" t="s">
        <v>622</v>
      </c>
      <c r="B111" s="7" t="s">
        <v>623</v>
      </c>
      <c r="C111" s="15" t="s">
        <v>624</v>
      </c>
      <c r="D111" s="7" t="s">
        <v>625</v>
      </c>
      <c r="E111" s="7"/>
      <c r="F111" s="8" t="s">
        <v>115</v>
      </c>
      <c r="G111" s="7" t="s">
        <v>626</v>
      </c>
      <c r="H111" s="15"/>
      <c r="I111" s="7"/>
      <c r="J111" s="7"/>
      <c r="K111" s="7"/>
      <c r="L111" s="256" t="s">
        <v>626</v>
      </c>
    </row>
    <row r="112" spans="1:12" ht="30.75" thickBot="1">
      <c r="A112" s="15" t="s">
        <v>627</v>
      </c>
      <c r="B112" s="7" t="s">
        <v>628</v>
      </c>
      <c r="C112" s="15" t="s">
        <v>629</v>
      </c>
      <c r="D112" s="7" t="s">
        <v>630</v>
      </c>
      <c r="E112" s="7"/>
      <c r="F112" s="8" t="s">
        <v>115</v>
      </c>
      <c r="G112" s="7" t="s">
        <v>631</v>
      </c>
      <c r="H112" s="15"/>
      <c r="I112" s="7"/>
      <c r="J112" s="7"/>
      <c r="K112" s="7"/>
      <c r="L112" s="256" t="s">
        <v>631</v>
      </c>
    </row>
    <row r="113" spans="1:12" ht="30.75" thickBot="1">
      <c r="A113" s="15" t="s">
        <v>632</v>
      </c>
      <c r="B113" s="7" t="s">
        <v>633</v>
      </c>
      <c r="C113" s="15" t="s">
        <v>634</v>
      </c>
      <c r="D113" s="7" t="s">
        <v>635</v>
      </c>
      <c r="E113" s="7"/>
      <c r="F113" s="8" t="s">
        <v>115</v>
      </c>
      <c r="G113" s="7" t="s">
        <v>636</v>
      </c>
      <c r="H113" s="15"/>
      <c r="I113" s="7"/>
      <c r="J113" s="7"/>
      <c r="K113" s="7"/>
      <c r="L113" s="256" t="s">
        <v>636</v>
      </c>
    </row>
    <row r="114" spans="1:12" ht="30.75" thickBot="1">
      <c r="A114" s="15" t="s">
        <v>637</v>
      </c>
      <c r="B114" s="7" t="s">
        <v>638</v>
      </c>
      <c r="C114" s="15" t="s">
        <v>639</v>
      </c>
      <c r="D114" s="7" t="s">
        <v>640</v>
      </c>
      <c r="E114" s="7"/>
      <c r="F114" s="8" t="s">
        <v>115</v>
      </c>
      <c r="G114" s="7" t="s">
        <v>641</v>
      </c>
      <c r="H114" s="15"/>
      <c r="I114" s="7"/>
      <c r="J114" s="7"/>
      <c r="K114" s="7"/>
      <c r="L114" s="256"/>
    </row>
    <row r="115" spans="1:12" ht="30.75" thickBot="1">
      <c r="A115" s="15" t="s">
        <v>642</v>
      </c>
      <c r="B115" s="7" t="s">
        <v>643</v>
      </c>
      <c r="C115" s="15" t="s">
        <v>644</v>
      </c>
      <c r="D115" s="7" t="s">
        <v>645</v>
      </c>
      <c r="E115" s="7"/>
      <c r="F115" s="8" t="s">
        <v>115</v>
      </c>
      <c r="G115" s="7" t="s">
        <v>646</v>
      </c>
      <c r="H115" s="15"/>
      <c r="I115" s="7"/>
      <c r="J115" s="7"/>
      <c r="K115" s="7"/>
      <c r="L115" s="256"/>
    </row>
    <row r="116" spans="1:12" ht="30.75" thickBot="1">
      <c r="A116" s="15" t="s">
        <v>647</v>
      </c>
      <c r="B116" s="7" t="s">
        <v>648</v>
      </c>
      <c r="C116" s="15" t="s">
        <v>649</v>
      </c>
      <c r="D116" s="7" t="s">
        <v>650</v>
      </c>
      <c r="E116" s="7"/>
      <c r="F116" s="8" t="s">
        <v>115</v>
      </c>
      <c r="G116" s="7" t="s">
        <v>651</v>
      </c>
      <c r="H116" s="15"/>
      <c r="I116" s="7"/>
      <c r="J116" s="7"/>
      <c r="K116" s="7"/>
      <c r="L116" s="256" t="s">
        <v>652</v>
      </c>
    </row>
    <row r="117" spans="1:12" ht="30.75" thickBot="1">
      <c r="A117" s="15" t="s">
        <v>653</v>
      </c>
      <c r="B117" s="7" t="s">
        <v>654</v>
      </c>
      <c r="C117" s="15" t="s">
        <v>655</v>
      </c>
      <c r="D117" s="7" t="s">
        <v>656</v>
      </c>
      <c r="E117" s="7"/>
      <c r="F117" s="8" t="s">
        <v>115</v>
      </c>
      <c r="G117" s="7" t="s">
        <v>657</v>
      </c>
      <c r="H117" s="15"/>
      <c r="I117" s="7"/>
      <c r="J117" s="7"/>
      <c r="K117" s="7"/>
      <c r="L117" s="256" t="s">
        <v>658</v>
      </c>
    </row>
    <row r="118" spans="1:12" ht="30.75" thickBot="1">
      <c r="A118" s="15" t="s">
        <v>659</v>
      </c>
      <c r="B118" s="7" t="s">
        <v>660</v>
      </c>
      <c r="C118" s="15" t="s">
        <v>661</v>
      </c>
      <c r="D118" s="7" t="s">
        <v>662</v>
      </c>
      <c r="E118" s="7"/>
      <c r="F118" s="8" t="s">
        <v>115</v>
      </c>
      <c r="G118" s="7" t="s">
        <v>663</v>
      </c>
      <c r="H118" s="15"/>
      <c r="I118" s="7"/>
      <c r="J118" s="7"/>
      <c r="K118" s="7"/>
      <c r="L118" s="256" t="s">
        <v>663</v>
      </c>
    </row>
    <row r="119" spans="1:12" ht="15.75" thickBot="1">
      <c r="A119" s="15" t="s">
        <v>664</v>
      </c>
      <c r="B119" s="7" t="s">
        <v>665</v>
      </c>
      <c r="C119" s="15" t="s">
        <v>666</v>
      </c>
      <c r="D119" s="7" t="s">
        <v>667</v>
      </c>
      <c r="E119" s="7"/>
      <c r="F119" s="8" t="s">
        <v>115</v>
      </c>
      <c r="G119" s="7" t="s">
        <v>668</v>
      </c>
      <c r="H119" s="15"/>
      <c r="I119" s="7"/>
      <c r="J119" s="7"/>
      <c r="K119" s="7"/>
      <c r="L119" s="256" t="s">
        <v>668</v>
      </c>
    </row>
    <row r="120" spans="1:12" ht="15.75" thickBot="1">
      <c r="A120" s="15" t="s">
        <v>669</v>
      </c>
      <c r="B120" s="7" t="s">
        <v>670</v>
      </c>
      <c r="C120" s="15" t="s">
        <v>671</v>
      </c>
      <c r="D120" s="7" t="s">
        <v>672</v>
      </c>
      <c r="E120" s="7"/>
      <c r="F120" s="8" t="s">
        <v>115</v>
      </c>
      <c r="G120" s="7" t="s">
        <v>673</v>
      </c>
      <c r="H120" s="15"/>
      <c r="I120" s="7"/>
      <c r="J120" s="7"/>
      <c r="K120" s="7"/>
      <c r="L120" s="256" t="s">
        <v>673</v>
      </c>
    </row>
    <row r="121" spans="1:12" ht="30.75" thickBot="1">
      <c r="A121" s="15" t="s">
        <v>674</v>
      </c>
      <c r="B121" s="7" t="s">
        <v>675</v>
      </c>
      <c r="C121" s="15" t="s">
        <v>676</v>
      </c>
      <c r="D121" s="7" t="s">
        <v>677</v>
      </c>
      <c r="E121" s="7"/>
      <c r="F121" s="8" t="s">
        <v>115</v>
      </c>
      <c r="G121" s="7" t="s">
        <v>678</v>
      </c>
      <c r="H121" s="15"/>
      <c r="I121" s="7"/>
      <c r="J121" s="7"/>
      <c r="K121" s="7"/>
      <c r="L121" s="256" t="s">
        <v>678</v>
      </c>
    </row>
    <row r="122" spans="1:12" ht="30.75" thickBot="1">
      <c r="A122" s="15" t="s">
        <v>679</v>
      </c>
      <c r="B122" s="7" t="s">
        <v>680</v>
      </c>
      <c r="C122" s="15" t="s">
        <v>681</v>
      </c>
      <c r="D122" s="7" t="s">
        <v>682</v>
      </c>
      <c r="E122" s="7"/>
      <c r="F122" s="8" t="s">
        <v>115</v>
      </c>
      <c r="G122" s="7" t="s">
        <v>683</v>
      </c>
      <c r="H122" s="15"/>
      <c r="I122" s="7"/>
      <c r="J122" s="7"/>
      <c r="K122" s="7"/>
      <c r="L122" s="256" t="s">
        <v>683</v>
      </c>
    </row>
    <row r="123" spans="1:12" ht="30.75" thickBot="1">
      <c r="A123" s="15" t="s">
        <v>684</v>
      </c>
      <c r="B123" s="7" t="s">
        <v>685</v>
      </c>
      <c r="C123" s="15" t="s">
        <v>686</v>
      </c>
      <c r="D123" s="7" t="s">
        <v>687</v>
      </c>
      <c r="E123" s="7"/>
      <c r="F123" s="8" t="s">
        <v>115</v>
      </c>
      <c r="G123" s="7" t="s">
        <v>688</v>
      </c>
      <c r="H123" s="15"/>
      <c r="I123" s="7"/>
      <c r="J123" s="7"/>
      <c r="K123" s="7"/>
      <c r="L123" s="256"/>
    </row>
    <row r="124" spans="1:12" ht="30.75" thickBot="1">
      <c r="A124" s="15" t="s">
        <v>689</v>
      </c>
      <c r="B124" s="7" t="s">
        <v>690</v>
      </c>
      <c r="C124" s="15" t="s">
        <v>691</v>
      </c>
      <c r="D124" s="7" t="s">
        <v>692</v>
      </c>
      <c r="E124" s="7"/>
      <c r="F124" s="8" t="s">
        <v>115</v>
      </c>
      <c r="G124" s="7" t="s">
        <v>693</v>
      </c>
      <c r="H124" s="15"/>
      <c r="I124" s="7"/>
      <c r="J124" s="7"/>
      <c r="K124" s="7"/>
      <c r="L124" s="256"/>
    </row>
    <row r="125" spans="1:12" ht="30.75" thickBot="1">
      <c r="A125" s="15" t="s">
        <v>694</v>
      </c>
      <c r="B125" s="15" t="s">
        <v>695</v>
      </c>
      <c r="C125" s="7" t="s">
        <v>696</v>
      </c>
      <c r="D125" s="7" t="s">
        <v>697</v>
      </c>
      <c r="E125" s="7"/>
      <c r="F125" s="8" t="s">
        <v>115</v>
      </c>
      <c r="G125" s="247"/>
      <c r="H125" s="15"/>
      <c r="I125" s="7" t="s">
        <v>698</v>
      </c>
      <c r="J125" s="7"/>
      <c r="K125" s="7"/>
      <c r="L125" s="256"/>
    </row>
    <row r="126" spans="1:12" ht="15.75" thickBot="1">
      <c r="A126" s="15" t="s">
        <v>699</v>
      </c>
      <c r="B126" s="7" t="s">
        <v>700</v>
      </c>
      <c r="C126" s="15" t="s">
        <v>701</v>
      </c>
      <c r="D126" s="7" t="s">
        <v>702</v>
      </c>
      <c r="E126" s="7"/>
      <c r="F126" s="8" t="s">
        <v>115</v>
      </c>
      <c r="G126" s="7" t="s">
        <v>703</v>
      </c>
      <c r="H126" s="15"/>
      <c r="I126" s="7"/>
      <c r="J126" s="7"/>
      <c r="K126" s="7"/>
      <c r="L126" s="256"/>
    </row>
    <row r="127" spans="1:12" ht="15.75" thickBot="1">
      <c r="A127" s="15" t="s">
        <v>704</v>
      </c>
      <c r="B127" s="7" t="s">
        <v>705</v>
      </c>
      <c r="C127" s="15" t="s">
        <v>706</v>
      </c>
      <c r="D127" s="7" t="s">
        <v>707</v>
      </c>
      <c r="E127" s="7"/>
      <c r="F127" s="8" t="s">
        <v>115</v>
      </c>
      <c r="G127" s="7" t="s">
        <v>708</v>
      </c>
      <c r="H127" s="15"/>
      <c r="I127" s="7"/>
      <c r="J127" s="7"/>
      <c r="K127" s="7"/>
      <c r="L127" s="256"/>
    </row>
    <row r="128" spans="1:12" ht="15.75" thickBot="1">
      <c r="A128" s="15" t="s">
        <v>709</v>
      </c>
      <c r="B128" s="7" t="s">
        <v>710</v>
      </c>
      <c r="C128" s="15" t="s">
        <v>711</v>
      </c>
      <c r="D128" s="7" t="s">
        <v>712</v>
      </c>
      <c r="E128" s="7"/>
      <c r="F128" s="8" t="s">
        <v>115</v>
      </c>
      <c r="G128" s="7" t="s">
        <v>713</v>
      </c>
      <c r="H128" s="15"/>
      <c r="I128" s="7"/>
      <c r="J128" s="7"/>
      <c r="K128" s="7"/>
      <c r="L128" s="256"/>
    </row>
    <row r="129" spans="1:12" ht="15.75" thickBot="1">
      <c r="A129" s="15" t="s">
        <v>714</v>
      </c>
      <c r="B129" s="7" t="s">
        <v>715</v>
      </c>
      <c r="C129" s="15" t="s">
        <v>716</v>
      </c>
      <c r="D129" s="7" t="s">
        <v>717</v>
      </c>
      <c r="E129" s="7"/>
      <c r="F129" s="8" t="s">
        <v>115</v>
      </c>
      <c r="G129" s="7" t="s">
        <v>718</v>
      </c>
      <c r="H129" s="15"/>
      <c r="I129" s="7"/>
      <c r="J129" s="7"/>
      <c r="K129" s="7"/>
      <c r="L129" s="256"/>
    </row>
    <row r="130" spans="1:12" ht="15.75" thickBot="1">
      <c r="A130" s="15" t="s">
        <v>719</v>
      </c>
      <c r="B130" s="7" t="s">
        <v>720</v>
      </c>
      <c r="C130" s="15" t="s">
        <v>721</v>
      </c>
      <c r="D130" s="7" t="s">
        <v>722</v>
      </c>
      <c r="E130" s="7"/>
      <c r="F130" s="8" t="s">
        <v>115</v>
      </c>
      <c r="G130" s="7" t="s">
        <v>723</v>
      </c>
      <c r="H130" s="15"/>
      <c r="I130" s="7"/>
      <c r="J130" s="7"/>
      <c r="K130" s="7"/>
      <c r="L130" s="256"/>
    </row>
    <row r="131" spans="1:12" ht="45.75" thickBot="1">
      <c r="A131" s="15" t="s">
        <v>724</v>
      </c>
      <c r="B131" s="7" t="s">
        <v>725</v>
      </c>
      <c r="C131" s="15"/>
      <c r="D131" s="15" t="s">
        <v>726</v>
      </c>
      <c r="E131" s="7"/>
      <c r="F131" s="8"/>
      <c r="G131" s="7"/>
      <c r="H131" s="15"/>
      <c r="I131" s="7"/>
      <c r="J131" s="7"/>
      <c r="K131" s="7"/>
      <c r="L131" s="256" t="s">
        <v>727</v>
      </c>
    </row>
    <row r="132" spans="1:12" ht="45.75" thickBot="1">
      <c r="A132" s="15" t="s">
        <v>728</v>
      </c>
      <c r="B132" s="7" t="s">
        <v>729</v>
      </c>
      <c r="C132" s="15" t="s">
        <v>730</v>
      </c>
      <c r="D132" s="15" t="s">
        <v>726</v>
      </c>
      <c r="E132" s="7"/>
      <c r="F132" s="8"/>
      <c r="G132" s="7"/>
      <c r="H132" s="15" t="s">
        <v>731</v>
      </c>
      <c r="I132" s="7"/>
      <c r="J132" s="7"/>
      <c r="K132" s="7"/>
      <c r="L132" s="256" t="s">
        <v>732</v>
      </c>
    </row>
    <row r="133" spans="1:12" ht="45.75" thickBot="1">
      <c r="A133" s="15"/>
      <c r="B133" s="7" t="s">
        <v>733</v>
      </c>
      <c r="C133" s="15" t="s">
        <v>734</v>
      </c>
      <c r="D133" s="7"/>
      <c r="E133" s="7"/>
      <c r="F133" s="8"/>
      <c r="G133" s="7"/>
      <c r="H133" s="15"/>
      <c r="I133" s="7"/>
      <c r="J133" s="7"/>
      <c r="K133" s="7"/>
      <c r="L133" s="256"/>
    </row>
    <row r="134" spans="1:12" ht="45.75" thickBot="1">
      <c r="A134" s="15"/>
      <c r="B134" s="7" t="s">
        <v>735</v>
      </c>
      <c r="C134" s="15" t="s">
        <v>736</v>
      </c>
      <c r="D134" s="7"/>
      <c r="E134" s="7"/>
      <c r="F134" s="8"/>
      <c r="G134" s="7"/>
      <c r="H134" s="15"/>
      <c r="I134" s="7"/>
      <c r="J134" s="7"/>
      <c r="K134" s="7"/>
      <c r="L134" s="256"/>
    </row>
    <row r="135" spans="1:12" ht="45.75" thickBot="1">
      <c r="A135" s="15"/>
      <c r="B135" s="7" t="s">
        <v>737</v>
      </c>
      <c r="C135" s="15" t="s">
        <v>738</v>
      </c>
      <c r="D135" s="35"/>
      <c r="E135"/>
      <c r="F135" s="8"/>
      <c r="G135" s="7"/>
      <c r="H135" s="15"/>
      <c r="I135" s="7"/>
      <c r="J135" s="7"/>
      <c r="K135" s="7"/>
      <c r="L135" s="256"/>
    </row>
    <row r="136" spans="1:12" ht="30.75" thickBot="1">
      <c r="A136" s="15"/>
      <c r="B136" s="7" t="s">
        <v>739</v>
      </c>
      <c r="C136" s="15" t="s">
        <v>740</v>
      </c>
      <c r="D136" s="7"/>
      <c r="E136" s="7"/>
      <c r="F136" s="8"/>
      <c r="G136" s="7"/>
      <c r="H136" s="15"/>
      <c r="I136" s="7"/>
      <c r="J136" s="7"/>
      <c r="K136" s="7"/>
      <c r="L136" s="256"/>
    </row>
    <row r="137" spans="1:12" ht="15.75" thickBot="1">
      <c r="A137" s="15" t="s">
        <v>741</v>
      </c>
      <c r="B137" s="7"/>
      <c r="C137" s="15" t="s">
        <v>742</v>
      </c>
      <c r="D137" s="7" t="s">
        <v>743</v>
      </c>
      <c r="E137" s="7"/>
      <c r="F137" s="8"/>
      <c r="G137" s="7"/>
      <c r="H137" s="15"/>
      <c r="I137" s="7"/>
      <c r="J137" s="15" t="s">
        <v>744</v>
      </c>
      <c r="K137" s="7"/>
      <c r="L137" s="256"/>
    </row>
    <row r="138" spans="1:12" ht="15.75" thickBot="1">
      <c r="A138" s="15" t="s">
        <v>745</v>
      </c>
      <c r="B138" s="7"/>
      <c r="C138" s="15" t="s">
        <v>746</v>
      </c>
      <c r="D138" s="7" t="s">
        <v>747</v>
      </c>
      <c r="E138" s="7"/>
      <c r="F138" s="8"/>
      <c r="G138" s="7"/>
      <c r="H138" s="15"/>
      <c r="I138" s="7"/>
      <c r="J138" s="7"/>
      <c r="K138" s="7"/>
      <c r="L138" s="256"/>
    </row>
    <row r="139" spans="1:12" ht="30.75" thickBot="1">
      <c r="A139" s="15" t="s">
        <v>748</v>
      </c>
      <c r="B139" s="7" t="s">
        <v>749</v>
      </c>
      <c r="C139" s="15" t="s">
        <v>750</v>
      </c>
      <c r="D139" s="7" t="s">
        <v>751</v>
      </c>
      <c r="E139" s="7"/>
      <c r="F139" s="8"/>
      <c r="G139" s="7"/>
      <c r="H139" s="15"/>
      <c r="I139" s="7"/>
      <c r="J139" s="15" t="s">
        <v>752</v>
      </c>
      <c r="K139" s="7"/>
      <c r="L139" s="256"/>
    </row>
    <row r="140" spans="1:12" ht="15.75" thickBot="1">
      <c r="A140" s="261" t="s">
        <v>753</v>
      </c>
      <c r="B140" s="15"/>
      <c r="C140" s="15"/>
      <c r="D140" s="7"/>
      <c r="E140" s="7"/>
      <c r="F140" s="258" t="s">
        <v>101</v>
      </c>
      <c r="G140" s="247"/>
      <c r="H140" s="15"/>
      <c r="I140" s="7"/>
      <c r="J140" s="7"/>
      <c r="K140" s="7"/>
      <c r="L140" s="256"/>
    </row>
    <row r="141" spans="1:12" ht="15.75" thickBot="1">
      <c r="A141" s="7" t="s">
        <v>754</v>
      </c>
      <c r="B141" t="s">
        <v>755</v>
      </c>
      <c r="C141" s="7" t="s">
        <v>756</v>
      </c>
      <c r="D141" s="7" t="s">
        <v>757</v>
      </c>
      <c r="E141" s="7"/>
      <c r="F141" s="8" t="s">
        <v>101</v>
      </c>
      <c r="G141" s="27" t="s">
        <v>758</v>
      </c>
      <c r="H141" s="7" t="s">
        <v>759</v>
      </c>
      <c r="I141" s="255" t="s">
        <v>103</v>
      </c>
      <c r="J141" s="7" t="s">
        <v>331</v>
      </c>
      <c r="K141" s="7" t="s">
        <v>758</v>
      </c>
      <c r="L141" s="256"/>
    </row>
    <row r="142" spans="1:12" ht="15.75" thickBot="1">
      <c r="A142" s="7" t="s">
        <v>760</v>
      </c>
      <c r="B142" s="7" t="s">
        <v>755</v>
      </c>
      <c r="C142" s="7" t="s">
        <v>761</v>
      </c>
      <c r="D142" s="7" t="s">
        <v>762</v>
      </c>
      <c r="E142" s="7"/>
      <c r="F142" s="8" t="s">
        <v>115</v>
      </c>
      <c r="G142" s="27"/>
      <c r="H142" s="7"/>
      <c r="I142" s="255" t="s">
        <v>103</v>
      </c>
      <c r="J142" s="7"/>
      <c r="K142" s="7" t="s">
        <v>763</v>
      </c>
      <c r="L142" s="256"/>
    </row>
    <row r="143" spans="1:12" ht="15.75" thickBot="1">
      <c r="A143" s="8" t="s">
        <v>764</v>
      </c>
      <c r="B143" s="7"/>
      <c r="C143" s="7"/>
      <c r="D143" s="7"/>
      <c r="E143" s="7"/>
      <c r="F143" s="8" t="s">
        <v>101</v>
      </c>
      <c r="G143" s="27"/>
      <c r="H143" s="7"/>
      <c r="I143" s="7"/>
      <c r="J143" s="7"/>
      <c r="K143" s="7"/>
      <c r="L143" s="256"/>
    </row>
    <row r="144" spans="1:12" ht="15.75" thickBot="1">
      <c r="A144" s="7" t="s">
        <v>765</v>
      </c>
      <c r="B144" s="7" t="s">
        <v>766</v>
      </c>
      <c r="C144" s="7" t="s">
        <v>767</v>
      </c>
      <c r="D144" s="7" t="s">
        <v>768</v>
      </c>
      <c r="E144" s="7"/>
      <c r="F144" s="8" t="s">
        <v>115</v>
      </c>
      <c r="G144" s="27" t="s">
        <v>769</v>
      </c>
      <c r="H144" s="7"/>
      <c r="I144" s="7" t="s">
        <v>123</v>
      </c>
      <c r="J144" s="7"/>
      <c r="K144" s="7"/>
      <c r="L144" s="256"/>
    </row>
    <row r="145" spans="1:12" ht="30.75" thickBot="1">
      <c r="A145" s="15"/>
      <c r="B145" s="15" t="s">
        <v>770</v>
      </c>
      <c r="C145" s="7" t="s">
        <v>771</v>
      </c>
      <c r="D145" s="7" t="s">
        <v>772</v>
      </c>
      <c r="E145" s="7"/>
      <c r="F145" s="8" t="s">
        <v>101</v>
      </c>
      <c r="G145" s="247" t="s">
        <v>773</v>
      </c>
      <c r="H145" s="15" t="s">
        <v>759</v>
      </c>
      <c r="I145" s="7" t="s">
        <v>773</v>
      </c>
      <c r="J145" s="7"/>
      <c r="K145" s="15" t="s">
        <v>774</v>
      </c>
      <c r="L145" s="259"/>
    </row>
    <row r="146" spans="1:12" ht="45">
      <c r="A146" s="15" t="s">
        <v>775</v>
      </c>
      <c r="B146" s="15" t="s">
        <v>776</v>
      </c>
      <c r="C146" s="7" t="s">
        <v>777</v>
      </c>
      <c r="D146" s="7" t="s">
        <v>778</v>
      </c>
      <c r="E146" s="7"/>
      <c r="F146" s="8" t="s">
        <v>101</v>
      </c>
      <c r="G146" s="247" t="s">
        <v>779</v>
      </c>
      <c r="H146" s="15" t="s">
        <v>780</v>
      </c>
      <c r="I146" s="7" t="s">
        <v>779</v>
      </c>
      <c r="J146" s="7" t="s">
        <v>781</v>
      </c>
      <c r="K146" s="15" t="s">
        <v>782</v>
      </c>
      <c r="L146" s="259"/>
    </row>
    <row r="147" spans="1:12" ht="45">
      <c r="A147" s="15" t="s">
        <v>783</v>
      </c>
      <c r="B147" s="15" t="s">
        <v>784</v>
      </c>
      <c r="C147" s="7" t="s">
        <v>785</v>
      </c>
      <c r="D147" s="7" t="s">
        <v>786</v>
      </c>
      <c r="E147" s="7"/>
      <c r="F147" s="8" t="s">
        <v>101</v>
      </c>
      <c r="G147" s="247" t="s">
        <v>392</v>
      </c>
      <c r="H147" s="15" t="s">
        <v>787</v>
      </c>
      <c r="I147" s="7" t="s">
        <v>392</v>
      </c>
      <c r="J147" s="7" t="s">
        <v>331</v>
      </c>
      <c r="K147" s="15" t="s">
        <v>788</v>
      </c>
      <c r="L147" s="259"/>
    </row>
    <row r="148" spans="1:12" ht="45.75" thickBot="1">
      <c r="A148" s="15" t="s">
        <v>789</v>
      </c>
      <c r="B148" s="15" t="s">
        <v>790</v>
      </c>
      <c r="C148" s="7" t="s">
        <v>791</v>
      </c>
      <c r="D148" s="7" t="s">
        <v>792</v>
      </c>
      <c r="E148" s="7"/>
      <c r="F148" s="8" t="s">
        <v>101</v>
      </c>
      <c r="G148" s="247" t="s">
        <v>384</v>
      </c>
      <c r="H148" s="15" t="s">
        <v>384</v>
      </c>
      <c r="I148" s="7" t="s">
        <v>384</v>
      </c>
      <c r="J148" s="7" t="s">
        <v>386</v>
      </c>
      <c r="K148" s="15" t="s">
        <v>793</v>
      </c>
      <c r="L148" s="259"/>
    </row>
    <row r="149" spans="1:12" ht="60.75" thickBot="1">
      <c r="A149" s="15" t="s">
        <v>794</v>
      </c>
      <c r="B149" s="15" t="s">
        <v>795</v>
      </c>
      <c r="C149" s="7" t="s">
        <v>796</v>
      </c>
      <c r="D149" s="7" t="s">
        <v>797</v>
      </c>
      <c r="E149" s="7"/>
      <c r="F149" s="8" t="s">
        <v>115</v>
      </c>
      <c r="G149" s="247" t="s">
        <v>798</v>
      </c>
      <c r="H149" s="15"/>
      <c r="I149" s="7" t="s">
        <v>409</v>
      </c>
      <c r="J149" s="7" t="s">
        <v>408</v>
      </c>
      <c r="K149" s="15" t="s">
        <v>799</v>
      </c>
      <c r="L149" s="259"/>
    </row>
    <row r="150" spans="1:12" ht="60.75" thickBot="1">
      <c r="A150" s="15" t="s">
        <v>800</v>
      </c>
      <c r="B150" s="15" t="s">
        <v>801</v>
      </c>
      <c r="C150" s="7" t="s">
        <v>802</v>
      </c>
      <c r="D150" s="7" t="s">
        <v>803</v>
      </c>
      <c r="E150" s="7"/>
      <c r="F150" s="8" t="s">
        <v>115</v>
      </c>
      <c r="G150" s="247" t="s">
        <v>804</v>
      </c>
      <c r="H150" s="15"/>
      <c r="I150" s="7" t="s">
        <v>416</v>
      </c>
      <c r="J150" s="7" t="s">
        <v>415</v>
      </c>
      <c r="K150" s="15" t="s">
        <v>805</v>
      </c>
      <c r="L150" s="259"/>
    </row>
    <row r="151" spans="1:12" ht="45.75" thickBot="1">
      <c r="A151" s="15" t="s">
        <v>806</v>
      </c>
      <c r="B151" s="15" t="s">
        <v>807</v>
      </c>
      <c r="C151" s="7" t="s">
        <v>808</v>
      </c>
      <c r="D151" s="7" t="s">
        <v>809</v>
      </c>
      <c r="E151" s="7"/>
      <c r="F151" s="8" t="s">
        <v>101</v>
      </c>
      <c r="G151" s="247" t="s">
        <v>422</v>
      </c>
      <c r="H151" s="15" t="s">
        <v>422</v>
      </c>
      <c r="I151" s="7" t="s">
        <v>422</v>
      </c>
      <c r="J151" s="7" t="s">
        <v>331</v>
      </c>
      <c r="K151" s="15"/>
      <c r="L151" s="259"/>
    </row>
    <row r="152" spans="1:12" ht="45.75" thickBot="1">
      <c r="A152" s="15" t="s">
        <v>810</v>
      </c>
      <c r="B152" s="15" t="s">
        <v>811</v>
      </c>
      <c r="C152" s="7" t="s">
        <v>812</v>
      </c>
      <c r="D152" s="7" t="s">
        <v>813</v>
      </c>
      <c r="E152" s="7"/>
      <c r="F152" s="8" t="s">
        <v>115</v>
      </c>
      <c r="G152" s="247"/>
      <c r="H152" s="15"/>
      <c r="I152" s="7" t="s">
        <v>814</v>
      </c>
      <c r="J152" s="7"/>
      <c r="K152" s="15"/>
      <c r="L152" s="259"/>
    </row>
    <row r="153" spans="1:12" ht="45.75" thickBot="1">
      <c r="A153" s="15" t="s">
        <v>815</v>
      </c>
      <c r="B153" s="15" t="s">
        <v>816</v>
      </c>
      <c r="C153" s="7" t="s">
        <v>817</v>
      </c>
      <c r="D153" s="7" t="s">
        <v>818</v>
      </c>
      <c r="E153" s="7"/>
      <c r="F153" s="8" t="s">
        <v>101</v>
      </c>
      <c r="G153" s="247"/>
      <c r="H153" s="15"/>
      <c r="I153" s="7" t="s">
        <v>819</v>
      </c>
      <c r="J153" s="7"/>
      <c r="K153" s="15"/>
      <c r="L153" s="259"/>
    </row>
    <row r="154" spans="1:12" ht="45.75" thickBot="1">
      <c r="A154" s="15" t="s">
        <v>820</v>
      </c>
      <c r="B154" s="15" t="s">
        <v>821</v>
      </c>
      <c r="C154" s="7" t="s">
        <v>822</v>
      </c>
      <c r="D154" s="7" t="s">
        <v>823</v>
      </c>
      <c r="E154" s="7"/>
      <c r="F154" s="8" t="s">
        <v>101</v>
      </c>
      <c r="G154" s="247"/>
      <c r="H154" s="15"/>
      <c r="I154" s="7" t="s">
        <v>824</v>
      </c>
      <c r="J154" s="7"/>
      <c r="K154" s="15"/>
      <c r="L154" s="259"/>
    </row>
    <row r="155" spans="1:12" ht="45.75" thickBot="1">
      <c r="A155" s="15" t="s">
        <v>825</v>
      </c>
      <c r="B155" s="15" t="s">
        <v>826</v>
      </c>
      <c r="C155" s="7" t="s">
        <v>827</v>
      </c>
      <c r="D155" s="7" t="s">
        <v>828</v>
      </c>
      <c r="E155" s="7"/>
      <c r="F155" s="8" t="s">
        <v>101</v>
      </c>
      <c r="G155" s="247"/>
      <c r="H155" s="15"/>
      <c r="I155" s="7" t="s">
        <v>829</v>
      </c>
      <c r="J155" s="7"/>
      <c r="K155" s="15"/>
      <c r="L155" s="259"/>
    </row>
    <row r="156" spans="1:12" ht="45.75" thickBot="1">
      <c r="A156" s="15" t="s">
        <v>830</v>
      </c>
      <c r="B156" s="15" t="s">
        <v>831</v>
      </c>
      <c r="C156" s="7" t="s">
        <v>832</v>
      </c>
      <c r="D156" s="7" t="s">
        <v>833</v>
      </c>
      <c r="E156" s="7"/>
      <c r="F156" s="8" t="s">
        <v>101</v>
      </c>
      <c r="G156" s="247"/>
      <c r="H156" s="15"/>
      <c r="I156" s="7" t="s">
        <v>834</v>
      </c>
      <c r="J156" s="7"/>
      <c r="K156" s="15"/>
      <c r="L156" s="259"/>
    </row>
    <row r="157" spans="1:12" ht="45.75" thickBot="1">
      <c r="A157" s="15" t="s">
        <v>835</v>
      </c>
      <c r="B157" s="15" t="s">
        <v>836</v>
      </c>
      <c r="C157" s="7" t="s">
        <v>837</v>
      </c>
      <c r="D157" s="7" t="s">
        <v>838</v>
      </c>
      <c r="E157" s="7"/>
      <c r="F157" s="8" t="s">
        <v>115</v>
      </c>
      <c r="G157" s="247"/>
      <c r="H157" s="15"/>
      <c r="I157" s="7" t="s">
        <v>839</v>
      </c>
      <c r="J157" s="7"/>
      <c r="K157" s="15"/>
      <c r="L157" s="259"/>
    </row>
    <row r="158" spans="1:12" ht="45.75" thickBot="1">
      <c r="A158" s="15" t="s">
        <v>840</v>
      </c>
      <c r="B158" s="15" t="s">
        <v>841</v>
      </c>
      <c r="C158" s="7" t="s">
        <v>842</v>
      </c>
      <c r="D158" s="7" t="s">
        <v>843</v>
      </c>
      <c r="E158" s="7"/>
      <c r="F158" s="8" t="s">
        <v>115</v>
      </c>
      <c r="G158" s="247"/>
      <c r="H158" s="15"/>
      <c r="I158" s="7" t="s">
        <v>844</v>
      </c>
      <c r="J158" s="7"/>
      <c r="K158" s="15"/>
      <c r="L158" s="259"/>
    </row>
    <row r="159" spans="1:12" ht="15.75" thickBot="1">
      <c r="A159" s="261" t="s">
        <v>845</v>
      </c>
      <c r="B159" s="15"/>
      <c r="C159" s="7"/>
      <c r="D159" s="7"/>
      <c r="E159" s="7"/>
      <c r="F159" s="8" t="s">
        <v>101</v>
      </c>
      <c r="G159" s="247"/>
      <c r="H159" s="15"/>
      <c r="I159" s="7"/>
      <c r="J159" s="7"/>
      <c r="K159" s="15"/>
      <c r="L159" s="259"/>
    </row>
    <row r="160" spans="1:12" ht="15.75" thickBot="1">
      <c r="A160" s="15" t="s">
        <v>846</v>
      </c>
      <c r="B160" s="15" t="s">
        <v>328</v>
      </c>
      <c r="C160" s="7" t="s">
        <v>847</v>
      </c>
      <c r="D160" s="7" t="s">
        <v>848</v>
      </c>
      <c r="E160" s="7"/>
      <c r="F160" s="8" t="s">
        <v>101</v>
      </c>
      <c r="G160" s="247" t="s">
        <v>330</v>
      </c>
      <c r="H160" s="15"/>
      <c r="I160" s="7" t="s">
        <v>849</v>
      </c>
      <c r="J160" s="7"/>
      <c r="K160" s="15"/>
      <c r="L160" s="259" t="s">
        <v>330</v>
      </c>
    </row>
    <row r="161" spans="1:12" ht="15.75" thickBot="1">
      <c r="A161" s="15" t="s">
        <v>850</v>
      </c>
      <c r="B161" s="15" t="s">
        <v>851</v>
      </c>
      <c r="C161" s="7" t="s">
        <v>852</v>
      </c>
      <c r="D161" s="7" t="s">
        <v>853</v>
      </c>
      <c r="E161" s="7"/>
      <c r="F161" s="8" t="s">
        <v>101</v>
      </c>
      <c r="G161" s="247" t="s">
        <v>854</v>
      </c>
      <c r="H161" s="15"/>
      <c r="I161" s="7" t="s">
        <v>323</v>
      </c>
      <c r="J161" s="7"/>
      <c r="K161" s="15"/>
      <c r="L161" s="259" t="s">
        <v>326</v>
      </c>
    </row>
    <row r="162" spans="1:12" ht="90.75" thickBot="1">
      <c r="A162" s="15" t="s">
        <v>246</v>
      </c>
      <c r="B162" s="15" t="s">
        <v>855</v>
      </c>
      <c r="C162" s="7" t="s">
        <v>856</v>
      </c>
      <c r="D162" s="7" t="s">
        <v>857</v>
      </c>
      <c r="E162" s="7"/>
      <c r="F162" s="8" t="s">
        <v>101</v>
      </c>
      <c r="G162" s="247" t="s">
        <v>858</v>
      </c>
      <c r="H162" s="15"/>
      <c r="I162" s="255" t="s">
        <v>103</v>
      </c>
      <c r="J162" s="255"/>
      <c r="K162" s="15"/>
      <c r="L162" s="259" t="s">
        <v>859</v>
      </c>
    </row>
    <row r="163" spans="1:12" ht="30.75" thickBot="1">
      <c r="A163" s="15" t="s">
        <v>860</v>
      </c>
      <c r="B163" s="15" t="s">
        <v>861</v>
      </c>
      <c r="C163" s="7" t="s">
        <v>862</v>
      </c>
      <c r="D163" s="7" t="s">
        <v>863</v>
      </c>
      <c r="E163" s="7"/>
      <c r="F163" s="8" t="s">
        <v>101</v>
      </c>
      <c r="G163" s="247" t="s">
        <v>864</v>
      </c>
      <c r="H163" s="15"/>
      <c r="I163" s="255" t="s">
        <v>103</v>
      </c>
      <c r="J163" s="255" t="s">
        <v>865</v>
      </c>
      <c r="K163" s="15"/>
      <c r="L163" s="259" t="s">
        <v>864</v>
      </c>
    </row>
    <row r="164" spans="1:12" ht="15.75" thickBot="1">
      <c r="A164" s="15" t="s">
        <v>255</v>
      </c>
      <c r="B164" s="15" t="s">
        <v>866</v>
      </c>
      <c r="C164" s="7" t="s">
        <v>867</v>
      </c>
      <c r="D164" s="7" t="s">
        <v>868</v>
      </c>
      <c r="E164" s="7"/>
      <c r="F164" s="8" t="s">
        <v>101</v>
      </c>
      <c r="G164" s="247" t="s">
        <v>869</v>
      </c>
      <c r="H164" s="15"/>
      <c r="I164" s="255" t="s">
        <v>103</v>
      </c>
      <c r="J164" s="255" t="s">
        <v>870</v>
      </c>
      <c r="K164" s="15"/>
      <c r="L164" s="259" t="s">
        <v>869</v>
      </c>
    </row>
    <row r="165" spans="1:12" ht="30.75" thickBot="1">
      <c r="A165" s="15" t="s">
        <v>871</v>
      </c>
      <c r="B165" s="260" t="s">
        <v>103</v>
      </c>
      <c r="C165" s="7" t="s">
        <v>872</v>
      </c>
      <c r="D165" s="7" t="s">
        <v>873</v>
      </c>
      <c r="E165" s="7"/>
      <c r="F165" s="8" t="s">
        <v>101</v>
      </c>
      <c r="G165" s="247" t="s">
        <v>874</v>
      </c>
      <c r="H165" s="15"/>
      <c r="I165" s="255" t="s">
        <v>103</v>
      </c>
      <c r="J165" s="255"/>
      <c r="K165" s="15"/>
      <c r="L165" s="259" t="s">
        <v>874</v>
      </c>
    </row>
    <row r="166" spans="1:12" ht="15.75" thickBot="1">
      <c r="A166" s="15" t="s">
        <v>875</v>
      </c>
      <c r="B166" s="260" t="s">
        <v>876</v>
      </c>
      <c r="C166" s="7" t="s">
        <v>877</v>
      </c>
      <c r="D166" s="7" t="s">
        <v>878</v>
      </c>
      <c r="E166" s="7"/>
      <c r="F166" s="8" t="s">
        <v>115</v>
      </c>
      <c r="G166" s="247" t="s">
        <v>879</v>
      </c>
      <c r="H166" s="15"/>
      <c r="I166" s="255"/>
      <c r="J166" s="255"/>
      <c r="K166" s="15"/>
      <c r="L166" s="259"/>
    </row>
    <row r="167" spans="1:12" ht="30.75" thickBot="1">
      <c r="A167" s="15" t="s">
        <v>880</v>
      </c>
      <c r="B167" s="260" t="s">
        <v>881</v>
      </c>
      <c r="C167" s="7" t="s">
        <v>882</v>
      </c>
      <c r="D167" s="7" t="s">
        <v>883</v>
      </c>
      <c r="E167" s="7"/>
      <c r="F167" s="8" t="s">
        <v>115</v>
      </c>
      <c r="G167" s="247" t="s">
        <v>882</v>
      </c>
      <c r="H167" s="15"/>
      <c r="I167" s="255"/>
      <c r="J167" s="255"/>
      <c r="K167" s="15"/>
      <c r="L167" s="259"/>
    </row>
    <row r="168" spans="1:12" ht="15.75" thickBot="1">
      <c r="A168" s="15" t="s">
        <v>884</v>
      </c>
      <c r="B168" s="260" t="s">
        <v>885</v>
      </c>
      <c r="C168" s="7" t="s">
        <v>886</v>
      </c>
      <c r="D168" s="7" t="s">
        <v>887</v>
      </c>
      <c r="E168" s="7"/>
      <c r="F168" s="8" t="s">
        <v>115</v>
      </c>
      <c r="G168" s="247" t="s">
        <v>888</v>
      </c>
      <c r="H168" s="15"/>
      <c r="I168" s="255"/>
      <c r="J168" s="255"/>
      <c r="K168" s="15"/>
      <c r="L168" s="259"/>
    </row>
    <row r="169" spans="1:12" ht="30.75" thickBot="1">
      <c r="A169" s="15" t="s">
        <v>889</v>
      </c>
      <c r="B169" s="260" t="s">
        <v>890</v>
      </c>
      <c r="C169" s="7" t="s">
        <v>891</v>
      </c>
      <c r="D169" s="7" t="s">
        <v>892</v>
      </c>
      <c r="E169" s="7"/>
      <c r="F169" s="8" t="s">
        <v>115</v>
      </c>
      <c r="G169" s="247" t="s">
        <v>893</v>
      </c>
      <c r="H169" s="15"/>
      <c r="I169" s="255"/>
      <c r="J169" s="255"/>
      <c r="K169" s="15"/>
      <c r="L169" s="259"/>
    </row>
    <row r="170" spans="1:12" ht="45.75" thickBot="1">
      <c r="A170" s="15" t="s">
        <v>894</v>
      </c>
      <c r="B170" s="260" t="s">
        <v>895</v>
      </c>
      <c r="C170" s="7" t="s">
        <v>896</v>
      </c>
      <c r="D170" s="7" t="s">
        <v>897</v>
      </c>
      <c r="E170" s="7"/>
      <c r="F170" s="8" t="s">
        <v>115</v>
      </c>
      <c r="G170" s="247" t="s">
        <v>898</v>
      </c>
      <c r="H170" s="15"/>
      <c r="I170" s="255"/>
      <c r="J170" s="255"/>
      <c r="K170" s="15"/>
      <c r="L170" s="259"/>
    </row>
    <row r="171" spans="1:12" ht="30.75" thickBot="1">
      <c r="A171" s="15" t="s">
        <v>899</v>
      </c>
      <c r="B171" s="260" t="s">
        <v>900</v>
      </c>
      <c r="C171" s="7" t="s">
        <v>901</v>
      </c>
      <c r="D171" s="7" t="s">
        <v>902</v>
      </c>
      <c r="E171" s="7"/>
      <c r="F171" s="8" t="s">
        <v>115</v>
      </c>
      <c r="G171" s="247" t="s">
        <v>903</v>
      </c>
      <c r="H171" s="15"/>
      <c r="I171" s="255"/>
      <c r="J171" s="255"/>
      <c r="K171" s="15"/>
      <c r="L171" s="259"/>
    </row>
    <row r="172" spans="1:12" ht="45.75" thickBot="1">
      <c r="A172" s="15" t="s">
        <v>904</v>
      </c>
      <c r="B172" s="260" t="s">
        <v>905</v>
      </c>
      <c r="C172" s="7" t="s">
        <v>906</v>
      </c>
      <c r="D172" s="7" t="s">
        <v>907</v>
      </c>
      <c r="E172" s="7"/>
      <c r="F172" s="8" t="s">
        <v>115</v>
      </c>
      <c r="G172" s="247" t="s">
        <v>908</v>
      </c>
      <c r="H172" s="15"/>
      <c r="I172" s="255"/>
      <c r="J172" s="255"/>
      <c r="K172" s="15"/>
      <c r="L172" s="259"/>
    </row>
    <row r="173" spans="1:12" ht="45.75" thickBot="1">
      <c r="A173" s="15" t="s">
        <v>909</v>
      </c>
      <c r="B173" s="15" t="s">
        <v>910</v>
      </c>
      <c r="C173" s="7" t="s">
        <v>911</v>
      </c>
      <c r="D173" s="7" t="s">
        <v>912</v>
      </c>
      <c r="E173" s="7"/>
      <c r="F173" s="8" t="s">
        <v>101</v>
      </c>
      <c r="G173" s="247"/>
      <c r="H173" s="15"/>
      <c r="I173" s="255" t="s">
        <v>103</v>
      </c>
      <c r="J173" s="255"/>
      <c r="K173" s="15"/>
      <c r="L173" s="259"/>
    </row>
    <row r="174" spans="1:12" ht="45.75" thickBot="1">
      <c r="A174" s="15" t="s">
        <v>913</v>
      </c>
      <c r="B174" s="15" t="s">
        <v>914</v>
      </c>
      <c r="C174" s="7" t="s">
        <v>915</v>
      </c>
      <c r="D174" s="7" t="s">
        <v>916</v>
      </c>
      <c r="E174" s="7"/>
      <c r="F174" s="8" t="s">
        <v>101</v>
      </c>
      <c r="G174" s="247"/>
      <c r="H174" s="15"/>
      <c r="I174" s="255" t="s">
        <v>103</v>
      </c>
      <c r="J174" s="255"/>
      <c r="K174" s="15"/>
      <c r="L174" s="259"/>
    </row>
    <row r="175" spans="1:12" ht="45.75" thickBot="1">
      <c r="A175" s="15" t="s">
        <v>917</v>
      </c>
      <c r="B175" s="15" t="s">
        <v>918</v>
      </c>
      <c r="C175" s="7" t="s">
        <v>919</v>
      </c>
      <c r="D175" s="7" t="s">
        <v>920</v>
      </c>
      <c r="E175" s="7"/>
      <c r="F175" s="8" t="s">
        <v>101</v>
      </c>
      <c r="G175" s="247"/>
      <c r="H175" s="15"/>
      <c r="I175" s="255" t="s">
        <v>103</v>
      </c>
      <c r="J175" s="255"/>
      <c r="K175" s="15"/>
      <c r="L175" s="259"/>
    </row>
    <row r="176" spans="1:12" ht="45.75" thickBot="1">
      <c r="A176" s="15" t="s">
        <v>921</v>
      </c>
      <c r="B176" s="15" t="s">
        <v>922</v>
      </c>
      <c r="C176" s="7" t="s">
        <v>923</v>
      </c>
      <c r="D176" s="7" t="s">
        <v>924</v>
      </c>
      <c r="E176" s="7"/>
      <c r="F176" s="8" t="s">
        <v>115</v>
      </c>
      <c r="G176" s="247"/>
      <c r="H176" s="15"/>
      <c r="I176" s="255" t="s">
        <v>103</v>
      </c>
      <c r="J176" s="255"/>
      <c r="K176" s="15"/>
      <c r="L176" s="259"/>
    </row>
    <row r="177" spans="1:12" ht="45.75" thickBot="1">
      <c r="A177" s="15" t="s">
        <v>925</v>
      </c>
      <c r="B177" s="15" t="s">
        <v>926</v>
      </c>
      <c r="C177" s="7" t="s">
        <v>927</v>
      </c>
      <c r="D177" s="7" t="s">
        <v>928</v>
      </c>
      <c r="E177" s="7"/>
      <c r="F177" s="8" t="s">
        <v>115</v>
      </c>
      <c r="G177" s="247"/>
      <c r="H177" s="15"/>
      <c r="I177" s="255" t="s">
        <v>103</v>
      </c>
      <c r="J177" s="255"/>
      <c r="K177" s="15"/>
      <c r="L177" s="259"/>
    </row>
    <row r="178" spans="1:12" ht="45.75" thickBot="1">
      <c r="A178" s="15" t="s">
        <v>929</v>
      </c>
      <c r="B178" s="15" t="s">
        <v>930</v>
      </c>
      <c r="C178" s="7" t="s">
        <v>931</v>
      </c>
      <c r="D178" s="7" t="s">
        <v>932</v>
      </c>
      <c r="E178" s="7"/>
      <c r="F178" s="8" t="s">
        <v>115</v>
      </c>
      <c r="G178" s="247"/>
      <c r="H178" s="15"/>
      <c r="I178" s="255" t="s">
        <v>103</v>
      </c>
      <c r="J178" s="255"/>
      <c r="K178" s="15"/>
      <c r="L178" s="259"/>
    </row>
    <row r="179" spans="1:12" ht="45.75" thickBot="1">
      <c r="A179" s="15" t="s">
        <v>933</v>
      </c>
      <c r="B179" s="15" t="s">
        <v>934</v>
      </c>
      <c r="C179" s="7" t="s">
        <v>935</v>
      </c>
      <c r="D179" s="7" t="s">
        <v>936</v>
      </c>
      <c r="E179" s="7"/>
      <c r="F179" s="8" t="s">
        <v>115</v>
      </c>
      <c r="G179" s="247"/>
      <c r="H179" s="15"/>
      <c r="I179" s="255" t="s">
        <v>103</v>
      </c>
      <c r="J179" s="255"/>
      <c r="K179" s="15"/>
      <c r="L179" s="259"/>
    </row>
    <row r="180" spans="1:12" ht="45.75" thickBot="1">
      <c r="A180" s="15" t="s">
        <v>937</v>
      </c>
      <c r="B180" s="15" t="s">
        <v>938</v>
      </c>
      <c r="C180" s="7" t="s">
        <v>939</v>
      </c>
      <c r="D180" s="7" t="s">
        <v>940</v>
      </c>
      <c r="E180" s="7"/>
      <c r="F180" s="8" t="s">
        <v>115</v>
      </c>
      <c r="G180" s="247"/>
      <c r="H180" s="15"/>
      <c r="I180" s="255" t="s">
        <v>103</v>
      </c>
      <c r="J180" s="255"/>
      <c r="K180" s="15"/>
      <c r="L180" s="259"/>
    </row>
    <row r="181" spans="1:12" ht="45.75" thickBot="1">
      <c r="A181" s="15" t="s">
        <v>941</v>
      </c>
      <c r="B181" s="15" t="s">
        <v>942</v>
      </c>
      <c r="C181" s="7" t="s">
        <v>943</v>
      </c>
      <c r="D181" s="7" t="s">
        <v>944</v>
      </c>
      <c r="E181" s="7"/>
      <c r="F181" s="8" t="s">
        <v>115</v>
      </c>
      <c r="G181" s="247"/>
      <c r="H181" s="15"/>
      <c r="I181" s="255" t="s">
        <v>103</v>
      </c>
      <c r="J181" s="255"/>
      <c r="K181" s="15"/>
      <c r="L181" s="259"/>
    </row>
    <row r="182" spans="1:12" ht="45.75" thickBot="1">
      <c r="A182" s="15" t="s">
        <v>945</v>
      </c>
      <c r="B182" s="15" t="s">
        <v>946</v>
      </c>
      <c r="C182" s="7" t="s">
        <v>947</v>
      </c>
      <c r="D182" s="7" t="s">
        <v>948</v>
      </c>
      <c r="E182" s="7"/>
      <c r="F182" s="8" t="s">
        <v>115</v>
      </c>
      <c r="G182" s="247"/>
      <c r="H182" s="15"/>
      <c r="I182" s="255" t="s">
        <v>103</v>
      </c>
      <c r="J182" s="255"/>
      <c r="K182" s="15"/>
      <c r="L182" s="259"/>
    </row>
    <row r="183" spans="1:12" ht="15.75" thickBot="1">
      <c r="A183" s="261" t="s">
        <v>949</v>
      </c>
      <c r="B183" s="15"/>
      <c r="C183" s="7"/>
      <c r="D183" s="7"/>
      <c r="E183" s="7"/>
      <c r="F183" s="8" t="s">
        <v>101</v>
      </c>
      <c r="G183" s="247"/>
      <c r="H183" s="15"/>
      <c r="I183" s="7"/>
      <c r="J183" s="7"/>
      <c r="K183" s="15"/>
      <c r="L183" s="259"/>
    </row>
    <row r="184" spans="1:12" ht="15.75" thickBot="1">
      <c r="A184" s="15" t="s">
        <v>950</v>
      </c>
      <c r="B184" s="15" t="s">
        <v>328</v>
      </c>
      <c r="C184" s="7" t="s">
        <v>951</v>
      </c>
      <c r="D184" s="7" t="s">
        <v>952</v>
      </c>
      <c r="E184" s="7"/>
      <c r="F184" s="8" t="s">
        <v>115</v>
      </c>
      <c r="G184" s="247" t="s">
        <v>330</v>
      </c>
      <c r="H184" s="15"/>
      <c r="I184" s="7" t="s">
        <v>849</v>
      </c>
      <c r="J184" s="7"/>
      <c r="K184" s="15"/>
      <c r="L184" s="259" t="s">
        <v>953</v>
      </c>
    </row>
    <row r="185" spans="1:12" ht="15.75" thickBot="1">
      <c r="A185" s="15" t="s">
        <v>954</v>
      </c>
      <c r="B185" s="15" t="s">
        <v>851</v>
      </c>
      <c r="C185" s="7" t="s">
        <v>955</v>
      </c>
      <c r="D185" s="7" t="s">
        <v>956</v>
      </c>
      <c r="E185" s="7"/>
      <c r="F185" s="8" t="s">
        <v>115</v>
      </c>
      <c r="G185" s="247" t="s">
        <v>854</v>
      </c>
      <c r="H185" s="15"/>
      <c r="I185" s="7" t="s">
        <v>323</v>
      </c>
      <c r="J185" s="7"/>
      <c r="K185" s="15"/>
      <c r="L185" s="259" t="s">
        <v>326</v>
      </c>
    </row>
    <row r="186" spans="1:12" ht="15.75" thickBot="1">
      <c r="A186" s="15" t="s">
        <v>957</v>
      </c>
      <c r="B186" s="15" t="s">
        <v>958</v>
      </c>
      <c r="C186" s="7" t="s">
        <v>959</v>
      </c>
      <c r="D186" s="7" t="s">
        <v>960</v>
      </c>
      <c r="E186" s="15" t="s">
        <v>320</v>
      </c>
      <c r="F186" s="8" t="s">
        <v>115</v>
      </c>
      <c r="G186" s="247" t="s">
        <v>961</v>
      </c>
      <c r="H186" s="15"/>
      <c r="I186" s="7" t="s">
        <v>962</v>
      </c>
      <c r="J186" s="7"/>
      <c r="K186" s="15"/>
      <c r="L186" s="259" t="s">
        <v>961</v>
      </c>
    </row>
    <row r="187" spans="1:12" ht="15.75" thickBot="1">
      <c r="A187" s="15" t="s">
        <v>963</v>
      </c>
      <c r="B187" s="15" t="s">
        <v>964</v>
      </c>
      <c r="C187" s="7" t="s">
        <v>965</v>
      </c>
      <c r="D187" s="7" t="s">
        <v>966</v>
      </c>
      <c r="E187" s="7"/>
      <c r="F187" s="8" t="s">
        <v>115</v>
      </c>
      <c r="G187" s="247" t="s">
        <v>949</v>
      </c>
      <c r="H187" s="15"/>
      <c r="I187" s="7" t="s">
        <v>240</v>
      </c>
      <c r="J187" s="7"/>
      <c r="K187" s="15"/>
      <c r="L187" s="259" t="s">
        <v>949</v>
      </c>
    </row>
    <row r="188" spans="1:12" ht="15.75" thickBot="1">
      <c r="A188" s="15" t="s">
        <v>967</v>
      </c>
      <c r="B188" s="15" t="s">
        <v>968</v>
      </c>
      <c r="C188" s="7" t="s">
        <v>969</v>
      </c>
      <c r="D188" s="7" t="s">
        <v>970</v>
      </c>
      <c r="E188" s="15" t="s">
        <v>320</v>
      </c>
      <c r="F188" s="8" t="s">
        <v>115</v>
      </c>
      <c r="G188" s="247" t="s">
        <v>971</v>
      </c>
      <c r="H188" s="15"/>
      <c r="I188" s="7" t="s">
        <v>972</v>
      </c>
      <c r="J188" s="7"/>
      <c r="K188" s="15"/>
      <c r="L188" s="259" t="s">
        <v>971</v>
      </c>
    </row>
    <row r="189" spans="1:12" ht="15.75" thickBot="1">
      <c r="A189" s="15" t="s">
        <v>973</v>
      </c>
      <c r="B189" s="15" t="s">
        <v>974</v>
      </c>
      <c r="C189" s="7" t="s">
        <v>975</v>
      </c>
      <c r="D189" s="7" t="s">
        <v>976</v>
      </c>
      <c r="E189" s="15" t="s">
        <v>320</v>
      </c>
      <c r="F189" s="8" t="s">
        <v>115</v>
      </c>
      <c r="G189" s="247" t="s">
        <v>977</v>
      </c>
      <c r="H189" s="15"/>
      <c r="I189" s="7" t="s">
        <v>978</v>
      </c>
      <c r="J189" s="7"/>
      <c r="K189" s="15"/>
      <c r="L189" s="259" t="s">
        <v>977</v>
      </c>
    </row>
    <row r="190" spans="1:12" ht="15.75" thickBot="1">
      <c r="A190" s="15" t="s">
        <v>979</v>
      </c>
      <c r="B190" s="15" t="s">
        <v>980</v>
      </c>
      <c r="C190" s="7" t="s">
        <v>981</v>
      </c>
      <c r="D190" s="7" t="s">
        <v>982</v>
      </c>
      <c r="E190" s="7"/>
      <c r="F190" s="8" t="s">
        <v>115</v>
      </c>
      <c r="G190" s="247" t="s">
        <v>983</v>
      </c>
      <c r="H190" s="15"/>
      <c r="I190" s="7" t="s">
        <v>984</v>
      </c>
      <c r="J190" s="7"/>
      <c r="K190" s="15"/>
      <c r="L190" s="259"/>
    </row>
    <row r="191" spans="1:12" ht="15.75" thickBot="1">
      <c r="A191" s="15" t="s">
        <v>985</v>
      </c>
      <c r="B191" s="15" t="s">
        <v>986</v>
      </c>
      <c r="C191" s="7" t="s">
        <v>987</v>
      </c>
      <c r="D191" s="7" t="s">
        <v>988</v>
      </c>
      <c r="E191" s="7"/>
      <c r="F191" s="8" t="s">
        <v>115</v>
      </c>
      <c r="G191" s="247" t="s">
        <v>128</v>
      </c>
      <c r="H191" s="15"/>
      <c r="I191" s="255" t="s">
        <v>103</v>
      </c>
      <c r="J191" s="255"/>
      <c r="K191" s="15"/>
      <c r="L191" s="259" t="s">
        <v>128</v>
      </c>
    </row>
    <row r="192" spans="1:12" ht="15.75" thickBot="1">
      <c r="A192" s="15" t="s">
        <v>989</v>
      </c>
      <c r="B192" s="15" t="s">
        <v>990</v>
      </c>
      <c r="C192" s="7" t="s">
        <v>991</v>
      </c>
      <c r="D192" s="7" t="s">
        <v>992</v>
      </c>
      <c r="E192" s="7"/>
      <c r="F192" s="8" t="s">
        <v>115</v>
      </c>
      <c r="G192" s="247" t="s">
        <v>993</v>
      </c>
      <c r="H192" s="15"/>
      <c r="I192" s="255" t="s">
        <v>103</v>
      </c>
      <c r="J192" s="255"/>
      <c r="K192" s="15"/>
      <c r="L192" s="259" t="s">
        <v>993</v>
      </c>
    </row>
    <row r="193" spans="1:12" ht="15.75" thickBot="1">
      <c r="A193" s="15" t="s">
        <v>994</v>
      </c>
      <c r="B193" s="15" t="s">
        <v>995</v>
      </c>
      <c r="C193" s="7" t="s">
        <v>996</v>
      </c>
      <c r="D193" s="7" t="s">
        <v>997</v>
      </c>
      <c r="E193" s="7"/>
      <c r="F193" s="8" t="s">
        <v>115</v>
      </c>
      <c r="G193" s="247"/>
      <c r="H193" s="15" t="s">
        <v>998</v>
      </c>
      <c r="I193" s="255" t="s">
        <v>103</v>
      </c>
      <c r="J193" s="255"/>
      <c r="K193" s="15"/>
      <c r="L193" s="259"/>
    </row>
    <row r="194" spans="1:12" ht="15.75" thickBot="1">
      <c r="A194" s="15" t="s">
        <v>999</v>
      </c>
      <c r="B194" s="15" t="s">
        <v>1000</v>
      </c>
      <c r="C194" s="7" t="s">
        <v>1001</v>
      </c>
      <c r="D194" s="7" t="s">
        <v>1002</v>
      </c>
      <c r="E194" s="7"/>
      <c r="F194" s="8" t="s">
        <v>115</v>
      </c>
      <c r="G194" s="247"/>
      <c r="H194" s="15"/>
      <c r="I194" s="255" t="s">
        <v>103</v>
      </c>
      <c r="J194" s="255"/>
      <c r="K194" s="15"/>
      <c r="L194" s="259"/>
    </row>
    <row r="195" spans="1:12" ht="15.75" thickBot="1">
      <c r="A195" s="15" t="s">
        <v>1003</v>
      </c>
      <c r="B195" s="15" t="s">
        <v>1004</v>
      </c>
      <c r="C195" s="7" t="s">
        <v>1005</v>
      </c>
      <c r="D195" s="7" t="s">
        <v>1006</v>
      </c>
      <c r="E195" s="7"/>
      <c r="F195" s="8" t="s">
        <v>115</v>
      </c>
      <c r="G195" s="247"/>
      <c r="H195" s="15"/>
      <c r="I195" s="255" t="s">
        <v>103</v>
      </c>
      <c r="J195" s="255"/>
      <c r="K195" s="15"/>
      <c r="L195" s="259"/>
    </row>
    <row r="196" spans="1:12" ht="15.75" thickBot="1">
      <c r="A196" s="15" t="s">
        <v>1007</v>
      </c>
      <c r="B196" s="15" t="s">
        <v>1008</v>
      </c>
      <c r="C196" s="7" t="s">
        <v>1009</v>
      </c>
      <c r="D196" s="7" t="s">
        <v>1010</v>
      </c>
      <c r="E196" s="7"/>
      <c r="F196" s="8" t="s">
        <v>115</v>
      </c>
      <c r="G196" s="247"/>
      <c r="H196" s="15"/>
      <c r="I196" s="255" t="s">
        <v>103</v>
      </c>
      <c r="J196" s="255"/>
      <c r="K196" s="15"/>
      <c r="L196" s="259"/>
    </row>
    <row r="197" spans="1:12" ht="15.75" thickBot="1">
      <c r="A197" s="15" t="s">
        <v>1011</v>
      </c>
      <c r="B197" s="15" t="s">
        <v>1012</v>
      </c>
      <c r="C197" s="7" t="s">
        <v>1013</v>
      </c>
      <c r="D197" s="7" t="s">
        <v>1014</v>
      </c>
      <c r="E197" s="7"/>
      <c r="F197" s="8" t="s">
        <v>115</v>
      </c>
      <c r="G197" s="247"/>
      <c r="H197" s="15"/>
      <c r="I197" s="255" t="s">
        <v>103</v>
      </c>
      <c r="J197" s="255"/>
      <c r="K197" s="15"/>
      <c r="L197" s="259"/>
    </row>
    <row r="198" spans="1:12" ht="15.75" thickBot="1">
      <c r="A198" s="15" t="s">
        <v>1015</v>
      </c>
      <c r="B198" s="15" t="s">
        <v>1016</v>
      </c>
      <c r="C198" s="7" t="s">
        <v>1017</v>
      </c>
      <c r="D198" s="7" t="s">
        <v>1018</v>
      </c>
      <c r="E198" s="7"/>
      <c r="F198" s="8" t="s">
        <v>115</v>
      </c>
      <c r="G198" s="247"/>
      <c r="H198" s="15"/>
      <c r="I198" s="255" t="s">
        <v>103</v>
      </c>
      <c r="J198" s="255"/>
      <c r="K198" s="15"/>
      <c r="L198" s="259"/>
    </row>
    <row r="199" spans="1:12" ht="30.75" thickBot="1">
      <c r="A199" s="15" t="s">
        <v>1019</v>
      </c>
      <c r="B199" s="15" t="s">
        <v>1020</v>
      </c>
      <c r="C199" s="7" t="s">
        <v>1021</v>
      </c>
      <c r="D199" s="7" t="s">
        <v>1022</v>
      </c>
      <c r="E199" s="7"/>
      <c r="F199" s="8" t="s">
        <v>115</v>
      </c>
      <c r="G199" s="247"/>
      <c r="H199" s="15"/>
      <c r="I199" s="255" t="s">
        <v>103</v>
      </c>
      <c r="J199" s="255"/>
      <c r="K199" s="15"/>
      <c r="L199" s="259"/>
    </row>
    <row r="200" spans="1:12" ht="15.75" thickBot="1">
      <c r="A200" s="15" t="s">
        <v>1023</v>
      </c>
      <c r="B200" s="15" t="s">
        <v>1024</v>
      </c>
      <c r="C200" s="7" t="s">
        <v>1025</v>
      </c>
      <c r="D200" s="7" t="s">
        <v>1026</v>
      </c>
      <c r="E200" s="7"/>
      <c r="F200" s="8" t="s">
        <v>115</v>
      </c>
      <c r="G200" s="247"/>
      <c r="H200" s="15"/>
      <c r="I200" s="255" t="s">
        <v>103</v>
      </c>
      <c r="J200" s="255"/>
      <c r="K200" s="15"/>
      <c r="L200" s="259"/>
    </row>
    <row r="201" spans="1:12" ht="15.75" thickBot="1">
      <c r="A201" s="15" t="s">
        <v>1027</v>
      </c>
      <c r="B201" s="15" t="s">
        <v>1028</v>
      </c>
      <c r="C201" s="7" t="s">
        <v>1029</v>
      </c>
      <c r="D201" s="7" t="s">
        <v>1030</v>
      </c>
      <c r="E201" s="7"/>
      <c r="F201" s="8" t="s">
        <v>115</v>
      </c>
      <c r="G201" s="247"/>
      <c r="H201" s="15" t="s">
        <v>1031</v>
      </c>
      <c r="I201" s="255" t="s">
        <v>103</v>
      </c>
      <c r="J201" s="255"/>
      <c r="K201" s="15"/>
      <c r="L201" s="259"/>
    </row>
    <row r="202" spans="1:12" ht="15.75" thickBot="1">
      <c r="A202" s="15" t="s">
        <v>1032</v>
      </c>
      <c r="B202" s="15" t="s">
        <v>1033</v>
      </c>
      <c r="C202" s="7" t="s">
        <v>1034</v>
      </c>
      <c r="D202" s="7" t="s">
        <v>1035</v>
      </c>
      <c r="E202" s="7"/>
      <c r="F202" s="8" t="s">
        <v>115</v>
      </c>
      <c r="G202" s="247"/>
      <c r="H202" s="15"/>
      <c r="I202" s="255" t="s">
        <v>103</v>
      </c>
      <c r="J202" s="255"/>
      <c r="K202" s="15"/>
      <c r="L202" s="259"/>
    </row>
    <row r="203" spans="1:12" ht="15.75" thickBot="1">
      <c r="A203" s="15" t="s">
        <v>1036</v>
      </c>
      <c r="B203" s="15" t="s">
        <v>1037</v>
      </c>
      <c r="C203" s="7" t="s">
        <v>1038</v>
      </c>
      <c r="D203" s="7" t="s">
        <v>1039</v>
      </c>
      <c r="E203" s="7"/>
      <c r="F203" s="8" t="s">
        <v>115</v>
      </c>
      <c r="G203" s="247"/>
      <c r="H203" s="15"/>
      <c r="I203" s="255" t="s">
        <v>103</v>
      </c>
      <c r="J203" s="255"/>
      <c r="K203" s="15"/>
      <c r="L203" s="259"/>
    </row>
    <row r="204" spans="1:12" ht="15.75" thickBot="1">
      <c r="A204" s="15" t="s">
        <v>1040</v>
      </c>
      <c r="B204" s="15" t="s">
        <v>1041</v>
      </c>
      <c r="C204" s="7" t="s">
        <v>1042</v>
      </c>
      <c r="D204" s="7" t="s">
        <v>1043</v>
      </c>
      <c r="E204" s="7"/>
      <c r="F204" s="8" t="s">
        <v>115</v>
      </c>
      <c r="G204" s="247"/>
      <c r="H204" s="15"/>
      <c r="I204" s="255" t="s">
        <v>103</v>
      </c>
      <c r="J204" s="255"/>
      <c r="K204" s="15"/>
      <c r="L204" s="259"/>
    </row>
    <row r="205" spans="1:12" ht="15.75" thickBot="1">
      <c r="A205" s="15" t="s">
        <v>1044</v>
      </c>
      <c r="B205" s="15" t="s">
        <v>1045</v>
      </c>
      <c r="C205" s="7" t="s">
        <v>1046</v>
      </c>
      <c r="D205" s="7" t="s">
        <v>1047</v>
      </c>
      <c r="E205" s="7"/>
      <c r="F205" s="8" t="s">
        <v>115</v>
      </c>
      <c r="G205" s="247"/>
      <c r="H205" s="15"/>
      <c r="I205" s="255" t="s">
        <v>103</v>
      </c>
      <c r="J205" s="255"/>
      <c r="K205" s="15"/>
      <c r="L205" s="259"/>
    </row>
    <row r="206" spans="1:12" ht="15.75" thickBot="1">
      <c r="A206" s="15" t="s">
        <v>1048</v>
      </c>
      <c r="B206" s="15" t="s">
        <v>1049</v>
      </c>
      <c r="C206" s="7" t="s">
        <v>1050</v>
      </c>
      <c r="D206" s="7" t="s">
        <v>1051</v>
      </c>
      <c r="E206" s="7"/>
      <c r="F206" s="8" t="s">
        <v>115</v>
      </c>
      <c r="G206" s="247"/>
      <c r="H206" s="15"/>
      <c r="I206" s="255" t="s">
        <v>103</v>
      </c>
      <c r="J206" s="255"/>
      <c r="K206" s="15"/>
      <c r="L206" s="259"/>
    </row>
    <row r="207" spans="1:12" ht="15.75" thickBot="1">
      <c r="A207" s="15" t="s">
        <v>1052</v>
      </c>
      <c r="B207" s="15" t="s">
        <v>1053</v>
      </c>
      <c r="C207" s="7" t="s">
        <v>1054</v>
      </c>
      <c r="D207" s="7" t="s">
        <v>1055</v>
      </c>
      <c r="E207" s="7"/>
      <c r="F207" s="8" t="s">
        <v>115</v>
      </c>
      <c r="G207" s="247"/>
      <c r="H207" s="15"/>
      <c r="I207" s="255" t="s">
        <v>103</v>
      </c>
      <c r="J207" s="255"/>
      <c r="K207" s="15"/>
      <c r="L207" s="259"/>
    </row>
    <row r="208" spans="1:12" ht="15.75" thickBot="1">
      <c r="A208" s="15" t="s">
        <v>1056</v>
      </c>
      <c r="B208" s="15" t="s">
        <v>1057</v>
      </c>
      <c r="C208" s="7" t="s">
        <v>1058</v>
      </c>
      <c r="D208" s="7" t="s">
        <v>1059</v>
      </c>
      <c r="E208" s="7"/>
      <c r="F208" s="8" t="s">
        <v>115</v>
      </c>
      <c r="G208" s="247"/>
      <c r="H208" s="15"/>
      <c r="I208" s="255" t="s">
        <v>103</v>
      </c>
      <c r="J208" s="255"/>
      <c r="K208" s="15"/>
      <c r="L208" s="259"/>
    </row>
    <row r="209" spans="1:12" ht="98.25" customHeight="1" thickBot="1">
      <c r="A209" s="15"/>
      <c r="B209" s="15" t="s">
        <v>1060</v>
      </c>
      <c r="C209" s="15"/>
      <c r="D209" s="15"/>
      <c r="E209" s="15" t="s">
        <v>1061</v>
      </c>
      <c r="F209" s="8"/>
      <c r="G209" s="247"/>
      <c r="H209" s="15"/>
      <c r="I209" s="255"/>
      <c r="J209" s="255"/>
      <c r="K209" s="15"/>
      <c r="L209" s="259"/>
    </row>
    <row r="210" spans="1:12" ht="95.25" customHeight="1" thickBot="1">
      <c r="A210" s="15"/>
      <c r="B210" s="15" t="s">
        <v>1062</v>
      </c>
      <c r="C210" s="15"/>
      <c r="D210" s="15"/>
      <c r="E210" s="15" t="s">
        <v>1061</v>
      </c>
      <c r="F210" s="8"/>
      <c r="G210" s="247"/>
      <c r="H210" s="15"/>
      <c r="I210" s="255"/>
      <c r="J210" s="255"/>
      <c r="K210" s="15"/>
      <c r="L210" s="259"/>
    </row>
    <row r="211" spans="1:12" ht="15.75" thickBot="1">
      <c r="A211" s="261" t="s">
        <v>1063</v>
      </c>
      <c r="B211" s="15"/>
      <c r="C211" s="7"/>
      <c r="D211" s="7"/>
      <c r="E211" s="7"/>
      <c r="F211" s="8" t="s">
        <v>101</v>
      </c>
      <c r="G211" s="247"/>
      <c r="H211" s="15"/>
      <c r="I211" s="7"/>
      <c r="J211" s="7"/>
      <c r="K211" s="15"/>
      <c r="L211" s="259"/>
    </row>
    <row r="212" spans="1:12" ht="15.75" thickBot="1">
      <c r="A212" s="15" t="s">
        <v>1064</v>
      </c>
      <c r="B212" s="15" t="s">
        <v>328</v>
      </c>
      <c r="C212" s="7" t="s">
        <v>1065</v>
      </c>
      <c r="D212" s="7" t="s">
        <v>1066</v>
      </c>
      <c r="E212" s="7"/>
      <c r="F212" s="8" t="s">
        <v>115</v>
      </c>
      <c r="G212" s="247" t="s">
        <v>330</v>
      </c>
      <c r="H212" s="15"/>
      <c r="I212" s="7" t="s">
        <v>849</v>
      </c>
      <c r="J212" s="7"/>
      <c r="K212" s="15"/>
      <c r="L212" s="259" t="s">
        <v>330</v>
      </c>
    </row>
    <row r="213" spans="1:12" ht="15.75" thickBot="1">
      <c r="A213" s="15" t="s">
        <v>1067</v>
      </c>
      <c r="B213" s="15" t="s">
        <v>851</v>
      </c>
      <c r="C213" s="7" t="s">
        <v>1068</v>
      </c>
      <c r="D213" s="7" t="s">
        <v>1069</v>
      </c>
      <c r="E213" s="7"/>
      <c r="F213" s="8" t="s">
        <v>115</v>
      </c>
      <c r="G213" s="247" t="s">
        <v>854</v>
      </c>
      <c r="H213" s="15"/>
      <c r="I213" s="7" t="s">
        <v>323</v>
      </c>
      <c r="J213" s="7"/>
      <c r="K213" s="15"/>
      <c r="L213" s="259" t="s">
        <v>326</v>
      </c>
    </row>
    <row r="214" spans="1:12" ht="30.75" thickBot="1">
      <c r="A214" s="15" t="s">
        <v>1070</v>
      </c>
      <c r="B214" s="15" t="s">
        <v>1071</v>
      </c>
      <c r="C214" s="7" t="s">
        <v>1072</v>
      </c>
      <c r="D214" s="7" t="s">
        <v>1073</v>
      </c>
      <c r="E214" s="7"/>
      <c r="F214" s="8" t="s">
        <v>115</v>
      </c>
      <c r="G214" s="247"/>
      <c r="H214" s="15"/>
      <c r="I214" s="255" t="s">
        <v>103</v>
      </c>
      <c r="J214" s="255"/>
      <c r="K214" s="15"/>
      <c r="L214" s="259"/>
    </row>
    <row r="215" spans="1:12" ht="30.75" thickBot="1">
      <c r="A215" s="15" t="s">
        <v>1074</v>
      </c>
      <c r="B215" s="15" t="s">
        <v>1075</v>
      </c>
      <c r="C215" s="7" t="s">
        <v>1076</v>
      </c>
      <c r="D215" s="7" t="s">
        <v>1077</v>
      </c>
      <c r="E215" s="7"/>
      <c r="F215" s="8" t="s">
        <v>115</v>
      </c>
      <c r="G215" s="247" t="s">
        <v>1078</v>
      </c>
      <c r="H215" s="15"/>
      <c r="I215" s="255"/>
      <c r="J215" s="255"/>
      <c r="K215" s="15"/>
      <c r="L215" s="259"/>
    </row>
    <row r="216" spans="1:12" ht="30.75" thickBot="1">
      <c r="A216" s="15" t="s">
        <v>1079</v>
      </c>
      <c r="B216" s="15" t="s">
        <v>1080</v>
      </c>
      <c r="C216" s="7" t="s">
        <v>1081</v>
      </c>
      <c r="D216" s="7" t="s">
        <v>1082</v>
      </c>
      <c r="E216" s="7"/>
      <c r="F216" s="8" t="s">
        <v>115</v>
      </c>
      <c r="G216" s="247" t="s">
        <v>1083</v>
      </c>
      <c r="H216" s="15"/>
      <c r="I216" s="255"/>
      <c r="J216" s="255"/>
      <c r="K216" s="15"/>
      <c r="L216" s="259"/>
    </row>
    <row r="217" spans="1:12" ht="15.75" thickBot="1">
      <c r="A217" s="15" t="s">
        <v>1084</v>
      </c>
      <c r="B217" s="15" t="s">
        <v>1085</v>
      </c>
      <c r="C217" s="7" t="s">
        <v>1086</v>
      </c>
      <c r="D217" s="7" t="s">
        <v>1087</v>
      </c>
      <c r="E217" s="7"/>
      <c r="F217" s="8" t="s">
        <v>115</v>
      </c>
      <c r="G217" s="247"/>
      <c r="H217" s="15"/>
      <c r="I217" s="255" t="s">
        <v>103</v>
      </c>
      <c r="J217" s="255"/>
      <c r="K217" s="15"/>
      <c r="L217" s="259"/>
    </row>
    <row r="218" spans="1:12" ht="30.75" thickBot="1">
      <c r="A218" s="15" t="s">
        <v>1088</v>
      </c>
      <c r="B218" s="15" t="s">
        <v>1089</v>
      </c>
      <c r="C218" s="7" t="s">
        <v>1090</v>
      </c>
      <c r="D218" s="7" t="s">
        <v>1091</v>
      </c>
      <c r="E218" s="7"/>
      <c r="F218" s="8" t="s">
        <v>115</v>
      </c>
      <c r="G218" s="247"/>
      <c r="H218" s="15"/>
      <c r="I218" s="255" t="s">
        <v>103</v>
      </c>
      <c r="J218" s="255"/>
      <c r="K218" s="15"/>
      <c r="L218" s="259"/>
    </row>
    <row r="219" spans="1:12" ht="30.75" thickBot="1">
      <c r="A219" s="15" t="s">
        <v>1092</v>
      </c>
      <c r="B219" s="15" t="s">
        <v>1093</v>
      </c>
      <c r="C219" s="7" t="s">
        <v>1094</v>
      </c>
      <c r="D219" s="7" t="s">
        <v>1095</v>
      </c>
      <c r="E219" s="7"/>
      <c r="F219" s="8" t="s">
        <v>115</v>
      </c>
      <c r="G219" s="247"/>
      <c r="H219" s="15"/>
      <c r="I219" s="255" t="s">
        <v>103</v>
      </c>
      <c r="J219" s="255"/>
      <c r="K219" s="15"/>
      <c r="L219" s="259"/>
    </row>
    <row r="220" spans="1:12" ht="30.75" thickBot="1">
      <c r="A220" s="15" t="s">
        <v>1096</v>
      </c>
      <c r="B220" s="15" t="s">
        <v>1097</v>
      </c>
      <c r="C220" s="7" t="s">
        <v>1098</v>
      </c>
      <c r="D220" s="7" t="s">
        <v>1099</v>
      </c>
      <c r="E220" s="7"/>
      <c r="F220" s="8" t="s">
        <v>115</v>
      </c>
      <c r="G220" s="247"/>
      <c r="H220" s="15"/>
      <c r="I220" s="255" t="s">
        <v>103</v>
      </c>
      <c r="J220" s="255"/>
      <c r="K220" s="15"/>
      <c r="L220" s="259"/>
    </row>
    <row r="221" spans="1:12" ht="113.25" customHeight="1" thickBot="1">
      <c r="A221" s="15" t="s">
        <v>1100</v>
      </c>
      <c r="B221" s="260" t="s">
        <v>228</v>
      </c>
      <c r="C221" s="7" t="s">
        <v>1101</v>
      </c>
      <c r="D221" s="7" t="s">
        <v>1102</v>
      </c>
      <c r="E221" s="7"/>
      <c r="F221" s="8" t="s">
        <v>101</v>
      </c>
      <c r="G221" s="247" t="s">
        <v>1103</v>
      </c>
      <c r="H221" s="15"/>
      <c r="I221" s="7" t="s">
        <v>240</v>
      </c>
      <c r="J221" s="7"/>
      <c r="K221" s="15"/>
      <c r="L221" s="259" t="s">
        <v>1103</v>
      </c>
    </row>
    <row r="222" spans="1:12" ht="15.75" thickBot="1">
      <c r="A222" s="15" t="s">
        <v>1104</v>
      </c>
      <c r="B222" s="260" t="s">
        <v>1105</v>
      </c>
      <c r="C222" s="7" t="s">
        <v>1106</v>
      </c>
      <c r="D222" s="7" t="s">
        <v>1107</v>
      </c>
      <c r="E222" s="7"/>
      <c r="F222" s="8" t="s">
        <v>101</v>
      </c>
      <c r="G222" s="247" t="s">
        <v>1108</v>
      </c>
      <c r="H222" s="15"/>
      <c r="I222" s="7" t="s">
        <v>1109</v>
      </c>
      <c r="J222" s="7"/>
      <c r="K222" s="15"/>
      <c r="L222" s="259" t="s">
        <v>1108</v>
      </c>
    </row>
    <row r="223" spans="1:12" ht="15.75" thickBot="1">
      <c r="A223" s="15" t="s">
        <v>1110</v>
      </c>
      <c r="B223" s="260" t="s">
        <v>1111</v>
      </c>
      <c r="C223" s="7" t="s">
        <v>1112</v>
      </c>
      <c r="D223" s="7" t="s">
        <v>1113</v>
      </c>
      <c r="E223" s="7"/>
      <c r="F223" s="8" t="s">
        <v>101</v>
      </c>
      <c r="G223" s="247" t="s">
        <v>1114</v>
      </c>
      <c r="H223" s="15"/>
      <c r="I223" s="7" t="s">
        <v>1115</v>
      </c>
      <c r="J223" s="7"/>
      <c r="K223" s="15"/>
      <c r="L223" s="259" t="s">
        <v>1114</v>
      </c>
    </row>
    <row r="224" spans="1:12" ht="15.75" thickBot="1">
      <c r="A224" s="15" t="s">
        <v>1116</v>
      </c>
      <c r="B224" s="260" t="s">
        <v>1117</v>
      </c>
      <c r="C224" s="7" t="s">
        <v>1118</v>
      </c>
      <c r="D224" s="7" t="s">
        <v>1119</v>
      </c>
      <c r="E224" s="7"/>
      <c r="F224" s="8" t="s">
        <v>101</v>
      </c>
      <c r="G224" s="247" t="s">
        <v>1120</v>
      </c>
      <c r="H224" s="15"/>
      <c r="I224" s="255" t="s">
        <v>103</v>
      </c>
      <c r="J224" s="255"/>
      <c r="K224" s="15"/>
      <c r="L224" s="259" t="s">
        <v>1120</v>
      </c>
    </row>
    <row r="225" spans="1:12" ht="15.75" thickBot="1">
      <c r="A225" s="15" t="s">
        <v>1121</v>
      </c>
      <c r="B225" s="260" t="s">
        <v>1122</v>
      </c>
      <c r="C225" s="7" t="s">
        <v>1123</v>
      </c>
      <c r="D225" s="7" t="s">
        <v>1124</v>
      </c>
      <c r="E225" s="7"/>
      <c r="F225" s="8" t="s">
        <v>101</v>
      </c>
      <c r="G225" s="247" t="s">
        <v>1125</v>
      </c>
      <c r="H225" s="15"/>
      <c r="I225" s="7" t="s">
        <v>1126</v>
      </c>
      <c r="J225" s="7"/>
      <c r="K225" s="15"/>
      <c r="L225" s="259" t="s">
        <v>1125</v>
      </c>
    </row>
    <row r="226" spans="1:12" ht="15.75" thickBot="1">
      <c r="A226" s="15" t="s">
        <v>1127</v>
      </c>
      <c r="B226" s="260" t="s">
        <v>1128</v>
      </c>
      <c r="C226" s="7" t="s">
        <v>1129</v>
      </c>
      <c r="D226" s="7" t="s">
        <v>1130</v>
      </c>
      <c r="E226" s="7"/>
      <c r="F226" s="8" t="s">
        <v>115</v>
      </c>
      <c r="G226" s="247" t="s">
        <v>1131</v>
      </c>
      <c r="H226" s="15"/>
      <c r="I226" s="255" t="s">
        <v>103</v>
      </c>
      <c r="J226" s="255"/>
      <c r="K226" s="15"/>
      <c r="L226" s="259"/>
    </row>
    <row r="227" spans="1:12" ht="15.75" thickBot="1">
      <c r="A227" s="261" t="s">
        <v>1132</v>
      </c>
      <c r="B227" s="15"/>
      <c r="C227" s="7"/>
      <c r="D227" s="7"/>
      <c r="E227" s="7"/>
      <c r="F227" s="8" t="s">
        <v>101</v>
      </c>
      <c r="G227" s="247"/>
      <c r="H227" s="15"/>
      <c r="I227" s="7"/>
      <c r="J227" s="7"/>
      <c r="K227" s="7"/>
      <c r="L227" s="256"/>
    </row>
    <row r="228" spans="1:12" ht="30.75" thickBot="1">
      <c r="A228" s="15" t="s">
        <v>1133</v>
      </c>
      <c r="B228" s="15" t="s">
        <v>1134</v>
      </c>
      <c r="C228" s="15" t="s">
        <v>1135</v>
      </c>
      <c r="D228" s="7" t="s">
        <v>1136</v>
      </c>
      <c r="E228" s="7"/>
      <c r="F228" s="8" t="s">
        <v>101</v>
      </c>
      <c r="G228" s="247" t="s">
        <v>1137</v>
      </c>
      <c r="H228" s="15"/>
      <c r="I228" s="7" t="s">
        <v>1138</v>
      </c>
      <c r="J228" s="7"/>
      <c r="K228" s="7"/>
      <c r="L228" s="256"/>
    </row>
    <row r="229" spans="1:12" ht="30.75" thickBot="1">
      <c r="A229" s="15" t="s">
        <v>1139</v>
      </c>
      <c r="B229" s="15" t="s">
        <v>1140</v>
      </c>
      <c r="C229" s="15" t="s">
        <v>1141</v>
      </c>
      <c r="D229" s="7" t="s">
        <v>1142</v>
      </c>
      <c r="E229" s="7"/>
      <c r="F229" s="8" t="s">
        <v>101</v>
      </c>
      <c r="G229" s="247" t="s">
        <v>1143</v>
      </c>
      <c r="H229" s="15"/>
      <c r="I229" s="7" t="s">
        <v>1138</v>
      </c>
      <c r="J229" s="7"/>
      <c r="K229" s="7"/>
      <c r="L229" s="256"/>
    </row>
    <row r="230" spans="1:12" ht="30.75" thickBot="1">
      <c r="A230" s="15" t="s">
        <v>1144</v>
      </c>
      <c r="B230" s="15" t="s">
        <v>1145</v>
      </c>
      <c r="C230" s="15" t="s">
        <v>1146</v>
      </c>
      <c r="D230" s="7" t="s">
        <v>1147</v>
      </c>
      <c r="E230" s="7"/>
      <c r="F230" s="8" t="s">
        <v>101</v>
      </c>
      <c r="G230" s="247" t="s">
        <v>1137</v>
      </c>
      <c r="H230" s="15"/>
      <c r="I230" s="7" t="s">
        <v>1138</v>
      </c>
      <c r="J230" s="7"/>
      <c r="K230" s="7"/>
      <c r="L230" s="256"/>
    </row>
    <row r="231" spans="1:12" ht="30.75" thickBot="1">
      <c r="A231" s="15" t="s">
        <v>1148</v>
      </c>
      <c r="B231" s="15" t="s">
        <v>1149</v>
      </c>
      <c r="C231" s="15" t="s">
        <v>1150</v>
      </c>
      <c r="D231" s="7" t="s">
        <v>1151</v>
      </c>
      <c r="E231" s="7"/>
      <c r="F231" s="8" t="s">
        <v>101</v>
      </c>
      <c r="G231" s="247" t="s">
        <v>1143</v>
      </c>
      <c r="H231" s="15"/>
      <c r="I231" s="7" t="s">
        <v>1138</v>
      </c>
      <c r="J231" s="7"/>
      <c r="K231" s="7"/>
      <c r="L231" s="256"/>
    </row>
    <row r="232" spans="1:12" ht="15.75" thickBot="1">
      <c r="A232" s="15" t="s">
        <v>1152</v>
      </c>
      <c r="B232" s="15" t="s">
        <v>1153</v>
      </c>
      <c r="C232" s="15" t="s">
        <v>1154</v>
      </c>
      <c r="D232" s="7" t="s">
        <v>1155</v>
      </c>
      <c r="E232" s="7"/>
      <c r="F232" s="8" t="s">
        <v>101</v>
      </c>
      <c r="G232" s="247" t="s">
        <v>1156</v>
      </c>
      <c r="H232" s="15"/>
      <c r="I232" s="255" t="s">
        <v>103</v>
      </c>
      <c r="J232" s="255"/>
      <c r="K232" s="7"/>
      <c r="L232" s="256"/>
    </row>
    <row r="233" spans="1:12" ht="15.75" thickBot="1">
      <c r="A233" s="15" t="s">
        <v>1157</v>
      </c>
      <c r="B233" s="15" t="s">
        <v>1158</v>
      </c>
      <c r="C233" s="15" t="s">
        <v>1159</v>
      </c>
      <c r="D233" s="7" t="s">
        <v>1160</v>
      </c>
      <c r="E233" s="7"/>
      <c r="F233" s="8" t="s">
        <v>101</v>
      </c>
      <c r="G233" s="247" t="s">
        <v>1161</v>
      </c>
      <c r="H233" s="15"/>
      <c r="I233" s="255" t="s">
        <v>103</v>
      </c>
      <c r="J233" s="255"/>
      <c r="K233" s="7"/>
      <c r="L233" s="256"/>
    </row>
    <row r="234" spans="1:12" ht="15.75" thickBot="1">
      <c r="A234" s="15" t="s">
        <v>1162</v>
      </c>
      <c r="B234" s="15" t="s">
        <v>1163</v>
      </c>
      <c r="C234" s="15" t="s">
        <v>1164</v>
      </c>
      <c r="D234" s="7" t="s">
        <v>1165</v>
      </c>
      <c r="E234" s="7"/>
      <c r="F234" s="8" t="s">
        <v>101</v>
      </c>
      <c r="G234" s="247" t="s">
        <v>1156</v>
      </c>
      <c r="H234" s="15"/>
      <c r="I234" s="255" t="s">
        <v>103</v>
      </c>
      <c r="J234" s="255"/>
      <c r="K234" s="7"/>
      <c r="L234" s="256"/>
    </row>
    <row r="235" spans="1:12" ht="15.75" thickBot="1">
      <c r="A235" s="15" t="s">
        <v>1166</v>
      </c>
      <c r="B235" s="15" t="s">
        <v>1167</v>
      </c>
      <c r="C235" s="15" t="s">
        <v>1168</v>
      </c>
      <c r="D235" s="7" t="s">
        <v>1169</v>
      </c>
      <c r="E235" s="7"/>
      <c r="F235" s="8" t="s">
        <v>101</v>
      </c>
      <c r="G235" s="247" t="s">
        <v>1161</v>
      </c>
      <c r="H235" s="15"/>
      <c r="I235" s="255" t="s">
        <v>103</v>
      </c>
      <c r="J235" s="255"/>
      <c r="K235" s="7"/>
      <c r="L235" s="256"/>
    </row>
    <row r="236" spans="1:12" ht="15.75" thickBot="1">
      <c r="A236" s="261" t="s">
        <v>1170</v>
      </c>
      <c r="B236" s="15"/>
      <c r="C236" s="7"/>
      <c r="D236" s="7"/>
      <c r="E236" s="7"/>
      <c r="F236" s="8" t="s">
        <v>101</v>
      </c>
      <c r="G236" s="247"/>
      <c r="H236" s="15"/>
      <c r="I236" s="7"/>
      <c r="J236" s="7"/>
      <c r="K236" s="7"/>
      <c r="L236" s="256"/>
    </row>
    <row r="237" spans="1:12" ht="15.75" thickBot="1">
      <c r="A237" s="15" t="s">
        <v>1171</v>
      </c>
      <c r="B237" s="15" t="s">
        <v>328</v>
      </c>
      <c r="C237" s="7" t="s">
        <v>1172</v>
      </c>
      <c r="D237" s="7" t="s">
        <v>1173</v>
      </c>
      <c r="E237" s="7"/>
      <c r="F237" s="8" t="s">
        <v>115</v>
      </c>
      <c r="G237" s="247" t="s">
        <v>330</v>
      </c>
      <c r="H237" s="15"/>
      <c r="I237" s="255" t="s">
        <v>103</v>
      </c>
      <c r="J237" s="255"/>
      <c r="K237" s="7"/>
      <c r="L237" s="256" t="s">
        <v>330</v>
      </c>
    </row>
    <row r="238" spans="1:12" ht="15.75" thickBot="1">
      <c r="A238" s="15" t="s">
        <v>1174</v>
      </c>
      <c r="B238" s="15" t="s">
        <v>317</v>
      </c>
      <c r="C238" s="7" t="s">
        <v>1175</v>
      </c>
      <c r="D238" s="7" t="s">
        <v>1176</v>
      </c>
      <c r="E238" s="7"/>
      <c r="F238" s="8" t="s">
        <v>115</v>
      </c>
      <c r="G238" s="247" t="s">
        <v>854</v>
      </c>
      <c r="H238" s="15"/>
      <c r="I238" s="255" t="s">
        <v>103</v>
      </c>
      <c r="J238" s="255"/>
      <c r="K238" s="7"/>
      <c r="L238" s="256" t="s">
        <v>326</v>
      </c>
    </row>
    <row r="239" spans="1:12" ht="15.75" thickBot="1">
      <c r="A239" s="15" t="s">
        <v>1177</v>
      </c>
      <c r="B239" s="15" t="s">
        <v>1178</v>
      </c>
      <c r="C239" s="7" t="s">
        <v>1179</v>
      </c>
      <c r="D239" s="7" t="s">
        <v>1180</v>
      </c>
      <c r="E239" s="7"/>
      <c r="F239" s="8" t="s">
        <v>115</v>
      </c>
      <c r="G239" s="247"/>
      <c r="H239" s="15"/>
      <c r="I239" s="255" t="s">
        <v>1126</v>
      </c>
      <c r="J239" s="255"/>
      <c r="K239" s="7"/>
      <c r="L239" s="256"/>
    </row>
    <row r="240" spans="1:12" ht="15.75" thickBot="1">
      <c r="A240" s="15" t="s">
        <v>1181</v>
      </c>
      <c r="B240" s="15" t="s">
        <v>1182</v>
      </c>
      <c r="C240" s="7" t="s">
        <v>1183</v>
      </c>
      <c r="D240" s="7" t="s">
        <v>1184</v>
      </c>
      <c r="E240" s="7"/>
      <c r="F240" s="8" t="s">
        <v>115</v>
      </c>
      <c r="G240" s="247"/>
      <c r="H240" s="15"/>
      <c r="I240" s="255" t="s">
        <v>1185</v>
      </c>
      <c r="J240" s="255"/>
      <c r="K240" s="7"/>
      <c r="L240" s="256"/>
    </row>
    <row r="241" spans="1:12" ht="15.75" thickBot="1">
      <c r="A241" s="15" t="s">
        <v>1186</v>
      </c>
      <c r="B241" s="15" t="s">
        <v>1187</v>
      </c>
      <c r="C241" s="7" t="s">
        <v>1188</v>
      </c>
      <c r="D241" s="7" t="s">
        <v>1189</v>
      </c>
      <c r="E241" s="7"/>
      <c r="F241" s="8" t="s">
        <v>115</v>
      </c>
      <c r="G241" s="247"/>
      <c r="H241" s="15"/>
      <c r="I241" s="255" t="s">
        <v>103</v>
      </c>
      <c r="J241" s="255"/>
      <c r="K241" s="7"/>
      <c r="L241" s="256"/>
    </row>
    <row r="242" spans="1:12" ht="15.75" thickBot="1">
      <c r="A242" s="15" t="s">
        <v>1190</v>
      </c>
      <c r="B242" s="15" t="s">
        <v>1191</v>
      </c>
      <c r="C242" s="7" t="s">
        <v>1192</v>
      </c>
      <c r="D242" s="7" t="s">
        <v>1192</v>
      </c>
      <c r="E242" s="7"/>
      <c r="F242" s="8" t="s">
        <v>115</v>
      </c>
      <c r="G242" s="247"/>
      <c r="H242" s="15"/>
      <c r="I242" s="255"/>
      <c r="J242" s="255"/>
      <c r="K242" s="7"/>
      <c r="L242" s="256"/>
    </row>
    <row r="243" spans="1:12" ht="15.75" thickBot="1">
      <c r="A243" s="15" t="s">
        <v>1193</v>
      </c>
      <c r="B243" s="15" t="s">
        <v>1194</v>
      </c>
      <c r="C243" s="7" t="s">
        <v>1195</v>
      </c>
      <c r="D243" s="7" t="s">
        <v>1195</v>
      </c>
      <c r="E243" s="7"/>
      <c r="F243" s="8" t="s">
        <v>115</v>
      </c>
      <c r="G243" s="247"/>
      <c r="H243" s="15"/>
      <c r="I243" s="255"/>
      <c r="J243" s="255"/>
      <c r="K243" s="7"/>
      <c r="L243" s="256"/>
    </row>
    <row r="244" spans="1:12" ht="78" customHeight="1" thickBot="1">
      <c r="A244" s="15" t="s">
        <v>1196</v>
      </c>
      <c r="B244" s="260" t="s">
        <v>103</v>
      </c>
      <c r="C244" s="7" t="s">
        <v>1197</v>
      </c>
      <c r="D244" s="7" t="s">
        <v>1198</v>
      </c>
      <c r="E244" s="7"/>
      <c r="F244" s="8" t="s">
        <v>115</v>
      </c>
      <c r="G244" s="247" t="s">
        <v>1199</v>
      </c>
      <c r="H244" s="15"/>
      <c r="I244" s="7" t="s">
        <v>240</v>
      </c>
      <c r="J244" s="7"/>
      <c r="K244" s="7"/>
      <c r="L244" s="256" t="s">
        <v>2</v>
      </c>
    </row>
    <row r="245" spans="1:12" ht="30.75" thickBot="1">
      <c r="A245" s="15" t="s">
        <v>1200</v>
      </c>
      <c r="B245" s="15" t="s">
        <v>1201</v>
      </c>
      <c r="C245" s="7" t="s">
        <v>1202</v>
      </c>
      <c r="D245" s="7" t="s">
        <v>1203</v>
      </c>
      <c r="E245" s="7"/>
      <c r="F245" s="8" t="s">
        <v>115</v>
      </c>
      <c r="G245" s="247" t="s">
        <v>1204</v>
      </c>
      <c r="H245" s="15"/>
      <c r="I245" s="255" t="s">
        <v>103</v>
      </c>
      <c r="J245" s="255"/>
      <c r="K245" s="7"/>
      <c r="L245" s="256" t="s">
        <v>1205</v>
      </c>
    </row>
    <row r="246" spans="1:12" ht="30.75" thickBot="1">
      <c r="A246" s="15" t="s">
        <v>1190</v>
      </c>
      <c r="B246" s="15" t="s">
        <v>1191</v>
      </c>
      <c r="C246" s="7" t="s">
        <v>1206</v>
      </c>
      <c r="D246" s="7" t="s">
        <v>1207</v>
      </c>
      <c r="E246" s="7"/>
      <c r="F246" s="8" t="s">
        <v>115</v>
      </c>
      <c r="G246" s="247"/>
      <c r="H246" s="15"/>
      <c r="I246" s="255" t="s">
        <v>103</v>
      </c>
      <c r="J246" s="255"/>
      <c r="K246" s="7"/>
      <c r="L246" s="256"/>
    </row>
    <row r="247" spans="1:12" ht="15.75" thickBot="1">
      <c r="A247" s="15" t="s">
        <v>1193</v>
      </c>
      <c r="B247" s="15" t="s">
        <v>1194</v>
      </c>
      <c r="C247" s="7" t="s">
        <v>1208</v>
      </c>
      <c r="D247" s="7" t="s">
        <v>1209</v>
      </c>
      <c r="E247" s="7"/>
      <c r="F247" s="8" t="s">
        <v>115</v>
      </c>
      <c r="G247" s="247"/>
      <c r="H247" s="15"/>
      <c r="I247" s="255" t="s">
        <v>103</v>
      </c>
      <c r="J247" s="255"/>
      <c r="K247" s="7"/>
      <c r="L247" s="256"/>
    </row>
    <row r="248" spans="1:12" ht="15.75" thickBot="1">
      <c r="A248" s="261" t="s">
        <v>1210</v>
      </c>
      <c r="B248" s="15"/>
      <c r="C248" s="7"/>
      <c r="D248" s="7"/>
      <c r="E248" s="7"/>
      <c r="F248" s="8" t="s">
        <v>101</v>
      </c>
      <c r="G248" s="247"/>
      <c r="H248" s="15"/>
      <c r="I248" s="7"/>
      <c r="J248" s="7"/>
      <c r="K248" s="7"/>
      <c r="L248" s="256"/>
    </row>
    <row r="249" spans="1:12" ht="15.75" thickBot="1">
      <c r="A249" s="15" t="s">
        <v>1211</v>
      </c>
      <c r="B249" s="15"/>
      <c r="C249" s="7" t="s">
        <v>1212</v>
      </c>
      <c r="D249" s="7" t="s">
        <v>1213</v>
      </c>
      <c r="E249" s="7"/>
      <c r="F249" s="8" t="s">
        <v>115</v>
      </c>
      <c r="G249" s="247" t="s">
        <v>854</v>
      </c>
      <c r="H249" s="15"/>
      <c r="I249" s="255" t="s">
        <v>103</v>
      </c>
      <c r="J249" s="15" t="s">
        <v>324</v>
      </c>
      <c r="K249" s="7"/>
      <c r="L249" s="256"/>
    </row>
    <row r="250" spans="1:12" ht="15.75" thickBot="1">
      <c r="A250" s="15" t="s">
        <v>1214</v>
      </c>
      <c r="B250" s="15" t="s">
        <v>1215</v>
      </c>
      <c r="C250" s="15" t="s">
        <v>1216</v>
      </c>
      <c r="D250" s="7" t="s">
        <v>1217</v>
      </c>
      <c r="E250" s="7"/>
      <c r="F250" s="8" t="s">
        <v>101</v>
      </c>
      <c r="G250" s="247" t="s">
        <v>1218</v>
      </c>
      <c r="H250" s="15"/>
      <c r="I250" s="7" t="s">
        <v>1218</v>
      </c>
      <c r="J250" s="7"/>
      <c r="K250" s="7"/>
      <c r="L250" s="222" t="s">
        <v>1218</v>
      </c>
    </row>
    <row r="251" spans="1:12" ht="30.75" thickBot="1">
      <c r="A251" s="15" t="s">
        <v>1219</v>
      </c>
      <c r="B251" s="15" t="s">
        <v>1220</v>
      </c>
      <c r="C251" s="7" t="s">
        <v>1221</v>
      </c>
      <c r="D251" s="7" t="s">
        <v>1222</v>
      </c>
      <c r="E251" s="7"/>
      <c r="F251" s="8" t="s">
        <v>115</v>
      </c>
      <c r="G251" s="247" t="s">
        <v>1223</v>
      </c>
      <c r="H251" s="15"/>
      <c r="I251" s="7" t="s">
        <v>1224</v>
      </c>
      <c r="J251" s="7"/>
      <c r="K251" s="7"/>
      <c r="L251" s="222" t="s">
        <v>1223</v>
      </c>
    </row>
    <row r="252" spans="1:12" ht="30.75" thickBot="1">
      <c r="A252" s="15" t="s">
        <v>1225</v>
      </c>
      <c r="B252" s="15" t="s">
        <v>1226</v>
      </c>
      <c r="C252" s="7" t="s">
        <v>1227</v>
      </c>
      <c r="D252" s="7" t="s">
        <v>1228</v>
      </c>
      <c r="E252" s="7"/>
      <c r="F252" s="8" t="s">
        <v>115</v>
      </c>
      <c r="G252" s="247" t="s">
        <v>1229</v>
      </c>
      <c r="H252" s="15"/>
      <c r="I252" s="7" t="s">
        <v>1230</v>
      </c>
      <c r="J252" s="7"/>
      <c r="K252" s="7"/>
      <c r="L252" s="222" t="s">
        <v>1229</v>
      </c>
    </row>
    <row r="253" spans="1:12" ht="15.75" thickBot="1">
      <c r="A253" s="15" t="s">
        <v>1231</v>
      </c>
      <c r="B253" s="15" t="s">
        <v>1232</v>
      </c>
      <c r="C253" s="7" t="s">
        <v>1233</v>
      </c>
      <c r="D253" s="7" t="s">
        <v>1234</v>
      </c>
      <c r="E253" s="7"/>
      <c r="F253" s="8" t="s">
        <v>115</v>
      </c>
      <c r="G253" s="247" t="s">
        <v>1235</v>
      </c>
      <c r="H253" s="15"/>
      <c r="I253" s="255" t="s">
        <v>103</v>
      </c>
      <c r="J253" s="255"/>
      <c r="K253" s="7"/>
      <c r="L253" s="222" t="s">
        <v>1235</v>
      </c>
    </row>
    <row r="254" spans="1:12" ht="15.75" thickBot="1">
      <c r="A254" s="15" t="s">
        <v>1236</v>
      </c>
      <c r="B254" s="15" t="s">
        <v>1237</v>
      </c>
      <c r="C254" s="7" t="s">
        <v>1238</v>
      </c>
      <c r="D254" s="7" t="s">
        <v>1239</v>
      </c>
      <c r="E254" s="7"/>
      <c r="F254" s="8" t="s">
        <v>115</v>
      </c>
      <c r="G254" s="247" t="s">
        <v>1240</v>
      </c>
      <c r="H254" s="15"/>
      <c r="I254" s="255" t="s">
        <v>103</v>
      </c>
      <c r="J254" s="255"/>
      <c r="K254" s="7"/>
      <c r="L254" s="222" t="s">
        <v>1241</v>
      </c>
    </row>
    <row r="255" spans="1:12" ht="15.75" thickBot="1">
      <c r="A255" s="15" t="s">
        <v>1242</v>
      </c>
      <c r="B255" s="15" t="s">
        <v>1243</v>
      </c>
      <c r="C255" s="15" t="s">
        <v>1244</v>
      </c>
      <c r="D255" s="7" t="s">
        <v>1245</v>
      </c>
      <c r="E255" s="7"/>
      <c r="F255" s="8" t="s">
        <v>101</v>
      </c>
      <c r="G255" s="247"/>
      <c r="H255" s="15"/>
      <c r="I255" s="7" t="s">
        <v>1246</v>
      </c>
      <c r="J255" s="7"/>
      <c r="K255" s="7"/>
      <c r="L255" s="32" t="s">
        <v>1247</v>
      </c>
    </row>
    <row r="256" spans="1:12" ht="15.75" thickBot="1">
      <c r="A256" s="15" t="s">
        <v>1248</v>
      </c>
      <c r="B256" s="15" t="s">
        <v>1249</v>
      </c>
      <c r="C256" s="15" t="s">
        <v>1250</v>
      </c>
      <c r="D256" s="7" t="s">
        <v>1251</v>
      </c>
      <c r="E256" s="7"/>
      <c r="F256" s="8" t="s">
        <v>101</v>
      </c>
      <c r="G256" s="247"/>
      <c r="H256" s="15"/>
      <c r="I256" s="7" t="s">
        <v>1252</v>
      </c>
      <c r="J256" s="7"/>
      <c r="K256" s="7"/>
      <c r="L256" s="32" t="s">
        <v>1253</v>
      </c>
    </row>
    <row r="257" spans="1:12" ht="30.75" thickBot="1">
      <c r="A257" s="15" t="s">
        <v>1254</v>
      </c>
      <c r="B257" s="15" t="s">
        <v>1255</v>
      </c>
      <c r="C257" s="7" t="s">
        <v>1256</v>
      </c>
      <c r="D257" s="7" t="s">
        <v>1257</v>
      </c>
      <c r="E257" s="7"/>
      <c r="F257" s="8" t="s">
        <v>115</v>
      </c>
      <c r="G257" s="247" t="s">
        <v>1258</v>
      </c>
      <c r="H257" s="15"/>
      <c r="I257" s="7" t="s">
        <v>1259</v>
      </c>
      <c r="J257" s="7"/>
      <c r="K257" s="7"/>
      <c r="L257" s="222" t="s">
        <v>1260</v>
      </c>
    </row>
    <row r="258" spans="1:12" ht="15.75" thickBot="1">
      <c r="A258" s="15" t="s">
        <v>1261</v>
      </c>
      <c r="B258" s="15" t="s">
        <v>1262</v>
      </c>
      <c r="C258" s="7" t="s">
        <v>1263</v>
      </c>
      <c r="D258" s="7" t="s">
        <v>1264</v>
      </c>
      <c r="E258" s="7"/>
      <c r="F258" s="8" t="s">
        <v>115</v>
      </c>
      <c r="G258" s="247" t="s">
        <v>1265</v>
      </c>
      <c r="H258" s="15"/>
      <c r="I258" s="7" t="s">
        <v>1266</v>
      </c>
      <c r="J258" s="7"/>
      <c r="K258" s="7"/>
      <c r="L258" s="222" t="s">
        <v>1267</v>
      </c>
    </row>
    <row r="259" spans="1:12" ht="15.75" thickBot="1">
      <c r="A259" s="15" t="s">
        <v>1268</v>
      </c>
      <c r="B259" s="15" t="s">
        <v>1269</v>
      </c>
      <c r="C259" s="7" t="s">
        <v>1270</v>
      </c>
      <c r="D259" s="7" t="s">
        <v>1271</v>
      </c>
      <c r="E259" s="7"/>
      <c r="F259" s="8" t="s">
        <v>115</v>
      </c>
      <c r="G259" s="247" t="s">
        <v>1272</v>
      </c>
      <c r="H259" s="15"/>
      <c r="I259" s="7" t="s">
        <v>1273</v>
      </c>
      <c r="J259" s="7"/>
      <c r="K259" s="7"/>
      <c r="L259" s="222" t="s">
        <v>1274</v>
      </c>
    </row>
    <row r="260" spans="1:12" ht="15.75" thickBot="1">
      <c r="A260" s="15" t="s">
        <v>1275</v>
      </c>
      <c r="B260" s="15" t="s">
        <v>1276</v>
      </c>
      <c r="C260" s="7" t="s">
        <v>1277</v>
      </c>
      <c r="D260" s="7" t="s">
        <v>1278</v>
      </c>
      <c r="E260" s="7"/>
      <c r="F260" s="8" t="s">
        <v>115</v>
      </c>
      <c r="G260" s="247" t="s">
        <v>1279</v>
      </c>
      <c r="H260" s="15"/>
      <c r="I260" s="7" t="s">
        <v>1280</v>
      </c>
      <c r="J260" s="7"/>
      <c r="K260" s="7"/>
      <c r="L260" s="222"/>
    </row>
    <row r="261" spans="1:12" ht="15.75" thickBot="1">
      <c r="A261" s="15" t="s">
        <v>1281</v>
      </c>
      <c r="B261" s="15" t="s">
        <v>1282</v>
      </c>
      <c r="C261" s="7" t="s">
        <v>1283</v>
      </c>
      <c r="D261" s="7" t="s">
        <v>1284</v>
      </c>
      <c r="E261" s="7"/>
      <c r="F261" s="8" t="s">
        <v>115</v>
      </c>
      <c r="G261" s="247" t="s">
        <v>1258</v>
      </c>
      <c r="H261" s="15"/>
      <c r="I261" s="7" t="s">
        <v>1285</v>
      </c>
      <c r="J261" s="7"/>
      <c r="K261" s="7"/>
      <c r="L261" s="222" t="s">
        <v>1286</v>
      </c>
    </row>
    <row r="262" spans="1:12" ht="15.75" thickBot="1">
      <c r="A262" s="15" t="s">
        <v>1287</v>
      </c>
      <c r="B262" s="15" t="s">
        <v>1288</v>
      </c>
      <c r="C262" s="7" t="s">
        <v>1289</v>
      </c>
      <c r="D262" s="7" t="s">
        <v>1290</v>
      </c>
      <c r="E262" s="7"/>
      <c r="F262" s="8" t="s">
        <v>115</v>
      </c>
      <c r="G262" s="247"/>
      <c r="H262" s="15"/>
      <c r="I262" s="255" t="s">
        <v>103</v>
      </c>
      <c r="J262" s="255"/>
      <c r="K262" s="7"/>
      <c r="L262" s="222" t="s">
        <v>1291</v>
      </c>
    </row>
    <row r="263" spans="1:12" ht="15.75" thickBot="1">
      <c r="A263" s="15" t="s">
        <v>1292</v>
      </c>
      <c r="B263" s="15" t="s">
        <v>1293</v>
      </c>
      <c r="C263" s="7" t="s">
        <v>1294</v>
      </c>
      <c r="D263" s="7" t="s">
        <v>1295</v>
      </c>
      <c r="E263" s="7"/>
      <c r="F263" s="8" t="s">
        <v>115</v>
      </c>
      <c r="G263" s="247"/>
      <c r="H263" s="15"/>
      <c r="I263" s="255" t="s">
        <v>103</v>
      </c>
      <c r="J263" s="255"/>
      <c r="K263" s="7"/>
      <c r="L263" s="32" t="s">
        <v>1296</v>
      </c>
    </row>
    <row r="264" spans="1:12" ht="30.75" thickBot="1">
      <c r="A264" s="15" t="s">
        <v>1297</v>
      </c>
      <c r="B264" s="15" t="s">
        <v>1298</v>
      </c>
      <c r="C264" s="15" t="s">
        <v>1299</v>
      </c>
      <c r="D264" s="7" t="s">
        <v>1300</v>
      </c>
      <c r="E264" s="7"/>
      <c r="F264" s="8" t="s">
        <v>101</v>
      </c>
      <c r="G264" s="247" t="s">
        <v>1301</v>
      </c>
      <c r="H264" s="15"/>
      <c r="I264" s="7" t="s">
        <v>1302</v>
      </c>
      <c r="J264" s="7"/>
      <c r="K264" s="7"/>
      <c r="L264" s="222" t="s">
        <v>1303</v>
      </c>
    </row>
    <row r="265" spans="1:12" ht="30.75" thickBot="1">
      <c r="A265" s="15" t="s">
        <v>1304</v>
      </c>
      <c r="B265" s="15" t="s">
        <v>1305</v>
      </c>
      <c r="C265" s="15" t="s">
        <v>1306</v>
      </c>
      <c r="D265" s="7" t="s">
        <v>1307</v>
      </c>
      <c r="E265" s="7"/>
      <c r="F265" s="8" t="s">
        <v>101</v>
      </c>
      <c r="G265" s="247" t="s">
        <v>1308</v>
      </c>
      <c r="H265" s="15"/>
      <c r="I265" s="7" t="s">
        <v>1309</v>
      </c>
      <c r="J265" s="7"/>
      <c r="K265" s="7"/>
      <c r="L265" s="222" t="s">
        <v>1310</v>
      </c>
    </row>
    <row r="266" spans="1:12" ht="30.75" thickBot="1">
      <c r="A266" s="15" t="s">
        <v>1311</v>
      </c>
      <c r="B266" s="15" t="s">
        <v>1312</v>
      </c>
      <c r="C266" s="15" t="s">
        <v>1313</v>
      </c>
      <c r="D266" s="7" t="s">
        <v>1314</v>
      </c>
      <c r="E266" s="7"/>
      <c r="F266" s="8" t="s">
        <v>101</v>
      </c>
      <c r="G266" s="247" t="s">
        <v>1301</v>
      </c>
      <c r="H266" s="15"/>
      <c r="I266" s="7" t="s">
        <v>1315</v>
      </c>
      <c r="J266" s="7"/>
      <c r="K266" s="7"/>
      <c r="L266" s="222" t="s">
        <v>1316</v>
      </c>
    </row>
    <row r="267" spans="1:12" ht="30.75" thickBot="1">
      <c r="A267" s="15" t="s">
        <v>1317</v>
      </c>
      <c r="B267" s="15" t="s">
        <v>1318</v>
      </c>
      <c r="C267" s="15" t="s">
        <v>1319</v>
      </c>
      <c r="D267" s="7" t="s">
        <v>1320</v>
      </c>
      <c r="E267" s="7"/>
      <c r="F267" s="8" t="s">
        <v>101</v>
      </c>
      <c r="G267" s="247" t="s">
        <v>1308</v>
      </c>
      <c r="H267" s="15"/>
      <c r="I267" s="7" t="s">
        <v>1321</v>
      </c>
      <c r="J267" s="7"/>
      <c r="K267" s="7"/>
      <c r="L267" s="222" t="s">
        <v>1322</v>
      </c>
    </row>
    <row r="268" spans="1:12" ht="15.75" thickBot="1">
      <c r="A268" s="15" t="s">
        <v>1323</v>
      </c>
      <c r="B268" s="15" t="s">
        <v>1324</v>
      </c>
      <c r="C268" s="15" t="s">
        <v>1325</v>
      </c>
      <c r="D268" s="7" t="s">
        <v>1326</v>
      </c>
      <c r="E268" s="7"/>
      <c r="F268" s="8" t="s">
        <v>101</v>
      </c>
      <c r="G268" s="247" t="s">
        <v>1327</v>
      </c>
      <c r="H268" s="15"/>
      <c r="I268" s="255" t="s">
        <v>103</v>
      </c>
      <c r="J268" s="255"/>
      <c r="K268" s="7"/>
      <c r="L268" s="256"/>
    </row>
    <row r="269" spans="1:12" ht="15.75" thickBot="1">
      <c r="A269" s="15" t="s">
        <v>1328</v>
      </c>
      <c r="B269" s="15" t="s">
        <v>1329</v>
      </c>
      <c r="C269" s="15" t="s">
        <v>1330</v>
      </c>
      <c r="D269" s="7" t="s">
        <v>1331</v>
      </c>
      <c r="E269" s="7"/>
      <c r="F269" s="8" t="s">
        <v>101</v>
      </c>
      <c r="G269" s="247" t="s">
        <v>1327</v>
      </c>
      <c r="H269" s="15"/>
      <c r="I269" s="255" t="s">
        <v>103</v>
      </c>
      <c r="J269" s="255"/>
      <c r="K269" s="7"/>
      <c r="L269" s="256"/>
    </row>
    <row r="270" spans="1:12" ht="15.75" thickBot="1">
      <c r="A270" s="261" t="s">
        <v>1332</v>
      </c>
      <c r="B270" s="15"/>
      <c r="C270" s="15"/>
      <c r="D270" s="7"/>
      <c r="E270" s="7"/>
      <c r="F270" s="8"/>
      <c r="G270" s="247"/>
      <c r="H270" s="15"/>
      <c r="I270" s="255"/>
      <c r="J270" s="255"/>
      <c r="K270" s="7"/>
      <c r="L270" s="256"/>
    </row>
    <row r="271" spans="1:12" ht="15.75" thickBot="1">
      <c r="A271" s="15" t="s">
        <v>1333</v>
      </c>
      <c r="B271" s="15" t="s">
        <v>1334</v>
      </c>
      <c r="C271" s="15" t="s">
        <v>1335</v>
      </c>
      <c r="D271" s="15" t="s">
        <v>1336</v>
      </c>
      <c r="E271" s="15"/>
      <c r="F271" s="8" t="s">
        <v>115</v>
      </c>
      <c r="G271" s="247" t="s">
        <v>1337</v>
      </c>
      <c r="H271" s="15"/>
      <c r="I271" s="255"/>
      <c r="J271" s="255"/>
      <c r="K271" s="7"/>
      <c r="L271" s="256"/>
    </row>
    <row r="272" spans="1:12" ht="15.75" thickBot="1">
      <c r="A272" s="15" t="s">
        <v>1338</v>
      </c>
      <c r="B272" s="15" t="s">
        <v>1339</v>
      </c>
      <c r="C272" s="15" t="s">
        <v>1340</v>
      </c>
      <c r="D272" s="15" t="s">
        <v>1341</v>
      </c>
      <c r="E272" s="15"/>
      <c r="F272" s="8" t="s">
        <v>115</v>
      </c>
      <c r="G272" s="247" t="s">
        <v>1342</v>
      </c>
      <c r="H272" s="15"/>
      <c r="I272" s="255"/>
      <c r="J272" s="255"/>
      <c r="K272" s="7"/>
      <c r="L272" s="256"/>
    </row>
    <row r="273" spans="1:12" ht="15.75" thickBot="1">
      <c r="A273" s="15" t="s">
        <v>1343</v>
      </c>
      <c r="B273" s="15" t="s">
        <v>1344</v>
      </c>
      <c r="C273" s="15" t="s">
        <v>1345</v>
      </c>
      <c r="D273" s="15" t="s">
        <v>1346</v>
      </c>
      <c r="E273" s="15"/>
      <c r="F273" s="8" t="s">
        <v>115</v>
      </c>
      <c r="G273" s="247" t="s">
        <v>1347</v>
      </c>
      <c r="H273" s="15"/>
      <c r="I273" s="255"/>
      <c r="J273" s="255"/>
      <c r="K273" s="7"/>
      <c r="L273" s="256"/>
    </row>
    <row r="274" spans="1:12" ht="15.75" thickBot="1">
      <c r="A274" s="15" t="s">
        <v>1348</v>
      </c>
      <c r="B274" s="15" t="s">
        <v>1349</v>
      </c>
      <c r="C274" s="15" t="s">
        <v>1350</v>
      </c>
      <c r="D274" s="15" t="s">
        <v>1351</v>
      </c>
      <c r="E274" s="15"/>
      <c r="F274" s="8" t="s">
        <v>115</v>
      </c>
      <c r="G274" s="247" t="s">
        <v>1352</v>
      </c>
      <c r="H274" s="15"/>
      <c r="I274" s="255"/>
      <c r="J274" s="255"/>
      <c r="K274" s="7"/>
      <c r="L274" s="256"/>
    </row>
    <row r="275" spans="1:12" ht="30.75" thickBot="1">
      <c r="A275" s="15" t="s">
        <v>1353</v>
      </c>
      <c r="B275" s="15" t="s">
        <v>1354</v>
      </c>
      <c r="C275" s="15" t="s">
        <v>1355</v>
      </c>
      <c r="D275" s="15" t="s">
        <v>1356</v>
      </c>
      <c r="E275" s="15"/>
      <c r="F275" s="8" t="s">
        <v>115</v>
      </c>
      <c r="G275" s="247" t="s">
        <v>1357</v>
      </c>
      <c r="H275" s="15"/>
      <c r="I275" s="255"/>
      <c r="J275" s="255"/>
      <c r="K275" s="7"/>
      <c r="L275" s="256"/>
    </row>
    <row r="276" spans="1:12" ht="15.75" thickBot="1">
      <c r="A276" s="15" t="s">
        <v>1358</v>
      </c>
      <c r="B276" s="15" t="s">
        <v>1359</v>
      </c>
      <c r="C276" s="15" t="s">
        <v>1360</v>
      </c>
      <c r="D276" s="15" t="s">
        <v>1361</v>
      </c>
      <c r="E276" s="15"/>
      <c r="F276" s="8" t="s">
        <v>115</v>
      </c>
      <c r="G276" s="247" t="s">
        <v>1362</v>
      </c>
      <c r="H276" s="15"/>
      <c r="I276" s="255"/>
      <c r="J276" s="255"/>
      <c r="K276" s="7"/>
      <c r="L276" s="256"/>
    </row>
    <row r="277" spans="1:12" ht="15.75" thickBot="1">
      <c r="A277" s="15" t="s">
        <v>1363</v>
      </c>
      <c r="B277" s="15" t="s">
        <v>1364</v>
      </c>
      <c r="C277" s="15" t="s">
        <v>1365</v>
      </c>
      <c r="D277" s="15" t="s">
        <v>1366</v>
      </c>
      <c r="E277" s="15"/>
      <c r="F277" s="8" t="s">
        <v>115</v>
      </c>
      <c r="G277" s="247" t="s">
        <v>1367</v>
      </c>
      <c r="H277" s="15"/>
      <c r="I277" s="255"/>
      <c r="J277" s="255"/>
      <c r="K277" s="7"/>
      <c r="L277" s="256"/>
    </row>
    <row r="278" spans="1:12" ht="15.75" thickBot="1">
      <c r="A278" s="15" t="s">
        <v>1368</v>
      </c>
      <c r="B278" s="15" t="s">
        <v>1369</v>
      </c>
      <c r="C278" s="15" t="s">
        <v>1370</v>
      </c>
      <c r="D278" s="15" t="s">
        <v>1371</v>
      </c>
      <c r="E278" s="15"/>
      <c r="F278" s="8" t="s">
        <v>115</v>
      </c>
      <c r="G278" s="247" t="s">
        <v>1372</v>
      </c>
      <c r="H278" s="15"/>
      <c r="I278" s="255"/>
      <c r="J278" s="255"/>
      <c r="K278" s="7"/>
      <c r="L278" s="256"/>
    </row>
    <row r="279" spans="1:12" ht="15.75" thickBot="1">
      <c r="A279" s="15" t="s">
        <v>1373</v>
      </c>
      <c r="B279" s="15" t="s">
        <v>1374</v>
      </c>
      <c r="C279" s="15" t="s">
        <v>1375</v>
      </c>
      <c r="D279" s="15" t="s">
        <v>1376</v>
      </c>
      <c r="E279" s="15"/>
      <c r="F279" s="8" t="s">
        <v>115</v>
      </c>
      <c r="G279" s="247" t="s">
        <v>1377</v>
      </c>
      <c r="H279" s="15"/>
      <c r="I279" s="255"/>
      <c r="J279" s="255"/>
      <c r="K279" s="7"/>
      <c r="L279" s="256"/>
    </row>
    <row r="280" spans="1:12" ht="15.75" thickBot="1">
      <c r="A280" s="15" t="s">
        <v>1378</v>
      </c>
      <c r="B280" s="15" t="s">
        <v>1379</v>
      </c>
      <c r="C280" s="15" t="s">
        <v>1380</v>
      </c>
      <c r="D280" s="15" t="s">
        <v>1381</v>
      </c>
      <c r="E280" s="15"/>
      <c r="F280" s="8" t="s">
        <v>115</v>
      </c>
      <c r="G280" s="247" t="s">
        <v>1382</v>
      </c>
      <c r="H280" s="15"/>
      <c r="I280" s="255"/>
      <c r="J280" s="255"/>
      <c r="K280" s="7"/>
      <c r="L280" s="256"/>
    </row>
    <row r="281" spans="1:12" ht="15.75" thickBot="1">
      <c r="A281" s="15" t="s">
        <v>1383</v>
      </c>
      <c r="B281" s="15" t="s">
        <v>1384</v>
      </c>
      <c r="C281" s="15" t="s">
        <v>1385</v>
      </c>
      <c r="D281" s="15" t="s">
        <v>1386</v>
      </c>
      <c r="E281" s="15"/>
      <c r="F281" s="8" t="s">
        <v>115</v>
      </c>
      <c r="G281" s="247" t="s">
        <v>1387</v>
      </c>
      <c r="H281" s="15"/>
      <c r="I281" s="255"/>
      <c r="J281" s="255"/>
      <c r="K281" s="7"/>
      <c r="L281" s="256"/>
    </row>
    <row r="282" spans="1:12" ht="15.75" thickBot="1">
      <c r="A282" s="15" t="s">
        <v>1388</v>
      </c>
      <c r="B282" s="15" t="s">
        <v>1389</v>
      </c>
      <c r="C282" s="15" t="s">
        <v>1390</v>
      </c>
      <c r="D282" s="15" t="s">
        <v>1391</v>
      </c>
      <c r="E282" s="15"/>
      <c r="F282" s="8" t="s">
        <v>115</v>
      </c>
      <c r="G282" s="247" t="s">
        <v>1392</v>
      </c>
      <c r="H282" s="15"/>
      <c r="I282" s="255"/>
      <c r="J282" s="255"/>
      <c r="K282" s="7"/>
      <c r="L282" s="256"/>
    </row>
    <row r="283" spans="1:12" ht="15.75" thickBot="1">
      <c r="A283" s="15" t="s">
        <v>1393</v>
      </c>
      <c r="B283" s="15" t="s">
        <v>1394</v>
      </c>
      <c r="C283" s="15" t="s">
        <v>1395</v>
      </c>
      <c r="D283" s="15" t="s">
        <v>1396</v>
      </c>
      <c r="E283" s="15"/>
      <c r="F283" s="8" t="s">
        <v>115</v>
      </c>
      <c r="G283" s="247" t="s">
        <v>1397</v>
      </c>
      <c r="H283" s="15"/>
      <c r="I283" s="255"/>
      <c r="J283" s="255"/>
      <c r="K283" s="7"/>
      <c r="L283" s="256"/>
    </row>
    <row r="284" spans="1:12" ht="15.75" thickBot="1">
      <c r="A284" s="15" t="s">
        <v>1398</v>
      </c>
      <c r="B284" s="15" t="s">
        <v>1399</v>
      </c>
      <c r="C284" s="15" t="s">
        <v>1400</v>
      </c>
      <c r="D284" s="15" t="s">
        <v>1401</v>
      </c>
      <c r="E284" s="15"/>
      <c r="F284" s="8" t="s">
        <v>115</v>
      </c>
      <c r="G284" s="247" t="s">
        <v>1402</v>
      </c>
      <c r="H284" s="15"/>
      <c r="I284" s="255"/>
      <c r="J284" s="255"/>
      <c r="K284" s="7"/>
      <c r="L284" s="256"/>
    </row>
    <row r="285" spans="1:12" ht="15.75" thickBot="1">
      <c r="A285" s="15" t="s">
        <v>1403</v>
      </c>
      <c r="B285" s="15" t="s">
        <v>1404</v>
      </c>
      <c r="C285" s="15" t="s">
        <v>1405</v>
      </c>
      <c r="D285" s="15" t="s">
        <v>1406</v>
      </c>
      <c r="E285" s="15"/>
      <c r="F285" s="8" t="s">
        <v>115</v>
      </c>
      <c r="G285" s="247" t="s">
        <v>1407</v>
      </c>
      <c r="H285" s="15"/>
      <c r="I285" s="255"/>
      <c r="J285" s="255"/>
      <c r="K285" s="7"/>
      <c r="L285" s="256"/>
    </row>
    <row r="286" spans="1:12" ht="15.75" thickBot="1">
      <c r="A286" s="15" t="s">
        <v>1408</v>
      </c>
      <c r="B286" s="15" t="s">
        <v>1409</v>
      </c>
      <c r="C286" s="15" t="s">
        <v>1410</v>
      </c>
      <c r="D286" s="15" t="s">
        <v>1411</v>
      </c>
      <c r="E286" s="15"/>
      <c r="F286" s="8" t="s">
        <v>115</v>
      </c>
      <c r="G286" s="247" t="s">
        <v>1412</v>
      </c>
      <c r="H286" s="15"/>
      <c r="I286" s="255"/>
      <c r="J286" s="255"/>
      <c r="K286" s="7"/>
      <c r="L286" s="256"/>
    </row>
    <row r="287" spans="1:12" ht="15.75" thickBot="1">
      <c r="A287" s="15" t="s">
        <v>1413</v>
      </c>
      <c r="B287" s="15" t="s">
        <v>1414</v>
      </c>
      <c r="C287" s="15" t="s">
        <v>1415</v>
      </c>
      <c r="D287" s="15" t="s">
        <v>1416</v>
      </c>
      <c r="E287" s="15"/>
      <c r="F287" s="8" t="s">
        <v>115</v>
      </c>
      <c r="G287" s="247" t="s">
        <v>1417</v>
      </c>
      <c r="H287" s="15"/>
      <c r="I287" s="255"/>
      <c r="J287" s="255"/>
      <c r="K287" s="7"/>
      <c r="L287" s="256"/>
    </row>
    <row r="288" spans="1:12" ht="15.75" thickBot="1">
      <c r="A288" s="15" t="s">
        <v>1418</v>
      </c>
      <c r="B288" s="15" t="s">
        <v>1419</v>
      </c>
      <c r="C288" s="15" t="s">
        <v>1420</v>
      </c>
      <c r="D288" s="15" t="s">
        <v>1421</v>
      </c>
      <c r="E288" s="15"/>
      <c r="F288" s="8" t="s">
        <v>115</v>
      </c>
      <c r="G288" s="247" t="s">
        <v>1422</v>
      </c>
      <c r="H288" s="15"/>
      <c r="I288" s="255"/>
      <c r="J288" s="255"/>
      <c r="K288" s="7"/>
      <c r="L288" s="256"/>
    </row>
    <row r="289" spans="1:12" ht="15.75" thickBot="1">
      <c r="A289" s="261" t="s">
        <v>1423</v>
      </c>
      <c r="B289" s="15"/>
      <c r="C289" s="7"/>
      <c r="D289" s="7"/>
      <c r="E289" s="7"/>
      <c r="F289" s="8" t="s">
        <v>101</v>
      </c>
      <c r="G289" s="247"/>
      <c r="H289" s="15"/>
      <c r="I289" s="255"/>
      <c r="J289" s="255"/>
      <c r="K289" s="7"/>
      <c r="L289" s="256"/>
    </row>
    <row r="290" spans="1:12" ht="15.75" thickBot="1">
      <c r="A290" s="15" t="s">
        <v>1424</v>
      </c>
      <c r="B290" s="15" t="s">
        <v>1425</v>
      </c>
      <c r="C290" s="7" t="s">
        <v>1426</v>
      </c>
      <c r="D290" s="7" t="s">
        <v>1427</v>
      </c>
      <c r="E290" s="7"/>
      <c r="F290" s="8" t="s">
        <v>115</v>
      </c>
      <c r="G290" s="15" t="s">
        <v>1428</v>
      </c>
      <c r="H290" s="15"/>
      <c r="I290" s="255"/>
      <c r="J290" s="255"/>
      <c r="K290" s="7"/>
      <c r="L290" s="256"/>
    </row>
    <row r="291" spans="1:12" ht="30.75" thickBot="1">
      <c r="A291" s="15" t="s">
        <v>1429</v>
      </c>
      <c r="B291" s="15" t="s">
        <v>1430</v>
      </c>
      <c r="C291" s="7" t="s">
        <v>1431</v>
      </c>
      <c r="D291" s="7" t="s">
        <v>1432</v>
      </c>
      <c r="E291" s="7"/>
      <c r="F291" s="8" t="s">
        <v>115</v>
      </c>
      <c r="G291" s="247"/>
      <c r="H291" s="15"/>
      <c r="I291" s="7" t="s">
        <v>1433</v>
      </c>
      <c r="J291" s="7"/>
      <c r="K291" s="7"/>
      <c r="L291" s="256"/>
    </row>
    <row r="292" spans="1:12" ht="15.75" thickBot="1">
      <c r="A292" s="15" t="s">
        <v>1434</v>
      </c>
      <c r="B292" s="15" t="s">
        <v>1435</v>
      </c>
      <c r="C292" s="7" t="s">
        <v>1436</v>
      </c>
      <c r="D292" s="7" t="s">
        <v>1437</v>
      </c>
      <c r="E292" s="7"/>
      <c r="F292" s="8" t="s">
        <v>115</v>
      </c>
      <c r="G292" s="247" t="s">
        <v>1438</v>
      </c>
      <c r="H292" s="15"/>
      <c r="I292" s="255" t="s">
        <v>103</v>
      </c>
      <c r="J292" s="255"/>
      <c r="K292" s="7"/>
      <c r="L292" s="256"/>
    </row>
    <row r="293" spans="1:12" ht="15.75" thickBot="1">
      <c r="A293" s="15" t="s">
        <v>1439</v>
      </c>
      <c r="B293" s="15" t="s">
        <v>1440</v>
      </c>
      <c r="C293" s="7" t="s">
        <v>1441</v>
      </c>
      <c r="D293" s="7" t="s">
        <v>1442</v>
      </c>
      <c r="E293" s="7"/>
      <c r="F293" s="8" t="s">
        <v>115</v>
      </c>
      <c r="G293" s="247" t="s">
        <v>1438</v>
      </c>
      <c r="H293" s="15"/>
      <c r="I293" s="255" t="s">
        <v>103</v>
      </c>
      <c r="J293" s="255"/>
      <c r="K293" s="7"/>
      <c r="L293" s="256"/>
    </row>
    <row r="294" spans="1:12" ht="30.75" thickBot="1">
      <c r="A294" s="15" t="s">
        <v>1443</v>
      </c>
      <c r="B294" s="15" t="s">
        <v>1444</v>
      </c>
      <c r="C294" s="7" t="s">
        <v>1445</v>
      </c>
      <c r="D294" s="7" t="s">
        <v>1446</v>
      </c>
      <c r="E294" s="7"/>
      <c r="F294" s="8" t="s">
        <v>115</v>
      </c>
      <c r="G294" s="7" t="s">
        <v>1447</v>
      </c>
      <c r="H294" s="15"/>
      <c r="I294" s="255"/>
      <c r="J294" s="255"/>
      <c r="K294" s="7"/>
      <c r="L294" s="256"/>
    </row>
    <row r="295" spans="1:12" ht="15.75" thickBot="1">
      <c r="A295" s="15" t="s">
        <v>1448</v>
      </c>
      <c r="B295" s="15" t="s">
        <v>1449</v>
      </c>
      <c r="C295" s="7" t="s">
        <v>1450</v>
      </c>
      <c r="D295" s="7" t="s">
        <v>1451</v>
      </c>
      <c r="E295" s="7"/>
      <c r="F295" s="8" t="s">
        <v>115</v>
      </c>
      <c r="G295" s="7" t="s">
        <v>1452</v>
      </c>
      <c r="H295" s="15"/>
      <c r="I295" s="255"/>
      <c r="J295" s="255"/>
      <c r="K295" s="7"/>
      <c r="L295" s="256"/>
    </row>
    <row r="296" spans="1:12" ht="15.75" thickBot="1">
      <c r="A296" s="15" t="s">
        <v>1453</v>
      </c>
      <c r="B296" s="15" t="s">
        <v>1454</v>
      </c>
      <c r="C296" s="7" t="s">
        <v>1455</v>
      </c>
      <c r="D296" s="7" t="s">
        <v>1456</v>
      </c>
      <c r="E296" s="7"/>
      <c r="F296" s="8" t="s">
        <v>115</v>
      </c>
      <c r="G296" s="7" t="s">
        <v>1452</v>
      </c>
      <c r="H296" s="15"/>
      <c r="I296" s="255"/>
      <c r="J296" s="255"/>
      <c r="K296" s="7"/>
      <c r="L296" s="256"/>
    </row>
    <row r="297" spans="1:12" ht="30.75" thickBot="1">
      <c r="A297" s="15" t="s">
        <v>1457</v>
      </c>
      <c r="B297" s="15" t="s">
        <v>1458</v>
      </c>
      <c r="C297" s="7" t="s">
        <v>1459</v>
      </c>
      <c r="D297" s="7" t="s">
        <v>1460</v>
      </c>
      <c r="E297" s="7"/>
      <c r="F297" s="8" t="s">
        <v>115</v>
      </c>
      <c r="G297" s="7" t="s">
        <v>1461</v>
      </c>
      <c r="H297" s="15"/>
      <c r="I297" s="255"/>
      <c r="J297" s="7" t="s">
        <v>781</v>
      </c>
      <c r="K297" s="7"/>
      <c r="L297" s="256"/>
    </row>
    <row r="298" spans="1:12" ht="30.75" thickBot="1">
      <c r="A298" s="15" t="s">
        <v>1462</v>
      </c>
      <c r="B298" s="15" t="s">
        <v>1463</v>
      </c>
      <c r="C298" s="7" t="s">
        <v>1464</v>
      </c>
      <c r="D298" s="7" t="s">
        <v>1465</v>
      </c>
      <c r="E298" s="7"/>
      <c r="F298" s="8" t="s">
        <v>115</v>
      </c>
      <c r="G298" s="7" t="s">
        <v>1466</v>
      </c>
      <c r="H298" s="15"/>
      <c r="I298" s="255"/>
      <c r="J298" s="7" t="s">
        <v>781</v>
      </c>
      <c r="K298" s="7"/>
      <c r="L298" s="256"/>
    </row>
    <row r="299" spans="1:12" ht="30.75" thickBot="1">
      <c r="A299" s="15" t="s">
        <v>1467</v>
      </c>
      <c r="B299" s="15" t="s">
        <v>1468</v>
      </c>
      <c r="C299" s="7" t="s">
        <v>1469</v>
      </c>
      <c r="D299" s="7" t="s">
        <v>1470</v>
      </c>
      <c r="E299" s="7"/>
      <c r="F299" s="8" t="s">
        <v>115</v>
      </c>
      <c r="G299" s="7" t="s">
        <v>1471</v>
      </c>
      <c r="H299" s="15"/>
      <c r="I299" s="7" t="s">
        <v>1472</v>
      </c>
      <c r="J299" s="7" t="s">
        <v>331</v>
      </c>
      <c r="K299" s="7"/>
      <c r="L299" s="256"/>
    </row>
    <row r="300" spans="1:12" ht="15.75" thickBot="1">
      <c r="A300" s="15" t="s">
        <v>1473</v>
      </c>
      <c r="B300" s="15" t="s">
        <v>1474</v>
      </c>
      <c r="C300" s="7" t="s">
        <v>1475</v>
      </c>
      <c r="D300" s="7" t="s">
        <v>1476</v>
      </c>
      <c r="E300" s="7"/>
      <c r="F300" s="8" t="s">
        <v>115</v>
      </c>
      <c r="G300" s="7" t="s">
        <v>1477</v>
      </c>
      <c r="H300" s="15"/>
      <c r="I300" s="7" t="s">
        <v>1478</v>
      </c>
      <c r="J300" s="7" t="s">
        <v>331</v>
      </c>
      <c r="K300" s="7"/>
      <c r="L300" s="256"/>
    </row>
    <row r="301" spans="1:12" ht="15.75" thickBot="1">
      <c r="A301" s="15" t="s">
        <v>1479</v>
      </c>
      <c r="B301" s="15" t="s">
        <v>1480</v>
      </c>
      <c r="C301" s="7" t="s">
        <v>1481</v>
      </c>
      <c r="D301" s="7" t="s">
        <v>1482</v>
      </c>
      <c r="E301" s="7"/>
      <c r="F301" s="8" t="s">
        <v>115</v>
      </c>
      <c r="G301" s="7" t="s">
        <v>1483</v>
      </c>
      <c r="H301" s="15"/>
      <c r="I301" s="7"/>
      <c r="J301" s="7" t="s">
        <v>386</v>
      </c>
      <c r="K301" s="7"/>
      <c r="L301" s="256"/>
    </row>
    <row r="302" spans="1:12" ht="15.75" thickBot="1">
      <c r="A302" s="15" t="s">
        <v>1484</v>
      </c>
      <c r="B302" s="15" t="s">
        <v>1485</v>
      </c>
      <c r="C302" s="7" t="s">
        <v>1486</v>
      </c>
      <c r="D302" s="7" t="s">
        <v>1487</v>
      </c>
      <c r="E302" s="7"/>
      <c r="F302" s="8" t="s">
        <v>115</v>
      </c>
      <c r="G302" s="7" t="s">
        <v>1488</v>
      </c>
      <c r="H302" s="15"/>
      <c r="I302" s="7"/>
      <c r="J302" s="7" t="s">
        <v>386</v>
      </c>
      <c r="K302" s="7"/>
      <c r="L302" s="256"/>
    </row>
    <row r="303" spans="1:12" ht="30.75" thickBot="1">
      <c r="A303" s="15" t="s">
        <v>1489</v>
      </c>
      <c r="B303" s="15" t="s">
        <v>1490</v>
      </c>
      <c r="C303" s="7" t="s">
        <v>1491</v>
      </c>
      <c r="D303" s="7" t="s">
        <v>1492</v>
      </c>
      <c r="E303" s="7"/>
      <c r="F303" s="8" t="s">
        <v>115</v>
      </c>
      <c r="G303" s="247"/>
      <c r="H303" s="15"/>
      <c r="I303" s="7" t="s">
        <v>1493</v>
      </c>
      <c r="J303" s="7" t="s">
        <v>408</v>
      </c>
      <c r="K303" s="7"/>
      <c r="L303" s="256"/>
    </row>
    <row r="304" spans="1:12" ht="30.75" thickBot="1">
      <c r="A304" s="15" t="s">
        <v>1494</v>
      </c>
      <c r="B304" s="15" t="s">
        <v>1495</v>
      </c>
      <c r="C304" s="7" t="s">
        <v>1496</v>
      </c>
      <c r="D304" s="7" t="s">
        <v>1497</v>
      </c>
      <c r="E304" s="7"/>
      <c r="F304" s="8" t="s">
        <v>115</v>
      </c>
      <c r="G304" s="247"/>
      <c r="H304" s="15"/>
      <c r="I304" s="7" t="s">
        <v>1498</v>
      </c>
      <c r="J304" s="7" t="s">
        <v>408</v>
      </c>
      <c r="K304" s="7"/>
      <c r="L304" s="256"/>
    </row>
    <row r="305" spans="1:12" ht="30.75" thickBot="1">
      <c r="A305" s="15" t="s">
        <v>1499</v>
      </c>
      <c r="B305" s="15" t="s">
        <v>1500</v>
      </c>
      <c r="C305" s="7" t="s">
        <v>1501</v>
      </c>
      <c r="D305" s="7" t="s">
        <v>1502</v>
      </c>
      <c r="E305" s="7"/>
      <c r="F305" s="8" t="s">
        <v>115</v>
      </c>
      <c r="G305" s="247"/>
      <c r="H305" s="15"/>
      <c r="I305" s="7" t="s">
        <v>1503</v>
      </c>
      <c r="J305" s="7" t="s">
        <v>415</v>
      </c>
      <c r="K305" s="7"/>
      <c r="L305" s="256"/>
    </row>
    <row r="306" spans="1:12" ht="30.75" thickBot="1">
      <c r="A306" s="15" t="s">
        <v>1504</v>
      </c>
      <c r="B306" s="15" t="s">
        <v>1505</v>
      </c>
      <c r="C306" s="7" t="s">
        <v>1506</v>
      </c>
      <c r="D306" s="7" t="s">
        <v>1507</v>
      </c>
      <c r="E306" s="7"/>
      <c r="F306" s="8" t="s">
        <v>115</v>
      </c>
      <c r="G306" s="247"/>
      <c r="H306" s="15"/>
      <c r="I306" s="7" t="s">
        <v>1508</v>
      </c>
      <c r="J306" s="7" t="s">
        <v>415</v>
      </c>
      <c r="K306" s="7"/>
      <c r="L306" s="256"/>
    </row>
    <row r="307" spans="1:12" ht="15.75" thickBot="1">
      <c r="A307" s="15" t="s">
        <v>1509</v>
      </c>
      <c r="B307" s="15" t="s">
        <v>1510</v>
      </c>
      <c r="C307" s="7" t="s">
        <v>1511</v>
      </c>
      <c r="D307" s="7" t="s">
        <v>1512</v>
      </c>
      <c r="E307" s="7"/>
      <c r="F307" s="8" t="s">
        <v>115</v>
      </c>
      <c r="G307" s="247"/>
      <c r="H307" s="15"/>
      <c r="I307" s="7" t="s">
        <v>1513</v>
      </c>
      <c r="J307" s="7"/>
      <c r="K307" s="7"/>
      <c r="L307" s="256"/>
    </row>
    <row r="308" spans="1:12" ht="15.75" thickBot="1">
      <c r="A308" s="15" t="s">
        <v>1514</v>
      </c>
      <c r="B308" s="15" t="s">
        <v>1515</v>
      </c>
      <c r="C308" s="7" t="s">
        <v>1516</v>
      </c>
      <c r="D308" s="7" t="s">
        <v>1517</v>
      </c>
      <c r="E308" s="7"/>
      <c r="F308" s="8" t="s">
        <v>115</v>
      </c>
      <c r="G308" s="247"/>
      <c r="H308" s="15"/>
      <c r="I308" s="7" t="s">
        <v>1513</v>
      </c>
      <c r="J308" s="7"/>
      <c r="K308" s="7"/>
      <c r="L308" s="256"/>
    </row>
    <row r="309" spans="1:12" ht="15.75" thickBot="1">
      <c r="A309" s="15" t="s">
        <v>1518</v>
      </c>
      <c r="B309" s="15" t="s">
        <v>1519</v>
      </c>
      <c r="C309" s="7" t="s">
        <v>1520</v>
      </c>
      <c r="D309" s="7" t="s">
        <v>1521</v>
      </c>
      <c r="E309" s="7"/>
      <c r="F309" s="8"/>
      <c r="G309" s="15"/>
      <c r="H309" s="15"/>
      <c r="I309" s="7" t="s">
        <v>1513</v>
      </c>
      <c r="J309" s="7"/>
      <c r="K309" s="7"/>
      <c r="L309" s="256"/>
    </row>
    <row r="310" spans="1:12" ht="15.75" thickBot="1">
      <c r="A310" s="15" t="s">
        <v>1522</v>
      </c>
      <c r="B310" s="15" t="s">
        <v>1523</v>
      </c>
      <c r="C310" s="7" t="s">
        <v>1524</v>
      </c>
      <c r="D310" s="7" t="s">
        <v>1525</v>
      </c>
      <c r="E310" s="7"/>
      <c r="F310" s="8"/>
      <c r="G310" s="15"/>
      <c r="H310" s="15"/>
      <c r="I310" s="7" t="s">
        <v>1513</v>
      </c>
      <c r="J310" s="7"/>
      <c r="K310" s="7"/>
      <c r="L310" s="256"/>
    </row>
    <row r="311" spans="1:12" ht="30.75" thickBot="1">
      <c r="A311" s="15" t="s">
        <v>1526</v>
      </c>
      <c r="B311" s="15" t="s">
        <v>1527</v>
      </c>
      <c r="C311" s="15" t="s">
        <v>1528</v>
      </c>
      <c r="D311" s="15" t="s">
        <v>1529</v>
      </c>
      <c r="E311" s="15"/>
      <c r="F311" s="8" t="s">
        <v>115</v>
      </c>
      <c r="G311" s="15" t="s">
        <v>1530</v>
      </c>
      <c r="H311" s="15"/>
      <c r="I311" s="7"/>
      <c r="J311" s="7"/>
      <c r="K311" s="7"/>
      <c r="L311" s="256"/>
    </row>
    <row r="312" spans="1:12" ht="30.75" thickBot="1">
      <c r="A312" s="15" t="s">
        <v>1531</v>
      </c>
      <c r="B312" s="15" t="s">
        <v>1532</v>
      </c>
      <c r="C312" s="15" t="s">
        <v>1533</v>
      </c>
      <c r="D312" s="15" t="s">
        <v>1534</v>
      </c>
      <c r="E312" s="15"/>
      <c r="F312" s="8" t="s">
        <v>115</v>
      </c>
      <c r="G312" s="15" t="s">
        <v>1535</v>
      </c>
      <c r="H312" s="15"/>
      <c r="I312" s="7"/>
      <c r="J312" s="7"/>
      <c r="K312" s="7"/>
      <c r="L312" s="256"/>
    </row>
    <row r="313" spans="1:12" ht="30.75" thickBot="1">
      <c r="A313" s="15" t="s">
        <v>1536</v>
      </c>
      <c r="B313" s="15" t="s">
        <v>1537</v>
      </c>
      <c r="C313" s="15" t="s">
        <v>1538</v>
      </c>
      <c r="D313" s="15" t="s">
        <v>1539</v>
      </c>
      <c r="E313" s="15"/>
      <c r="F313" s="8" t="s">
        <v>115</v>
      </c>
      <c r="G313" s="15" t="s">
        <v>1540</v>
      </c>
      <c r="H313" s="15"/>
      <c r="I313" s="7"/>
      <c r="J313" s="7"/>
      <c r="K313" s="7"/>
      <c r="L313" s="256"/>
    </row>
    <row r="314" spans="1:12" ht="30.75" thickBot="1">
      <c r="A314" s="15" t="s">
        <v>1541</v>
      </c>
      <c r="B314" s="15" t="s">
        <v>1542</v>
      </c>
      <c r="C314" s="15" t="s">
        <v>1543</v>
      </c>
      <c r="D314" s="15" t="s">
        <v>1544</v>
      </c>
      <c r="E314" s="15"/>
      <c r="F314" s="8" t="s">
        <v>115</v>
      </c>
      <c r="G314" s="15" t="s">
        <v>1545</v>
      </c>
      <c r="H314" s="15"/>
      <c r="I314" s="7"/>
      <c r="J314" s="7"/>
      <c r="K314" s="7"/>
      <c r="L314" s="256"/>
    </row>
    <row r="315" spans="1:12" ht="30.75" thickBot="1">
      <c r="A315" s="15" t="s">
        <v>1546</v>
      </c>
      <c r="B315" s="15" t="s">
        <v>1547</v>
      </c>
      <c r="C315" s="15" t="s">
        <v>1548</v>
      </c>
      <c r="D315" s="15" t="s">
        <v>1549</v>
      </c>
      <c r="E315" s="15"/>
      <c r="F315" s="8" t="s">
        <v>115</v>
      </c>
      <c r="G315" s="15" t="s">
        <v>1550</v>
      </c>
      <c r="H315" s="15"/>
      <c r="I315" s="7"/>
      <c r="J315" s="7"/>
      <c r="K315" s="7"/>
      <c r="L315" s="256"/>
    </row>
    <row r="316" spans="1:12" ht="30.75" thickBot="1">
      <c r="A316" s="15" t="s">
        <v>1551</v>
      </c>
      <c r="B316" s="15" t="s">
        <v>1552</v>
      </c>
      <c r="C316" s="7" t="s">
        <v>1553</v>
      </c>
      <c r="D316" s="7" t="s">
        <v>1554</v>
      </c>
      <c r="E316" s="7"/>
      <c r="F316" s="8" t="s">
        <v>115</v>
      </c>
      <c r="G316" s="15" t="s">
        <v>1555</v>
      </c>
      <c r="H316" s="15"/>
      <c r="I316" s="7"/>
      <c r="J316" s="7"/>
      <c r="K316" s="7"/>
      <c r="L316" s="256"/>
    </row>
    <row r="317" spans="1:12" ht="15.75" thickBot="1">
      <c r="A317" s="15" t="s">
        <v>1556</v>
      </c>
      <c r="B317" s="15" t="s">
        <v>1557</v>
      </c>
      <c r="C317" s="15" t="s">
        <v>1558</v>
      </c>
      <c r="D317" s="7" t="s">
        <v>1559</v>
      </c>
      <c r="E317" s="7"/>
      <c r="F317" s="8" t="s">
        <v>115</v>
      </c>
      <c r="G317" s="15" t="s">
        <v>1560</v>
      </c>
      <c r="H317" s="15"/>
      <c r="I317" s="7"/>
      <c r="J317" s="7"/>
      <c r="K317" s="7"/>
      <c r="L317" s="256"/>
    </row>
    <row r="318" spans="1:12" ht="15.75" thickBot="1">
      <c r="A318" s="15" t="s">
        <v>1561</v>
      </c>
      <c r="B318" s="15" t="s">
        <v>1562</v>
      </c>
      <c r="C318" s="15" t="s">
        <v>1563</v>
      </c>
      <c r="D318" s="7" t="s">
        <v>1564</v>
      </c>
      <c r="E318" s="7"/>
      <c r="F318" s="8" t="s">
        <v>115</v>
      </c>
      <c r="G318" s="15" t="s">
        <v>1565</v>
      </c>
      <c r="H318" s="15"/>
      <c r="I318" s="7"/>
      <c r="J318" s="7"/>
      <c r="K318" s="7"/>
      <c r="L318" s="256"/>
    </row>
    <row r="319" spans="1:12" ht="15.75" thickBot="1">
      <c r="A319" s="15" t="s">
        <v>1566</v>
      </c>
      <c r="B319" s="15" t="s">
        <v>1567</v>
      </c>
      <c r="C319" s="15" t="s">
        <v>1568</v>
      </c>
      <c r="D319" s="7" t="s">
        <v>1569</v>
      </c>
      <c r="E319" s="7"/>
      <c r="F319" s="8" t="s">
        <v>115</v>
      </c>
      <c r="G319" s="15" t="s">
        <v>1570</v>
      </c>
      <c r="H319" s="15"/>
      <c r="I319" s="7"/>
      <c r="J319" s="7"/>
      <c r="K319" s="7"/>
      <c r="L319" s="256"/>
    </row>
    <row r="320" spans="1:12" ht="15.75" thickBot="1">
      <c r="A320" s="15" t="s">
        <v>1571</v>
      </c>
      <c r="B320" s="15" t="s">
        <v>1572</v>
      </c>
      <c r="C320" s="15" t="s">
        <v>1573</v>
      </c>
      <c r="D320" s="7" t="s">
        <v>1574</v>
      </c>
      <c r="E320" s="7"/>
      <c r="F320" s="8" t="s">
        <v>115</v>
      </c>
      <c r="G320" s="15" t="s">
        <v>1575</v>
      </c>
      <c r="H320" s="15"/>
      <c r="I320" s="7"/>
      <c r="J320" s="7"/>
      <c r="K320" s="7"/>
      <c r="L320" s="256"/>
    </row>
    <row r="321" spans="1:12" ht="15.75" thickBot="1">
      <c r="A321" s="15" t="s">
        <v>1576</v>
      </c>
      <c r="B321" s="15" t="s">
        <v>1577</v>
      </c>
      <c r="C321" s="15" t="s">
        <v>1578</v>
      </c>
      <c r="D321" s="7" t="s">
        <v>1579</v>
      </c>
      <c r="E321" s="7"/>
      <c r="F321" s="8" t="s">
        <v>115</v>
      </c>
      <c r="G321" s="15" t="s">
        <v>1580</v>
      </c>
      <c r="H321" s="15"/>
      <c r="I321" s="7"/>
      <c r="J321" s="7"/>
      <c r="K321" s="7"/>
      <c r="L321" s="256"/>
    </row>
    <row r="322" spans="1:12" ht="15.75" thickBot="1">
      <c r="A322" s="15" t="s">
        <v>1581</v>
      </c>
      <c r="B322" s="15" t="s">
        <v>1582</v>
      </c>
      <c r="C322" s="15" t="s">
        <v>1583</v>
      </c>
      <c r="D322" s="7" t="s">
        <v>1584</v>
      </c>
      <c r="E322" s="7"/>
      <c r="F322" s="8" t="s">
        <v>115</v>
      </c>
      <c r="G322" s="15" t="s">
        <v>1585</v>
      </c>
      <c r="H322" s="15"/>
      <c r="I322" s="7"/>
      <c r="J322" s="7"/>
      <c r="K322" s="7"/>
      <c r="L322" s="256"/>
    </row>
    <row r="323" spans="1:12" ht="30.75" thickBot="1">
      <c r="A323" s="15" t="s">
        <v>1586</v>
      </c>
      <c r="B323" s="15" t="s">
        <v>1587</v>
      </c>
      <c r="C323" s="15" t="s">
        <v>1588</v>
      </c>
      <c r="D323" s="7" t="s">
        <v>1589</v>
      </c>
      <c r="E323" s="7"/>
      <c r="F323" s="8" t="s">
        <v>115</v>
      </c>
      <c r="G323" s="15" t="s">
        <v>1590</v>
      </c>
      <c r="H323" s="15"/>
      <c r="I323" s="7"/>
      <c r="J323" s="7"/>
      <c r="K323" s="7"/>
      <c r="L323" s="256"/>
    </row>
    <row r="324" spans="1:12" ht="30.75" thickBot="1">
      <c r="A324" s="15" t="s">
        <v>1591</v>
      </c>
      <c r="B324" s="15" t="s">
        <v>1592</v>
      </c>
      <c r="C324" s="15" t="s">
        <v>1593</v>
      </c>
      <c r="D324" s="7" t="s">
        <v>1594</v>
      </c>
      <c r="E324" s="7"/>
      <c r="F324" s="8" t="s">
        <v>115</v>
      </c>
      <c r="G324" s="15" t="s">
        <v>1595</v>
      </c>
      <c r="H324" s="15"/>
      <c r="I324" s="7"/>
      <c r="J324" s="7"/>
      <c r="K324" s="7"/>
      <c r="L324" s="256"/>
    </row>
    <row r="325" spans="1:12" ht="15.75" thickBot="1">
      <c r="A325" s="15" t="s">
        <v>1596</v>
      </c>
      <c r="B325" s="15" t="s">
        <v>1597</v>
      </c>
      <c r="C325" s="15" t="s">
        <v>1598</v>
      </c>
      <c r="D325" s="15" t="s">
        <v>1599</v>
      </c>
      <c r="E325" s="15"/>
      <c r="F325" s="8" t="s">
        <v>115</v>
      </c>
      <c r="G325" s="7" t="s">
        <v>1600</v>
      </c>
      <c r="H325" s="15"/>
      <c r="I325" s="7"/>
      <c r="J325" s="7"/>
      <c r="K325" s="7"/>
      <c r="L325" s="256"/>
    </row>
    <row r="326" spans="1:12" ht="15.75" thickBot="1">
      <c r="A326" s="15" t="s">
        <v>1601</v>
      </c>
      <c r="B326" s="7" t="s">
        <v>1597</v>
      </c>
      <c r="C326" s="7" t="s">
        <v>1602</v>
      </c>
      <c r="D326" s="7" t="s">
        <v>1603</v>
      </c>
      <c r="E326" s="7"/>
      <c r="F326" s="8" t="s">
        <v>115</v>
      </c>
      <c r="G326" s="7" t="s">
        <v>1604</v>
      </c>
      <c r="H326" s="15"/>
      <c r="I326" s="7"/>
      <c r="J326" s="7"/>
      <c r="K326" s="7"/>
      <c r="L326" s="256"/>
    </row>
    <row r="327" spans="1:12" ht="15.75" thickBot="1">
      <c r="A327" s="15" t="s">
        <v>1605</v>
      </c>
      <c r="B327" s="7" t="s">
        <v>1606</v>
      </c>
      <c r="C327" s="7" t="s">
        <v>1607</v>
      </c>
      <c r="D327" s="7" t="s">
        <v>1608</v>
      </c>
      <c r="E327" s="7"/>
      <c r="F327" s="8" t="s">
        <v>115</v>
      </c>
      <c r="G327" s="7" t="s">
        <v>1609</v>
      </c>
      <c r="H327" s="15"/>
      <c r="I327" s="7"/>
      <c r="J327" s="7"/>
      <c r="K327" s="7"/>
      <c r="L327" s="256"/>
    </row>
    <row r="328" spans="1:12" ht="15.75" thickBot="1">
      <c r="A328" s="15" t="s">
        <v>1610</v>
      </c>
      <c r="B328" s="7" t="s">
        <v>1606</v>
      </c>
      <c r="C328" s="7" t="s">
        <v>1611</v>
      </c>
      <c r="D328" s="7" t="s">
        <v>1612</v>
      </c>
      <c r="E328" s="7"/>
      <c r="F328" s="8" t="s">
        <v>115</v>
      </c>
      <c r="G328" s="7" t="s">
        <v>1613</v>
      </c>
      <c r="H328" s="15"/>
      <c r="I328" s="7"/>
      <c r="J328" s="7"/>
      <c r="K328" s="7"/>
      <c r="L328" s="256"/>
    </row>
    <row r="329" spans="1:12" ht="15.75" thickBot="1">
      <c r="A329" s="15" t="s">
        <v>1614</v>
      </c>
      <c r="B329" s="7" t="s">
        <v>1615</v>
      </c>
      <c r="C329" s="7" t="s">
        <v>1616</v>
      </c>
      <c r="D329" s="7" t="s">
        <v>1617</v>
      </c>
      <c r="E329" s="7"/>
      <c r="F329" s="8" t="s">
        <v>115</v>
      </c>
      <c r="G329" s="7" t="s">
        <v>1618</v>
      </c>
      <c r="H329" s="15"/>
      <c r="I329" s="7" t="s">
        <v>1619</v>
      </c>
      <c r="J329" s="7"/>
      <c r="K329" s="7" t="s">
        <v>1620</v>
      </c>
      <c r="L329" s="256"/>
    </row>
    <row r="330" spans="1:12" ht="15.75" thickBot="1">
      <c r="A330" s="15" t="s">
        <v>1621</v>
      </c>
      <c r="B330" s="7" t="s">
        <v>1615</v>
      </c>
      <c r="C330" s="7" t="s">
        <v>1622</v>
      </c>
      <c r="D330" s="7" t="s">
        <v>1623</v>
      </c>
      <c r="E330" s="7"/>
      <c r="F330" s="8" t="s">
        <v>115</v>
      </c>
      <c r="G330" s="7" t="s">
        <v>1624</v>
      </c>
      <c r="H330" s="15"/>
      <c r="I330" s="7" t="s">
        <v>1619</v>
      </c>
      <c r="J330" s="7"/>
      <c r="K330" s="7" t="s">
        <v>1625</v>
      </c>
      <c r="L330" s="256"/>
    </row>
    <row r="331" spans="1:12" ht="15.75" thickBot="1">
      <c r="A331" s="15" t="s">
        <v>1626</v>
      </c>
      <c r="B331" s="7" t="s">
        <v>1627</v>
      </c>
      <c r="C331" s="7" t="s">
        <v>1628</v>
      </c>
      <c r="D331" s="7" t="s">
        <v>1629</v>
      </c>
      <c r="E331" s="7"/>
      <c r="F331" s="8" t="s">
        <v>115</v>
      </c>
      <c r="G331" s="7" t="s">
        <v>1630</v>
      </c>
      <c r="H331" s="15"/>
      <c r="I331" s="7" t="s">
        <v>1619</v>
      </c>
      <c r="J331" s="7"/>
      <c r="K331" s="7" t="s">
        <v>1631</v>
      </c>
      <c r="L331" s="256"/>
    </row>
    <row r="332" spans="1:12" ht="15.75" thickBot="1">
      <c r="A332" s="15" t="s">
        <v>1632</v>
      </c>
      <c r="B332" s="7" t="s">
        <v>1627</v>
      </c>
      <c r="C332" s="7" t="s">
        <v>1633</v>
      </c>
      <c r="D332" s="7" t="s">
        <v>1634</v>
      </c>
      <c r="E332" s="7"/>
      <c r="F332" s="8" t="s">
        <v>115</v>
      </c>
      <c r="G332" s="7" t="s">
        <v>1635</v>
      </c>
      <c r="H332" s="15"/>
      <c r="I332" s="7" t="s">
        <v>1619</v>
      </c>
      <c r="J332" s="7"/>
      <c r="K332" s="7" t="s">
        <v>1636</v>
      </c>
      <c r="L332" s="256"/>
    </row>
    <row r="333" spans="1:12" ht="30.75" thickBot="1">
      <c r="A333" s="15" t="s">
        <v>1637</v>
      </c>
      <c r="B333" s="7" t="s">
        <v>1638</v>
      </c>
      <c r="C333" s="7" t="s">
        <v>1639</v>
      </c>
      <c r="D333" s="7" t="s">
        <v>1640</v>
      </c>
      <c r="E333" s="7"/>
      <c r="F333" s="8" t="s">
        <v>115</v>
      </c>
      <c r="G333" s="7" t="s">
        <v>1641</v>
      </c>
      <c r="H333" s="15" t="s">
        <v>1642</v>
      </c>
      <c r="I333" s="7"/>
      <c r="J333" s="7"/>
      <c r="K333" s="7"/>
      <c r="L333" s="256"/>
    </row>
    <row r="334" spans="1:12" ht="30.75" thickBot="1">
      <c r="A334" s="15" t="s">
        <v>1643</v>
      </c>
      <c r="B334" s="7" t="s">
        <v>1644</v>
      </c>
      <c r="C334" s="7" t="s">
        <v>1645</v>
      </c>
      <c r="D334" s="7" t="s">
        <v>1646</v>
      </c>
      <c r="E334" s="7"/>
      <c r="F334" s="8" t="s">
        <v>115</v>
      </c>
      <c r="G334" s="7" t="s">
        <v>1647</v>
      </c>
      <c r="H334" s="15" t="s">
        <v>1648</v>
      </c>
      <c r="I334" s="7"/>
      <c r="J334" s="7"/>
      <c r="K334" s="7"/>
      <c r="L334" s="256"/>
    </row>
    <row r="335" spans="1:12" ht="15.75" thickBot="1">
      <c r="A335" s="15" t="s">
        <v>1649</v>
      </c>
      <c r="B335" s="15" t="s">
        <v>228</v>
      </c>
      <c r="C335" s="7" t="s">
        <v>1650</v>
      </c>
      <c r="D335" s="7" t="s">
        <v>1651</v>
      </c>
      <c r="E335" s="7"/>
      <c r="F335" s="8" t="s">
        <v>115</v>
      </c>
      <c r="G335" s="35" t="s">
        <v>1652</v>
      </c>
      <c r="H335" s="15" t="s">
        <v>1653</v>
      </c>
      <c r="I335" s="7"/>
      <c r="J335" s="7"/>
      <c r="K335" s="7"/>
      <c r="L335" s="256"/>
    </row>
    <row r="336" spans="1:12" ht="15.75" thickBot="1">
      <c r="A336" s="15" t="s">
        <v>1654</v>
      </c>
      <c r="B336" s="15" t="s">
        <v>228</v>
      </c>
      <c r="C336" s="7" t="s">
        <v>1655</v>
      </c>
      <c r="D336" s="7" t="s">
        <v>1656</v>
      </c>
      <c r="E336" s="7"/>
      <c r="F336" s="8" t="s">
        <v>115</v>
      </c>
      <c r="G336" s="35" t="s">
        <v>1657</v>
      </c>
      <c r="H336" s="15" t="s">
        <v>1658</v>
      </c>
      <c r="I336" s="7"/>
      <c r="J336" s="7"/>
      <c r="K336" s="7"/>
      <c r="L336" s="256"/>
    </row>
    <row r="337" spans="1:12" ht="15.75" thickBot="1">
      <c r="A337" s="15" t="s">
        <v>1659</v>
      </c>
      <c r="B337" s="15" t="s">
        <v>228</v>
      </c>
      <c r="C337" s="15" t="s">
        <v>1660</v>
      </c>
      <c r="D337" s="7" t="s">
        <v>1661</v>
      </c>
      <c r="E337" s="7"/>
      <c r="F337" s="319" t="s">
        <v>115</v>
      </c>
      <c r="G337" s="7" t="s">
        <v>977</v>
      </c>
      <c r="H337" s="15" t="s">
        <v>1662</v>
      </c>
      <c r="I337" s="7"/>
      <c r="J337" s="7"/>
      <c r="K337" s="7"/>
      <c r="L337" s="256"/>
    </row>
    <row r="338" spans="1:12" ht="15.75" thickBot="1">
      <c r="A338" s="15" t="s">
        <v>1663</v>
      </c>
      <c r="B338" s="15" t="s">
        <v>228</v>
      </c>
      <c r="C338" s="15" t="s">
        <v>1664</v>
      </c>
      <c r="D338" s="7" t="s">
        <v>1665</v>
      </c>
      <c r="E338" s="7"/>
      <c r="F338" s="8" t="s">
        <v>115</v>
      </c>
      <c r="G338" s="7" t="s">
        <v>977</v>
      </c>
      <c r="H338" s="318" t="s">
        <v>1666</v>
      </c>
      <c r="I338" s="7"/>
      <c r="J338" s="7"/>
      <c r="K338" s="7"/>
      <c r="L338" s="256"/>
    </row>
    <row r="339" spans="1:12" ht="15.75" thickBot="1">
      <c r="A339" s="15" t="s">
        <v>1667</v>
      </c>
      <c r="B339" s="15" t="s">
        <v>228</v>
      </c>
      <c r="C339" s="15" t="s">
        <v>1668</v>
      </c>
      <c r="D339" s="7" t="s">
        <v>1669</v>
      </c>
      <c r="E339" s="7"/>
      <c r="F339" s="8" t="s">
        <v>115</v>
      </c>
      <c r="H339" s="320" t="s">
        <v>1670</v>
      </c>
      <c r="I339" s="7"/>
      <c r="J339" s="7"/>
      <c r="K339" s="7"/>
      <c r="L339" s="256"/>
    </row>
    <row r="340" spans="1:12" ht="15.75" thickBot="1">
      <c r="A340" s="15" t="s">
        <v>1671</v>
      </c>
      <c r="B340" s="15" t="s">
        <v>228</v>
      </c>
      <c r="C340" s="15" t="s">
        <v>1672</v>
      </c>
      <c r="D340" s="7" t="s">
        <v>1673</v>
      </c>
      <c r="E340" s="7"/>
      <c r="F340" s="319" t="s">
        <v>115</v>
      </c>
      <c r="G340" s="139"/>
      <c r="H340" s="264" t="s">
        <v>1674</v>
      </c>
      <c r="I340" s="7"/>
      <c r="J340" s="7"/>
      <c r="K340" s="7"/>
      <c r="L340" s="256"/>
    </row>
    <row r="341" spans="1:12">
      <c r="A341" s="15" t="s">
        <v>1675</v>
      </c>
      <c r="B341" s="15" t="s">
        <v>228</v>
      </c>
      <c r="C341" s="15" t="s">
        <v>1676</v>
      </c>
      <c r="D341" s="7" t="s">
        <v>1677</v>
      </c>
      <c r="E341" s="7"/>
      <c r="F341" s="8" t="s">
        <v>115</v>
      </c>
      <c r="G341" s="7" t="s">
        <v>961</v>
      </c>
      <c r="H341" s="15" t="s">
        <v>1678</v>
      </c>
      <c r="I341" s="7"/>
      <c r="J341" s="7" t="s">
        <v>1679</v>
      </c>
      <c r="K341" s="7"/>
      <c r="L341" s="256"/>
    </row>
    <row r="342" spans="1:12" ht="15.75" thickBot="1">
      <c r="A342" s="15" t="s">
        <v>1680</v>
      </c>
      <c r="B342" s="15" t="s">
        <v>228</v>
      </c>
      <c r="C342" s="15" t="s">
        <v>1681</v>
      </c>
      <c r="D342" s="7" t="s">
        <v>1682</v>
      </c>
      <c r="E342" s="7"/>
      <c r="F342" s="8" t="s">
        <v>115</v>
      </c>
      <c r="G342" s="7" t="s">
        <v>961</v>
      </c>
      <c r="H342" s="15" t="s">
        <v>1683</v>
      </c>
      <c r="I342" s="7"/>
      <c r="J342" s="7" t="s">
        <v>1679</v>
      </c>
      <c r="K342" s="7"/>
      <c r="L342" s="256"/>
    </row>
    <row r="343" spans="1:12" ht="15.75" thickBot="1">
      <c r="A343" s="15" t="s">
        <v>1684</v>
      </c>
      <c r="B343" s="15" t="s">
        <v>228</v>
      </c>
      <c r="C343" s="15" t="s">
        <v>1685</v>
      </c>
      <c r="D343" s="7" t="s">
        <v>1686</v>
      </c>
      <c r="E343" s="7"/>
      <c r="F343" s="8" t="s">
        <v>115</v>
      </c>
      <c r="G343" s="7" t="s">
        <v>983</v>
      </c>
      <c r="H343" s="15" t="s">
        <v>1687</v>
      </c>
      <c r="I343" s="7"/>
      <c r="J343" s="7"/>
      <c r="K343" s="7"/>
      <c r="L343" s="256"/>
    </row>
    <row r="344" spans="1:12" ht="15.75" thickBot="1">
      <c r="A344" s="15" t="s">
        <v>1688</v>
      </c>
      <c r="B344" s="15" t="s">
        <v>228</v>
      </c>
      <c r="C344" s="15" t="s">
        <v>1689</v>
      </c>
      <c r="D344" s="7" t="s">
        <v>1690</v>
      </c>
      <c r="E344" s="7"/>
      <c r="F344" s="8" t="s">
        <v>115</v>
      </c>
      <c r="G344" s="7" t="s">
        <v>983</v>
      </c>
      <c r="H344" s="15" t="s">
        <v>1691</v>
      </c>
      <c r="I344" s="7"/>
      <c r="J344" s="7"/>
      <c r="K344" s="7"/>
      <c r="L344" s="256"/>
    </row>
    <row r="345" spans="1:12" ht="30.75" thickBot="1">
      <c r="A345" s="15" t="s">
        <v>1692</v>
      </c>
      <c r="B345" s="15" t="s">
        <v>228</v>
      </c>
      <c r="C345" s="15" t="s">
        <v>1693</v>
      </c>
      <c r="D345" s="7" t="s">
        <v>1694</v>
      </c>
      <c r="E345" s="7"/>
      <c r="F345" s="8" t="s">
        <v>115</v>
      </c>
      <c r="G345" s="35" t="s">
        <v>1695</v>
      </c>
      <c r="H345" s="15" t="s">
        <v>1696</v>
      </c>
      <c r="I345" s="7"/>
      <c r="J345" s="7"/>
      <c r="K345" s="7"/>
      <c r="L345" s="256"/>
    </row>
    <row r="346" spans="1:12" ht="30.75" thickBot="1">
      <c r="A346" s="15" t="s">
        <v>1697</v>
      </c>
      <c r="B346" s="15" t="s">
        <v>228</v>
      </c>
      <c r="C346" s="15" t="s">
        <v>1698</v>
      </c>
      <c r="D346" s="7" t="s">
        <v>1699</v>
      </c>
      <c r="E346" s="7"/>
      <c r="F346" s="319" t="s">
        <v>115</v>
      </c>
      <c r="G346" s="139" t="s">
        <v>1695</v>
      </c>
      <c r="H346" s="15" t="s">
        <v>1700</v>
      </c>
      <c r="I346" s="7"/>
      <c r="J346" s="7"/>
      <c r="K346" s="7"/>
      <c r="L346" s="256"/>
    </row>
    <row r="347" spans="1:12" ht="15.75" thickBot="1">
      <c r="A347" s="15" t="s">
        <v>1701</v>
      </c>
      <c r="B347" s="15" t="s">
        <v>1702</v>
      </c>
      <c r="C347" s="7" t="s">
        <v>1703</v>
      </c>
      <c r="D347" s="7" t="s">
        <v>1704</v>
      </c>
      <c r="E347" s="7"/>
      <c r="F347" s="8" t="s">
        <v>115</v>
      </c>
      <c r="G347" s="7" t="s">
        <v>1705</v>
      </c>
      <c r="H347" s="15"/>
      <c r="I347" s="7"/>
      <c r="J347" s="7"/>
      <c r="K347" s="7"/>
      <c r="L347" s="256"/>
    </row>
    <row r="348" spans="1:12" ht="15.75" thickBot="1">
      <c r="A348" s="15" t="s">
        <v>1706</v>
      </c>
      <c r="B348" s="15" t="s">
        <v>1702</v>
      </c>
      <c r="C348" s="7" t="s">
        <v>1707</v>
      </c>
      <c r="D348" s="7" t="s">
        <v>1708</v>
      </c>
      <c r="E348" s="7"/>
      <c r="F348" s="8" t="s">
        <v>115</v>
      </c>
      <c r="G348" s="7" t="s">
        <v>1709</v>
      </c>
      <c r="H348" s="15"/>
      <c r="I348" s="7"/>
      <c r="J348" s="7"/>
      <c r="K348" s="7"/>
      <c r="L348" s="256"/>
    </row>
    <row r="349" spans="1:12" ht="15.75" thickBot="1">
      <c r="A349" s="15" t="s">
        <v>1710</v>
      </c>
      <c r="B349" s="15" t="s">
        <v>1711</v>
      </c>
      <c r="C349" s="7" t="s">
        <v>1712</v>
      </c>
      <c r="D349" s="7" t="s">
        <v>1713</v>
      </c>
      <c r="E349" s="7"/>
      <c r="F349" s="8" t="s">
        <v>115</v>
      </c>
      <c r="G349" s="7" t="s">
        <v>1714</v>
      </c>
      <c r="H349" s="15"/>
      <c r="I349" s="7"/>
      <c r="J349" s="7"/>
      <c r="K349" s="7"/>
      <c r="L349" s="256"/>
    </row>
    <row r="350" spans="1:12" ht="15.75" thickBot="1">
      <c r="A350" s="15" t="s">
        <v>1715</v>
      </c>
      <c r="B350" s="15" t="s">
        <v>1711</v>
      </c>
      <c r="C350" s="7" t="s">
        <v>1716</v>
      </c>
      <c r="D350" s="7" t="s">
        <v>1717</v>
      </c>
      <c r="E350" s="7"/>
      <c r="F350" s="8" t="s">
        <v>115</v>
      </c>
      <c r="G350" s="7" t="s">
        <v>1718</v>
      </c>
      <c r="H350" s="15"/>
      <c r="I350" s="7"/>
      <c r="J350" s="7"/>
      <c r="K350" s="7"/>
      <c r="L350" s="256"/>
    </row>
    <row r="351" spans="1:12" ht="15.75" thickBot="1">
      <c r="A351" s="15" t="s">
        <v>1719</v>
      </c>
      <c r="B351" s="15" t="s">
        <v>1720</v>
      </c>
      <c r="C351" s="7" t="s">
        <v>1721</v>
      </c>
      <c r="D351" s="7" t="s">
        <v>1722</v>
      </c>
      <c r="E351" s="7"/>
      <c r="F351" s="8" t="s">
        <v>115</v>
      </c>
      <c r="G351" s="7" t="s">
        <v>1723</v>
      </c>
      <c r="H351" s="15"/>
      <c r="I351" s="7" t="s">
        <v>1724</v>
      </c>
      <c r="J351" s="7"/>
      <c r="K351" s="7" t="s">
        <v>1725</v>
      </c>
      <c r="L351" s="7" t="s">
        <v>1725</v>
      </c>
    </row>
    <row r="352" spans="1:12" ht="15.75" thickBot="1">
      <c r="A352" s="15" t="s">
        <v>1726</v>
      </c>
      <c r="B352" s="15" t="s">
        <v>1720</v>
      </c>
      <c r="C352" s="7" t="s">
        <v>1727</v>
      </c>
      <c r="D352" s="7" t="s">
        <v>1728</v>
      </c>
      <c r="E352" s="7"/>
      <c r="F352" s="8" t="s">
        <v>115</v>
      </c>
      <c r="G352" s="7" t="s">
        <v>1729</v>
      </c>
      <c r="H352" s="15"/>
      <c r="I352" s="7" t="s">
        <v>1724</v>
      </c>
      <c r="J352" s="7"/>
      <c r="K352" s="7" t="s">
        <v>1730</v>
      </c>
      <c r="L352" s="7" t="s">
        <v>1730</v>
      </c>
    </row>
    <row r="353" spans="1:12" ht="15.75" thickBot="1">
      <c r="A353" s="15" t="s">
        <v>1731</v>
      </c>
      <c r="B353" s="15" t="s">
        <v>1732</v>
      </c>
      <c r="C353" s="7" t="s">
        <v>1733</v>
      </c>
      <c r="D353" s="7" t="s">
        <v>1734</v>
      </c>
      <c r="E353" s="7"/>
      <c r="F353" s="8" t="s">
        <v>115</v>
      </c>
      <c r="G353" s="7" t="s">
        <v>1735</v>
      </c>
      <c r="H353" s="15"/>
      <c r="I353" s="7" t="s">
        <v>1724</v>
      </c>
      <c r="J353" s="7"/>
      <c r="K353" s="7" t="s">
        <v>1736</v>
      </c>
      <c r="L353" s="7" t="s">
        <v>1736</v>
      </c>
    </row>
    <row r="354" spans="1:12" ht="15.75" thickBot="1">
      <c r="A354" s="15" t="s">
        <v>1737</v>
      </c>
      <c r="B354" s="15" t="s">
        <v>1732</v>
      </c>
      <c r="C354" s="7" t="s">
        <v>1738</v>
      </c>
      <c r="D354" s="7" t="s">
        <v>1739</v>
      </c>
      <c r="E354" s="7"/>
      <c r="F354" s="8" t="s">
        <v>115</v>
      </c>
      <c r="G354" s="7" t="s">
        <v>1740</v>
      </c>
      <c r="H354" s="15"/>
      <c r="I354" s="7" t="s">
        <v>1724</v>
      </c>
      <c r="J354" s="7"/>
      <c r="K354" s="7" t="s">
        <v>1741</v>
      </c>
      <c r="L354" s="7" t="s">
        <v>1741</v>
      </c>
    </row>
    <row r="355" spans="1:12" ht="15.75" thickBot="1">
      <c r="A355" s="15" t="s">
        <v>1742</v>
      </c>
      <c r="B355" s="15" t="s">
        <v>1743</v>
      </c>
      <c r="C355" s="7" t="s">
        <v>1744</v>
      </c>
      <c r="D355" s="7" t="s">
        <v>1745</v>
      </c>
      <c r="E355" s="7"/>
      <c r="F355" s="8" t="s">
        <v>115</v>
      </c>
      <c r="G355" s="7" t="s">
        <v>1746</v>
      </c>
      <c r="H355" s="15"/>
      <c r="I355" s="7" t="s">
        <v>1747</v>
      </c>
      <c r="J355" s="7"/>
      <c r="K355" s="7"/>
      <c r="L355" s="256"/>
    </row>
    <row r="356" spans="1:12" ht="15.75" thickBot="1">
      <c r="A356" s="15" t="s">
        <v>1748</v>
      </c>
      <c r="B356" s="15" t="s">
        <v>1743</v>
      </c>
      <c r="C356" s="7" t="s">
        <v>1749</v>
      </c>
      <c r="D356" s="7" t="s">
        <v>1750</v>
      </c>
      <c r="E356" s="7"/>
      <c r="F356" s="8" t="s">
        <v>115</v>
      </c>
      <c r="G356" s="7" t="s">
        <v>1751</v>
      </c>
      <c r="H356" s="15"/>
      <c r="I356" s="7" t="s">
        <v>1747</v>
      </c>
      <c r="J356" s="7"/>
      <c r="K356" s="7"/>
      <c r="L356" s="256"/>
    </row>
    <row r="357" spans="1:12" ht="15.75" thickBot="1">
      <c r="A357" s="15" t="s">
        <v>1752</v>
      </c>
      <c r="B357" s="15" t="s">
        <v>1753</v>
      </c>
      <c r="C357" s="7" t="s">
        <v>1754</v>
      </c>
      <c r="D357" s="7" t="s">
        <v>1755</v>
      </c>
      <c r="E357" s="7"/>
      <c r="F357" s="8" t="s">
        <v>115</v>
      </c>
      <c r="G357" s="7" t="s">
        <v>1756</v>
      </c>
      <c r="H357" s="15"/>
      <c r="I357" s="7" t="s">
        <v>1747</v>
      </c>
      <c r="J357" s="7"/>
      <c r="K357" s="7"/>
      <c r="L357" s="256"/>
    </row>
    <row r="358" spans="1:12" ht="15.75" thickBot="1">
      <c r="A358" s="15" t="s">
        <v>1757</v>
      </c>
      <c r="B358" s="15" t="s">
        <v>1753</v>
      </c>
      <c r="C358" s="7" t="s">
        <v>1758</v>
      </c>
      <c r="D358" s="7" t="s">
        <v>1759</v>
      </c>
      <c r="E358" s="7"/>
      <c r="F358" s="8" t="s">
        <v>115</v>
      </c>
      <c r="G358" s="7" t="s">
        <v>1760</v>
      </c>
      <c r="H358" s="15"/>
      <c r="I358" s="7" t="s">
        <v>1747</v>
      </c>
      <c r="J358" s="7"/>
      <c r="K358" s="7"/>
      <c r="L358" s="256"/>
    </row>
    <row r="359" spans="1:12" ht="15.75" thickBot="1">
      <c r="A359" s="15" t="s">
        <v>1761</v>
      </c>
      <c r="B359" s="15" t="s">
        <v>1762</v>
      </c>
      <c r="C359" s="7" t="s">
        <v>1763</v>
      </c>
      <c r="D359" s="7" t="s">
        <v>1764</v>
      </c>
      <c r="E359" s="7"/>
      <c r="F359" s="8" t="s">
        <v>115</v>
      </c>
      <c r="G359" s="7" t="s">
        <v>1765</v>
      </c>
      <c r="H359" s="15"/>
      <c r="I359" s="7" t="s">
        <v>1766</v>
      </c>
      <c r="J359" s="7"/>
      <c r="K359" s="7"/>
      <c r="L359" s="256"/>
    </row>
    <row r="360" spans="1:12" ht="15.75" thickBot="1">
      <c r="A360" s="15" t="s">
        <v>1767</v>
      </c>
      <c r="B360" s="15" t="s">
        <v>1762</v>
      </c>
      <c r="C360" s="7" t="s">
        <v>1768</v>
      </c>
      <c r="D360" s="7" t="s">
        <v>1769</v>
      </c>
      <c r="E360" s="7"/>
      <c r="F360" s="8" t="s">
        <v>115</v>
      </c>
      <c r="G360" s="7" t="s">
        <v>1770</v>
      </c>
      <c r="H360" s="15"/>
      <c r="I360" s="7" t="s">
        <v>1766</v>
      </c>
      <c r="J360" s="7"/>
      <c r="K360" s="7"/>
      <c r="L360" s="256"/>
    </row>
    <row r="361" spans="1:12" ht="15.75" thickBot="1">
      <c r="A361" s="15" t="s">
        <v>1771</v>
      </c>
      <c r="B361" s="15" t="s">
        <v>1772</v>
      </c>
      <c r="C361" s="7" t="s">
        <v>1773</v>
      </c>
      <c r="D361" s="7" t="s">
        <v>1774</v>
      </c>
      <c r="E361" s="7"/>
      <c r="F361" s="8" t="s">
        <v>115</v>
      </c>
      <c r="G361" s="7" t="s">
        <v>1775</v>
      </c>
      <c r="H361" s="15"/>
      <c r="I361" s="7" t="s">
        <v>1766</v>
      </c>
      <c r="J361" s="7"/>
      <c r="K361" s="7"/>
      <c r="L361" s="256"/>
    </row>
    <row r="362" spans="1:12">
      <c r="A362" s="15" t="s">
        <v>1776</v>
      </c>
      <c r="B362" s="15" t="s">
        <v>1772</v>
      </c>
      <c r="C362" s="7" t="s">
        <v>1777</v>
      </c>
      <c r="D362" s="7" t="s">
        <v>1778</v>
      </c>
      <c r="E362" s="7"/>
      <c r="F362" s="8" t="s">
        <v>115</v>
      </c>
      <c r="G362" s="7" t="s">
        <v>1779</v>
      </c>
      <c r="H362" s="15"/>
      <c r="I362" s="7" t="s">
        <v>1766</v>
      </c>
      <c r="J362" s="7"/>
      <c r="K362" s="7"/>
      <c r="L362" s="256"/>
    </row>
    <row r="363" spans="1:12" ht="15.75" thickBot="1">
      <c r="A363" s="15" t="s">
        <v>1780</v>
      </c>
      <c r="B363" s="15" t="s">
        <v>1781</v>
      </c>
      <c r="C363" s="7" t="s">
        <v>1782</v>
      </c>
      <c r="D363" s="7" t="s">
        <v>1783</v>
      </c>
      <c r="E363" s="7"/>
      <c r="F363" s="8" t="s">
        <v>115</v>
      </c>
      <c r="G363" s="7" t="s">
        <v>1784</v>
      </c>
      <c r="H363" s="15"/>
      <c r="I363" s="7"/>
      <c r="J363" s="7"/>
      <c r="K363" s="7"/>
      <c r="L363" s="256"/>
    </row>
    <row r="364" spans="1:12" ht="15.75" thickBot="1">
      <c r="A364" s="15" t="s">
        <v>1785</v>
      </c>
      <c r="B364" s="15" t="s">
        <v>1786</v>
      </c>
      <c r="C364" s="7" t="s">
        <v>1787</v>
      </c>
      <c r="D364" s="7" t="s">
        <v>1788</v>
      </c>
      <c r="E364" s="7"/>
      <c r="F364" s="8" t="s">
        <v>115</v>
      </c>
      <c r="G364" s="7" t="s">
        <v>1789</v>
      </c>
      <c r="H364" s="15"/>
      <c r="I364" s="7"/>
      <c r="J364" s="7"/>
      <c r="K364" s="7"/>
      <c r="L364" s="256"/>
    </row>
    <row r="365" spans="1:12" ht="15.75" thickBot="1">
      <c r="A365" s="15" t="s">
        <v>1790</v>
      </c>
      <c r="B365" s="7" t="s">
        <v>1791</v>
      </c>
      <c r="C365" s="7" t="s">
        <v>1792</v>
      </c>
      <c r="D365" s="7" t="s">
        <v>1793</v>
      </c>
      <c r="E365" s="7"/>
      <c r="F365" s="8" t="s">
        <v>115</v>
      </c>
      <c r="G365" s="7" t="s">
        <v>1794</v>
      </c>
      <c r="H365" s="15"/>
      <c r="I365" s="7"/>
      <c r="J365" s="7"/>
      <c r="K365" s="7"/>
      <c r="L365" s="256"/>
    </row>
    <row r="366" spans="1:12" ht="15.75" thickBot="1">
      <c r="A366" s="15" t="s">
        <v>1795</v>
      </c>
      <c r="B366" s="7" t="s">
        <v>1796</v>
      </c>
      <c r="C366" s="7" t="s">
        <v>1797</v>
      </c>
      <c r="D366" s="7" t="s">
        <v>1798</v>
      </c>
      <c r="E366" s="7"/>
      <c r="F366" s="8" t="s">
        <v>115</v>
      </c>
      <c r="G366" s="7" t="s">
        <v>1799</v>
      </c>
      <c r="H366" s="15"/>
      <c r="I366" s="7"/>
      <c r="J366" s="7"/>
      <c r="K366" s="7"/>
      <c r="L366" s="256"/>
    </row>
    <row r="367" spans="1:12" ht="15.75" thickBot="1">
      <c r="A367" s="15" t="s">
        <v>1800</v>
      </c>
      <c r="B367" s="7" t="s">
        <v>749</v>
      </c>
      <c r="C367" s="7" t="s">
        <v>1801</v>
      </c>
      <c r="D367" s="7" t="s">
        <v>1802</v>
      </c>
      <c r="E367" s="7"/>
      <c r="F367" s="8"/>
      <c r="G367" s="7"/>
      <c r="H367" s="15" t="s">
        <v>1803</v>
      </c>
      <c r="I367" s="7"/>
      <c r="J367" s="7"/>
      <c r="K367" s="7"/>
      <c r="L367" s="256"/>
    </row>
    <row r="368" spans="1:12" ht="30.75" thickBot="1">
      <c r="A368" s="15" t="s">
        <v>1804</v>
      </c>
      <c r="B368" s="7" t="s">
        <v>1805</v>
      </c>
      <c r="C368" s="7" t="s">
        <v>1806</v>
      </c>
      <c r="D368" s="7" t="s">
        <v>1807</v>
      </c>
      <c r="E368" s="7"/>
      <c r="F368" s="8"/>
      <c r="G368" s="7"/>
      <c r="H368" s="15" t="s">
        <v>102</v>
      </c>
      <c r="I368" s="7"/>
      <c r="J368" s="7"/>
      <c r="K368" s="7"/>
      <c r="L368" s="256"/>
    </row>
    <row r="369" spans="1:12" ht="15.75" thickBot="1">
      <c r="A369" s="15" t="s">
        <v>1808</v>
      </c>
      <c r="B369" s="7" t="s">
        <v>1805</v>
      </c>
      <c r="C369" s="7" t="s">
        <v>1809</v>
      </c>
      <c r="D369" s="7" t="s">
        <v>1810</v>
      </c>
      <c r="E369" s="7"/>
      <c r="F369" s="8"/>
      <c r="G369" s="7"/>
      <c r="H369" s="15" t="s">
        <v>123</v>
      </c>
      <c r="I369" s="7"/>
      <c r="J369" s="7"/>
      <c r="K369" s="7"/>
      <c r="L369" s="256"/>
    </row>
    <row r="370" spans="1:12" ht="15.75" thickBot="1">
      <c r="A370" s="15" t="s">
        <v>1811</v>
      </c>
      <c r="B370" s="7" t="s">
        <v>1805</v>
      </c>
      <c r="C370" s="7" t="s">
        <v>1812</v>
      </c>
      <c r="D370" s="7" t="s">
        <v>1813</v>
      </c>
      <c r="E370" s="7"/>
      <c r="F370" s="8"/>
      <c r="G370" s="7"/>
      <c r="H370" s="15" t="s">
        <v>109</v>
      </c>
      <c r="I370" s="7"/>
      <c r="J370" s="7"/>
      <c r="K370" s="7"/>
      <c r="L370" s="256"/>
    </row>
    <row r="371" spans="1:12" ht="30.75" thickBot="1">
      <c r="A371" s="15" t="s">
        <v>1814</v>
      </c>
      <c r="B371" s="7" t="s">
        <v>1815</v>
      </c>
      <c r="C371" s="7" t="s">
        <v>1816</v>
      </c>
      <c r="D371" s="7" t="s">
        <v>1817</v>
      </c>
      <c r="E371" s="7"/>
      <c r="F371" s="8"/>
      <c r="G371" s="7"/>
      <c r="H371" s="15"/>
      <c r="I371" s="7"/>
      <c r="J371" s="7"/>
      <c r="K371" s="7"/>
      <c r="L371" s="256"/>
    </row>
    <row r="372" spans="1:12" ht="15.75" thickBot="1">
      <c r="A372" s="15"/>
      <c r="B372" s="7"/>
      <c r="C372" s="7"/>
      <c r="D372" s="7"/>
      <c r="E372" s="7"/>
      <c r="F372" s="8"/>
      <c r="G372" s="7"/>
      <c r="H372" s="15"/>
      <c r="I372" s="7"/>
      <c r="J372" s="7"/>
      <c r="K372" s="7"/>
      <c r="L372" s="256"/>
    </row>
    <row r="373" spans="1:12" ht="60">
      <c r="A373" s="15" t="s">
        <v>1818</v>
      </c>
      <c r="B373" s="7" t="s">
        <v>1819</v>
      </c>
      <c r="C373" s="7" t="s">
        <v>1820</v>
      </c>
      <c r="D373" s="7" t="s">
        <v>1821</v>
      </c>
      <c r="E373" s="7"/>
      <c r="F373" s="8" t="s">
        <v>115</v>
      </c>
      <c r="G373" s="7" t="s">
        <v>1822</v>
      </c>
      <c r="H373" s="15"/>
      <c r="I373" s="7"/>
      <c r="J373" s="7"/>
      <c r="K373" s="7"/>
      <c r="L373" s="256"/>
    </row>
    <row r="374" spans="1:12" ht="60.75" thickBot="1">
      <c r="A374" s="15" t="s">
        <v>1823</v>
      </c>
      <c r="B374" s="7" t="s">
        <v>1819</v>
      </c>
      <c r="C374" s="7" t="s">
        <v>1824</v>
      </c>
      <c r="D374" s="7" t="s">
        <v>1825</v>
      </c>
      <c r="E374" s="7"/>
      <c r="F374" s="8" t="s">
        <v>115</v>
      </c>
      <c r="G374" s="7" t="s">
        <v>1826</v>
      </c>
      <c r="H374" s="15"/>
      <c r="I374" s="7"/>
      <c r="J374" s="7"/>
      <c r="K374" s="7"/>
      <c r="L374" s="256"/>
    </row>
    <row r="375" spans="1:12" ht="15.75" thickBot="1">
      <c r="A375" s="15" t="s">
        <v>1827</v>
      </c>
      <c r="B375" s="7" t="s">
        <v>1828</v>
      </c>
      <c r="C375" s="7" t="s">
        <v>1829</v>
      </c>
      <c r="D375" s="7" t="s">
        <v>1830</v>
      </c>
      <c r="E375" s="7"/>
      <c r="F375" s="8" t="s">
        <v>115</v>
      </c>
      <c r="G375" s="7" t="s">
        <v>1828</v>
      </c>
      <c r="H375" s="15"/>
      <c r="I375" s="7"/>
      <c r="J375" s="7"/>
      <c r="K375" s="7"/>
      <c r="L375" s="315"/>
    </row>
    <row r="376" spans="1:12" ht="261.75" customHeight="1" thickBot="1">
      <c r="A376" s="15" t="s">
        <v>1831</v>
      </c>
      <c r="B376" s="7" t="s">
        <v>1832</v>
      </c>
      <c r="C376" s="7" t="s">
        <v>1833</v>
      </c>
      <c r="D376" s="7" t="s">
        <v>1834</v>
      </c>
      <c r="E376" s="7"/>
      <c r="F376" s="8" t="s">
        <v>115</v>
      </c>
      <c r="G376" s="7" t="s">
        <v>1835</v>
      </c>
      <c r="H376" s="15" t="s">
        <v>1836</v>
      </c>
      <c r="I376" s="7"/>
      <c r="J376" s="7"/>
      <c r="K376" s="256"/>
      <c r="L376" s="99"/>
    </row>
    <row r="377" spans="1:12" ht="204" customHeight="1" thickBot="1">
      <c r="A377" s="15" t="s">
        <v>1837</v>
      </c>
      <c r="B377" s="7" t="s">
        <v>1838</v>
      </c>
      <c r="C377" s="7" t="s">
        <v>1839</v>
      </c>
      <c r="D377" s="7" t="s">
        <v>1840</v>
      </c>
      <c r="E377" s="7"/>
      <c r="F377" s="8" t="s">
        <v>115</v>
      </c>
      <c r="G377" s="7" t="s">
        <v>1835</v>
      </c>
      <c r="H377" s="15"/>
      <c r="I377" s="7"/>
      <c r="J377" s="7"/>
      <c r="K377" s="256"/>
      <c r="L377" s="99"/>
    </row>
    <row r="378" spans="1:12" ht="237" customHeight="1" thickBot="1">
      <c r="A378" s="15" t="s">
        <v>748</v>
      </c>
      <c r="B378" s="7" t="s">
        <v>749</v>
      </c>
      <c r="C378" s="15" t="s">
        <v>1841</v>
      </c>
      <c r="D378" s="7" t="s">
        <v>1842</v>
      </c>
      <c r="E378" s="7"/>
      <c r="F378" s="8" t="s">
        <v>115</v>
      </c>
      <c r="G378" s="7"/>
      <c r="H378" s="15"/>
      <c r="I378" s="7"/>
      <c r="J378" s="15" t="s">
        <v>752</v>
      </c>
      <c r="K378" s="256"/>
      <c r="L378" s="99"/>
    </row>
    <row r="379" spans="1:12" ht="30.75" thickBot="1">
      <c r="A379" s="15" t="s">
        <v>1843</v>
      </c>
      <c r="B379" s="7" t="s">
        <v>1844</v>
      </c>
      <c r="C379" s="7" t="s">
        <v>1845</v>
      </c>
      <c r="D379" s="7" t="s">
        <v>1846</v>
      </c>
      <c r="E379" s="7"/>
      <c r="F379" s="8" t="s">
        <v>115</v>
      </c>
      <c r="G379" s="7" t="s">
        <v>1847</v>
      </c>
      <c r="H379" s="15"/>
      <c r="I379" s="7"/>
      <c r="J379" s="7"/>
      <c r="K379" s="256" t="s">
        <v>1847</v>
      </c>
      <c r="L379" s="99" t="s">
        <v>1847</v>
      </c>
    </row>
    <row r="380" spans="1:12" ht="30.75" thickBot="1">
      <c r="A380" s="15" t="s">
        <v>1848</v>
      </c>
      <c r="B380" s="7" t="s">
        <v>1849</v>
      </c>
      <c r="C380" s="7" t="s">
        <v>1850</v>
      </c>
      <c r="D380" s="7" t="s">
        <v>1850</v>
      </c>
      <c r="E380" s="7"/>
      <c r="F380" s="8" t="s">
        <v>115</v>
      </c>
      <c r="G380" s="7" t="s">
        <v>1851</v>
      </c>
      <c r="H380" s="318"/>
      <c r="I380" s="7"/>
      <c r="J380" s="7"/>
      <c r="K380" s="256" t="s">
        <v>1851</v>
      </c>
      <c r="L380" s="99" t="s">
        <v>1851</v>
      </c>
    </row>
    <row r="381" spans="1:12" ht="30.75" thickBot="1">
      <c r="A381" s="15" t="s">
        <v>1852</v>
      </c>
      <c r="B381" s="7" t="s">
        <v>1853</v>
      </c>
      <c r="C381" s="7" t="s">
        <v>1854</v>
      </c>
      <c r="D381" s="7" t="s">
        <v>1854</v>
      </c>
      <c r="E381" s="7"/>
      <c r="F381" s="8" t="s">
        <v>115</v>
      </c>
      <c r="G381" s="259" t="s">
        <v>1855</v>
      </c>
      <c r="H381" s="139"/>
      <c r="I381" s="7"/>
      <c r="J381" s="7"/>
      <c r="K381" s="256" t="s">
        <v>1855</v>
      </c>
      <c r="L381" s="99" t="s">
        <v>1855</v>
      </c>
    </row>
    <row r="382" spans="1:12" ht="15.75" thickBot="1">
      <c r="A382" s="15" t="s">
        <v>1856</v>
      </c>
      <c r="B382" s="7" t="s">
        <v>1857</v>
      </c>
      <c r="C382" s="7" t="s">
        <v>1858</v>
      </c>
      <c r="D382" s="7" t="s">
        <v>1858</v>
      </c>
      <c r="E382" s="7"/>
      <c r="F382" s="8" t="s">
        <v>115</v>
      </c>
      <c r="G382" s="7" t="s">
        <v>1859</v>
      </c>
      <c r="H382" s="15"/>
      <c r="I382" s="7"/>
      <c r="J382" s="7"/>
      <c r="K382" s="256" t="s">
        <v>1860</v>
      </c>
      <c r="L382" s="99" t="s">
        <v>1860</v>
      </c>
    </row>
    <row r="383" spans="1:12" ht="15.75" thickBot="1">
      <c r="A383" s="15" t="s">
        <v>1861</v>
      </c>
      <c r="B383" s="7" t="s">
        <v>1862</v>
      </c>
      <c r="C383" s="7" t="s">
        <v>1863</v>
      </c>
      <c r="D383" s="7" t="s">
        <v>1863</v>
      </c>
      <c r="E383" s="7"/>
      <c r="F383" s="8" t="s">
        <v>115</v>
      </c>
      <c r="G383" s="7" t="s">
        <v>1864</v>
      </c>
      <c r="H383" s="15"/>
      <c r="I383" s="7"/>
      <c r="J383" s="7"/>
      <c r="K383" s="256" t="s">
        <v>1860</v>
      </c>
      <c r="L383" s="99" t="s">
        <v>1860</v>
      </c>
    </row>
    <row r="384" spans="1:12" ht="15.75" thickBot="1">
      <c r="A384" s="15" t="s">
        <v>1865</v>
      </c>
      <c r="B384" s="7" t="s">
        <v>1866</v>
      </c>
      <c r="C384" s="265" t="s">
        <v>1867</v>
      </c>
      <c r="D384" s="265" t="s">
        <v>1867</v>
      </c>
      <c r="E384" s="7"/>
      <c r="F384" s="8" t="s">
        <v>115</v>
      </c>
      <c r="G384" s="7" t="s">
        <v>1868</v>
      </c>
      <c r="H384" s="15"/>
      <c r="I384" s="7"/>
      <c r="J384" s="7"/>
      <c r="K384" s="256" t="s">
        <v>1869</v>
      </c>
      <c r="L384" s="99" t="s">
        <v>1869</v>
      </c>
    </row>
    <row r="385" spans="1:12" ht="30.75" thickBot="1">
      <c r="A385" s="15" t="s">
        <v>1870</v>
      </c>
      <c r="B385" s="7" t="s">
        <v>749</v>
      </c>
      <c r="C385" s="7" t="s">
        <v>1871</v>
      </c>
      <c r="D385" s="7" t="s">
        <v>1872</v>
      </c>
      <c r="E385" s="7"/>
      <c r="F385" s="8" t="s">
        <v>115</v>
      </c>
      <c r="G385" s="7"/>
      <c r="H385" s="15"/>
      <c r="I385" s="7"/>
      <c r="J385" s="15" t="s">
        <v>265</v>
      </c>
      <c r="K385" s="256"/>
      <c r="L385" s="99"/>
    </row>
    <row r="386" spans="1:12" ht="15.75" thickBot="1">
      <c r="A386" s="261" t="s">
        <v>1873</v>
      </c>
      <c r="B386" s="15"/>
      <c r="C386" s="7"/>
      <c r="D386" s="7"/>
      <c r="E386" s="7"/>
      <c r="F386" s="8" t="s">
        <v>115</v>
      </c>
      <c r="G386" s="247"/>
      <c r="H386" s="15"/>
      <c r="I386" s="7"/>
      <c r="J386" s="7"/>
      <c r="K386" s="256"/>
      <c r="L386" s="99"/>
    </row>
    <row r="387" spans="1:12" ht="15.75" thickBot="1">
      <c r="A387" s="7" t="s">
        <v>1874</v>
      </c>
      <c r="B387" s="7" t="s">
        <v>1875</v>
      </c>
      <c r="C387" s="7" t="s">
        <v>1876</v>
      </c>
      <c r="D387" s="7" t="s">
        <v>1877</v>
      </c>
      <c r="E387" s="7"/>
      <c r="F387" s="8" t="s">
        <v>115</v>
      </c>
      <c r="G387" s="27"/>
      <c r="H387" s="7"/>
      <c r="I387" s="7"/>
      <c r="J387" s="7"/>
      <c r="K387" s="256" t="s">
        <v>1878</v>
      </c>
      <c r="L387" s="99"/>
    </row>
    <row r="388" spans="1:12" ht="15.75" thickBot="1">
      <c r="A388" s="15" t="s">
        <v>1879</v>
      </c>
      <c r="B388" s="15" t="s">
        <v>1880</v>
      </c>
      <c r="C388" s="7" t="s">
        <v>1881</v>
      </c>
      <c r="D388" s="7" t="s">
        <v>1882</v>
      </c>
      <c r="E388" s="7"/>
      <c r="F388" s="8" t="s">
        <v>115</v>
      </c>
      <c r="G388" s="247"/>
      <c r="H388" s="15"/>
      <c r="I388" s="7"/>
      <c r="J388" s="7"/>
      <c r="K388" s="256" t="s">
        <v>1883</v>
      </c>
      <c r="L388" s="99"/>
    </row>
    <row r="389" spans="1:12" ht="15.75" thickBot="1">
      <c r="A389" s="7" t="s">
        <v>1884</v>
      </c>
      <c r="B389" s="7" t="s">
        <v>1885</v>
      </c>
      <c r="C389" s="7" t="s">
        <v>1886</v>
      </c>
      <c r="D389" s="7" t="s">
        <v>1887</v>
      </c>
      <c r="E389" s="7"/>
      <c r="F389" s="8" t="s">
        <v>115</v>
      </c>
      <c r="G389" s="27"/>
      <c r="H389" s="7"/>
      <c r="I389" s="7"/>
      <c r="J389" s="7"/>
      <c r="K389" s="256" t="s">
        <v>1888</v>
      </c>
      <c r="L389" s="99"/>
    </row>
    <row r="390" spans="1:12" ht="15.75" thickBot="1">
      <c r="A390" s="15" t="s">
        <v>1889</v>
      </c>
      <c r="B390" s="15" t="s">
        <v>1890</v>
      </c>
      <c r="C390" s="7" t="s">
        <v>1891</v>
      </c>
      <c r="D390" s="7" t="s">
        <v>1892</v>
      </c>
      <c r="E390" s="7"/>
      <c r="F390" s="8" t="s">
        <v>115</v>
      </c>
      <c r="G390" s="247"/>
      <c r="H390" s="15"/>
      <c r="I390" s="7"/>
      <c r="J390" s="7"/>
      <c r="K390" s="256" t="s">
        <v>1893</v>
      </c>
      <c r="L390" s="99"/>
    </row>
    <row r="391" spans="1:12" ht="15.75" thickBot="1">
      <c r="A391" s="7" t="s">
        <v>1894</v>
      </c>
      <c r="B391" s="7" t="s">
        <v>1895</v>
      </c>
      <c r="C391" s="7" t="s">
        <v>1896</v>
      </c>
      <c r="D391" s="7" t="s">
        <v>1897</v>
      </c>
      <c r="E391" s="7"/>
      <c r="F391" s="8" t="s">
        <v>115</v>
      </c>
      <c r="G391" s="27"/>
      <c r="H391" s="7"/>
      <c r="I391" s="7"/>
      <c r="J391" s="7"/>
      <c r="K391" s="256" t="s">
        <v>1898</v>
      </c>
      <c r="L391" s="99"/>
    </row>
    <row r="392" spans="1:12" ht="15.75" thickBot="1">
      <c r="A392" s="15" t="s">
        <v>1899</v>
      </c>
      <c r="B392" s="15" t="s">
        <v>1900</v>
      </c>
      <c r="C392" s="7" t="s">
        <v>1901</v>
      </c>
      <c r="D392" s="7" t="s">
        <v>1901</v>
      </c>
      <c r="E392" s="7"/>
      <c r="F392" s="8" t="s">
        <v>115</v>
      </c>
      <c r="G392" s="247"/>
      <c r="H392" s="15"/>
      <c r="I392" s="7"/>
      <c r="J392" s="7"/>
      <c r="K392" s="256" t="s">
        <v>1902</v>
      </c>
      <c r="L392" s="99"/>
    </row>
    <row r="393" spans="1:12" ht="15.75" thickBot="1">
      <c r="A393" s="7" t="s">
        <v>1903</v>
      </c>
      <c r="B393" s="7" t="s">
        <v>1904</v>
      </c>
      <c r="C393" s="7" t="s">
        <v>1905</v>
      </c>
      <c r="D393" s="7" t="s">
        <v>1906</v>
      </c>
      <c r="E393" s="7"/>
      <c r="F393" s="8" t="s">
        <v>115</v>
      </c>
      <c r="G393" s="27"/>
      <c r="H393" s="7"/>
      <c r="I393" s="7"/>
      <c r="J393" s="7"/>
      <c r="K393" s="256" t="s">
        <v>1907</v>
      </c>
      <c r="L393" s="99"/>
    </row>
    <row r="394" spans="1:12" ht="15.75" thickBot="1">
      <c r="A394" s="15" t="s">
        <v>1908</v>
      </c>
      <c r="B394" s="15" t="s">
        <v>1909</v>
      </c>
      <c r="C394" s="7" t="s">
        <v>1910</v>
      </c>
      <c r="D394" s="7" t="s">
        <v>1911</v>
      </c>
      <c r="E394" s="7"/>
      <c r="F394" s="8" t="s">
        <v>115</v>
      </c>
      <c r="G394" s="247"/>
      <c r="H394" s="15"/>
      <c r="I394" s="7"/>
      <c r="J394" s="7"/>
      <c r="K394" s="256" t="s">
        <v>1912</v>
      </c>
      <c r="L394" s="99"/>
    </row>
    <row r="395" spans="1:12" ht="15.75" thickBot="1">
      <c r="A395" s="7" t="s">
        <v>1913</v>
      </c>
      <c r="B395" s="7" t="s">
        <v>1914</v>
      </c>
      <c r="C395" s="7" t="s">
        <v>1915</v>
      </c>
      <c r="D395" s="7" t="s">
        <v>1916</v>
      </c>
      <c r="E395" s="7"/>
      <c r="F395" s="8" t="s">
        <v>115</v>
      </c>
      <c r="G395" s="27"/>
      <c r="H395" s="7"/>
      <c r="I395" s="7"/>
      <c r="J395" s="7"/>
      <c r="K395" s="256" t="s">
        <v>1917</v>
      </c>
      <c r="L395" s="99"/>
    </row>
    <row r="396" spans="1:12" ht="15.75" thickBot="1">
      <c r="A396" s="15" t="s">
        <v>1918</v>
      </c>
      <c r="B396" s="7" t="s">
        <v>1914</v>
      </c>
      <c r="C396" s="7" t="s">
        <v>1919</v>
      </c>
      <c r="D396" s="7" t="s">
        <v>1920</v>
      </c>
      <c r="E396" s="7"/>
      <c r="F396" s="8" t="s">
        <v>115</v>
      </c>
      <c r="G396" s="247"/>
      <c r="H396" s="15"/>
      <c r="I396" s="7"/>
      <c r="J396" s="7"/>
      <c r="K396" s="256" t="s">
        <v>174</v>
      </c>
      <c r="L396" s="99"/>
    </row>
    <row r="397" spans="1:12" ht="15.75" thickBot="1">
      <c r="A397" s="7" t="s">
        <v>1921</v>
      </c>
      <c r="B397" s="15" t="s">
        <v>1922</v>
      </c>
      <c r="C397" s="7" t="s">
        <v>342</v>
      </c>
      <c r="D397" s="7" t="s">
        <v>342</v>
      </c>
      <c r="E397" s="7"/>
      <c r="F397" s="8" t="s">
        <v>115</v>
      </c>
      <c r="G397" s="27"/>
      <c r="H397" s="7"/>
      <c r="I397" s="7"/>
      <c r="J397" s="7"/>
      <c r="K397" s="256" t="s">
        <v>1923</v>
      </c>
      <c r="L397" s="99"/>
    </row>
    <row r="398" spans="1:12" ht="15.75" thickBot="1">
      <c r="A398" s="15"/>
      <c r="B398" s="7"/>
      <c r="C398" s="15"/>
      <c r="D398" s="15"/>
      <c r="E398" s="15"/>
      <c r="F398" s="258"/>
      <c r="G398" s="247"/>
      <c r="H398" s="15"/>
      <c r="I398" s="7"/>
      <c r="J398" s="7"/>
      <c r="K398" s="256"/>
      <c r="L398" s="99"/>
    </row>
    <row r="399" spans="1:12" ht="15.75" thickBot="1">
      <c r="A399" s="266" t="s">
        <v>1924</v>
      </c>
      <c r="B399" s="266" t="s">
        <v>1924</v>
      </c>
      <c r="C399" s="266" t="s">
        <v>1924</v>
      </c>
      <c r="D399" s="16"/>
      <c r="E399" s="7"/>
      <c r="F399" s="8"/>
      <c r="G399" s="27"/>
      <c r="H399" s="7"/>
      <c r="I399" s="7"/>
      <c r="J399" s="7"/>
      <c r="K399" s="256"/>
      <c r="L399" s="99"/>
    </row>
    <row r="400" spans="1:12" ht="15.75" thickBot="1">
      <c r="A400" s="64"/>
      <c r="B400" s="64"/>
      <c r="C400" s="64" t="s">
        <v>1925</v>
      </c>
      <c r="D400" s="99"/>
      <c r="E400" s="7"/>
      <c r="F400" s="258"/>
      <c r="G400" s="247"/>
      <c r="H400" s="15"/>
      <c r="I400" s="7"/>
      <c r="J400" s="7"/>
      <c r="K400" s="256"/>
      <c r="L400" s="99"/>
    </row>
    <row r="401" spans="1:12" ht="15.75" thickBot="1">
      <c r="A401" s="64"/>
      <c r="B401" s="64"/>
      <c r="C401" s="64" t="s">
        <v>1926</v>
      </c>
      <c r="D401" s="99" t="s">
        <v>1927</v>
      </c>
      <c r="E401" s="7"/>
      <c r="F401" s="258"/>
      <c r="G401" s="247"/>
      <c r="H401" s="15"/>
      <c r="I401" s="7" t="s">
        <v>174</v>
      </c>
      <c r="J401" s="7"/>
      <c r="K401" s="256"/>
      <c r="L401" s="99"/>
    </row>
    <row r="402" spans="1:12" ht="30.75" thickBot="1">
      <c r="A402" s="64"/>
      <c r="B402" s="64"/>
      <c r="C402" s="64" t="s">
        <v>1928</v>
      </c>
      <c r="D402" s="101" t="s">
        <v>1929</v>
      </c>
      <c r="E402" s="7"/>
      <c r="F402" s="8"/>
      <c r="G402" s="27"/>
      <c r="H402" s="7"/>
      <c r="I402" s="7" t="s">
        <v>379</v>
      </c>
      <c r="J402" s="7"/>
      <c r="K402" s="256"/>
      <c r="L402" s="99"/>
    </row>
    <row r="403" spans="1:12" ht="15.75" thickBot="1">
      <c r="A403" s="64"/>
      <c r="B403" s="64"/>
      <c r="C403" s="64" t="s">
        <v>1930</v>
      </c>
      <c r="D403" s="139" t="s">
        <v>1931</v>
      </c>
      <c r="E403" s="7"/>
      <c r="F403" s="258"/>
      <c r="G403" s="247"/>
      <c r="H403" s="15"/>
      <c r="I403" s="7"/>
      <c r="J403" s="7"/>
      <c r="K403" s="256"/>
      <c r="L403" s="99"/>
    </row>
    <row r="404" spans="1:12">
      <c r="A404" s="311"/>
      <c r="B404" s="311"/>
      <c r="C404" s="311" t="s">
        <v>1932</v>
      </c>
      <c r="D404" s="312" t="s">
        <v>1933</v>
      </c>
      <c r="E404" s="16"/>
      <c r="F404" s="313"/>
      <c r="G404" s="314"/>
      <c r="H404" s="16"/>
      <c r="I404" s="16"/>
      <c r="J404" s="16"/>
      <c r="K404" s="315"/>
      <c r="L404" s="99"/>
    </row>
    <row r="405" spans="1:12">
      <c r="A405" s="64"/>
      <c r="B405" s="64"/>
      <c r="C405" s="64"/>
      <c r="D405" s="139"/>
      <c r="E405" s="99"/>
      <c r="F405" s="65"/>
      <c r="G405" s="139"/>
      <c r="H405" s="139"/>
      <c r="I405" s="139"/>
      <c r="J405" s="139"/>
      <c r="K405" s="316"/>
      <c r="L405" s="139"/>
    </row>
    <row r="406" spans="1:12">
      <c r="A406" s="310" t="s">
        <v>1934</v>
      </c>
      <c r="B406" s="101"/>
      <c r="C406" s="101"/>
      <c r="D406" s="101"/>
      <c r="E406" s="99"/>
      <c r="F406" s="101"/>
      <c r="G406" s="101"/>
      <c r="H406" s="101"/>
      <c r="I406" s="101"/>
      <c r="J406" s="101"/>
      <c r="K406" s="317"/>
      <c r="L406" s="101"/>
    </row>
    <row r="407" spans="1:12" ht="15.75" thickBot="1">
      <c r="A407" s="15"/>
      <c r="B407" s="15" t="s">
        <v>328</v>
      </c>
      <c r="C407" s="15" t="s">
        <v>1935</v>
      </c>
      <c r="D407" s="7" t="s">
        <v>1936</v>
      </c>
      <c r="E407" s="15"/>
      <c r="F407" s="8" t="s">
        <v>115</v>
      </c>
      <c r="G407" s="15"/>
      <c r="H407" s="15"/>
      <c r="I407" s="15"/>
      <c r="J407" s="15"/>
      <c r="K407" s="259"/>
      <c r="L407" s="99" t="s">
        <v>330</v>
      </c>
    </row>
    <row r="408" spans="1:12" ht="30.75" thickBot="1">
      <c r="A408" s="15" t="s">
        <v>1937</v>
      </c>
      <c r="B408" s="15" t="s">
        <v>1938</v>
      </c>
      <c r="C408" s="15" t="s">
        <v>1939</v>
      </c>
      <c r="D408" s="7" t="s">
        <v>1940</v>
      </c>
      <c r="E408" s="15"/>
      <c r="F408" s="8" t="s">
        <v>115</v>
      </c>
      <c r="G408" s="15"/>
      <c r="H408" s="15"/>
      <c r="I408" s="15"/>
      <c r="J408" s="15"/>
      <c r="K408" s="259"/>
      <c r="L408" s="99" t="s">
        <v>1941</v>
      </c>
    </row>
    <row r="409" spans="1:12" ht="45.75" thickBot="1">
      <c r="A409" s="15" t="s">
        <v>1942</v>
      </c>
      <c r="B409" s="15" t="s">
        <v>1943</v>
      </c>
      <c r="C409" s="15" t="s">
        <v>1944</v>
      </c>
      <c r="D409" s="7" t="s">
        <v>1945</v>
      </c>
      <c r="E409" s="15"/>
      <c r="F409" s="8" t="s">
        <v>115</v>
      </c>
      <c r="G409" s="15"/>
      <c r="H409" s="15"/>
      <c r="I409" s="15"/>
      <c r="J409" s="15"/>
      <c r="K409" s="259"/>
      <c r="L409" s="99" t="s">
        <v>1946</v>
      </c>
    </row>
    <row r="410" spans="1:12" ht="45.75" thickBot="1">
      <c r="A410" s="15" t="s">
        <v>1947</v>
      </c>
      <c r="B410" s="15" t="s">
        <v>1948</v>
      </c>
      <c r="C410" s="15" t="s">
        <v>1949</v>
      </c>
      <c r="D410" s="7" t="s">
        <v>1950</v>
      </c>
      <c r="E410" s="15"/>
      <c r="F410" s="8" t="s">
        <v>115</v>
      </c>
      <c r="G410" s="15"/>
      <c r="H410" s="15"/>
      <c r="I410" s="15"/>
      <c r="J410" s="15"/>
      <c r="K410" s="259"/>
      <c r="L410" s="99" t="s">
        <v>1951</v>
      </c>
    </row>
    <row r="411" spans="1:12" ht="45.75" thickBot="1">
      <c r="A411" s="15" t="s">
        <v>1952</v>
      </c>
      <c r="B411" s="15" t="s">
        <v>1953</v>
      </c>
      <c r="C411" s="15" t="s">
        <v>1954</v>
      </c>
      <c r="D411" s="7" t="s">
        <v>1955</v>
      </c>
      <c r="E411" s="15"/>
      <c r="F411" s="8" t="s">
        <v>115</v>
      </c>
      <c r="G411" s="15"/>
      <c r="H411" s="15"/>
      <c r="I411" s="15"/>
      <c r="J411" s="15"/>
      <c r="K411" s="15"/>
      <c r="L411" s="7" t="s">
        <v>1956</v>
      </c>
    </row>
    <row r="412" spans="1:12" ht="52.5" customHeight="1" thickBot="1">
      <c r="A412" s="15" t="s">
        <v>1957</v>
      </c>
      <c r="B412" s="15" t="s">
        <v>1958</v>
      </c>
      <c r="C412" s="15" t="s">
        <v>1959</v>
      </c>
      <c r="D412" s="7" t="s">
        <v>1960</v>
      </c>
      <c r="E412" s="15"/>
      <c r="F412" s="8" t="s">
        <v>115</v>
      </c>
      <c r="G412" s="15"/>
      <c r="H412" s="15"/>
      <c r="I412" s="15"/>
      <c r="J412" s="15"/>
      <c r="K412" s="15"/>
      <c r="L412" s="7" t="s">
        <v>1961</v>
      </c>
    </row>
    <row r="413" spans="1:12" ht="90" customHeight="1" thickBot="1">
      <c r="A413" s="15" t="s">
        <v>1962</v>
      </c>
      <c r="B413" s="15" t="s">
        <v>1963</v>
      </c>
      <c r="C413" s="15" t="s">
        <v>1964</v>
      </c>
      <c r="D413" s="7" t="s">
        <v>1965</v>
      </c>
      <c r="E413" s="15"/>
      <c r="F413" s="8" t="s">
        <v>115</v>
      </c>
      <c r="G413" s="15"/>
      <c r="H413" s="15"/>
      <c r="I413" s="15"/>
      <c r="J413" s="15"/>
      <c r="K413" s="15"/>
      <c r="L413" s="7" t="s">
        <v>1966</v>
      </c>
    </row>
    <row r="414" spans="1:12" ht="45.75" thickBot="1">
      <c r="A414" s="15" t="s">
        <v>1967</v>
      </c>
      <c r="B414" s="15" t="s">
        <v>1968</v>
      </c>
      <c r="C414" s="15" t="s">
        <v>1969</v>
      </c>
      <c r="D414" s="7" t="s">
        <v>1970</v>
      </c>
      <c r="E414" s="15"/>
      <c r="F414" s="8" t="s">
        <v>115</v>
      </c>
      <c r="G414" s="15"/>
      <c r="H414" s="15"/>
      <c r="I414" s="15"/>
      <c r="J414" s="15"/>
      <c r="K414" s="15"/>
      <c r="L414" s="7" t="s">
        <v>1971</v>
      </c>
    </row>
    <row r="415" spans="1:12" ht="67.5" customHeight="1" thickBot="1">
      <c r="A415" s="15" t="s">
        <v>1972</v>
      </c>
      <c r="B415" s="15" t="s">
        <v>1973</v>
      </c>
      <c r="C415" s="15" t="s">
        <v>1974</v>
      </c>
      <c r="D415" s="7" t="s">
        <v>1975</v>
      </c>
      <c r="E415" s="15"/>
      <c r="F415" s="8" t="s">
        <v>115</v>
      </c>
      <c r="G415" s="15"/>
      <c r="H415" s="15"/>
      <c r="I415" s="15"/>
      <c r="J415" s="15"/>
      <c r="K415" s="15"/>
      <c r="L415" s="7" t="s">
        <v>1976</v>
      </c>
    </row>
    <row r="416" spans="1:12" ht="93.75" customHeight="1" thickBot="1">
      <c r="A416" s="15" t="s">
        <v>1977</v>
      </c>
      <c r="B416" s="15" t="s">
        <v>1978</v>
      </c>
      <c r="C416" s="15" t="s">
        <v>1979</v>
      </c>
      <c r="D416" s="7" t="s">
        <v>1980</v>
      </c>
      <c r="E416" s="15"/>
      <c r="F416" s="8" t="s">
        <v>115</v>
      </c>
      <c r="G416" s="15"/>
      <c r="H416" s="15"/>
      <c r="I416" s="15"/>
      <c r="J416" s="15"/>
      <c r="K416" s="15"/>
      <c r="L416" s="7" t="s">
        <v>1981</v>
      </c>
    </row>
    <row r="417" spans="1:12" ht="93.75" customHeight="1" thickBot="1">
      <c r="A417" s="15" t="s">
        <v>1982</v>
      </c>
      <c r="B417" s="15" t="s">
        <v>1983</v>
      </c>
      <c r="C417" s="15" t="s">
        <v>1984</v>
      </c>
      <c r="D417" s="7" t="s">
        <v>1985</v>
      </c>
      <c r="E417" s="15"/>
      <c r="F417" s="8" t="s">
        <v>115</v>
      </c>
      <c r="G417" s="15"/>
      <c r="H417" s="15"/>
      <c r="I417" s="15"/>
      <c r="J417" s="15"/>
      <c r="K417" s="15"/>
      <c r="L417" s="7" t="s">
        <v>1986</v>
      </c>
    </row>
    <row r="418" spans="1:12" ht="93.75" customHeight="1" thickBot="1">
      <c r="A418" s="15" t="s">
        <v>1987</v>
      </c>
      <c r="B418" s="15" t="s">
        <v>1988</v>
      </c>
      <c r="C418" s="15" t="s">
        <v>1989</v>
      </c>
      <c r="D418" s="7" t="s">
        <v>1990</v>
      </c>
      <c r="E418" s="15"/>
      <c r="F418" s="8" t="s">
        <v>115</v>
      </c>
      <c r="G418" s="15"/>
      <c r="H418" s="15"/>
      <c r="I418" s="15"/>
      <c r="J418" s="15"/>
      <c r="K418" s="15"/>
      <c r="L418" s="7" t="s">
        <v>1991</v>
      </c>
    </row>
    <row r="419" spans="1:12">
      <c r="D419" s="35"/>
      <c r="E419"/>
      <c r="F419"/>
    </row>
    <row r="420" spans="1:12">
      <c r="D420" s="35"/>
      <c r="E420"/>
      <c r="F420"/>
    </row>
    <row r="421" spans="1:12">
      <c r="D421" s="35"/>
      <c r="E421"/>
      <c r="F421"/>
    </row>
    <row r="422" spans="1:12">
      <c r="D422" s="35"/>
      <c r="E422"/>
      <c r="F422"/>
    </row>
    <row r="423" spans="1:12">
      <c r="D423" s="35"/>
      <c r="E423"/>
      <c r="F423"/>
    </row>
    <row r="424" spans="1:12">
      <c r="D424" s="35"/>
      <c r="E424"/>
      <c r="F424"/>
    </row>
    <row r="425" spans="1:12">
      <c r="D425" s="35"/>
      <c r="E425"/>
      <c r="F425"/>
    </row>
    <row r="426" spans="1:12">
      <c r="D426" s="35"/>
      <c r="E426"/>
      <c r="F426"/>
    </row>
    <row r="427" spans="1:12">
      <c r="D427" s="35"/>
      <c r="E427"/>
      <c r="F427"/>
    </row>
    <row r="428" spans="1:12">
      <c r="D428" s="35"/>
      <c r="E428"/>
      <c r="F428"/>
    </row>
    <row r="429" spans="1:12">
      <c r="D429" s="35"/>
      <c r="E429"/>
      <c r="F429"/>
    </row>
    <row r="430" spans="1:12">
      <c r="D430" s="35"/>
      <c r="E430"/>
      <c r="F430"/>
    </row>
    <row r="431" spans="1:12">
      <c r="D431" s="35"/>
      <c r="E431"/>
      <c r="F431"/>
    </row>
    <row r="432" spans="1:12">
      <c r="D432" s="35"/>
      <c r="E432"/>
      <c r="F432"/>
    </row>
    <row r="433" spans="4:6">
      <c r="D433" s="35"/>
      <c r="E433"/>
      <c r="F433"/>
    </row>
    <row r="434" spans="4:6">
      <c r="D434" s="35"/>
      <c r="E434"/>
      <c r="F434"/>
    </row>
    <row r="435" spans="4:6">
      <c r="D435" s="35"/>
      <c r="E435"/>
      <c r="F435"/>
    </row>
    <row r="436" spans="4:6">
      <c r="D436" s="35"/>
      <c r="E436"/>
      <c r="F436"/>
    </row>
    <row r="437" spans="4:6">
      <c r="D437" s="35"/>
      <c r="E437"/>
      <c r="F437"/>
    </row>
    <row r="438" spans="4:6">
      <c r="D438" s="35"/>
      <c r="E438"/>
      <c r="F438"/>
    </row>
    <row r="439" spans="4:6">
      <c r="D439" s="35"/>
      <c r="E439"/>
      <c r="F439"/>
    </row>
    <row r="440" spans="4:6">
      <c r="D440" s="35"/>
      <c r="E440"/>
      <c r="F440"/>
    </row>
    <row r="441" spans="4:6">
      <c r="D441" s="35"/>
      <c r="E441"/>
      <c r="F441"/>
    </row>
    <row r="442" spans="4:6">
      <c r="D442" s="35"/>
      <c r="E442"/>
      <c r="F442"/>
    </row>
    <row r="443" spans="4:6">
      <c r="D443" s="35"/>
      <c r="E443"/>
      <c r="F443"/>
    </row>
    <row r="444" spans="4:6">
      <c r="D444" s="35"/>
      <c r="E444"/>
      <c r="F444"/>
    </row>
    <row r="445" spans="4:6">
      <c r="D445" s="35"/>
      <c r="E445"/>
      <c r="F445"/>
    </row>
    <row r="446" spans="4:6">
      <c r="D446" s="35"/>
      <c r="E446"/>
      <c r="F446"/>
    </row>
    <row r="447" spans="4:6">
      <c r="D447" s="35"/>
      <c r="E447"/>
      <c r="F447"/>
    </row>
    <row r="448" spans="4:6">
      <c r="D448" s="35"/>
      <c r="E448"/>
      <c r="F448"/>
    </row>
    <row r="449" spans="4:6">
      <c r="D449" s="35"/>
      <c r="E449"/>
      <c r="F449"/>
    </row>
    <row r="450" spans="4:6">
      <c r="D450" s="35"/>
      <c r="E450"/>
      <c r="F450"/>
    </row>
    <row r="451" spans="4:6">
      <c r="D451" s="35"/>
      <c r="E451"/>
      <c r="F451"/>
    </row>
    <row r="452" spans="4:6">
      <c r="D452" s="35"/>
      <c r="E452"/>
      <c r="F452"/>
    </row>
    <row r="453" spans="4:6">
      <c r="D453" s="35"/>
      <c r="E453"/>
      <c r="F453"/>
    </row>
    <row r="454" spans="4:6">
      <c r="D454" s="35"/>
      <c r="E454"/>
      <c r="F454"/>
    </row>
    <row r="455" spans="4:6">
      <c r="D455" s="35"/>
      <c r="E455"/>
      <c r="F455"/>
    </row>
    <row r="456" spans="4:6">
      <c r="D456" s="35"/>
      <c r="E456"/>
      <c r="F456"/>
    </row>
    <row r="457" spans="4:6">
      <c r="D457" s="35"/>
      <c r="E457"/>
      <c r="F457"/>
    </row>
    <row r="458" spans="4:6">
      <c r="D458" s="35"/>
      <c r="E458"/>
      <c r="F458"/>
    </row>
    <row r="459" spans="4:6">
      <c r="D459" s="35"/>
      <c r="E459"/>
      <c r="F459"/>
    </row>
    <row r="460" spans="4:6">
      <c r="D460" s="35"/>
      <c r="E460"/>
      <c r="F460"/>
    </row>
    <row r="461" spans="4:6">
      <c r="D461" s="35"/>
      <c r="E461"/>
      <c r="F461"/>
    </row>
    <row r="462" spans="4:6">
      <c r="D462" s="35"/>
      <c r="E462"/>
      <c r="F462"/>
    </row>
    <row r="463" spans="4:6">
      <c r="D463" s="35"/>
      <c r="E463"/>
      <c r="F463"/>
    </row>
    <row r="464" spans="4:6">
      <c r="D464" s="35"/>
      <c r="E464"/>
      <c r="F464"/>
    </row>
    <row r="465" spans="4:6">
      <c r="D465" s="35"/>
      <c r="E465"/>
      <c r="F465"/>
    </row>
    <row r="466" spans="4:6">
      <c r="D466" s="35"/>
      <c r="E466"/>
      <c r="F466"/>
    </row>
    <row r="467" spans="4:6">
      <c r="D467" s="35"/>
      <c r="E467"/>
      <c r="F467"/>
    </row>
    <row r="468" spans="4:6">
      <c r="D468" s="35"/>
      <c r="E468"/>
      <c r="F468"/>
    </row>
    <row r="469" spans="4:6">
      <c r="D469" s="35"/>
      <c r="E469"/>
      <c r="F469"/>
    </row>
    <row r="470" spans="4:6">
      <c r="D470" s="35"/>
      <c r="E470"/>
      <c r="F470"/>
    </row>
    <row r="471" spans="4:6">
      <c r="D471" s="35"/>
      <c r="E471"/>
      <c r="F471"/>
    </row>
    <row r="472" spans="4:6">
      <c r="D472" s="35"/>
      <c r="E472"/>
      <c r="F472"/>
    </row>
    <row r="473" spans="4:6">
      <c r="D473" s="35"/>
      <c r="E473"/>
      <c r="F473"/>
    </row>
    <row r="474" spans="4:6">
      <c r="D474" s="35"/>
      <c r="E474"/>
      <c r="F474"/>
    </row>
    <row r="475" spans="4:6">
      <c r="D475" s="35"/>
      <c r="E475"/>
      <c r="F475"/>
    </row>
    <row r="476" spans="4:6">
      <c r="D476" s="35"/>
      <c r="E476"/>
      <c r="F476"/>
    </row>
    <row r="477" spans="4:6">
      <c r="D477" s="35"/>
      <c r="E477"/>
      <c r="F477"/>
    </row>
    <row r="478" spans="4:6">
      <c r="D478" s="35"/>
      <c r="E478"/>
      <c r="F478"/>
    </row>
    <row r="479" spans="4:6">
      <c r="D479" s="35"/>
      <c r="E479"/>
      <c r="F479"/>
    </row>
    <row r="480" spans="4:6">
      <c r="D480" s="35"/>
      <c r="E480"/>
      <c r="F480"/>
    </row>
    <row r="481" spans="4:6">
      <c r="D481" s="35"/>
      <c r="E481"/>
      <c r="F481"/>
    </row>
    <row r="482" spans="4:6">
      <c r="D482" s="35"/>
      <c r="E482"/>
      <c r="F482"/>
    </row>
    <row r="483" spans="4:6">
      <c r="D483" s="35"/>
      <c r="E483"/>
      <c r="F483"/>
    </row>
    <row r="484" spans="4:6">
      <c r="D484" s="35"/>
      <c r="E484"/>
      <c r="F484"/>
    </row>
    <row r="485" spans="4:6">
      <c r="D485" s="35"/>
      <c r="E485"/>
      <c r="F485"/>
    </row>
    <row r="486" spans="4:6">
      <c r="D486" s="35"/>
      <c r="E486"/>
      <c r="F486"/>
    </row>
    <row r="487" spans="4:6">
      <c r="D487" s="35"/>
      <c r="E487"/>
      <c r="F487"/>
    </row>
    <row r="488" spans="4:6">
      <c r="D488" s="35"/>
      <c r="E488"/>
      <c r="F488"/>
    </row>
    <row r="489" spans="4:6">
      <c r="D489" s="35"/>
      <c r="E489"/>
      <c r="F489"/>
    </row>
    <row r="490" spans="4:6">
      <c r="D490" s="35"/>
      <c r="E490"/>
      <c r="F490"/>
    </row>
    <row r="491" spans="4:6">
      <c r="D491" s="35"/>
      <c r="E491"/>
      <c r="F491"/>
    </row>
    <row r="492" spans="4:6">
      <c r="D492" s="35"/>
      <c r="E492"/>
      <c r="F492"/>
    </row>
    <row r="493" spans="4:6">
      <c r="D493" s="35"/>
      <c r="E493"/>
      <c r="F493"/>
    </row>
    <row r="494" spans="4:6">
      <c r="D494" s="35"/>
      <c r="E494"/>
      <c r="F494"/>
    </row>
    <row r="495" spans="4:6">
      <c r="D495" s="35"/>
      <c r="E495"/>
      <c r="F495"/>
    </row>
    <row r="496" spans="4:6">
      <c r="D496" s="35"/>
      <c r="E496"/>
      <c r="F496"/>
    </row>
    <row r="497" spans="4:6">
      <c r="D497" s="35"/>
      <c r="E497"/>
      <c r="F497"/>
    </row>
    <row r="498" spans="4:6">
      <c r="D498" s="35"/>
      <c r="E498"/>
      <c r="F498"/>
    </row>
    <row r="499" spans="4:6">
      <c r="D499" s="35"/>
      <c r="E499"/>
      <c r="F499"/>
    </row>
    <row r="500" spans="4:6">
      <c r="D500" s="35"/>
      <c r="E500"/>
      <c r="F500"/>
    </row>
    <row r="501" spans="4:6">
      <c r="D501" s="35"/>
      <c r="E501"/>
      <c r="F501"/>
    </row>
    <row r="502" spans="4:6">
      <c r="D502" s="35"/>
      <c r="E502"/>
      <c r="F502"/>
    </row>
    <row r="503" spans="4:6">
      <c r="D503" s="35"/>
      <c r="E503"/>
      <c r="F503"/>
    </row>
    <row r="504" spans="4:6">
      <c r="D504" s="35"/>
      <c r="E504"/>
      <c r="F504"/>
    </row>
    <row r="505" spans="4:6">
      <c r="D505" s="35"/>
      <c r="E505"/>
      <c r="F505"/>
    </row>
    <row r="506" spans="4:6">
      <c r="D506" s="35"/>
      <c r="E506"/>
      <c r="F506"/>
    </row>
    <row r="507" spans="4:6">
      <c r="D507" s="35"/>
      <c r="E507"/>
      <c r="F507"/>
    </row>
    <row r="508" spans="4:6">
      <c r="D508" s="35"/>
      <c r="E508"/>
      <c r="F508"/>
    </row>
    <row r="509" spans="4:6">
      <c r="D509" s="35"/>
      <c r="E509"/>
      <c r="F509"/>
    </row>
    <row r="510" spans="4:6">
      <c r="D510" s="35"/>
      <c r="E510"/>
      <c r="F510"/>
    </row>
    <row r="511" spans="4:6">
      <c r="D511" s="35"/>
      <c r="E511"/>
      <c r="F511"/>
    </row>
    <row r="512" spans="4:6">
      <c r="D512" s="35"/>
      <c r="E512"/>
      <c r="F512"/>
    </row>
    <row r="513" spans="4:6">
      <c r="D513" s="35"/>
      <c r="E513"/>
      <c r="F513"/>
    </row>
    <row r="514" spans="4:6">
      <c r="D514" s="35"/>
      <c r="E514"/>
      <c r="F514"/>
    </row>
    <row r="515" spans="4:6">
      <c r="D515" s="35"/>
      <c r="E515"/>
      <c r="F515"/>
    </row>
    <row r="516" spans="4:6">
      <c r="D516" s="35"/>
      <c r="E516"/>
      <c r="F516"/>
    </row>
    <row r="517" spans="4:6">
      <c r="D517" s="35"/>
      <c r="E517"/>
      <c r="F517"/>
    </row>
    <row r="518" spans="4:6">
      <c r="D518" s="35"/>
      <c r="E518"/>
      <c r="F518"/>
    </row>
    <row r="519" spans="4:6">
      <c r="D519" s="35"/>
      <c r="E519"/>
      <c r="F519"/>
    </row>
  </sheetData>
  <autoFilter ref="A2:BG397" xr:uid="{B8CDD2D6-F88A-4E01-8969-B3DC3F770112}"/>
  <phoneticPr fontId="5" type="noConversion"/>
  <conditionalFormatting sqref="A1:A1048576">
    <cfRule type="duplicateValues" dxfId="43" priority="11"/>
  </conditionalFormatting>
  <conditionalFormatting sqref="B1:B308 B311:B1048576">
    <cfRule type="duplicateValues" dxfId="42" priority="10"/>
  </conditionalFormatting>
  <conditionalFormatting sqref="B309:B310">
    <cfRule type="duplicateValues" dxfId="41" priority="4"/>
  </conditionalFormatting>
  <conditionalFormatting sqref="C1:C336 C347:C1048576">
    <cfRule type="duplicateValues" dxfId="40" priority="9"/>
  </conditionalFormatting>
  <conditionalFormatting sqref="C337:C346">
    <cfRule type="duplicateValues" dxfId="39" priority="3"/>
  </conditionalFormatting>
  <conditionalFormatting sqref="D131:D132">
    <cfRule type="duplicateValues" dxfId="38" priority="7"/>
  </conditionalFormatting>
  <conditionalFormatting sqref="D209:D210">
    <cfRule type="duplicateValues" dxfId="37" priority="6"/>
  </conditionalFormatting>
  <conditionalFormatting sqref="D367">
    <cfRule type="duplicateValues" dxfId="36" priority="2"/>
  </conditionalFormatting>
  <conditionalFormatting sqref="D371">
    <cfRule type="duplicateValues" dxfId="35" priority="1"/>
  </conditionalFormatting>
  <conditionalFormatting sqref="D372:D1048576 D133:D208 D1:D130 D211:D366 D368:D370">
    <cfRule type="duplicateValues" dxfId="34" priority="8"/>
  </conditionalFormatting>
  <conditionalFormatting sqref="E209:E210">
    <cfRule type="duplicateValues" dxfId="33" priority="5"/>
  </conditionalFormatting>
  <pageMargins left="0.7" right="0.7" top="0.78740157499999996" bottom="0.78740157499999996"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FB98F8-9B6D-4D17-B685-966043E2DCC6}">
  <dimension ref="A1:C303"/>
  <sheetViews>
    <sheetView topLeftCell="A7" workbookViewId="0">
      <selection activeCell="B35" sqref="B35"/>
    </sheetView>
  </sheetViews>
  <sheetFormatPr defaultRowHeight="15"/>
  <cols>
    <col min="1" max="1" width="32.28515625" customWidth="1"/>
    <col min="2" max="2" width="41.42578125" customWidth="1"/>
    <col min="3" max="3" width="36.28515625" customWidth="1"/>
  </cols>
  <sheetData>
    <row r="1" spans="1:3" ht="15.75" thickBot="1">
      <c r="A1" s="1" t="s">
        <v>88</v>
      </c>
      <c r="B1" s="1" t="s">
        <v>91</v>
      </c>
      <c r="C1" s="37" t="s">
        <v>92</v>
      </c>
    </row>
    <row r="2" spans="1:3" ht="30.75" thickBot="1">
      <c r="A2" s="7" t="s">
        <v>99</v>
      </c>
      <c r="B2" s="27" t="s">
        <v>98</v>
      </c>
      <c r="C2" s="7" t="s">
        <v>102</v>
      </c>
    </row>
    <row r="3" spans="1:3" ht="15.75" thickBot="1">
      <c r="A3" s="7" t="s">
        <v>107</v>
      </c>
      <c r="B3" s="247" t="s">
        <v>108</v>
      </c>
      <c r="C3" s="15" t="s">
        <v>109</v>
      </c>
    </row>
    <row r="4" spans="1:3" ht="15.75" thickBot="1">
      <c r="A4" s="7" t="s">
        <v>121</v>
      </c>
      <c r="B4" s="247"/>
      <c r="C4" s="348" t="s">
        <v>123</v>
      </c>
    </row>
    <row r="5" spans="1:3" ht="15.75" thickBot="1">
      <c r="A5" s="7" t="s">
        <v>126</v>
      </c>
      <c r="B5" s="247" t="s">
        <v>128</v>
      </c>
      <c r="C5" s="15"/>
    </row>
    <row r="6" spans="1:3" ht="15.75" thickBot="1">
      <c r="A6" s="7" t="s">
        <v>131</v>
      </c>
      <c r="B6" s="247" t="s">
        <v>133</v>
      </c>
      <c r="C6" s="15"/>
    </row>
    <row r="7" spans="1:3" ht="15.75" thickBot="1">
      <c r="A7" s="7" t="s">
        <v>136</v>
      </c>
      <c r="B7" s="247" t="s">
        <v>138</v>
      </c>
      <c r="C7" s="15"/>
    </row>
    <row r="8" spans="1:3" ht="15.75" thickBot="1">
      <c r="A8" s="7" t="s">
        <v>141</v>
      </c>
      <c r="B8" s="247" t="s">
        <v>143</v>
      </c>
      <c r="C8" s="15"/>
    </row>
    <row r="9" spans="1:3" ht="15.75" thickBot="1">
      <c r="A9" s="7" t="s">
        <v>146</v>
      </c>
      <c r="B9" s="247" t="s">
        <v>147</v>
      </c>
      <c r="C9" s="15"/>
    </row>
    <row r="10" spans="1:3" ht="15.75" thickBot="1">
      <c r="A10" s="7" t="s">
        <v>150</v>
      </c>
      <c r="B10" s="247" t="s">
        <v>151</v>
      </c>
      <c r="C10" s="15"/>
    </row>
    <row r="11" spans="1:3" ht="15.75" thickBot="1">
      <c r="A11" s="7" t="s">
        <v>154</v>
      </c>
      <c r="B11" s="247" t="s">
        <v>155</v>
      </c>
      <c r="C11" s="15"/>
    </row>
    <row r="12" spans="1:3" ht="15.75" thickBot="1">
      <c r="A12" s="7" t="s">
        <v>158</v>
      </c>
      <c r="B12" s="247" t="s">
        <v>159</v>
      </c>
      <c r="C12" s="15"/>
    </row>
    <row r="13" spans="1:3" ht="15.75" thickBot="1">
      <c r="A13" s="7" t="s">
        <v>162</v>
      </c>
      <c r="B13" s="247" t="s">
        <v>163</v>
      </c>
      <c r="C13" s="15"/>
    </row>
    <row r="14" spans="1:3" ht="15.75" thickBot="1">
      <c r="A14" s="7" t="s">
        <v>296</v>
      </c>
      <c r="B14" s="247" t="s">
        <v>298</v>
      </c>
      <c r="C14" s="15" t="s">
        <v>298</v>
      </c>
    </row>
    <row r="15" spans="1:3" ht="30.75" thickBot="1">
      <c r="A15" s="15" t="s">
        <v>318</v>
      </c>
      <c r="B15" s="15" t="s">
        <v>321</v>
      </c>
      <c r="C15" s="15" t="s">
        <v>322</v>
      </c>
    </row>
    <row r="16" spans="1:3" ht="15.75" thickBot="1">
      <c r="A16" s="15" t="s">
        <v>329</v>
      </c>
      <c r="B16" s="15" t="s">
        <v>330</v>
      </c>
      <c r="C16" s="15"/>
    </row>
    <row r="17" spans="1:3" ht="30.75" thickBot="1">
      <c r="A17" s="15" t="s">
        <v>333</v>
      </c>
      <c r="B17" s="15" t="s">
        <v>335</v>
      </c>
      <c r="C17" s="15" t="s">
        <v>336</v>
      </c>
    </row>
    <row r="18" spans="1:3" ht="15.75" thickBot="1">
      <c r="A18" s="15" t="s">
        <v>345</v>
      </c>
      <c r="B18" s="15" t="s">
        <v>345</v>
      </c>
      <c r="C18" s="15"/>
    </row>
    <row r="19" spans="1:3" ht="15.75" thickBot="1">
      <c r="A19" s="15" t="s">
        <v>348</v>
      </c>
      <c r="B19" s="15" t="s">
        <v>349</v>
      </c>
      <c r="C19" s="15" t="s">
        <v>349</v>
      </c>
    </row>
    <row r="20" spans="1:3" ht="15.75" thickBot="1">
      <c r="A20" s="15" t="s">
        <v>359</v>
      </c>
      <c r="B20" s="15" t="s">
        <v>361</v>
      </c>
      <c r="C20" s="15" t="s">
        <v>361</v>
      </c>
    </row>
    <row r="21" spans="1:3" ht="15.75" thickBot="1">
      <c r="A21" s="15" t="s">
        <v>368</v>
      </c>
      <c r="B21" s="15" t="s">
        <v>370</v>
      </c>
      <c r="C21" s="15"/>
    </row>
    <row r="22" spans="1:3" ht="15.75" thickBot="1">
      <c r="A22" s="15" t="s">
        <v>373</v>
      </c>
      <c r="B22" s="15" t="s">
        <v>375</v>
      </c>
      <c r="C22" s="15"/>
    </row>
    <row r="23" spans="1:3" ht="15.75" thickBot="1">
      <c r="A23" s="15" t="s">
        <v>382</v>
      </c>
      <c r="B23" s="15" t="s">
        <v>384</v>
      </c>
      <c r="C23" s="15" t="s">
        <v>384</v>
      </c>
    </row>
    <row r="24" spans="1:3" ht="15.75" thickBot="1">
      <c r="A24" s="15" t="s">
        <v>389</v>
      </c>
      <c r="B24" s="15" t="s">
        <v>391</v>
      </c>
      <c r="C24" s="15" t="s">
        <v>391</v>
      </c>
    </row>
    <row r="25" spans="1:3" ht="15.75" thickBot="1">
      <c r="A25" s="15" t="s">
        <v>395</v>
      </c>
      <c r="B25" s="15" t="s">
        <v>397</v>
      </c>
      <c r="C25" s="15"/>
    </row>
    <row r="26" spans="1:3" ht="15.75" thickBot="1">
      <c r="A26" s="15" t="s">
        <v>400</v>
      </c>
      <c r="B26" s="15" t="s">
        <v>402</v>
      </c>
      <c r="C26" s="15" t="s">
        <v>402</v>
      </c>
    </row>
    <row r="27" spans="1:3" ht="15.75" thickBot="1">
      <c r="A27" s="15" t="s">
        <v>425</v>
      </c>
      <c r="B27" s="15" t="s">
        <v>421</v>
      </c>
      <c r="C27" s="15" t="s">
        <v>422</v>
      </c>
    </row>
    <row r="28" spans="1:3" ht="15.75" thickBot="1">
      <c r="A28" s="15" t="s">
        <v>429</v>
      </c>
      <c r="B28" s="15" t="s">
        <v>431</v>
      </c>
      <c r="C28" s="15"/>
    </row>
    <row r="29" spans="1:3" ht="15.75" thickBot="1">
      <c r="A29" s="15" t="s">
        <v>435</v>
      </c>
      <c r="B29" s="15" t="s">
        <v>437</v>
      </c>
      <c r="C29" s="15"/>
    </row>
    <row r="30" spans="1:3" ht="15.75" thickBot="1">
      <c r="A30" s="15" t="s">
        <v>441</v>
      </c>
      <c r="B30" s="15" t="s">
        <v>443</v>
      </c>
      <c r="C30" s="15"/>
    </row>
    <row r="31" spans="1:3" ht="15.75" thickBot="1">
      <c r="A31" s="15" t="s">
        <v>447</v>
      </c>
      <c r="B31" s="15" t="s">
        <v>449</v>
      </c>
      <c r="C31" s="15"/>
    </row>
    <row r="32" spans="1:3" ht="15.75" thickBot="1">
      <c r="A32" s="15" t="s">
        <v>453</v>
      </c>
      <c r="B32" s="15" t="s">
        <v>455</v>
      </c>
      <c r="C32" s="15"/>
    </row>
    <row r="33" spans="1:3" ht="15.75" thickBot="1">
      <c r="A33" s="15" t="s">
        <v>459</v>
      </c>
      <c r="B33" s="15" t="s">
        <v>461</v>
      </c>
      <c r="C33" s="15"/>
    </row>
    <row r="34" spans="1:3" ht="15.75" thickBot="1">
      <c r="A34" s="7" t="s">
        <v>465</v>
      </c>
      <c r="B34" s="247" t="s">
        <v>467</v>
      </c>
      <c r="C34" s="15"/>
    </row>
    <row r="35" spans="1:3" ht="15.75" thickBot="1">
      <c r="A35" s="7" t="s">
        <v>472</v>
      </c>
      <c r="B35" s="247" t="s">
        <v>474</v>
      </c>
      <c r="C35" s="15"/>
    </row>
    <row r="36" spans="1:3" ht="15.75" thickBot="1">
      <c r="A36" s="7" t="s">
        <v>479</v>
      </c>
      <c r="B36" s="247" t="s">
        <v>481</v>
      </c>
      <c r="C36" s="15"/>
    </row>
    <row r="37" spans="1:3" ht="15.75" thickBot="1">
      <c r="A37" s="7" t="s">
        <v>484</v>
      </c>
      <c r="B37" s="247" t="s">
        <v>486</v>
      </c>
      <c r="C37" s="15"/>
    </row>
    <row r="38" spans="1:3" ht="15.75" thickBot="1">
      <c r="A38" s="7" t="s">
        <v>489</v>
      </c>
      <c r="B38" s="247" t="s">
        <v>491</v>
      </c>
      <c r="C38" s="15"/>
    </row>
    <row r="39" spans="1:3" ht="15.75" thickBot="1">
      <c r="A39" s="7" t="s">
        <v>495</v>
      </c>
      <c r="B39" s="247" t="s">
        <v>497</v>
      </c>
      <c r="C39" s="15"/>
    </row>
    <row r="40" spans="1:3" ht="15.75" thickBot="1">
      <c r="A40" s="7" t="s">
        <v>501</v>
      </c>
      <c r="B40" s="247" t="s">
        <v>503</v>
      </c>
      <c r="C40" s="15" t="s">
        <v>504</v>
      </c>
    </row>
    <row r="41" spans="1:3" ht="15.75" thickBot="1">
      <c r="A41" s="7" t="s">
        <v>507</v>
      </c>
      <c r="B41" s="247" t="s">
        <v>509</v>
      </c>
      <c r="C41" s="15" t="s">
        <v>510</v>
      </c>
    </row>
    <row r="42" spans="1:3" ht="15.75" thickBot="1">
      <c r="A42" s="7" t="s">
        <v>513</v>
      </c>
      <c r="B42" s="247" t="s">
        <v>515</v>
      </c>
      <c r="C42" s="15"/>
    </row>
    <row r="43" spans="1:3" ht="15.75" thickBot="1">
      <c r="A43" s="7" t="s">
        <v>520</v>
      </c>
      <c r="B43" s="247" t="s">
        <v>522</v>
      </c>
      <c r="C43" s="15"/>
    </row>
    <row r="44" spans="1:3" ht="15.75" thickBot="1">
      <c r="A44" s="7" t="s">
        <v>526</v>
      </c>
      <c r="B44" s="247" t="s">
        <v>528</v>
      </c>
      <c r="C44" s="15"/>
    </row>
    <row r="45" spans="1:3" ht="15.75" thickBot="1">
      <c r="A45" s="7" t="s">
        <v>531</v>
      </c>
      <c r="B45" s="247" t="s">
        <v>533</v>
      </c>
      <c r="C45" s="15"/>
    </row>
    <row r="46" spans="1:3" ht="15.75" thickBot="1">
      <c r="A46" s="7" t="s">
        <v>536</v>
      </c>
      <c r="B46" s="247" t="s">
        <v>538</v>
      </c>
      <c r="C46" s="15"/>
    </row>
    <row r="47" spans="1:3" ht="15.75" thickBot="1">
      <c r="A47" s="7" t="s">
        <v>541</v>
      </c>
      <c r="B47" s="247" t="s">
        <v>543</v>
      </c>
      <c r="C47" s="15"/>
    </row>
    <row r="48" spans="1:3" ht="15.75" thickBot="1">
      <c r="A48" s="7" t="s">
        <v>546</v>
      </c>
      <c r="B48" s="247" t="s">
        <v>548</v>
      </c>
      <c r="C48" s="15"/>
    </row>
    <row r="49" spans="1:3" ht="15.75" thickBot="1">
      <c r="A49" s="7" t="s">
        <v>551</v>
      </c>
      <c r="B49" s="247" t="s">
        <v>553</v>
      </c>
      <c r="C49" s="15"/>
    </row>
    <row r="50" spans="1:3" ht="15.75" thickBot="1">
      <c r="A50" s="15" t="s">
        <v>556</v>
      </c>
      <c r="B50" s="7" t="s">
        <v>558</v>
      </c>
      <c r="C50" s="15"/>
    </row>
    <row r="51" spans="1:3" ht="15.75" thickBot="1">
      <c r="A51" s="15" t="s">
        <v>561</v>
      </c>
      <c r="B51" s="7" t="s">
        <v>563</v>
      </c>
      <c r="C51" s="15"/>
    </row>
    <row r="52" spans="1:3" ht="15.75" thickBot="1">
      <c r="A52" s="15" t="s">
        <v>566</v>
      </c>
      <c r="B52" s="7" t="s">
        <v>567</v>
      </c>
      <c r="C52" s="15"/>
    </row>
    <row r="53" spans="1:3" ht="15.75" thickBot="1">
      <c r="A53" s="15" t="s">
        <v>570</v>
      </c>
      <c r="B53" s="7" t="s">
        <v>571</v>
      </c>
      <c r="C53" s="15"/>
    </row>
    <row r="54" spans="1:3" ht="15.75" thickBot="1">
      <c r="A54" s="15" t="s">
        <v>574</v>
      </c>
      <c r="B54" s="7" t="s">
        <v>576</v>
      </c>
      <c r="C54" s="15"/>
    </row>
    <row r="55" spans="1:3" ht="15.75" thickBot="1">
      <c r="A55" s="15" t="s">
        <v>579</v>
      </c>
      <c r="B55" s="7" t="s">
        <v>581</v>
      </c>
      <c r="C55" s="15"/>
    </row>
    <row r="56" spans="1:3" ht="15.75" thickBot="1">
      <c r="A56" s="15" t="s">
        <v>584</v>
      </c>
      <c r="B56" s="7" t="s">
        <v>586</v>
      </c>
      <c r="C56" s="15"/>
    </row>
    <row r="57" spans="1:3" ht="15.75" thickBot="1">
      <c r="A57" s="15" t="s">
        <v>589</v>
      </c>
      <c r="B57" s="7" t="s">
        <v>591</v>
      </c>
      <c r="C57" s="15"/>
    </row>
    <row r="58" spans="1:3" ht="15.75" thickBot="1">
      <c r="A58" s="15" t="s">
        <v>594</v>
      </c>
      <c r="B58" s="7" t="s">
        <v>596</v>
      </c>
      <c r="C58" s="15"/>
    </row>
    <row r="59" spans="1:3" ht="15.75" thickBot="1">
      <c r="A59" s="15" t="s">
        <v>599</v>
      </c>
      <c r="B59" s="7" t="s">
        <v>601</v>
      </c>
      <c r="C59" s="15"/>
    </row>
    <row r="60" spans="1:3" ht="15.75" thickBot="1">
      <c r="A60" s="15" t="s">
        <v>604</v>
      </c>
      <c r="B60" s="7" t="s">
        <v>606</v>
      </c>
      <c r="C60" s="15"/>
    </row>
    <row r="61" spans="1:3" ht="15.75" thickBot="1">
      <c r="A61" s="15" t="s">
        <v>609</v>
      </c>
      <c r="B61" s="7" t="s">
        <v>611</v>
      </c>
      <c r="C61" s="15"/>
    </row>
    <row r="62" spans="1:3" ht="15.75" thickBot="1">
      <c r="A62" s="15" t="s">
        <v>614</v>
      </c>
      <c r="B62" s="7" t="s">
        <v>616</v>
      </c>
      <c r="C62" s="15"/>
    </row>
    <row r="63" spans="1:3" ht="15.75" thickBot="1">
      <c r="A63" s="15" t="s">
        <v>619</v>
      </c>
      <c r="B63" s="7" t="s">
        <v>621</v>
      </c>
      <c r="C63" s="15"/>
    </row>
    <row r="64" spans="1:3" ht="15.75" thickBot="1">
      <c r="A64" s="15" t="s">
        <v>624</v>
      </c>
      <c r="B64" s="7" t="s">
        <v>626</v>
      </c>
      <c r="C64" s="15"/>
    </row>
    <row r="65" spans="1:3" ht="15.75" thickBot="1">
      <c r="A65" s="15" t="s">
        <v>629</v>
      </c>
      <c r="B65" s="7" t="s">
        <v>631</v>
      </c>
      <c r="C65" s="15"/>
    </row>
    <row r="66" spans="1:3" ht="15.75" thickBot="1">
      <c r="A66" s="15" t="s">
        <v>634</v>
      </c>
      <c r="B66" s="7" t="s">
        <v>636</v>
      </c>
      <c r="C66" s="15"/>
    </row>
    <row r="67" spans="1:3" ht="30.75" thickBot="1">
      <c r="A67" s="15" t="s">
        <v>639</v>
      </c>
      <c r="B67" s="7" t="s">
        <v>641</v>
      </c>
      <c r="C67" s="15"/>
    </row>
    <row r="68" spans="1:3" ht="30.75" thickBot="1">
      <c r="A68" s="15" t="s">
        <v>644</v>
      </c>
      <c r="B68" s="7" t="s">
        <v>646</v>
      </c>
      <c r="C68" s="15"/>
    </row>
    <row r="69" spans="1:3" ht="30.75" thickBot="1">
      <c r="A69" s="15" t="s">
        <v>649</v>
      </c>
      <c r="B69" s="7" t="s">
        <v>651</v>
      </c>
      <c r="C69" s="15"/>
    </row>
    <row r="70" spans="1:3" ht="30.75" thickBot="1">
      <c r="A70" s="15" t="s">
        <v>655</v>
      </c>
      <c r="B70" s="7" t="s">
        <v>657</v>
      </c>
      <c r="C70" s="15"/>
    </row>
    <row r="71" spans="1:3" ht="30.75" thickBot="1">
      <c r="A71" s="15" t="s">
        <v>661</v>
      </c>
      <c r="B71" s="7" t="s">
        <v>663</v>
      </c>
      <c r="C71" s="15"/>
    </row>
    <row r="72" spans="1:3" ht="15.75" thickBot="1">
      <c r="A72" s="15" t="s">
        <v>666</v>
      </c>
      <c r="B72" s="7" t="s">
        <v>668</v>
      </c>
      <c r="C72" s="15"/>
    </row>
    <row r="73" spans="1:3" ht="15.75" thickBot="1">
      <c r="A73" s="15" t="s">
        <v>671</v>
      </c>
      <c r="B73" s="7" t="s">
        <v>673</v>
      </c>
      <c r="C73" s="15"/>
    </row>
    <row r="74" spans="1:3" ht="15.75" thickBot="1">
      <c r="A74" s="15" t="s">
        <v>676</v>
      </c>
      <c r="B74" s="7" t="s">
        <v>678</v>
      </c>
      <c r="C74" s="15"/>
    </row>
    <row r="75" spans="1:3" ht="15.75" thickBot="1">
      <c r="A75" s="15" t="s">
        <v>681</v>
      </c>
      <c r="B75" s="7" t="s">
        <v>683</v>
      </c>
      <c r="C75" s="15"/>
    </row>
    <row r="76" spans="1:3" ht="15.75" thickBot="1">
      <c r="A76" s="15" t="s">
        <v>686</v>
      </c>
      <c r="B76" s="7" t="s">
        <v>688</v>
      </c>
      <c r="C76" s="15"/>
    </row>
    <row r="77" spans="1:3" ht="15.75" thickBot="1">
      <c r="A77" s="15" t="s">
        <v>691</v>
      </c>
      <c r="B77" s="7" t="s">
        <v>693</v>
      </c>
      <c r="C77" s="15"/>
    </row>
    <row r="78" spans="1:3" ht="15.75" thickBot="1">
      <c r="A78" s="15" t="s">
        <v>701</v>
      </c>
      <c r="B78" s="7" t="s">
        <v>703</v>
      </c>
      <c r="C78" s="15"/>
    </row>
    <row r="79" spans="1:3" ht="15.75" thickBot="1">
      <c r="A79" s="15" t="s">
        <v>706</v>
      </c>
      <c r="B79" s="7" t="s">
        <v>708</v>
      </c>
      <c r="C79" s="15"/>
    </row>
    <row r="80" spans="1:3" ht="15.75" thickBot="1">
      <c r="A80" s="15" t="s">
        <v>711</v>
      </c>
      <c r="B80" s="7" t="s">
        <v>713</v>
      </c>
      <c r="C80" s="15"/>
    </row>
    <row r="81" spans="1:3" ht="15.75" thickBot="1">
      <c r="A81" s="15" t="s">
        <v>716</v>
      </c>
      <c r="B81" s="7" t="s">
        <v>718</v>
      </c>
      <c r="C81" s="15"/>
    </row>
    <row r="82" spans="1:3" ht="15.75" thickBot="1">
      <c r="A82" s="15" t="s">
        <v>721</v>
      </c>
      <c r="B82" s="7" t="s">
        <v>723</v>
      </c>
      <c r="C82" s="15"/>
    </row>
    <row r="83" spans="1:3" ht="15.75" thickBot="1">
      <c r="A83" s="15" t="s">
        <v>730</v>
      </c>
      <c r="B83" s="7"/>
      <c r="C83" s="348" t="s">
        <v>731</v>
      </c>
    </row>
    <row r="84" spans="1:3" ht="15.75" thickBot="1">
      <c r="A84" s="7" t="s">
        <v>756</v>
      </c>
      <c r="B84" s="27" t="s">
        <v>758</v>
      </c>
      <c r="C84" s="7" t="s">
        <v>759</v>
      </c>
    </row>
    <row r="85" spans="1:3" ht="15.75" thickBot="1">
      <c r="A85" s="7" t="s">
        <v>767</v>
      </c>
      <c r="B85" s="27" t="s">
        <v>769</v>
      </c>
      <c r="C85" s="7"/>
    </row>
    <row r="86" spans="1:3" ht="15.75" thickBot="1">
      <c r="A86" s="7" t="s">
        <v>771</v>
      </c>
      <c r="B86" s="247" t="s">
        <v>773</v>
      </c>
      <c r="C86" s="15" t="s">
        <v>759</v>
      </c>
    </row>
    <row r="87" spans="1:3" ht="15.75" thickBot="1">
      <c r="A87" s="7" t="s">
        <v>777</v>
      </c>
      <c r="B87" s="247" t="s">
        <v>779</v>
      </c>
      <c r="C87" s="15" t="s">
        <v>780</v>
      </c>
    </row>
    <row r="88" spans="1:3" ht="15.75" thickBot="1">
      <c r="A88" s="7" t="s">
        <v>785</v>
      </c>
      <c r="B88" s="247" t="s">
        <v>392</v>
      </c>
      <c r="C88" s="15" t="s">
        <v>787</v>
      </c>
    </row>
    <row r="89" spans="1:3" ht="15.75" thickBot="1">
      <c r="A89" s="7" t="s">
        <v>791</v>
      </c>
      <c r="B89" s="247" t="s">
        <v>384</v>
      </c>
      <c r="C89" s="15" t="s">
        <v>384</v>
      </c>
    </row>
    <row r="90" spans="1:3" ht="15.75" thickBot="1">
      <c r="A90" s="7" t="s">
        <v>796</v>
      </c>
      <c r="B90" s="247" t="s">
        <v>798</v>
      </c>
      <c r="C90" s="15"/>
    </row>
    <row r="91" spans="1:3" ht="15.75" thickBot="1">
      <c r="A91" s="7" t="s">
        <v>802</v>
      </c>
      <c r="B91" s="247" t="s">
        <v>804</v>
      </c>
      <c r="C91" s="15"/>
    </row>
    <row r="92" spans="1:3" ht="15.75" thickBot="1">
      <c r="A92" s="7" t="s">
        <v>808</v>
      </c>
      <c r="B92" s="247" t="s">
        <v>422</v>
      </c>
      <c r="C92" s="15" t="s">
        <v>422</v>
      </c>
    </row>
    <row r="93" spans="1:3" ht="15.75" thickBot="1">
      <c r="A93" s="7" t="s">
        <v>856</v>
      </c>
      <c r="B93" s="247" t="s">
        <v>858</v>
      </c>
      <c r="C93" s="15"/>
    </row>
    <row r="94" spans="1:3" ht="15.75" thickBot="1">
      <c r="A94" s="7" t="s">
        <v>862</v>
      </c>
      <c r="B94" s="247" t="s">
        <v>864</v>
      </c>
      <c r="C94" s="15"/>
    </row>
    <row r="95" spans="1:3" ht="15.75" thickBot="1">
      <c r="A95" s="7" t="s">
        <v>867</v>
      </c>
      <c r="B95" s="247" t="s">
        <v>869</v>
      </c>
      <c r="C95" s="15"/>
    </row>
    <row r="96" spans="1:3" ht="15.75" thickBot="1">
      <c r="A96" s="7" t="s">
        <v>872</v>
      </c>
      <c r="B96" s="247" t="s">
        <v>874</v>
      </c>
      <c r="C96" s="15"/>
    </row>
    <row r="97" spans="1:3" ht="15.75" thickBot="1">
      <c r="A97" s="7" t="s">
        <v>877</v>
      </c>
      <c r="B97" s="247" t="s">
        <v>879</v>
      </c>
      <c r="C97" s="15"/>
    </row>
    <row r="98" spans="1:3" ht="15.75" thickBot="1">
      <c r="A98" s="7" t="s">
        <v>882</v>
      </c>
      <c r="B98" s="247" t="s">
        <v>882</v>
      </c>
      <c r="C98" s="15"/>
    </row>
    <row r="99" spans="1:3" ht="15.75" thickBot="1">
      <c r="A99" s="7" t="s">
        <v>886</v>
      </c>
      <c r="B99" s="247" t="s">
        <v>888</v>
      </c>
      <c r="C99" s="15"/>
    </row>
    <row r="100" spans="1:3" ht="15.75" thickBot="1">
      <c r="A100" s="7" t="s">
        <v>891</v>
      </c>
      <c r="B100" s="247" t="s">
        <v>893</v>
      </c>
      <c r="C100" s="15"/>
    </row>
    <row r="101" spans="1:3" ht="15.75" thickBot="1">
      <c r="A101" s="7" t="s">
        <v>896</v>
      </c>
      <c r="B101" s="247" t="s">
        <v>898</v>
      </c>
      <c r="C101" s="15"/>
    </row>
    <row r="102" spans="1:3" ht="15.75" thickBot="1">
      <c r="A102" s="7" t="s">
        <v>901</v>
      </c>
      <c r="B102" s="247" t="s">
        <v>903</v>
      </c>
      <c r="C102" s="15"/>
    </row>
    <row r="103" spans="1:3" ht="15.75" thickBot="1">
      <c r="A103" s="7" t="s">
        <v>906</v>
      </c>
      <c r="B103" s="247" t="s">
        <v>908</v>
      </c>
      <c r="C103" s="15"/>
    </row>
    <row r="104" spans="1:3" ht="15.75" thickBot="1">
      <c r="A104" s="7" t="s">
        <v>959</v>
      </c>
      <c r="B104" s="247" t="s">
        <v>961</v>
      </c>
      <c r="C104" s="15"/>
    </row>
    <row r="105" spans="1:3" ht="15.75" thickBot="1">
      <c r="A105" s="7" t="s">
        <v>965</v>
      </c>
      <c r="B105" s="247" t="s">
        <v>949</v>
      </c>
      <c r="C105" s="15"/>
    </row>
    <row r="106" spans="1:3" ht="15.75" thickBot="1">
      <c r="A106" s="7" t="s">
        <v>969</v>
      </c>
      <c r="B106" s="247" t="s">
        <v>971</v>
      </c>
      <c r="C106" s="15"/>
    </row>
    <row r="107" spans="1:3" ht="15.75" thickBot="1">
      <c r="A107" s="7" t="s">
        <v>975</v>
      </c>
      <c r="B107" s="247" t="s">
        <v>977</v>
      </c>
      <c r="C107" s="15"/>
    </row>
    <row r="108" spans="1:3" ht="15.75" thickBot="1">
      <c r="A108" s="7" t="s">
        <v>981</v>
      </c>
      <c r="B108" s="247" t="s">
        <v>983</v>
      </c>
      <c r="C108" s="15"/>
    </row>
    <row r="109" spans="1:3" ht="15.75" thickBot="1">
      <c r="A109" s="7" t="s">
        <v>987</v>
      </c>
      <c r="B109" s="247" t="s">
        <v>128</v>
      </c>
      <c r="C109" s="15"/>
    </row>
    <row r="110" spans="1:3" ht="15.75" thickBot="1">
      <c r="A110" s="7" t="s">
        <v>991</v>
      </c>
      <c r="B110" s="247" t="s">
        <v>993</v>
      </c>
      <c r="C110" s="15"/>
    </row>
    <row r="111" spans="1:3" ht="30.75" thickBot="1">
      <c r="A111" s="7" t="s">
        <v>996</v>
      </c>
      <c r="B111" s="247"/>
      <c r="C111" s="348" t="s">
        <v>998</v>
      </c>
    </row>
    <row r="112" spans="1:3" ht="30.75" thickBot="1">
      <c r="A112" s="7" t="s">
        <v>1029</v>
      </c>
      <c r="B112" s="247"/>
      <c r="C112" s="348" t="s">
        <v>1031</v>
      </c>
    </row>
    <row r="113" spans="1:3" ht="15.75" thickBot="1">
      <c r="A113" s="7" t="s">
        <v>1065</v>
      </c>
      <c r="B113" s="247" t="s">
        <v>330</v>
      </c>
      <c r="C113" s="15"/>
    </row>
    <row r="114" spans="1:3" ht="15.75" thickBot="1">
      <c r="A114" s="7" t="s">
        <v>1068</v>
      </c>
      <c r="B114" s="247" t="s">
        <v>854</v>
      </c>
      <c r="C114" s="15"/>
    </row>
    <row r="115" spans="1:3" ht="30.75" thickBot="1">
      <c r="A115" s="7" t="s">
        <v>1072</v>
      </c>
      <c r="B115" s="247" t="s">
        <v>1078</v>
      </c>
      <c r="C115" s="15"/>
    </row>
    <row r="116" spans="1:3" ht="30.75" thickBot="1">
      <c r="A116" s="7" t="s">
        <v>1076</v>
      </c>
      <c r="B116" s="247" t="s">
        <v>1083</v>
      </c>
      <c r="C116" s="15"/>
    </row>
    <row r="117" spans="1:3" ht="15.75" thickBot="1">
      <c r="A117" s="7" t="s">
        <v>1101</v>
      </c>
      <c r="B117" s="247" t="s">
        <v>1103</v>
      </c>
      <c r="C117" s="15"/>
    </row>
    <row r="118" spans="1:3" ht="15.75" thickBot="1">
      <c r="A118" s="7" t="s">
        <v>1106</v>
      </c>
      <c r="B118" s="247" t="s">
        <v>1108</v>
      </c>
      <c r="C118" s="15"/>
    </row>
    <row r="119" spans="1:3" ht="15.75" thickBot="1">
      <c r="A119" s="7" t="s">
        <v>1112</v>
      </c>
      <c r="B119" s="247" t="s">
        <v>1114</v>
      </c>
      <c r="C119" s="15"/>
    </row>
    <row r="120" spans="1:3" ht="15.75" thickBot="1">
      <c r="A120" s="7" t="s">
        <v>1118</v>
      </c>
      <c r="B120" s="247" t="s">
        <v>1120</v>
      </c>
      <c r="C120" s="15"/>
    </row>
    <row r="121" spans="1:3" ht="15.75" thickBot="1">
      <c r="A121" s="7" t="s">
        <v>1123</v>
      </c>
      <c r="B121" s="247" t="s">
        <v>1125</v>
      </c>
      <c r="C121" s="15"/>
    </row>
    <row r="122" spans="1:3" ht="30.75" thickBot="1">
      <c r="A122" s="7" t="s">
        <v>1129</v>
      </c>
      <c r="B122" s="247" t="s">
        <v>1131</v>
      </c>
      <c r="C122" s="15"/>
    </row>
    <row r="123" spans="1:3" ht="15.75" thickBot="1">
      <c r="A123" s="7"/>
      <c r="B123" s="247"/>
      <c r="C123" s="15"/>
    </row>
    <row r="124" spans="1:3" ht="15.75" thickBot="1">
      <c r="A124" s="15" t="s">
        <v>1135</v>
      </c>
      <c r="B124" s="247" t="s">
        <v>1137</v>
      </c>
      <c r="C124" s="15"/>
    </row>
    <row r="125" spans="1:3" ht="15.75" thickBot="1">
      <c r="A125" s="15" t="s">
        <v>1141</v>
      </c>
      <c r="B125" s="247" t="s">
        <v>1143</v>
      </c>
      <c r="C125" s="15"/>
    </row>
    <row r="126" spans="1:3" ht="15.75" thickBot="1">
      <c r="A126" s="15" t="s">
        <v>1146</v>
      </c>
      <c r="B126" s="247" t="s">
        <v>1137</v>
      </c>
      <c r="C126" s="15"/>
    </row>
    <row r="127" spans="1:3" ht="15.75" thickBot="1">
      <c r="A127" s="15" t="s">
        <v>1150</v>
      </c>
      <c r="B127" s="247" t="s">
        <v>1143</v>
      </c>
      <c r="C127" s="15"/>
    </row>
    <row r="128" spans="1:3" ht="15.75" thickBot="1">
      <c r="A128" s="15" t="s">
        <v>1154</v>
      </c>
      <c r="B128" s="247" t="s">
        <v>1156</v>
      </c>
      <c r="C128" s="15"/>
    </row>
    <row r="129" spans="1:3" ht="15.75" thickBot="1">
      <c r="A129" s="15" t="s">
        <v>1159</v>
      </c>
      <c r="B129" s="247" t="s">
        <v>1161</v>
      </c>
      <c r="C129" s="15"/>
    </row>
    <row r="130" spans="1:3" ht="15.75" thickBot="1">
      <c r="A130" s="15" t="s">
        <v>1164</v>
      </c>
      <c r="B130" s="247" t="s">
        <v>1156</v>
      </c>
      <c r="C130" s="15"/>
    </row>
    <row r="131" spans="1:3" ht="15.75" thickBot="1">
      <c r="A131" s="15" t="s">
        <v>1168</v>
      </c>
      <c r="B131" s="247" t="s">
        <v>1161</v>
      </c>
      <c r="C131" s="15"/>
    </row>
    <row r="132" spans="1:3" ht="30.75" thickBot="1">
      <c r="A132" s="7" t="s">
        <v>1197</v>
      </c>
      <c r="B132" s="247" t="s">
        <v>1199</v>
      </c>
      <c r="C132" s="15"/>
    </row>
    <row r="133" spans="1:3" ht="15.75" thickBot="1">
      <c r="A133" s="7" t="s">
        <v>1202</v>
      </c>
      <c r="B133" s="247" t="s">
        <v>1204</v>
      </c>
      <c r="C133" s="15"/>
    </row>
    <row r="134" spans="1:3" ht="15.75" thickBot="1">
      <c r="A134" s="7" t="s">
        <v>1212</v>
      </c>
      <c r="B134" s="247" t="s">
        <v>854</v>
      </c>
      <c r="C134" s="15"/>
    </row>
    <row r="135" spans="1:3" ht="15.75" thickBot="1">
      <c r="A135" s="15" t="s">
        <v>1216</v>
      </c>
      <c r="B135" s="247" t="s">
        <v>1218</v>
      </c>
      <c r="C135" s="15"/>
    </row>
    <row r="136" spans="1:3" ht="15.75" thickBot="1">
      <c r="A136" s="7" t="s">
        <v>1221</v>
      </c>
      <c r="B136" s="247" t="s">
        <v>1223</v>
      </c>
      <c r="C136" s="15"/>
    </row>
    <row r="137" spans="1:3" ht="15.75" thickBot="1">
      <c r="A137" s="7" t="s">
        <v>1227</v>
      </c>
      <c r="B137" s="247" t="s">
        <v>1229</v>
      </c>
      <c r="C137" s="15"/>
    </row>
    <row r="138" spans="1:3" ht="30.75" thickBot="1">
      <c r="A138" s="7" t="s">
        <v>1233</v>
      </c>
      <c r="B138" s="247" t="s">
        <v>1235</v>
      </c>
      <c r="C138" s="15"/>
    </row>
    <row r="139" spans="1:3" ht="15.75" thickBot="1">
      <c r="A139" s="7" t="s">
        <v>1238</v>
      </c>
      <c r="B139" s="247" t="s">
        <v>1240</v>
      </c>
      <c r="C139" s="15"/>
    </row>
    <row r="140" spans="1:3" ht="15.75" thickBot="1">
      <c r="A140" s="7" t="s">
        <v>1256</v>
      </c>
      <c r="B140" s="247" t="s">
        <v>1258</v>
      </c>
      <c r="C140" s="15"/>
    </row>
    <row r="141" spans="1:3" ht="15.75" thickBot="1">
      <c r="A141" s="7" t="s">
        <v>1263</v>
      </c>
      <c r="B141" s="247" t="s">
        <v>1265</v>
      </c>
      <c r="C141" s="15"/>
    </row>
    <row r="142" spans="1:3" ht="15.75" thickBot="1">
      <c r="A142" s="7" t="s">
        <v>1270</v>
      </c>
      <c r="B142" s="247" t="s">
        <v>1272</v>
      </c>
      <c r="C142" s="15"/>
    </row>
    <row r="143" spans="1:3" ht="15.75" thickBot="1">
      <c r="A143" s="7" t="s">
        <v>1277</v>
      </c>
      <c r="B143" s="247" t="s">
        <v>1279</v>
      </c>
      <c r="C143" s="15"/>
    </row>
    <row r="144" spans="1:3" ht="15.75" thickBot="1">
      <c r="A144" s="7" t="s">
        <v>1283</v>
      </c>
      <c r="B144" s="247" t="s">
        <v>1258</v>
      </c>
      <c r="C144" s="15"/>
    </row>
    <row r="145" spans="1:3" ht="15.75" thickBot="1">
      <c r="A145" s="15" t="s">
        <v>1299</v>
      </c>
      <c r="B145" s="247" t="s">
        <v>1301</v>
      </c>
      <c r="C145" s="15"/>
    </row>
    <row r="146" spans="1:3" ht="15.75" thickBot="1">
      <c r="A146" s="15" t="s">
        <v>1306</v>
      </c>
      <c r="B146" s="247" t="s">
        <v>1308</v>
      </c>
      <c r="C146" s="15"/>
    </row>
    <row r="147" spans="1:3" ht="15.75" thickBot="1">
      <c r="A147" s="15" t="s">
        <v>1313</v>
      </c>
      <c r="B147" s="247" t="s">
        <v>1301</v>
      </c>
      <c r="C147" s="15"/>
    </row>
    <row r="148" spans="1:3" ht="15.75" thickBot="1">
      <c r="A148" s="15" t="s">
        <v>1319</v>
      </c>
      <c r="B148" s="247" t="s">
        <v>1308</v>
      </c>
      <c r="C148" s="15"/>
    </row>
    <row r="149" spans="1:3" ht="15.75" thickBot="1">
      <c r="A149" s="15" t="s">
        <v>1325</v>
      </c>
      <c r="B149" s="247" t="s">
        <v>1327</v>
      </c>
      <c r="C149" s="15"/>
    </row>
    <row r="150" spans="1:3" ht="15.75" thickBot="1">
      <c r="A150" s="15" t="s">
        <v>1330</v>
      </c>
      <c r="B150" s="247" t="s">
        <v>1327</v>
      </c>
      <c r="C150" s="15"/>
    </row>
    <row r="151" spans="1:3" ht="15.75" thickBot="1">
      <c r="A151" s="15" t="s">
        <v>1335</v>
      </c>
      <c r="B151" s="247" t="s">
        <v>1337</v>
      </c>
      <c r="C151" s="15"/>
    </row>
    <row r="152" spans="1:3" ht="15.75" thickBot="1">
      <c r="A152" s="15" t="s">
        <v>1340</v>
      </c>
      <c r="B152" s="247" t="s">
        <v>1342</v>
      </c>
      <c r="C152" s="15"/>
    </row>
    <row r="153" spans="1:3" ht="30.75" thickBot="1">
      <c r="A153" s="15" t="s">
        <v>1345</v>
      </c>
      <c r="B153" s="247" t="s">
        <v>1347</v>
      </c>
      <c r="C153" s="15"/>
    </row>
    <row r="154" spans="1:3" ht="30.75" thickBot="1">
      <c r="A154" s="15" t="s">
        <v>1350</v>
      </c>
      <c r="B154" s="247" t="s">
        <v>1352</v>
      </c>
      <c r="C154" s="15"/>
    </row>
    <row r="155" spans="1:3" ht="30.75" thickBot="1">
      <c r="A155" s="15" t="s">
        <v>1355</v>
      </c>
      <c r="B155" s="247" t="s">
        <v>1357</v>
      </c>
      <c r="C155" s="15"/>
    </row>
    <row r="156" spans="1:3" ht="15.75" thickBot="1">
      <c r="A156" s="15" t="s">
        <v>1360</v>
      </c>
      <c r="B156" s="247" t="s">
        <v>1362</v>
      </c>
      <c r="C156" s="15"/>
    </row>
    <row r="157" spans="1:3" ht="15.75" thickBot="1">
      <c r="A157" s="15" t="s">
        <v>1365</v>
      </c>
      <c r="B157" s="247" t="s">
        <v>1367</v>
      </c>
      <c r="C157" s="15"/>
    </row>
    <row r="158" spans="1:3" ht="15.75" thickBot="1">
      <c r="A158" s="15" t="s">
        <v>1370</v>
      </c>
      <c r="B158" s="247" t="s">
        <v>1372</v>
      </c>
      <c r="C158" s="15"/>
    </row>
    <row r="159" spans="1:3" ht="15.75" thickBot="1">
      <c r="A159" s="15" t="s">
        <v>1375</v>
      </c>
      <c r="B159" s="247" t="s">
        <v>1377</v>
      </c>
      <c r="C159" s="15"/>
    </row>
    <row r="160" spans="1:3" ht="15.75" thickBot="1">
      <c r="A160" s="15" t="s">
        <v>1380</v>
      </c>
      <c r="B160" s="247" t="s">
        <v>1382</v>
      </c>
      <c r="C160" s="15"/>
    </row>
    <row r="161" spans="1:3" ht="15.75" thickBot="1">
      <c r="A161" s="15" t="s">
        <v>1385</v>
      </c>
      <c r="B161" s="247" t="s">
        <v>1387</v>
      </c>
      <c r="C161" s="15"/>
    </row>
    <row r="162" spans="1:3" ht="15.75" thickBot="1">
      <c r="A162" s="15" t="s">
        <v>1390</v>
      </c>
      <c r="B162" s="247" t="s">
        <v>1392</v>
      </c>
      <c r="C162" s="15"/>
    </row>
    <row r="163" spans="1:3" ht="15.75" thickBot="1">
      <c r="A163" s="15" t="s">
        <v>1395</v>
      </c>
      <c r="B163" s="247" t="s">
        <v>1397</v>
      </c>
      <c r="C163" s="15"/>
    </row>
    <row r="164" spans="1:3" ht="15.75" thickBot="1">
      <c r="A164" s="15" t="s">
        <v>1400</v>
      </c>
      <c r="B164" s="247" t="s">
        <v>1402</v>
      </c>
      <c r="C164" s="15"/>
    </row>
    <row r="165" spans="1:3" ht="15.75" thickBot="1">
      <c r="A165" s="15" t="s">
        <v>1405</v>
      </c>
      <c r="B165" s="247" t="s">
        <v>1407</v>
      </c>
      <c r="C165" s="15"/>
    </row>
    <row r="166" spans="1:3" ht="15.75" thickBot="1">
      <c r="A166" s="15" t="s">
        <v>1410</v>
      </c>
      <c r="B166" s="247" t="s">
        <v>1412</v>
      </c>
      <c r="C166" s="15"/>
    </row>
    <row r="167" spans="1:3" ht="15.75" thickBot="1">
      <c r="A167" s="15" t="s">
        <v>1415</v>
      </c>
      <c r="B167" s="247" t="s">
        <v>1417</v>
      </c>
      <c r="C167" s="15"/>
    </row>
    <row r="168" spans="1:3" ht="15.75" thickBot="1">
      <c r="A168" s="15" t="s">
        <v>1420</v>
      </c>
      <c r="B168" s="247" t="s">
        <v>1422</v>
      </c>
      <c r="C168" s="15"/>
    </row>
    <row r="169" spans="1:3" ht="15.75" thickBot="1">
      <c r="A169" s="7" t="s">
        <v>1426</v>
      </c>
      <c r="B169" s="15" t="s">
        <v>1428</v>
      </c>
      <c r="C169" s="15"/>
    </row>
    <row r="170" spans="1:3" ht="15.75" thickBot="1">
      <c r="A170" s="7" t="s">
        <v>1436</v>
      </c>
      <c r="B170" s="247" t="s">
        <v>1438</v>
      </c>
      <c r="C170" s="15"/>
    </row>
    <row r="171" spans="1:3" ht="15.75" thickBot="1">
      <c r="A171" s="7" t="s">
        <v>1441</v>
      </c>
      <c r="B171" s="247" t="s">
        <v>1438</v>
      </c>
      <c r="C171" s="15"/>
    </row>
    <row r="172" spans="1:3" ht="30.75" thickBot="1">
      <c r="A172" s="7" t="s">
        <v>1445</v>
      </c>
      <c r="B172" s="7" t="s">
        <v>1447</v>
      </c>
      <c r="C172" s="15"/>
    </row>
    <row r="173" spans="1:3" ht="15.75" thickBot="1">
      <c r="A173" s="7" t="s">
        <v>1450</v>
      </c>
      <c r="B173" s="7" t="s">
        <v>1452</v>
      </c>
      <c r="C173" s="15"/>
    </row>
    <row r="174" spans="1:3" ht="15.75" thickBot="1">
      <c r="A174" s="7" t="s">
        <v>1455</v>
      </c>
      <c r="B174" s="7" t="s">
        <v>1452</v>
      </c>
      <c r="C174" s="15"/>
    </row>
    <row r="175" spans="1:3" ht="15.75" thickBot="1">
      <c r="A175" s="7" t="s">
        <v>1459</v>
      </c>
      <c r="B175" s="7" t="s">
        <v>1461</v>
      </c>
      <c r="C175" s="15"/>
    </row>
    <row r="176" spans="1:3" ht="15.75" thickBot="1">
      <c r="A176" s="7" t="s">
        <v>1464</v>
      </c>
      <c r="B176" s="7" t="s">
        <v>1466</v>
      </c>
      <c r="C176" s="15"/>
    </row>
    <row r="177" spans="1:3" ht="15.75" thickBot="1">
      <c r="A177" s="7" t="s">
        <v>1469</v>
      </c>
      <c r="B177" s="7" t="s">
        <v>1471</v>
      </c>
      <c r="C177" s="15"/>
    </row>
    <row r="178" spans="1:3" ht="15.75" thickBot="1">
      <c r="A178" s="7" t="s">
        <v>1475</v>
      </c>
      <c r="B178" s="7" t="s">
        <v>1477</v>
      </c>
      <c r="C178" s="15"/>
    </row>
    <row r="179" spans="1:3" ht="15.75" thickBot="1">
      <c r="A179" s="7" t="s">
        <v>1481</v>
      </c>
      <c r="B179" s="7" t="s">
        <v>1483</v>
      </c>
      <c r="C179" s="15"/>
    </row>
    <row r="180" spans="1:3" ht="15.75" thickBot="1">
      <c r="A180" s="7" t="s">
        <v>1486</v>
      </c>
      <c r="B180" s="7" t="s">
        <v>1488</v>
      </c>
      <c r="C180" s="15"/>
    </row>
    <row r="181" spans="1:3" ht="15.75" thickBot="1">
      <c r="A181" s="15" t="s">
        <v>1528</v>
      </c>
      <c r="B181" s="15" t="s">
        <v>1530</v>
      </c>
      <c r="C181" s="15"/>
    </row>
    <row r="182" spans="1:3" ht="15.75" thickBot="1">
      <c r="A182" s="15" t="s">
        <v>1533</v>
      </c>
      <c r="B182" s="15" t="s">
        <v>1535</v>
      </c>
      <c r="C182" s="15"/>
    </row>
    <row r="183" spans="1:3" ht="15.75" thickBot="1">
      <c r="A183" s="15" t="s">
        <v>1538</v>
      </c>
      <c r="B183" s="15" t="s">
        <v>1540</v>
      </c>
      <c r="C183" s="15"/>
    </row>
    <row r="184" spans="1:3" ht="15.75" thickBot="1">
      <c r="A184" s="15" t="s">
        <v>1543</v>
      </c>
      <c r="B184" s="15" t="s">
        <v>1545</v>
      </c>
      <c r="C184" s="15"/>
    </row>
    <row r="185" spans="1:3" ht="15.75" thickBot="1">
      <c r="A185" s="15" t="s">
        <v>1548</v>
      </c>
      <c r="B185" s="15" t="s">
        <v>1550</v>
      </c>
      <c r="C185" s="15"/>
    </row>
    <row r="186" spans="1:3" ht="30.75" thickBot="1">
      <c r="A186" s="7" t="s">
        <v>1553</v>
      </c>
      <c r="B186" s="15" t="s">
        <v>1555</v>
      </c>
      <c r="C186" s="15"/>
    </row>
    <row r="187" spans="1:3" ht="15.75" thickBot="1">
      <c r="A187" s="15" t="s">
        <v>1558</v>
      </c>
      <c r="B187" s="15" t="s">
        <v>1560</v>
      </c>
      <c r="C187" s="15"/>
    </row>
    <row r="188" spans="1:3" ht="15.75" thickBot="1">
      <c r="A188" s="15" t="s">
        <v>1563</v>
      </c>
      <c r="B188" s="15" t="s">
        <v>1565</v>
      </c>
      <c r="C188" s="15"/>
    </row>
    <row r="189" spans="1:3" ht="15.75" thickBot="1">
      <c r="A189" s="15" t="s">
        <v>1568</v>
      </c>
      <c r="B189" s="15" t="s">
        <v>1570</v>
      </c>
      <c r="C189" s="15"/>
    </row>
    <row r="190" spans="1:3" ht="15.75" thickBot="1">
      <c r="A190" s="15" t="s">
        <v>1573</v>
      </c>
      <c r="B190" s="15" t="s">
        <v>1575</v>
      </c>
      <c r="C190" s="15"/>
    </row>
    <row r="191" spans="1:3" ht="15.75" thickBot="1">
      <c r="A191" s="15" t="s">
        <v>1578</v>
      </c>
      <c r="B191" s="15" t="s">
        <v>1580</v>
      </c>
      <c r="C191" s="15"/>
    </row>
    <row r="192" spans="1:3" ht="15.75" thickBot="1">
      <c r="A192" s="15" t="s">
        <v>1583</v>
      </c>
      <c r="B192" s="15" t="s">
        <v>1585</v>
      </c>
      <c r="C192" s="15"/>
    </row>
    <row r="193" spans="1:3" ht="15.75" thickBot="1">
      <c r="A193" s="15" t="s">
        <v>1588</v>
      </c>
      <c r="B193" s="15" t="s">
        <v>1590</v>
      </c>
      <c r="C193" s="15"/>
    </row>
    <row r="194" spans="1:3" ht="15.75" thickBot="1">
      <c r="A194" s="15" t="s">
        <v>1593</v>
      </c>
      <c r="B194" s="15" t="s">
        <v>1595</v>
      </c>
      <c r="C194" s="15"/>
    </row>
    <row r="195" spans="1:3" ht="15.75" thickBot="1">
      <c r="A195" s="15" t="s">
        <v>1598</v>
      </c>
      <c r="B195" s="7" t="s">
        <v>1600</v>
      </c>
      <c r="C195" s="15"/>
    </row>
    <row r="196" spans="1:3" ht="15.75" thickBot="1">
      <c r="A196" s="7" t="s">
        <v>1602</v>
      </c>
      <c r="B196" s="7" t="s">
        <v>1604</v>
      </c>
      <c r="C196" s="15"/>
    </row>
    <row r="197" spans="1:3" ht="15.75" thickBot="1">
      <c r="A197" s="7" t="s">
        <v>1607</v>
      </c>
      <c r="B197" s="7" t="s">
        <v>1609</v>
      </c>
      <c r="C197" s="15"/>
    </row>
    <row r="198" spans="1:3" ht="15.75" thickBot="1">
      <c r="A198" s="7" t="s">
        <v>1611</v>
      </c>
      <c r="B198" s="7" t="s">
        <v>1613</v>
      </c>
      <c r="C198" s="15"/>
    </row>
    <row r="199" spans="1:3" ht="15.75" thickBot="1">
      <c r="A199" s="7" t="s">
        <v>1616</v>
      </c>
      <c r="B199" s="7" t="s">
        <v>1618</v>
      </c>
      <c r="C199" s="15"/>
    </row>
    <row r="200" spans="1:3" ht="15.75" thickBot="1">
      <c r="A200" s="7" t="s">
        <v>1622</v>
      </c>
      <c r="B200" s="7" t="s">
        <v>1624</v>
      </c>
      <c r="C200" s="15"/>
    </row>
    <row r="201" spans="1:3" ht="15.75" thickBot="1">
      <c r="A201" s="7" t="s">
        <v>1628</v>
      </c>
      <c r="B201" s="7" t="s">
        <v>1630</v>
      </c>
      <c r="C201" s="15"/>
    </row>
    <row r="202" spans="1:3" ht="15.75" thickBot="1">
      <c r="A202" s="7" t="s">
        <v>1633</v>
      </c>
      <c r="B202" s="7" t="s">
        <v>1635</v>
      </c>
      <c r="C202" s="15"/>
    </row>
    <row r="203" spans="1:3" ht="15.75" thickBot="1">
      <c r="A203" s="7" t="s">
        <v>1639</v>
      </c>
      <c r="B203" s="7" t="s">
        <v>1641</v>
      </c>
      <c r="C203" s="15" t="s">
        <v>1642</v>
      </c>
    </row>
    <row r="204" spans="1:3" ht="15.75" thickBot="1">
      <c r="A204" s="7" t="s">
        <v>1645</v>
      </c>
      <c r="B204" s="7" t="s">
        <v>1647</v>
      </c>
      <c r="C204" s="15" t="s">
        <v>1648</v>
      </c>
    </row>
    <row r="205" spans="1:3" ht="15.75" thickBot="1">
      <c r="A205" s="7" t="s">
        <v>1650</v>
      </c>
      <c r="B205" s="7" t="s">
        <v>1652</v>
      </c>
      <c r="C205" s="15" t="s">
        <v>1653</v>
      </c>
    </row>
    <row r="206" spans="1:3" ht="15.75" thickBot="1">
      <c r="A206" s="7" t="s">
        <v>1655</v>
      </c>
      <c r="B206" s="7" t="s">
        <v>1657</v>
      </c>
      <c r="C206" s="15" t="s">
        <v>1658</v>
      </c>
    </row>
    <row r="207" spans="1:3" ht="15.75" thickBot="1">
      <c r="A207" s="15" t="s">
        <v>1660</v>
      </c>
      <c r="B207" s="7" t="s">
        <v>977</v>
      </c>
      <c r="C207" s="15" t="s">
        <v>1662</v>
      </c>
    </row>
    <row r="208" spans="1:3" ht="15.75" thickBot="1">
      <c r="A208" s="15" t="s">
        <v>1664</v>
      </c>
      <c r="B208" s="7" t="s">
        <v>977</v>
      </c>
      <c r="C208" s="15" t="s">
        <v>1666</v>
      </c>
    </row>
    <row r="209" spans="1:3" ht="15.75" thickBot="1">
      <c r="A209" s="15" t="s">
        <v>1668</v>
      </c>
      <c r="B209" s="7"/>
      <c r="C209" s="348" t="s">
        <v>1670</v>
      </c>
    </row>
    <row r="210" spans="1:3" ht="15.75" thickBot="1">
      <c r="A210" s="15" t="s">
        <v>1672</v>
      </c>
      <c r="B210" s="7"/>
      <c r="C210" s="348" t="s">
        <v>1674</v>
      </c>
    </row>
    <row r="211" spans="1:3" ht="15.75" thickBot="1">
      <c r="A211" s="15" t="s">
        <v>1676</v>
      </c>
      <c r="B211" s="7" t="s">
        <v>961</v>
      </c>
      <c r="C211" s="15" t="s">
        <v>1678</v>
      </c>
    </row>
    <row r="212" spans="1:3" ht="15.75" thickBot="1">
      <c r="A212" s="15" t="s">
        <v>1681</v>
      </c>
      <c r="B212" s="7" t="s">
        <v>961</v>
      </c>
      <c r="C212" s="15" t="s">
        <v>1683</v>
      </c>
    </row>
    <row r="213" spans="1:3" ht="30.75" thickBot="1">
      <c r="A213" s="15" t="s">
        <v>1685</v>
      </c>
      <c r="B213" s="7" t="s">
        <v>983</v>
      </c>
      <c r="C213" s="15" t="s">
        <v>1687</v>
      </c>
    </row>
    <row r="214" spans="1:3" ht="30.75" thickBot="1">
      <c r="A214" s="15" t="s">
        <v>1689</v>
      </c>
      <c r="B214" s="7" t="s">
        <v>983</v>
      </c>
      <c r="C214" s="15" t="s">
        <v>1691</v>
      </c>
    </row>
    <row r="215" spans="1:3" ht="30.75" thickBot="1">
      <c r="A215" s="15" t="s">
        <v>1693</v>
      </c>
      <c r="B215" s="7" t="s">
        <v>1695</v>
      </c>
      <c r="C215" s="15" t="s">
        <v>1696</v>
      </c>
    </row>
    <row r="216" spans="1:3" ht="30.75" thickBot="1">
      <c r="A216" s="15" t="s">
        <v>1698</v>
      </c>
      <c r="B216" s="7" t="s">
        <v>1695</v>
      </c>
      <c r="C216" s="15" t="s">
        <v>1700</v>
      </c>
    </row>
    <row r="217" spans="1:3" ht="15.75" thickBot="1">
      <c r="A217" s="7" t="s">
        <v>1703</v>
      </c>
      <c r="B217" s="7" t="s">
        <v>1705</v>
      </c>
      <c r="C217" s="15"/>
    </row>
    <row r="218" spans="1:3" ht="15.75" thickBot="1">
      <c r="A218" s="7" t="s">
        <v>1707</v>
      </c>
      <c r="B218" s="7" t="s">
        <v>1709</v>
      </c>
      <c r="C218" s="15"/>
    </row>
    <row r="219" spans="1:3" ht="15.75" thickBot="1">
      <c r="A219" s="7" t="s">
        <v>1712</v>
      </c>
      <c r="B219" s="7" t="s">
        <v>1714</v>
      </c>
      <c r="C219" s="15"/>
    </row>
    <row r="220" spans="1:3" ht="15.75" thickBot="1">
      <c r="A220" s="7" t="s">
        <v>1716</v>
      </c>
      <c r="B220" s="7" t="s">
        <v>1718</v>
      </c>
      <c r="C220" s="15"/>
    </row>
    <row r="221" spans="1:3" ht="15.75" thickBot="1">
      <c r="A221" s="7" t="s">
        <v>1721</v>
      </c>
      <c r="B221" s="7" t="s">
        <v>1723</v>
      </c>
      <c r="C221" s="15"/>
    </row>
    <row r="222" spans="1:3" ht="15.75" thickBot="1">
      <c r="A222" s="7" t="s">
        <v>1727</v>
      </c>
      <c r="B222" s="7" t="s">
        <v>1729</v>
      </c>
      <c r="C222" s="15"/>
    </row>
    <row r="223" spans="1:3" ht="15.75" thickBot="1">
      <c r="A223" s="7" t="s">
        <v>1733</v>
      </c>
      <c r="B223" s="7" t="s">
        <v>1735</v>
      </c>
      <c r="C223" s="15"/>
    </row>
    <row r="224" spans="1:3" ht="15.75" thickBot="1">
      <c r="A224" s="7" t="s">
        <v>1738</v>
      </c>
      <c r="B224" s="7" t="s">
        <v>1740</v>
      </c>
      <c r="C224" s="15"/>
    </row>
    <row r="225" spans="1:3" ht="15.75" thickBot="1">
      <c r="A225" s="7" t="s">
        <v>1744</v>
      </c>
      <c r="B225" s="7" t="s">
        <v>1746</v>
      </c>
      <c r="C225" s="15"/>
    </row>
    <row r="226" spans="1:3" ht="15.75" thickBot="1">
      <c r="A226" s="7" t="s">
        <v>1749</v>
      </c>
      <c r="B226" s="7" t="s">
        <v>1751</v>
      </c>
      <c r="C226" s="15"/>
    </row>
    <row r="227" spans="1:3" ht="15.75" thickBot="1">
      <c r="A227" s="7" t="s">
        <v>1754</v>
      </c>
      <c r="B227" s="7" t="s">
        <v>1756</v>
      </c>
      <c r="C227" s="15"/>
    </row>
    <row r="228" spans="1:3" ht="15.75" thickBot="1">
      <c r="A228" s="7" t="s">
        <v>1758</v>
      </c>
      <c r="B228" s="7" t="s">
        <v>1760</v>
      </c>
      <c r="C228" s="15"/>
    </row>
    <row r="229" spans="1:3" ht="15.75" thickBot="1">
      <c r="A229" s="7" t="s">
        <v>1763</v>
      </c>
      <c r="B229" s="7" t="s">
        <v>1765</v>
      </c>
      <c r="C229" s="15"/>
    </row>
    <row r="230" spans="1:3" ht="15.75" thickBot="1">
      <c r="A230" s="7" t="s">
        <v>1768</v>
      </c>
      <c r="B230" s="7" t="s">
        <v>1770</v>
      </c>
      <c r="C230" s="15"/>
    </row>
    <row r="231" spans="1:3" ht="15.75" thickBot="1">
      <c r="A231" s="7" t="s">
        <v>1773</v>
      </c>
      <c r="B231" s="7" t="s">
        <v>1775</v>
      </c>
      <c r="C231" s="15"/>
    </row>
    <row r="232" spans="1:3" ht="15.75" thickBot="1">
      <c r="A232" s="7" t="s">
        <v>1777</v>
      </c>
      <c r="B232" s="7" t="s">
        <v>1779</v>
      </c>
      <c r="C232" s="15"/>
    </row>
    <row r="233" spans="1:3" ht="15.75" thickBot="1">
      <c r="A233" s="7" t="s">
        <v>1782</v>
      </c>
      <c r="B233" s="7" t="s">
        <v>1784</v>
      </c>
      <c r="C233" s="15"/>
    </row>
    <row r="234" spans="1:3" ht="15.75" thickBot="1">
      <c r="A234" s="7" t="s">
        <v>1787</v>
      </c>
      <c r="B234" s="7" t="s">
        <v>1789</v>
      </c>
      <c r="C234" s="15"/>
    </row>
    <row r="235" spans="1:3" ht="15.75" thickBot="1">
      <c r="A235" s="7" t="s">
        <v>1792</v>
      </c>
      <c r="B235" s="7" t="s">
        <v>1794</v>
      </c>
      <c r="C235" s="15"/>
    </row>
    <row r="236" spans="1:3" ht="15.75" thickBot="1">
      <c r="A236" s="7" t="s">
        <v>1797</v>
      </c>
      <c r="B236" s="7" t="s">
        <v>1799</v>
      </c>
      <c r="C236" s="15"/>
    </row>
    <row r="237" spans="1:3" ht="15.75" thickBot="1">
      <c r="A237" s="7" t="s">
        <v>1801</v>
      </c>
      <c r="B237" s="7"/>
      <c r="C237" s="348" t="s">
        <v>1803</v>
      </c>
    </row>
    <row r="238" spans="1:3" ht="15.75" thickBot="1">
      <c r="A238" s="7" t="s">
        <v>1806</v>
      </c>
      <c r="B238" s="7"/>
      <c r="C238" s="348" t="s">
        <v>102</v>
      </c>
    </row>
    <row r="239" spans="1:3" ht="15.75" thickBot="1">
      <c r="A239" s="7" t="s">
        <v>1809</v>
      </c>
      <c r="B239" s="7"/>
      <c r="C239" s="348" t="s">
        <v>123</v>
      </c>
    </row>
    <row r="240" spans="1:3" ht="30.75" thickBot="1">
      <c r="A240" s="7" t="s">
        <v>1812</v>
      </c>
      <c r="B240" s="7"/>
      <c r="C240" s="348" t="s">
        <v>109</v>
      </c>
    </row>
    <row r="241" spans="1:3" ht="15.75" thickBot="1">
      <c r="A241" s="7" t="s">
        <v>1820</v>
      </c>
      <c r="B241" s="7" t="s">
        <v>1822</v>
      </c>
      <c r="C241" s="15"/>
    </row>
    <row r="242" spans="1:3" ht="15.75" thickBot="1">
      <c r="A242" s="7" t="s">
        <v>1824</v>
      </c>
      <c r="B242" s="7" t="s">
        <v>1826</v>
      </c>
      <c r="C242" s="15"/>
    </row>
    <row r="243" spans="1:3" ht="15.75" thickBot="1">
      <c r="A243" s="7" t="s">
        <v>1829</v>
      </c>
      <c r="B243" s="7" t="s">
        <v>1828</v>
      </c>
      <c r="C243" s="15"/>
    </row>
    <row r="244" spans="1:3" ht="30.75" thickBot="1">
      <c r="A244" s="7" t="s">
        <v>1833</v>
      </c>
      <c r="B244" s="7" t="s">
        <v>1835</v>
      </c>
      <c r="C244" s="15" t="s">
        <v>1836</v>
      </c>
    </row>
    <row r="245" spans="1:3" ht="30.75" thickBot="1">
      <c r="A245" s="7" t="s">
        <v>1839</v>
      </c>
      <c r="B245" s="7" t="s">
        <v>1835</v>
      </c>
      <c r="C245" s="15"/>
    </row>
    <row r="246" spans="1:3" ht="15.75" thickBot="1">
      <c r="A246" s="7" t="s">
        <v>1845</v>
      </c>
      <c r="B246" s="7" t="s">
        <v>1847</v>
      </c>
      <c r="C246" s="15"/>
    </row>
    <row r="247" spans="1:3" ht="15.75" thickBot="1">
      <c r="A247" s="7" t="s">
        <v>1850</v>
      </c>
      <c r="B247" s="7" t="s">
        <v>1851</v>
      </c>
      <c r="C247" s="15"/>
    </row>
    <row r="248" spans="1:3" ht="15.75" thickBot="1">
      <c r="A248" s="7" t="s">
        <v>1854</v>
      </c>
      <c r="B248" s="7" t="s">
        <v>1855</v>
      </c>
      <c r="C248" s="15"/>
    </row>
    <row r="249" spans="1:3" ht="15.75" thickBot="1">
      <c r="A249" s="7" t="s">
        <v>1858</v>
      </c>
      <c r="B249" s="7" t="s">
        <v>1859</v>
      </c>
      <c r="C249" s="15"/>
    </row>
    <row r="250" spans="1:3" ht="15.75" thickBot="1">
      <c r="A250" s="7" t="s">
        <v>1863</v>
      </c>
      <c r="B250" s="7" t="s">
        <v>1864</v>
      </c>
      <c r="C250" s="15"/>
    </row>
    <row r="251" spans="1:3" ht="30.75" thickBot="1">
      <c r="A251" s="265" t="s">
        <v>1867</v>
      </c>
      <c r="B251" s="7" t="s">
        <v>1868</v>
      </c>
      <c r="C251" s="15"/>
    </row>
    <row r="284" spans="1:1">
      <c r="A284" s="266" t="s">
        <v>1924</v>
      </c>
    </row>
    <row r="285" spans="1:1">
      <c r="A285" s="64" t="s">
        <v>1925</v>
      </c>
    </row>
    <row r="286" spans="1:1">
      <c r="A286" s="64" t="s">
        <v>1926</v>
      </c>
    </row>
    <row r="287" spans="1:1">
      <c r="A287" s="64" t="s">
        <v>1928</v>
      </c>
    </row>
    <row r="288" spans="1:1">
      <c r="A288" s="64" t="s">
        <v>1930</v>
      </c>
    </row>
    <row r="289" spans="1:1">
      <c r="A289" s="311" t="s">
        <v>1932</v>
      </c>
    </row>
    <row r="290" spans="1:1">
      <c r="A290" s="64"/>
    </row>
    <row r="291" spans="1:1">
      <c r="A291" s="101"/>
    </row>
    <row r="292" spans="1:1" ht="15.75" thickBot="1">
      <c r="A292" s="15" t="s">
        <v>1935</v>
      </c>
    </row>
    <row r="293" spans="1:1" ht="15.75" thickBot="1">
      <c r="A293" s="15" t="s">
        <v>1939</v>
      </c>
    </row>
    <row r="294" spans="1:1" ht="15.75" thickBot="1">
      <c r="A294" s="15" t="s">
        <v>1944</v>
      </c>
    </row>
    <row r="295" spans="1:1" ht="15.75" thickBot="1">
      <c r="A295" s="15" t="s">
        <v>1949</v>
      </c>
    </row>
    <row r="296" spans="1:1" ht="15.75" thickBot="1">
      <c r="A296" s="15" t="s">
        <v>1954</v>
      </c>
    </row>
    <row r="297" spans="1:1" ht="15.75" thickBot="1">
      <c r="A297" s="15" t="s">
        <v>1959</v>
      </c>
    </row>
    <row r="298" spans="1:1" ht="15.75" thickBot="1">
      <c r="A298" s="15" t="s">
        <v>1964</v>
      </c>
    </row>
    <row r="299" spans="1:1" ht="15.75" thickBot="1">
      <c r="A299" s="15" t="s">
        <v>1969</v>
      </c>
    </row>
    <row r="300" spans="1:1" ht="15.75" thickBot="1">
      <c r="A300" s="15" t="s">
        <v>1974</v>
      </c>
    </row>
    <row r="301" spans="1:1" ht="15.75" thickBot="1">
      <c r="A301" s="15" t="s">
        <v>1979</v>
      </c>
    </row>
    <row r="302" spans="1:1" ht="15.75" thickBot="1">
      <c r="A302" s="15" t="s">
        <v>1984</v>
      </c>
    </row>
    <row r="303" spans="1:1" ht="15.75" thickBot="1">
      <c r="A303" s="15" t="s">
        <v>1989</v>
      </c>
    </row>
  </sheetData>
  <conditionalFormatting sqref="A207:A216">
    <cfRule type="duplicateValues" dxfId="32" priority="1"/>
  </conditionalFormatting>
  <conditionalFormatting sqref="A284:A303 A217:A251 A1:A206">
    <cfRule type="duplicateValues" dxfId="31" priority="82"/>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6E238B-AFF7-4DCC-97BF-7D476AB659A1}">
  <dimension ref="A1:J245"/>
  <sheetViews>
    <sheetView zoomScale="114" zoomScaleNormal="112" workbookViewId="0">
      <pane ySplit="2" topLeftCell="B7" activePane="bottomLeft" state="frozen"/>
      <selection pane="bottomLeft" activeCell="B89" sqref="B89"/>
    </sheetView>
  </sheetViews>
  <sheetFormatPr defaultColWidth="11.42578125" defaultRowHeight="15"/>
  <cols>
    <col min="1" max="1" width="39.140625" style="35" bestFit="1" customWidth="1"/>
    <col min="2" max="3" width="46.140625" style="35" customWidth="1"/>
    <col min="4" max="4" width="36.140625" style="35" customWidth="1"/>
    <col min="6" max="6" width="14" customWidth="1"/>
    <col min="7" max="7" width="25.28515625" customWidth="1"/>
    <col min="8" max="8" width="16.28515625" customWidth="1"/>
  </cols>
  <sheetData>
    <row r="1" spans="1:10" ht="15.75" thickBot="1">
      <c r="A1" s="21"/>
      <c r="B1" s="21"/>
      <c r="C1" s="21"/>
      <c r="D1" s="21"/>
      <c r="E1" s="17"/>
      <c r="F1" s="17"/>
      <c r="G1" s="17"/>
    </row>
    <row r="2" spans="1:10" ht="15.75" thickBot="1">
      <c r="A2" s="20" t="s">
        <v>88</v>
      </c>
      <c r="B2" s="20" t="s">
        <v>2</v>
      </c>
      <c r="C2" s="20" t="s">
        <v>1992</v>
      </c>
      <c r="D2" s="20"/>
      <c r="E2" s="20" t="s">
        <v>1993</v>
      </c>
      <c r="F2" s="172" t="s">
        <v>1994</v>
      </c>
      <c r="G2" s="20" t="s">
        <v>1995</v>
      </c>
    </row>
    <row r="3" spans="1:10" ht="30">
      <c r="A3" s="18" t="s">
        <v>100</v>
      </c>
      <c r="B3" s="18" t="str">
        <f>VLOOKUP(A3,'Übersicht SYS'!C3:G404,2,FALSE)</f>
        <v>Machine name</v>
      </c>
      <c r="C3" s="18" t="str">
        <f>VLOOKUP(A3,'Übersicht SYS'!C3:G404,5,FALSE)</f>
        <v>MachineName</v>
      </c>
      <c r="D3" s="270" t="s">
        <v>1996</v>
      </c>
      <c r="E3" s="17" t="s">
        <v>103</v>
      </c>
      <c r="F3" s="270" t="s">
        <v>1997</v>
      </c>
      <c r="G3" s="18"/>
      <c r="I3" s="47" t="s">
        <v>1998</v>
      </c>
      <c r="J3" s="224" t="s">
        <v>1999</v>
      </c>
    </row>
    <row r="4" spans="1:10">
      <c r="A4" s="18" t="s">
        <v>107</v>
      </c>
      <c r="B4" s="18" t="str">
        <f>VLOOKUP(A4,'Übersicht SYS'!C4:G405,2,FALSE)</f>
        <v>IP-address</v>
      </c>
      <c r="C4" s="18" t="str">
        <f>VLOOKUP(A4,'Übersicht SYS'!C4:G405,5,FALSE)</f>
        <v>IpAddress</v>
      </c>
      <c r="D4" s="18" t="s">
        <v>2000</v>
      </c>
      <c r="E4" s="17" t="s">
        <v>103</v>
      </c>
      <c r="F4" s="270" t="s">
        <v>1997</v>
      </c>
      <c r="G4" s="18"/>
      <c r="J4" s="225" t="s">
        <v>2001</v>
      </c>
    </row>
    <row r="5" spans="1:10" ht="30.75" thickBot="1">
      <c r="A5" s="281" t="s">
        <v>315</v>
      </c>
      <c r="B5" s="229" t="s">
        <v>2002</v>
      </c>
      <c r="C5" s="18"/>
      <c r="D5" s="271"/>
      <c r="E5" s="272"/>
      <c r="F5" s="273"/>
      <c r="G5" s="17"/>
    </row>
    <row r="6" spans="1:10" ht="30">
      <c r="A6" s="270" t="s">
        <v>2003</v>
      </c>
      <c r="B6" s="18" t="str">
        <f>VLOOKUP($A6,'Übersicht SYS'!$C6:$G407,2,FALSE)</f>
        <v>Time stamp at end of application</v>
      </c>
      <c r="C6" s="18" t="str">
        <f>VLOOKUP(A6,'Übersicht SYS'!C6:G407,5,FALSE)</f>
        <v>TimeStamp
[Vision]ApplicationTimeStamp</v>
      </c>
      <c r="D6" s="21" t="s">
        <v>2004</v>
      </c>
      <c r="E6" s="17" t="s">
        <v>103</v>
      </c>
      <c r="F6" s="270" t="s">
        <v>1997</v>
      </c>
      <c r="G6" s="17"/>
    </row>
    <row r="7" spans="1:10">
      <c r="A7" s="18" t="s">
        <v>329</v>
      </c>
      <c r="B7" s="18" t="str">
        <f>VLOOKUP($A7,'Übersicht SYS'!$C7:$G408,2,FALSE)</f>
        <v>Unique-ID</v>
      </c>
      <c r="C7" s="18" t="str">
        <f>VLOOKUP(A7,'Übersicht SYS'!C7:G408,5,FALSE)</f>
        <v>UniqueId</v>
      </c>
      <c r="D7" s="21" t="s">
        <v>2005</v>
      </c>
      <c r="E7" s="17" t="s">
        <v>2006</v>
      </c>
      <c r="F7" s="270" t="s">
        <v>1997</v>
      </c>
      <c r="G7" s="17"/>
    </row>
    <row r="8" spans="1:10" ht="75">
      <c r="A8" s="18" t="s">
        <v>333</v>
      </c>
      <c r="B8" s="18" t="str">
        <f>VLOOKUP($A8,'Übersicht SYS'!$C8:$G409,2,FALSE)</f>
        <v xml:space="preserve">Type / Part ID
In SYS6000, this is the PartId. It depends on the robot interface, whether there is a useful value. 
In ASC5000, this is sometimes also used as a TypeId. </v>
      </c>
      <c r="C8" s="18" t="str">
        <f>VLOOKUP(A8,'Übersicht SYS'!C8:G409,5,FALSE)</f>
        <v>PartId</v>
      </c>
      <c r="D8" s="21" t="s">
        <v>2000</v>
      </c>
      <c r="E8" s="17" t="s">
        <v>103</v>
      </c>
      <c r="F8" s="270" t="s">
        <v>1997</v>
      </c>
      <c r="G8" s="17"/>
    </row>
    <row r="9" spans="1:10">
      <c r="A9" s="18" t="s">
        <v>348</v>
      </c>
      <c r="B9" s="18" t="str">
        <f>VLOOKUP($A9,'Übersicht SYS'!$C9:$G410,2,FALSE)</f>
        <v>Material program number</v>
      </c>
      <c r="C9" s="18" t="str">
        <f>VLOOKUP(A9,'Übersicht SYS'!C9:G410,5,FALSE)</f>
        <v>ProgramNumber</v>
      </c>
      <c r="D9" s="21" t="s">
        <v>2005</v>
      </c>
      <c r="E9" s="17" t="s">
        <v>2006</v>
      </c>
      <c r="F9" s="270" t="s">
        <v>1997</v>
      </c>
      <c r="G9" s="17"/>
    </row>
    <row r="10" spans="1:10" ht="30">
      <c r="A10" s="18" t="s">
        <v>359</v>
      </c>
      <c r="B10" s="18" t="str">
        <f>VLOOKUP($A10,'Übersicht SYS'!$C10:$G411,2,FALSE)</f>
        <v>Result of application</v>
      </c>
      <c r="C10" s="18" t="str">
        <f>VLOOKUP(A10,'Übersicht SYS'!C10:G411,5,FALSE)</f>
        <v>ApplicationResult</v>
      </c>
      <c r="D10" s="21" t="s">
        <v>2007</v>
      </c>
      <c r="E10" s="17" t="s">
        <v>103</v>
      </c>
      <c r="F10" s="270" t="s">
        <v>1997</v>
      </c>
      <c r="G10" s="17"/>
    </row>
    <row r="11" spans="1:10">
      <c r="A11" s="18" t="s">
        <v>382</v>
      </c>
      <c r="B11" s="18" t="str">
        <f>VLOOKUP($A11,'Übersicht SYS'!$C11:$G412,2,FALSE)</f>
        <v>Set volume in material program</v>
      </c>
      <c r="C11" s="18" t="str">
        <f>VLOOKUP(A11,'Übersicht SYS'!C11:G412,5,FALSE)</f>
        <v>TargetVolume</v>
      </c>
      <c r="D11" s="21" t="s">
        <v>2005</v>
      </c>
      <c r="E11" s="17" t="s">
        <v>2008</v>
      </c>
      <c r="F11" s="270" t="s">
        <v>1997</v>
      </c>
      <c r="G11" s="17"/>
    </row>
    <row r="12" spans="1:10">
      <c r="A12" s="18" t="s">
        <v>389</v>
      </c>
      <c r="B12" s="18" t="str">
        <f>VLOOKUP($A12,'Übersicht SYS'!$C12:$G413,2,FALSE)</f>
        <v>Measured volume</v>
      </c>
      <c r="C12" s="18" t="str">
        <f>VLOOKUP(A12,'Übersicht SYS'!C12:G413,5,FALSE)</f>
        <v>MeasuredVolume</v>
      </c>
      <c r="D12" s="21" t="s">
        <v>2005</v>
      </c>
      <c r="E12" s="17" t="s">
        <v>2008</v>
      </c>
      <c r="F12" s="270" t="s">
        <v>1997</v>
      </c>
      <c r="G12" s="17"/>
    </row>
    <row r="13" spans="1:10" ht="30.75" thickBot="1">
      <c r="A13" s="18" t="s">
        <v>400</v>
      </c>
      <c r="B13" s="18" t="str">
        <f>VLOOKUP($A13,'Übersicht SYS'!$C13:$G414,2,FALSE)</f>
        <v>Deviation between dispensed volume and set volume</v>
      </c>
      <c r="C13" s="18" t="str">
        <f>VLOOKUP(A13,'Übersicht SYS'!C13:G414,5,FALSE)</f>
        <v>VolumeDeviation</v>
      </c>
      <c r="D13" s="21" t="s">
        <v>2005</v>
      </c>
      <c r="E13" s="17" t="s">
        <v>2008</v>
      </c>
      <c r="F13" s="270" t="s">
        <v>1997</v>
      </c>
      <c r="G13" s="17"/>
    </row>
    <row r="14" spans="1:10" ht="15.75" thickBot="1">
      <c r="A14" s="270" t="s">
        <v>420</v>
      </c>
      <c r="B14" s="18" t="str">
        <f>VLOOKUP($A14,'Übersicht SYS'!$C14:$G415,2,FALSE)</f>
        <v>Gun open time</v>
      </c>
      <c r="C14" s="18" t="str">
        <f>VLOOKUP(A14,'Übersicht SYS'!C14:G415,5,FALSE)</f>
        <v>ApplTime</v>
      </c>
      <c r="D14" s="21" t="s">
        <v>2005</v>
      </c>
      <c r="E14" s="17" t="s">
        <v>2009</v>
      </c>
      <c r="F14" s="270" t="s">
        <v>1997</v>
      </c>
      <c r="G14" s="17"/>
    </row>
    <row r="15" spans="1:10" ht="15.75" thickBot="1">
      <c r="A15" s="15" t="s">
        <v>701</v>
      </c>
      <c r="B15" s="18" t="str">
        <f>VLOOKUP($A15,'Übersicht SYS'!$C15:$G416,2,FALSE)</f>
        <v xml:space="preserve">Total volume of the last application </v>
      </c>
      <c r="C15" s="18" t="str">
        <f>VLOOKUP(A15,'Übersicht SYS'!C15:G416,5,FALSE)</f>
        <v>LastVolume</v>
      </c>
      <c r="D15" s="21" t="s">
        <v>2005</v>
      </c>
      <c r="E15" s="17" t="s">
        <v>2008</v>
      </c>
      <c r="F15" s="270" t="s">
        <v>1997</v>
      </c>
      <c r="G15" s="17"/>
    </row>
    <row r="16" spans="1:10" ht="15.75" thickBot="1">
      <c r="A16" s="15" t="s">
        <v>706</v>
      </c>
      <c r="B16" s="18" t="str">
        <f>VLOOKUP($A16,'Übersicht SYS'!$C16:$G417,2,FALSE)</f>
        <v>Volume of the last application in meter 1</v>
      </c>
      <c r="C16" s="18" t="str">
        <f>VLOOKUP(A16,'Übersicht SYS'!C16:G417,5,FALSE)</f>
        <v>LastVolumeMeter1</v>
      </c>
      <c r="D16" s="21" t="s">
        <v>2005</v>
      </c>
      <c r="E16" s="17" t="s">
        <v>2008</v>
      </c>
      <c r="F16" s="270" t="s">
        <v>1997</v>
      </c>
      <c r="G16" s="17"/>
    </row>
    <row r="17" spans="1:7" ht="15.75" thickBot="1">
      <c r="A17" s="15" t="s">
        <v>711</v>
      </c>
      <c r="B17" s="18" t="str">
        <f>VLOOKUP($A17,'Übersicht SYS'!$C17:$G418,2,FALSE)</f>
        <v>Volume of the last application in meter 2</v>
      </c>
      <c r="C17" s="18" t="str">
        <f>VLOOKUP(A17,'Übersicht SYS'!C17:G418,5,FALSE)</f>
        <v>LastVolumeMeter2</v>
      </c>
      <c r="D17" s="21" t="s">
        <v>2005</v>
      </c>
      <c r="E17" s="17" t="s">
        <v>2008</v>
      </c>
      <c r="F17" s="270" t="s">
        <v>1997</v>
      </c>
      <c r="G17" s="17"/>
    </row>
    <row r="18" spans="1:7" ht="15.75" thickBot="1">
      <c r="A18" s="15" t="s">
        <v>556</v>
      </c>
      <c r="B18" s="18" t="str">
        <f>VLOOKUP($A18,'Übersicht SYS'!$C18:$G419,2,FALSE)</f>
        <v>Total time of the last application in ms</v>
      </c>
      <c r="C18" s="18" t="str">
        <f>VLOOKUP(A18,'Übersicht SYS'!C18:G419,5,FALSE)</f>
        <v>LastCycleTime</v>
      </c>
      <c r="D18" s="21" t="s">
        <v>2005</v>
      </c>
      <c r="E18" s="17" t="s">
        <v>2010</v>
      </c>
      <c r="F18" s="270" t="s">
        <v>1997</v>
      </c>
      <c r="G18" s="17"/>
    </row>
    <row r="19" spans="1:7" ht="30.75" thickBot="1">
      <c r="A19" s="15" t="s">
        <v>716</v>
      </c>
      <c r="B19" s="18" t="str">
        <f>VLOOKUP($A19,'Übersicht SYS'!$C19:$G420,2,FALSE)</f>
        <v>Valve opening time of the last application in seconds</v>
      </c>
      <c r="C19" s="18" t="str">
        <f>VLOOKUP(A19,'Übersicht SYS'!C19:G420,5,FALSE)</f>
        <v>LastDispenseTime</v>
      </c>
      <c r="D19" s="21" t="s">
        <v>2005</v>
      </c>
      <c r="E19" s="17" t="s">
        <v>2009</v>
      </c>
      <c r="F19" s="270" t="s">
        <v>1997</v>
      </c>
      <c r="G19" s="17"/>
    </row>
    <row r="20" spans="1:7" ht="15.75" thickBot="1">
      <c r="A20" s="15" t="s">
        <v>368</v>
      </c>
      <c r="B20" s="18" t="str">
        <f>VLOOKUP($A20,'Übersicht SYS'!$C20:$G421,2,FALSE)</f>
        <v>Indicate whether smart adjust is used or not</v>
      </c>
      <c r="C20" s="18" t="str">
        <f>VLOOKUP(A20,'Übersicht SYS'!C20:G421,5,FALSE)</f>
        <v>SmartAdjustUsed</v>
      </c>
      <c r="D20" s="21" t="s">
        <v>2005</v>
      </c>
      <c r="E20" s="17" t="s">
        <v>103</v>
      </c>
      <c r="F20" s="270" t="s">
        <v>2011</v>
      </c>
      <c r="G20" s="17"/>
    </row>
    <row r="21" spans="1:7" ht="45.75" thickBot="1">
      <c r="A21" s="15" t="s">
        <v>373</v>
      </c>
      <c r="B21" s="18" t="str">
        <f>VLOOKUP($A21,'Übersicht SYS'!$C21:$G422,2,FALSE)</f>
        <v xml:space="preserve">Part evaluation confirmation result after a bad application.  It depends on the robot interface, whether there is a useful value. </v>
      </c>
      <c r="C21" s="18" t="str">
        <f>VLOOKUP(A21,'Übersicht SYS'!C21:G422,5,FALSE)</f>
        <v>ConfirmationResult</v>
      </c>
      <c r="D21" s="21" t="s">
        <v>2000</v>
      </c>
      <c r="E21" s="17" t="s">
        <v>103</v>
      </c>
      <c r="F21" s="270" t="s">
        <v>2011</v>
      </c>
      <c r="G21" s="17"/>
    </row>
    <row r="22" spans="1:7" ht="30.75" thickBot="1">
      <c r="A22" s="15" t="s">
        <v>395</v>
      </c>
      <c r="B22" s="18" t="str">
        <f>VLOOKUP($A22,'Übersicht SYS'!$C22:$G423,2,FALSE)</f>
        <v>Volume calculated by flow (without pre-pressures)</v>
      </c>
      <c r="C22" s="18" t="str">
        <f>VLOOKUP(A22,'Übersicht SYS'!C22:G423,5,FALSE)</f>
        <v>CalculatedVolume</v>
      </c>
      <c r="D22" s="21" t="s">
        <v>2005</v>
      </c>
      <c r="E22" s="17" t="s">
        <v>2008</v>
      </c>
      <c r="F22" s="270" t="s">
        <v>2011</v>
      </c>
      <c r="G22" s="17"/>
    </row>
    <row r="23" spans="1:7" ht="15.75" thickBot="1">
      <c r="A23" s="15" t="s">
        <v>429</v>
      </c>
      <c r="B23" s="18" t="str">
        <f>VLOOKUP($A23,'Übersicht SYS'!$C23:$G424,2,FALSE)</f>
        <v>Minimum pressure for meter 1</v>
      </c>
      <c r="C23" s="18" t="str">
        <f>VLOOKUP(A23,'Übersicht SYS'!C23:G424,5,FALSE)</f>
        <v>MinPressure1</v>
      </c>
      <c r="D23" s="21" t="s">
        <v>2005</v>
      </c>
      <c r="E23" s="17" t="s">
        <v>2012</v>
      </c>
      <c r="F23" s="270" t="s">
        <v>2011</v>
      </c>
      <c r="G23" s="17"/>
    </row>
    <row r="24" spans="1:7" ht="15.75" thickBot="1">
      <c r="A24" s="15" t="s">
        <v>435</v>
      </c>
      <c r="B24" s="18" t="str">
        <f>VLOOKUP($A24,'Übersicht SYS'!$C24:$G425,2,FALSE)</f>
        <v>Minimum pressure for meter 2</v>
      </c>
      <c r="C24" s="18" t="str">
        <f>VLOOKUP(A24,'Übersicht SYS'!C24:G425,5,FALSE)</f>
        <v>MinPressure2</v>
      </c>
      <c r="D24" s="21" t="s">
        <v>2005</v>
      </c>
      <c r="E24" s="17" t="s">
        <v>2012</v>
      </c>
      <c r="F24" s="270" t="s">
        <v>2011</v>
      </c>
      <c r="G24" s="17"/>
    </row>
    <row r="25" spans="1:7" ht="15.75" thickBot="1">
      <c r="A25" s="15" t="s">
        <v>441</v>
      </c>
      <c r="B25" s="18" t="str">
        <f>VLOOKUP($A25,'Übersicht SYS'!$C25:$G426,2,FALSE)</f>
        <v>Maximum pressure for meter 1</v>
      </c>
      <c r="C25" s="18" t="str">
        <f>VLOOKUP(A25,'Übersicht SYS'!C25:G426,5,FALSE)</f>
        <v>MaxPressure1</v>
      </c>
      <c r="D25" s="21" t="s">
        <v>2005</v>
      </c>
      <c r="E25" s="17" t="s">
        <v>2012</v>
      </c>
      <c r="F25" s="270" t="s">
        <v>1997</v>
      </c>
      <c r="G25" s="17"/>
    </row>
    <row r="26" spans="1:7" ht="15.75" thickBot="1">
      <c r="A26" s="15" t="s">
        <v>447</v>
      </c>
      <c r="B26" s="18" t="str">
        <f>VLOOKUP($A26,'Übersicht SYS'!$C26:$G427,2,FALSE)</f>
        <v>Maximum pressure for meter 2</v>
      </c>
      <c r="C26" s="18" t="str">
        <f>VLOOKUP(A26,'Übersicht SYS'!C26:G427,5,FALSE)</f>
        <v>MaxPressure2</v>
      </c>
      <c r="D26" s="21" t="s">
        <v>2005</v>
      </c>
      <c r="E26" s="17" t="s">
        <v>2012</v>
      </c>
      <c r="F26" s="270" t="s">
        <v>1997</v>
      </c>
      <c r="G26" s="17"/>
    </row>
    <row r="27" spans="1:7" ht="15.75" thickBot="1">
      <c r="A27" s="15" t="s">
        <v>453</v>
      </c>
      <c r="B27" s="18" t="str">
        <f>VLOOKUP($A27,'Übersicht SYS'!$C27:$G428,2,FALSE)</f>
        <v>Average Pressure for meter 1</v>
      </c>
      <c r="C27" s="18" t="str">
        <f>VLOOKUP(A27,'Übersicht SYS'!C27:G428,5,FALSE)</f>
        <v>AveragePressure1</v>
      </c>
      <c r="D27" s="21" t="s">
        <v>2005</v>
      </c>
      <c r="E27" s="17" t="s">
        <v>2012</v>
      </c>
      <c r="F27" s="270" t="s">
        <v>2011</v>
      </c>
      <c r="G27" s="17"/>
    </row>
    <row r="28" spans="1:7" ht="15.75" thickBot="1">
      <c r="A28" s="15" t="s">
        <v>459</v>
      </c>
      <c r="B28" s="18" t="str">
        <f>VLOOKUP($A28,'Übersicht SYS'!$C28:$G429,2,FALSE)</f>
        <v>Average Pressure for meter 2</v>
      </c>
      <c r="C28" s="18" t="str">
        <f>VLOOKUP(A28,'Übersicht SYS'!C28:G429,5,FALSE)</f>
        <v>AveragePressure2</v>
      </c>
      <c r="D28" s="21" t="s">
        <v>2005</v>
      </c>
      <c r="E28" s="17" t="s">
        <v>2012</v>
      </c>
      <c r="F28" s="270" t="s">
        <v>2011</v>
      </c>
      <c r="G28" s="17"/>
    </row>
    <row r="29" spans="1:7" ht="15.75" thickBot="1">
      <c r="A29" s="7" t="s">
        <v>465</v>
      </c>
      <c r="B29" s="18" t="str">
        <f>VLOOKUP($A29,'Übersicht SYS'!$C29:$G430,2,FALSE)</f>
        <v>Set PrePressure for meter 1</v>
      </c>
      <c r="C29" s="18" t="str">
        <f>VLOOKUP(A29,'Übersicht SYS'!C29:G430,5,FALSE)</f>
        <v>SetPrePressure1</v>
      </c>
      <c r="D29" s="21" t="s">
        <v>2005</v>
      </c>
      <c r="E29" s="17" t="s">
        <v>2012</v>
      </c>
      <c r="F29" s="270" t="s">
        <v>2011</v>
      </c>
      <c r="G29" s="17"/>
    </row>
    <row r="30" spans="1:7" ht="15.75" thickBot="1">
      <c r="A30" s="7" t="s">
        <v>472</v>
      </c>
      <c r="B30" s="18" t="str">
        <f>VLOOKUP($A30,'Übersicht SYS'!$C30:$G431,2,FALSE)</f>
        <v>Set PrePressure for meter 2</v>
      </c>
      <c r="C30" s="18" t="str">
        <f>VLOOKUP(A30,'Übersicht SYS'!C30:G431,5,FALSE)</f>
        <v>SetPrePressure2</v>
      </c>
      <c r="D30" s="21" t="s">
        <v>2005</v>
      </c>
      <c r="E30" s="17" t="s">
        <v>2012</v>
      </c>
      <c r="F30" s="270" t="s">
        <v>2011</v>
      </c>
      <c r="G30" s="17"/>
    </row>
    <row r="31" spans="1:7" ht="15.75" thickBot="1">
      <c r="A31" s="7" t="s">
        <v>479</v>
      </c>
      <c r="B31" s="18" t="str">
        <f>VLOOKUP($A31,'Übersicht SYS'!$C31:$G432,2,FALSE)</f>
        <v>Maximum torque for meter 1</v>
      </c>
      <c r="C31" s="18" t="str">
        <f>VLOOKUP(A31,'Übersicht SYS'!C31:G432,5,FALSE)</f>
        <v>MaxTorque1</v>
      </c>
      <c r="D31" s="21" t="s">
        <v>2005</v>
      </c>
      <c r="E31" s="17" t="s">
        <v>2013</v>
      </c>
      <c r="F31" s="270" t="s">
        <v>2011</v>
      </c>
      <c r="G31" s="17"/>
    </row>
    <row r="32" spans="1:7" ht="15.75" thickBot="1">
      <c r="A32" s="7" t="s">
        <v>484</v>
      </c>
      <c r="B32" s="18" t="str">
        <f>VLOOKUP($A32,'Übersicht SYS'!$C32:$G433,2,FALSE)</f>
        <v>Maximum torque for meter 2</v>
      </c>
      <c r="C32" s="18" t="str">
        <f>VLOOKUP(A32,'Übersicht SYS'!C32:G433,5,FALSE)</f>
        <v>MaxTorque2</v>
      </c>
      <c r="D32" s="21" t="s">
        <v>2005</v>
      </c>
      <c r="E32" s="17" t="s">
        <v>2013</v>
      </c>
      <c r="F32" s="270" t="s">
        <v>2011</v>
      </c>
      <c r="G32" s="17"/>
    </row>
    <row r="33" spans="1:7" ht="15.75" thickBot="1">
      <c r="A33" s="7" t="s">
        <v>489</v>
      </c>
      <c r="B33" s="18" t="str">
        <f>VLOOKUP($A33,'Übersicht SYS'!$C33:$G434,2,FALSE)</f>
        <v>Average torque for meter 1</v>
      </c>
      <c r="C33" s="18" t="str">
        <f>VLOOKUP(A33,'Übersicht SYS'!C33:G434,5,FALSE)</f>
        <v>AverageTorque1</v>
      </c>
      <c r="D33" s="21" t="s">
        <v>2005</v>
      </c>
      <c r="E33" s="17" t="s">
        <v>2013</v>
      </c>
      <c r="F33" s="270" t="s">
        <v>2011</v>
      </c>
      <c r="G33" s="17"/>
    </row>
    <row r="34" spans="1:7" ht="15.75" thickBot="1">
      <c r="A34" s="7" t="s">
        <v>495</v>
      </c>
      <c r="B34" s="18" t="str">
        <f>VLOOKUP($A34,'Übersicht SYS'!$C34:$G435,2,FALSE)</f>
        <v>Average torque for meter 2</v>
      </c>
      <c r="C34" s="18" t="str">
        <f>VLOOKUP(A34,'Übersicht SYS'!C34:G435,5,FALSE)</f>
        <v>AverageTorque2</v>
      </c>
      <c r="D34" s="21" t="s">
        <v>2005</v>
      </c>
      <c r="E34" s="17" t="s">
        <v>2013</v>
      </c>
      <c r="F34" s="270" t="s">
        <v>2011</v>
      </c>
      <c r="G34" s="17"/>
    </row>
    <row r="35" spans="1:7" ht="15.75" thickBot="1">
      <c r="A35" s="7" t="s">
        <v>501</v>
      </c>
      <c r="B35" s="18" t="str">
        <f>VLOOKUP($A35,'Übersicht SYS'!$C35:$G436,2,FALSE)</f>
        <v>Active barrel for HPC 1</v>
      </c>
      <c r="C35" s="18" t="str">
        <f>VLOOKUP(A35,'Übersicht SYS'!C35:G436,5,FALSE)</f>
        <v>ActiveBarrel1</v>
      </c>
      <c r="D35" s="21" t="s">
        <v>2005</v>
      </c>
      <c r="E35" s="17" t="s">
        <v>2006</v>
      </c>
      <c r="F35" s="270" t="s">
        <v>2011</v>
      </c>
      <c r="G35" s="17"/>
    </row>
    <row r="36" spans="1:7" ht="15.75" thickBot="1">
      <c r="A36" s="7" t="s">
        <v>507</v>
      </c>
      <c r="B36" s="18" t="str">
        <f>VLOOKUP($A36,'Übersicht SYS'!$C36:$G437,2,FALSE)</f>
        <v>Active barrel for HPC 2</v>
      </c>
      <c r="C36" s="18" t="str">
        <f>VLOOKUP(A36,'Übersicht SYS'!C36:G437,5,FALSE)</f>
        <v>ActiveBarrel2</v>
      </c>
      <c r="D36" s="21" t="s">
        <v>2005</v>
      </c>
      <c r="E36" s="17" t="s">
        <v>2006</v>
      </c>
      <c r="F36" s="270" t="s">
        <v>2011</v>
      </c>
      <c r="G36" s="17"/>
    </row>
    <row r="37" spans="1:7" ht="15.75" thickBot="1">
      <c r="A37" s="7" t="s">
        <v>513</v>
      </c>
      <c r="B37" s="18" t="str">
        <f>VLOOKUP($A37,'Übersicht SYS'!$C37:$G438,2,FALSE)</f>
        <v>Spindle efficiency for meter 1</v>
      </c>
      <c r="C37" s="18" t="str">
        <f>VLOOKUP(A37,'Übersicht SYS'!C37:G438,5,FALSE)</f>
        <v>SpindleEfficiencyApplication1</v>
      </c>
      <c r="D37" s="21" t="s">
        <v>2005</v>
      </c>
      <c r="E37" s="17" t="s">
        <v>2014</v>
      </c>
      <c r="F37" s="270" t="s">
        <v>2011</v>
      </c>
      <c r="G37" s="17"/>
    </row>
    <row r="38" spans="1:7" ht="15.75" thickBot="1">
      <c r="A38" s="7" t="s">
        <v>520</v>
      </c>
      <c r="B38" s="18" t="str">
        <f>VLOOKUP($A38,'Übersicht SYS'!$C38:$G439,2,FALSE)</f>
        <v>Spindle efficiency for meter 2</v>
      </c>
      <c r="C38" s="18" t="str">
        <f>VLOOKUP(A38,'Übersicht SYS'!C38:G439,5,FALSE)</f>
        <v>SpindleEfficiencyApplication2</v>
      </c>
      <c r="D38" s="21" t="s">
        <v>2005</v>
      </c>
      <c r="E38" s="17" t="s">
        <v>103</v>
      </c>
      <c r="F38" s="270" t="s">
        <v>2011</v>
      </c>
      <c r="G38" s="17"/>
    </row>
    <row r="39" spans="1:7" ht="15.75" thickBot="1">
      <c r="A39" s="7" t="s">
        <v>526</v>
      </c>
      <c r="B39" s="18" t="str">
        <f>VLOOKUP($A39,'Übersicht SYS'!$C39:$G440,2,FALSE)</f>
        <v>Fill volume 1</v>
      </c>
      <c r="C39" s="18" t="str">
        <f>VLOOKUP(A39,'Übersicht SYS'!C39:G440,5,FALSE)</f>
        <v>FillVolume</v>
      </c>
      <c r="D39" s="21" t="s">
        <v>2005</v>
      </c>
      <c r="E39" s="17" t="s">
        <v>2008</v>
      </c>
      <c r="F39" s="270" t="s">
        <v>2011</v>
      </c>
      <c r="G39" s="17"/>
    </row>
    <row r="40" spans="1:7" ht="15.75" thickBot="1">
      <c r="A40" s="7" t="s">
        <v>531</v>
      </c>
      <c r="B40" s="18" t="str">
        <f>VLOOKUP($A40,'Übersicht SYS'!$C40:$G441,2,FALSE)</f>
        <v>Fill volume of Meter 2</v>
      </c>
      <c r="C40" s="18" t="str">
        <f>VLOOKUP(A40,'Übersicht SYS'!C40:G441,5,FALSE)</f>
        <v>FillVolume2</v>
      </c>
      <c r="D40" s="21" t="s">
        <v>2005</v>
      </c>
      <c r="E40" s="17" t="s">
        <v>2008</v>
      </c>
      <c r="F40" s="270" t="s">
        <v>2011</v>
      </c>
      <c r="G40" s="17"/>
    </row>
    <row r="41" spans="1:7" ht="15.75" thickBot="1">
      <c r="A41" s="7" t="s">
        <v>536</v>
      </c>
      <c r="B41" s="18" t="str">
        <f>VLOOKUP($A41,'Übersicht SYS'!$C41:$G442,2,FALSE)</f>
        <v>Fill time</v>
      </c>
      <c r="C41" s="18" t="str">
        <f>VLOOKUP(A41,'Übersicht SYS'!C41:G442,5,FALSE)</f>
        <v>FillTime</v>
      </c>
      <c r="D41" s="21" t="s">
        <v>2005</v>
      </c>
      <c r="E41" s="17" t="s">
        <v>2009</v>
      </c>
      <c r="F41" s="270" t="s">
        <v>2011</v>
      </c>
      <c r="G41" s="17"/>
    </row>
    <row r="42" spans="1:7" ht="15.75" thickBot="1">
      <c r="A42" s="7" t="s">
        <v>541</v>
      </c>
      <c r="B42" s="18" t="str">
        <f>VLOOKUP($A42,'Übersicht SYS'!$C42:$G443,2,FALSE)</f>
        <v>Fill time of Meter 2</v>
      </c>
      <c r="C42" s="18" t="str">
        <f>VLOOKUP(A42,'Übersicht SYS'!C42:G443,5,FALSE)</f>
        <v>FillTime2</v>
      </c>
      <c r="D42" s="21" t="s">
        <v>2005</v>
      </c>
      <c r="E42" s="17" t="s">
        <v>2009</v>
      </c>
      <c r="F42" s="270" t="s">
        <v>2011</v>
      </c>
      <c r="G42" s="17"/>
    </row>
    <row r="43" spans="1:7" ht="15.75" thickBot="1">
      <c r="A43" s="7" t="s">
        <v>546</v>
      </c>
      <c r="B43" s="18" t="str">
        <f>VLOOKUP($A43,'Übersicht SYS'!$C43:$G444,2,FALSE)</f>
        <v>Fill rate</v>
      </c>
      <c r="C43" s="18" t="str">
        <f>VLOOKUP(A43,'Übersicht SYS'!C43:G444,5,FALSE)</f>
        <v>FillRate</v>
      </c>
      <c r="D43" s="21" t="s">
        <v>2005</v>
      </c>
      <c r="E43" s="17" t="s">
        <v>2015</v>
      </c>
      <c r="F43" s="270" t="s">
        <v>2011</v>
      </c>
      <c r="G43" s="17"/>
    </row>
    <row r="44" spans="1:7" ht="15.75" thickBot="1">
      <c r="A44" s="7" t="s">
        <v>551</v>
      </c>
      <c r="B44" s="18" t="str">
        <f>VLOOKUP($A44,'Übersicht SYS'!$C44:$G445,2,FALSE)</f>
        <v>Fill rate of Meter 2</v>
      </c>
      <c r="C44" s="18" t="str">
        <f>VLOOKUP(A44,'Übersicht SYS'!C44:G445,5,FALSE)</f>
        <v>FillRate2</v>
      </c>
      <c r="D44" s="21" t="s">
        <v>2005</v>
      </c>
      <c r="E44" s="17" t="s">
        <v>2015</v>
      </c>
      <c r="F44" s="270" t="s">
        <v>2011</v>
      </c>
      <c r="G44" s="17"/>
    </row>
    <row r="45" spans="1:7" ht="30.75" thickBot="1">
      <c r="A45" s="15" t="s">
        <v>561</v>
      </c>
      <c r="B45" s="18" t="str">
        <f>VLOOKUP($A45,'Übersicht SYS'!$C45:$G446,2,FALSE)</f>
        <v>Error number of first error occurred during application</v>
      </c>
      <c r="C45" s="18" t="str">
        <f>VLOOKUP(A45,'Übersicht SYS'!C45:G446,5,FALSE)</f>
        <v>ErrorNumber</v>
      </c>
      <c r="D45" s="21" t="s">
        <v>2000</v>
      </c>
      <c r="E45" s="17" t="s">
        <v>103</v>
      </c>
      <c r="F45" s="270" t="s">
        <v>2011</v>
      </c>
      <c r="G45" s="17"/>
    </row>
    <row r="46" spans="1:7" ht="15.75" thickBot="1">
      <c r="A46" s="15" t="s">
        <v>566</v>
      </c>
      <c r="B46" s="18" t="str">
        <f>VLOOKUP($A46,'Übersicht SYS'!$C46:$G447,2,FALSE)</f>
        <v>Battery Id</v>
      </c>
      <c r="C46" s="18" t="str">
        <f>VLOOKUP(A46,'Übersicht SYS'!C46:G447,5,FALSE)</f>
        <v>BatteryId</v>
      </c>
      <c r="D46" s="21" t="s">
        <v>2000</v>
      </c>
      <c r="E46" s="17" t="s">
        <v>103</v>
      </c>
      <c r="F46" s="270" t="s">
        <v>2011</v>
      </c>
      <c r="G46" s="17"/>
    </row>
    <row r="47" spans="1:7" ht="15.75" thickBot="1">
      <c r="A47" s="15" t="s">
        <v>570</v>
      </c>
      <c r="B47" s="18" t="str">
        <f>VLOOKUP($A47,'Übersicht SYS'!$C47:$G448,2,FALSE)</f>
        <v>Module Number</v>
      </c>
      <c r="C47" s="18" t="str">
        <f>VLOOKUP(A47,'Übersicht SYS'!C47:G448,5,FALSE)</f>
        <v>ModuleNumber</v>
      </c>
      <c r="D47" s="21" t="s">
        <v>2005</v>
      </c>
      <c r="E47" s="17" t="s">
        <v>2006</v>
      </c>
      <c r="F47" s="270" t="s">
        <v>2011</v>
      </c>
      <c r="G47" s="17"/>
    </row>
    <row r="48" spans="1:7" ht="15.75" thickBot="1">
      <c r="A48" s="15" t="s">
        <v>574</v>
      </c>
      <c r="B48" s="18" t="str">
        <f>VLOOKUP($A48,'Übersicht SYS'!$C48:$G449,2,FALSE)</f>
        <v>Time of shortest bead applied</v>
      </c>
      <c r="C48" s="18" t="str">
        <f>VLOOKUP(A48,'Übersicht SYS'!C48:G449,5,FALSE)</f>
        <v>ShortestBeadTime</v>
      </c>
      <c r="D48" s="21" t="s">
        <v>2005</v>
      </c>
      <c r="E48" s="17" t="s">
        <v>2010</v>
      </c>
      <c r="F48" s="270" t="s">
        <v>2011</v>
      </c>
      <c r="G48" s="17"/>
    </row>
    <row r="49" spans="1:7" ht="15.75" thickBot="1">
      <c r="A49" s="15" t="s">
        <v>579</v>
      </c>
      <c r="B49" s="18" t="str">
        <f>VLOOKUP($A49,'Übersicht SYS'!$C49:$G450,2,FALSE)</f>
        <v>Last detected air bubble of meter 1 as ccm</v>
      </c>
      <c r="C49" s="18" t="str">
        <f>VLOOKUP(A49,'Übersicht SYS'!C49:G450,5,FALSE)</f>
        <v>CompressionFactor1</v>
      </c>
      <c r="D49" s="21" t="s">
        <v>2005</v>
      </c>
      <c r="E49" s="17" t="s">
        <v>2008</v>
      </c>
      <c r="F49" s="270" t="s">
        <v>2011</v>
      </c>
      <c r="G49" s="17"/>
    </row>
    <row r="50" spans="1:7" ht="15.75" thickBot="1">
      <c r="A50" s="15" t="s">
        <v>584</v>
      </c>
      <c r="B50" s="18" t="str">
        <f>VLOOKUP($A50,'Übersicht SYS'!$C50:$G451,2,FALSE)</f>
        <v>Last detected air bubble of meter 2 as ccm</v>
      </c>
      <c r="C50" s="18" t="str">
        <f>VLOOKUP(A50,'Übersicht SYS'!C50:G451,5,FALSE)</f>
        <v>CompressionFactor2</v>
      </c>
      <c r="D50" s="21" t="s">
        <v>2005</v>
      </c>
      <c r="E50" s="17" t="s">
        <v>2008</v>
      </c>
      <c r="F50" s="270" t="s">
        <v>2011</v>
      </c>
      <c r="G50" s="17"/>
    </row>
    <row r="51" spans="1:7" ht="30.75" thickBot="1">
      <c r="A51" s="15" t="s">
        <v>589</v>
      </c>
      <c r="B51" s="18" t="str">
        <f>VLOOKUP($A51,'Übersicht SYS'!$C51:$G452,2,FALSE)</f>
        <v>Visco correction factor of Meter1 used for the automatic adaptation of Pre-Pressure</v>
      </c>
      <c r="C51" s="18" t="str">
        <f>VLOOKUP(A51,'Übersicht SYS'!C51:G452,5,FALSE)</f>
        <v>ViCofMeter1</v>
      </c>
      <c r="D51" s="21" t="s">
        <v>2005</v>
      </c>
      <c r="E51" s="17" t="s">
        <v>103</v>
      </c>
      <c r="F51" s="270" t="s">
        <v>2011</v>
      </c>
      <c r="G51" s="17"/>
    </row>
    <row r="52" spans="1:7" ht="30.75" thickBot="1">
      <c r="A52" s="15" t="s">
        <v>594</v>
      </c>
      <c r="B52" s="18" t="str">
        <f>VLOOKUP($A52,'Übersicht SYS'!$C52:$G453,2,FALSE)</f>
        <v>Visco correction factor of Meter2 used for the automatic adaptation of Pre-Pressure</v>
      </c>
      <c r="C52" s="18" t="str">
        <f>VLOOKUP(A52,'Übersicht SYS'!C52:G453,5,FALSE)</f>
        <v>ViCofMeter2</v>
      </c>
      <c r="D52" s="21" t="s">
        <v>2005</v>
      </c>
      <c r="E52" s="17" t="s">
        <v>103</v>
      </c>
      <c r="F52" s="270" t="s">
        <v>2011</v>
      </c>
      <c r="G52" s="17"/>
    </row>
    <row r="53" spans="1:7" ht="30.75" thickBot="1">
      <c r="A53" s="15" t="s">
        <v>599</v>
      </c>
      <c r="B53" s="18" t="str">
        <f>VLOOKUP($A53,'Übersicht SYS'!$C53:$G454,2,FALSE)</f>
        <v>Volume correction factor of Meter1 used for the automatic adaptation of Pre-Pressure</v>
      </c>
      <c r="C53" s="18" t="str">
        <f>VLOOKUP(A53,'Übersicht SYS'!C53:G454,5,FALSE)</f>
        <v>VoCofMeter1</v>
      </c>
      <c r="D53" s="21" t="s">
        <v>2005</v>
      </c>
      <c r="E53" s="17" t="s">
        <v>103</v>
      </c>
      <c r="F53" s="270" t="s">
        <v>2011</v>
      </c>
      <c r="G53" s="17"/>
    </row>
    <row r="54" spans="1:7" ht="30.75" thickBot="1">
      <c r="A54" s="15" t="s">
        <v>604</v>
      </c>
      <c r="B54" s="18" t="str">
        <f>VLOOKUP($A54,'Übersicht SYS'!$C54:$G455,2,FALSE)</f>
        <v>Volume correction factor of Meter2 used for the automatic adaptation of Pre-Pressure</v>
      </c>
      <c r="C54" s="18" t="str">
        <f>VLOOKUP(A54,'Übersicht SYS'!C54:G455,5,FALSE)</f>
        <v>VoCofMeter2</v>
      </c>
      <c r="D54" s="21" t="s">
        <v>2005</v>
      </c>
      <c r="E54" s="17" t="s">
        <v>103</v>
      </c>
      <c r="F54" s="270" t="s">
        <v>2011</v>
      </c>
      <c r="G54" s="17"/>
    </row>
    <row r="55" spans="1:7" ht="15.75" thickBot="1">
      <c r="A55" s="15" t="s">
        <v>609</v>
      </c>
      <c r="B55" s="18" t="str">
        <f>VLOOKUP($A55,'Übersicht SYS'!$C55:$G456,2,FALSE)</f>
        <v>Opening time of Applicator 1</v>
      </c>
      <c r="C55" s="18" t="str">
        <f>VLOOKUP(A55,'Übersicht SYS'!C55:G456,5,FALSE)</f>
        <v>ApplicatorOpeningTime1</v>
      </c>
      <c r="D55" s="21" t="s">
        <v>2005</v>
      </c>
      <c r="E55" s="17" t="s">
        <v>2010</v>
      </c>
      <c r="F55" s="270" t="s">
        <v>2011</v>
      </c>
      <c r="G55" s="17"/>
    </row>
    <row r="56" spans="1:7" ht="15.75" thickBot="1">
      <c r="A56" s="15" t="s">
        <v>614</v>
      </c>
      <c r="B56" s="18" t="str">
        <f>VLOOKUP($A56,'Übersicht SYS'!$C56:$G457,2,FALSE)</f>
        <v>Opening time of Applicator 2</v>
      </c>
      <c r="C56" s="18" t="str">
        <f>VLOOKUP(A56,'Übersicht SYS'!C56:G457,5,FALSE)</f>
        <v>ApplicatorOpeningTime2</v>
      </c>
      <c r="D56" s="21" t="s">
        <v>2005</v>
      </c>
      <c r="E56" s="17" t="s">
        <v>2010</v>
      </c>
      <c r="F56" s="270" t="s">
        <v>2011</v>
      </c>
      <c r="G56" s="17"/>
    </row>
    <row r="57" spans="1:7" ht="15.75" thickBot="1">
      <c r="A57" s="15" t="s">
        <v>619</v>
      </c>
      <c r="B57" s="18" t="str">
        <f>VLOOKUP($A57,'Übersicht SYS'!$C57:$G458,2,FALSE)</f>
        <v>Closing time of Applicator 1</v>
      </c>
      <c r="C57" s="18" t="str">
        <f>VLOOKUP(A57,'Übersicht SYS'!C57:G458,5,FALSE)</f>
        <v>ApplicatorClosingTime1</v>
      </c>
      <c r="D57" s="21" t="s">
        <v>2005</v>
      </c>
      <c r="E57" s="17" t="s">
        <v>2010</v>
      </c>
      <c r="F57" s="270" t="s">
        <v>2011</v>
      </c>
      <c r="G57" s="17"/>
    </row>
    <row r="58" spans="1:7" ht="15.75" thickBot="1">
      <c r="A58" s="15" t="s">
        <v>624</v>
      </c>
      <c r="B58" s="18" t="str">
        <f>VLOOKUP($A58,'Übersicht SYS'!$C58:$G459,2,FALSE)</f>
        <v>Closing time of Applicator 2</v>
      </c>
      <c r="C58" s="18" t="str">
        <f>VLOOKUP(A58,'Übersicht SYS'!C58:G459,5,FALSE)</f>
        <v>ApplicatorClosingTime2</v>
      </c>
      <c r="D58" s="21" t="s">
        <v>2005</v>
      </c>
      <c r="E58" s="17" t="s">
        <v>2010</v>
      </c>
      <c r="F58" s="270" t="s">
        <v>2011</v>
      </c>
      <c r="G58" s="17"/>
    </row>
    <row r="59" spans="1:7" ht="30.75" thickBot="1">
      <c r="A59" s="15" t="s">
        <v>629</v>
      </c>
      <c r="B59" s="18" t="str">
        <f>VLOOKUP($A59,'Übersicht SYS'!$C59:$G460,2,FALSE)</f>
        <v>Minimum value of mix ratio of a 2K system measured during an application.</v>
      </c>
      <c r="C59" s="18" t="str">
        <f>VLOOKUP(A59,'Übersicht SYS'!C59:G460,5,FALSE)</f>
        <v>MixRatioMinimum</v>
      </c>
      <c r="D59" s="21" t="s">
        <v>2016</v>
      </c>
      <c r="E59" s="17" t="s">
        <v>103</v>
      </c>
      <c r="F59" s="270" t="s">
        <v>2011</v>
      </c>
      <c r="G59" s="17"/>
    </row>
    <row r="60" spans="1:7" ht="30.75" thickBot="1">
      <c r="A60" s="15" t="s">
        <v>634</v>
      </c>
      <c r="B60" s="18" t="str">
        <f>VLOOKUP($A60,'Übersicht SYS'!$C60:$G461,2,FALSE)</f>
        <v>Maximum value of mix ratio of a 2K system measured during an application.</v>
      </c>
      <c r="C60" s="18" t="str">
        <f>VLOOKUP(A60,'Übersicht SYS'!C60:G461,5,FALSE)</f>
        <v>MixRatioMaximum</v>
      </c>
      <c r="D60" s="21" t="s">
        <v>2005</v>
      </c>
      <c r="E60" s="17" t="s">
        <v>103</v>
      </c>
      <c r="F60" s="270" t="s">
        <v>2011</v>
      </c>
      <c r="G60" s="17"/>
    </row>
    <row r="61" spans="1:7" ht="30.75" thickBot="1">
      <c r="A61" s="15" t="s">
        <v>639</v>
      </c>
      <c r="B61" s="18" t="str">
        <f>VLOOKUP($A61,'Übersicht SYS'!$C61:$G462,2,FALSE)</f>
        <v>Longest closing time of controlled applicator during application</v>
      </c>
      <c r="C61" s="18" t="str">
        <f>VLOOKUP(A61,'Übersicht SYS'!C61:G462,5,FALSE)</f>
        <v>CAClosingTime</v>
      </c>
      <c r="D61" s="21" t="s">
        <v>2005</v>
      </c>
      <c r="E61" s="17" t="s">
        <v>2010</v>
      </c>
      <c r="F61" s="270" t="s">
        <v>2011</v>
      </c>
      <c r="G61" s="17"/>
    </row>
    <row r="62" spans="1:7" ht="30.75" thickBot="1">
      <c r="A62" s="15" t="s">
        <v>644</v>
      </c>
      <c r="B62" s="18" t="str">
        <f>VLOOKUP($A62,'Übersicht SYS'!$C62:$G463,2,FALSE)</f>
        <v>Longest opening time of controlled applicator during application</v>
      </c>
      <c r="C62" s="18" t="str">
        <f>VLOOKUP(A62,'Übersicht SYS'!C62:G463,5,FALSE)</f>
        <v>CAOpeningTime</v>
      </c>
      <c r="D62" s="21" t="s">
        <v>2005</v>
      </c>
      <c r="E62" s="17" t="s">
        <v>2010</v>
      </c>
      <c r="F62" s="270" t="s">
        <v>2011</v>
      </c>
      <c r="G62" s="17"/>
    </row>
    <row r="63" spans="1:7" ht="30.75" thickBot="1">
      <c r="A63" s="15" t="s">
        <v>649</v>
      </c>
      <c r="B63" s="18" t="str">
        <f>VLOOKUP($A63,'Übersicht SYS'!$C63:$G464,2,FALSE)</f>
        <v>Visco Correction of Controlled Applicator at the begining of an applicaiton</v>
      </c>
      <c r="C63" s="18" t="str">
        <f>VLOOKUP(A63,'Übersicht SYS'!C63:G464,5,FALSE)</f>
        <v>CAViscoFactor_Start</v>
      </c>
      <c r="D63" s="21" t="s">
        <v>2005</v>
      </c>
      <c r="E63" s="17" t="s">
        <v>103</v>
      </c>
      <c r="F63" s="270" t="s">
        <v>2011</v>
      </c>
      <c r="G63" s="17"/>
    </row>
    <row r="64" spans="1:7" ht="30.75" thickBot="1">
      <c r="A64" s="15" t="s">
        <v>655</v>
      </c>
      <c r="B64" s="18" t="str">
        <f>VLOOKUP($A64,'Übersicht SYS'!$C64:$G465,2,FALSE)</f>
        <v>Visco Correction of Controlled Applicator at the end of an applicaiton</v>
      </c>
      <c r="C64" s="18" t="str">
        <f>VLOOKUP(A64,'Übersicht SYS'!C64:G465,5,FALSE)</f>
        <v>CAViscoFactor_End</v>
      </c>
      <c r="D64" s="21" t="s">
        <v>2005</v>
      </c>
      <c r="E64" s="17" t="s">
        <v>103</v>
      </c>
      <c r="F64" s="270" t="s">
        <v>2011</v>
      </c>
      <c r="G64" s="17"/>
    </row>
    <row r="65" spans="1:7" ht="45.75" thickBot="1">
      <c r="A65" s="15" t="s">
        <v>661</v>
      </c>
      <c r="B65" s="18" t="str">
        <f>VLOOKUP($A65,'Übersicht SYS'!$C65:$G466,2,FALSE)</f>
        <v>Maximum difference measured between calculated and measured pressure at nozzle during application.</v>
      </c>
      <c r="C65" s="18" t="str">
        <f>VLOOKUP(A65,'Übersicht SYS'!C65:G466,5,FALSE)</f>
        <v>CANozzleContactMaxRampAppl</v>
      </c>
      <c r="D65" s="21" t="s">
        <v>2005</v>
      </c>
      <c r="E65" s="17" t="s">
        <v>103</v>
      </c>
      <c r="F65" s="270" t="s">
        <v>2011</v>
      </c>
      <c r="G65" s="17"/>
    </row>
    <row r="66" spans="1:7" ht="15.75" thickBot="1">
      <c r="A66" s="15" t="s">
        <v>666</v>
      </c>
      <c r="B66" s="18" t="str">
        <f>VLOOKUP($A66,'Übersicht SYS'!$C66:$G467,2,FALSE)</f>
        <v>Minimum used target value for air swirl</v>
      </c>
      <c r="C66" s="18" t="str">
        <f>VLOOKUP(A66,'Übersicht SYS'!C66:G467,5,FALSE)</f>
        <v>MinAirSwirl</v>
      </c>
      <c r="D66" s="21" t="s">
        <v>2005</v>
      </c>
      <c r="E66" s="17" t="s">
        <v>103</v>
      </c>
      <c r="F66" s="270" t="s">
        <v>2011</v>
      </c>
      <c r="G66" s="17"/>
    </row>
    <row r="67" spans="1:7" ht="15.75" thickBot="1">
      <c r="A67" s="15" t="s">
        <v>671</v>
      </c>
      <c r="B67" s="18" t="str">
        <f>VLOOKUP($A67,'Übersicht SYS'!$C67:$G468,2,FALSE)</f>
        <v>Maximum used target value for air swirl</v>
      </c>
      <c r="C67" s="18" t="str">
        <f>VLOOKUP(A67,'Übersicht SYS'!C67:G468,5,FALSE)</f>
        <v>MaxAirSwirl</v>
      </c>
      <c r="D67" s="21" t="s">
        <v>2005</v>
      </c>
      <c r="E67" s="17" t="s">
        <v>103</v>
      </c>
      <c r="F67" s="270" t="s">
        <v>2011</v>
      </c>
      <c r="G67" s="17"/>
    </row>
    <row r="68" spans="1:7" ht="30.75" thickBot="1">
      <c r="A68" s="15" t="s">
        <v>676</v>
      </c>
      <c r="B68" s="18" t="str">
        <f>VLOOKUP($A68,'Übersicht SYS'!$C68:$G469,2,FALSE)</f>
        <v>Minimum measured value from air swirl feedback sensor</v>
      </c>
      <c r="C68" s="18" t="str">
        <f>VLOOKUP(A68,'Übersicht SYS'!C68:G469,5,FALSE)</f>
        <v>MinAirSwirlFeedback</v>
      </c>
      <c r="D68" s="21" t="s">
        <v>2005</v>
      </c>
      <c r="E68" s="17" t="s">
        <v>103</v>
      </c>
      <c r="F68" s="270" t="s">
        <v>2011</v>
      </c>
      <c r="G68" s="17"/>
    </row>
    <row r="69" spans="1:7" ht="30.75" thickBot="1">
      <c r="A69" s="15" t="s">
        <v>681</v>
      </c>
      <c r="B69" s="18" t="str">
        <f>VLOOKUP($A69,'Übersicht SYS'!$C69:$G470,2,FALSE)</f>
        <v>Maximum measured value from air swirl feedback sensor</v>
      </c>
      <c r="C69" s="18" t="str">
        <f>VLOOKUP(A69,'Übersicht SYS'!C69:G470,5,FALSE)</f>
        <v>MaxAirSwirlFeedback</v>
      </c>
      <c r="D69" s="21" t="s">
        <v>2005</v>
      </c>
      <c r="E69" s="17" t="s">
        <v>103</v>
      </c>
      <c r="F69" s="270" t="s">
        <v>2011</v>
      </c>
      <c r="G69" s="17"/>
    </row>
    <row r="70" spans="1:7" ht="45.75" thickBot="1">
      <c r="A70" s="15" t="s">
        <v>686</v>
      </c>
      <c r="B70" s="18" t="str">
        <f>VLOOKUP($A70,'Übersicht SYS'!$C70:$G471,2,FALSE)</f>
        <v>Parameter Table number when error occured during an application. This is related to Error Number.</v>
      </c>
      <c r="C70" s="18" t="str">
        <f>VLOOKUP(A70,'Übersicht SYS'!C70:G471,5,FALSE)</f>
        <v>ErrorNumberMatProgramParam</v>
      </c>
      <c r="D70" s="21" t="s">
        <v>2005</v>
      </c>
      <c r="E70" s="17" t="s">
        <v>103</v>
      </c>
      <c r="F70" s="270" t="s">
        <v>2011</v>
      </c>
      <c r="G70" s="17"/>
    </row>
    <row r="71" spans="1:7" ht="30.75" thickBot="1">
      <c r="A71" s="15" t="s">
        <v>691</v>
      </c>
      <c r="B71" s="18" t="str">
        <f>VLOOKUP($A71,'Übersicht SYS'!$C71:$G472,2,FALSE)</f>
        <v>Bead number when error occured during an application. This is related to Error Number.</v>
      </c>
      <c r="C71" s="18" t="str">
        <f>VLOOKUP(A71,'Übersicht SYS'!C71:G472,5,FALSE)</f>
        <v>ErrorNumberMatBeadNumber</v>
      </c>
      <c r="D71" s="21" t="s">
        <v>2005</v>
      </c>
      <c r="E71" s="17" t="s">
        <v>103</v>
      </c>
      <c r="F71" s="270" t="s">
        <v>2011</v>
      </c>
      <c r="G71" s="17"/>
    </row>
    <row r="72" spans="1:7" ht="15.75" thickBot="1">
      <c r="A72" s="15" t="s">
        <v>721</v>
      </c>
      <c r="B72" s="18" t="str">
        <f>VLOOKUP(A72,'Übersicht SYS'!C75:G476,2,FALSE)</f>
        <v xml:space="preserve">Current mixing ratio based on material flow </v>
      </c>
      <c r="C72" s="18" t="str">
        <f>VLOOKUP(A72,'Übersicht SYS'!C75:G476,5,FALSE)</f>
        <v>MixRatio</v>
      </c>
      <c r="D72" s="21" t="s">
        <v>2016</v>
      </c>
      <c r="E72" s="17" t="s">
        <v>103</v>
      </c>
      <c r="F72" s="270" t="s">
        <v>2017</v>
      </c>
      <c r="G72" s="17"/>
    </row>
    <row r="73" spans="1:7" ht="15.75" thickBot="1">
      <c r="A73" s="295" t="str" cm="1">
        <f t="array" aca="1" ref="A73" ca="1">INDIRECT("'Übersicht SYS'!C384")</f>
        <v>Temperature of the selected heating zone</v>
      </c>
      <c r="B73" s="295" t="str" cm="1">
        <f t="array" aca="1" ref="B73" ca="1">INDIRECT("'Übersicht SYS'!C384")</f>
        <v>Temperature of the selected heating zone</v>
      </c>
      <c r="C73" s="18" t="str" cm="1">
        <f t="array" aca="1" ref="C73" ca="1">INDIRECT("'Übersicht SYS'!G384")</f>
        <v>TempLastHeatZone</v>
      </c>
      <c r="D73" s="21" t="s">
        <v>2005</v>
      </c>
      <c r="E73" s="17" t="s">
        <v>2018</v>
      </c>
      <c r="F73" s="270" t="s">
        <v>2017</v>
      </c>
      <c r="G73" s="17"/>
    </row>
    <row r="74" spans="1:7" ht="15.75" thickBot="1">
      <c r="A74" s="295" t="str" cm="1">
        <f t="array" aca="1" ref="A74" ca="1">INDIRECT("'Übersicht SYS'!C380")</f>
        <v>Target potting time 1C</v>
      </c>
      <c r="B74" s="295" t="str" cm="1">
        <f t="array" aca="1" ref="B74" ca="1">INDIRECT("'Übersicht SYS'!C380")</f>
        <v>Target potting time 1C</v>
      </c>
      <c r="C74" s="18" t="str" cm="1">
        <f t="array" aca="1" ref="C74" ca="1">INDIRECT("'Übersicht SYS'!G380")</f>
        <v>TargetPotLife1C</v>
      </c>
      <c r="D74" s="21" t="s">
        <v>2005</v>
      </c>
      <c r="E74" s="17" t="s">
        <v>2019</v>
      </c>
      <c r="F74" s="270" t="s">
        <v>2017</v>
      </c>
      <c r="G74" s="17"/>
    </row>
    <row r="75" spans="1:7" ht="15.75" thickBot="1">
      <c r="A75" s="295" t="str" cm="1">
        <f t="array" aca="1" ref="A75" ca="1">INDIRECT("'Übersicht SYS'!C381")</f>
        <v>Target potting time 2C</v>
      </c>
      <c r="B75" s="295" t="str" cm="1">
        <f t="array" aca="1" ref="B75" ca="1">INDIRECT("'Übersicht SYS'!C381")</f>
        <v>Target potting time 2C</v>
      </c>
      <c r="C75" s="18" t="str" cm="1">
        <f t="array" aca="1" ref="C75" ca="1">INDIRECT("'Übersicht SYS'!G381")</f>
        <v>TargetPotLife2C</v>
      </c>
      <c r="D75" s="21" t="s">
        <v>2005</v>
      </c>
      <c r="E75" s="17" t="s">
        <v>2019</v>
      </c>
      <c r="F75" s="270" t="s">
        <v>2017</v>
      </c>
      <c r="G75" s="17"/>
    </row>
    <row r="76" spans="1:7" ht="15.75" thickBot="1">
      <c r="A76" s="295" t="str" cm="1">
        <f t="array" aca="1" ref="A76" ca="1">INDIRECT("'Übersicht SYS'!C382")</f>
        <v>Potting time of 1 component</v>
      </c>
      <c r="B76" s="295" t="str" cm="1">
        <f t="array" aca="1" ref="B76" ca="1">INDIRECT("'Übersicht SYS'!C382")</f>
        <v>Potting time of 1 component</v>
      </c>
      <c r="C76" s="18" t="str" cm="1">
        <f t="array" aca="1" ref="C76" ca="1">INDIRECT("'Übersicht SYS'!G382")</f>
        <v>RemainingPotLife1C</v>
      </c>
      <c r="D76" s="21" t="s">
        <v>2005</v>
      </c>
      <c r="E76" s="17" t="s">
        <v>2009</v>
      </c>
      <c r="F76" s="270" t="s">
        <v>2017</v>
      </c>
      <c r="G76" s="17"/>
    </row>
    <row r="77" spans="1:7" ht="15.75" thickBot="1">
      <c r="A77" s="295" t="str" cm="1">
        <f t="array" aca="1" ref="A77" ca="1">INDIRECT("'Übersicht SYS'!C383")</f>
        <v>Potting time of 2 component</v>
      </c>
      <c r="B77" s="295" t="str" cm="1">
        <f t="array" aca="1" ref="B77" ca="1">INDIRECT("'Übersicht SYS'!C383")</f>
        <v>Potting time of 2 component</v>
      </c>
      <c r="C77" s="18" t="str" cm="1">
        <f t="array" aca="1" ref="C77" ca="1">INDIRECT("'Übersicht SYS'!G383")</f>
        <v>RemainingPotLife2C</v>
      </c>
      <c r="D77" s="21" t="s">
        <v>2005</v>
      </c>
      <c r="E77" s="17" t="s">
        <v>2009</v>
      </c>
      <c r="F77" s="270" t="s">
        <v>2017</v>
      </c>
      <c r="G77" s="17"/>
    </row>
    <row r="78" spans="1:7" ht="15.75" thickBot="1">
      <c r="A78" s="295" t="str" cm="1">
        <f t="array" aca="1" ref="A78" ca="1">INDIRECT("'Übersicht SYS'!C379")</f>
        <v>Mixer status</v>
      </c>
      <c r="B78" s="295" t="str" cm="1">
        <f t="array" aca="1" ref="B78" ca="1">INDIRECT("'Übersicht SYS'!C379")</f>
        <v>Mixer status</v>
      </c>
      <c r="C78" s="18" t="str" cm="1">
        <f t="array" aca="1" ref="C78" ca="1">INDIRECT("'Übersicht SYS'!G379")</f>
        <v>MixerStatus</v>
      </c>
      <c r="D78" s="21" t="s">
        <v>2000</v>
      </c>
      <c r="E78" s="17"/>
      <c r="F78" s="270" t="s">
        <v>2017</v>
      </c>
      <c r="G78" s="17"/>
    </row>
    <row r="79" spans="1:7" ht="15.75" thickBot="1">
      <c r="A79" s="295" t="str" cm="1">
        <f t="array" aca="1" ref="A79" ca="1">INDIRECT("'Übersicht SYS'!C49")</f>
        <v>Target Mix Ratio</v>
      </c>
      <c r="B79" s="295" t="str" cm="1">
        <f t="array" aca="1" ref="B79" ca="1">INDIRECT("'Übersicht SYS'!C49")</f>
        <v>Target Mix Ratio</v>
      </c>
      <c r="C79" s="18" t="str" cm="1">
        <f t="array" aca="1" ref="C79" ca="1">INDIRECT("'Übersicht SYS'!g49")</f>
        <v>TargetMixRatio</v>
      </c>
      <c r="D79" s="21" t="s">
        <v>2005</v>
      </c>
      <c r="E79" s="17"/>
      <c r="F79" s="270" t="s">
        <v>2017</v>
      </c>
      <c r="G79" s="17"/>
    </row>
    <row r="80" spans="1:7" ht="15.75" thickBot="1">
      <c r="A80" s="296" t="s">
        <v>2020</v>
      </c>
      <c r="B80" s="229"/>
      <c r="C80" s="229"/>
      <c r="D80" s="229"/>
      <c r="E80" s="229"/>
      <c r="F80" s="229"/>
      <c r="G80" s="229"/>
    </row>
    <row r="81" spans="1:7" ht="15.75" thickBot="1">
      <c r="A81" s="295" t="str" cm="1">
        <f t="array" aca="1" ref="A81" ca="1">INDIRECT("'Übersicht SYS'!C335")</f>
        <v>Hpc 1 Active Barrel Material</v>
      </c>
      <c r="B81" s="295" t="str" cm="1">
        <f t="array" aca="1" ref="B81" ca="1">INDIRECT("'Übersicht SYS'!C335")</f>
        <v>Hpc 1 Active Barrel Material</v>
      </c>
      <c r="C81" s="18" t="str" cm="1">
        <f t="array" aca="1" ref="C81" ca="1">INDIRECT("'Übersicht SYS'!G335")</f>
        <v>ActiveBarrel</v>
      </c>
      <c r="D81" s="21" t="s">
        <v>2000</v>
      </c>
      <c r="E81" s="17" t="s">
        <v>103</v>
      </c>
      <c r="F81" s="270" t="s">
        <v>2017</v>
      </c>
      <c r="G81" s="17"/>
    </row>
    <row r="82" spans="1:7" ht="15.75" thickBot="1">
      <c r="A82" s="295" t="str" cm="1">
        <f t="array" aca="1" ref="A82" ca="1">INDIRECT("'Übersicht SYS'!C336")</f>
        <v>Hpc 2 Active Barrel Material</v>
      </c>
      <c r="B82" s="295" t="str" cm="1">
        <f t="array" aca="1" ref="B82" ca="1">INDIRECT("'Übersicht SYS'!C336")</f>
        <v>Hpc 2 Active Barrel Material</v>
      </c>
      <c r="C82" s="18" t="str" cm="1">
        <f t="array" aca="1" ref="C82" ca="1">INDIRECT("'Übersicht SYS'!G336")</f>
        <v>ActiveBarrell</v>
      </c>
      <c r="D82" s="21" t="s">
        <v>2000</v>
      </c>
      <c r="E82" s="17" t="s">
        <v>103</v>
      </c>
      <c r="F82" s="270" t="s">
        <v>2017</v>
      </c>
      <c r="G82" s="17"/>
    </row>
    <row r="83" spans="1:7" ht="15.75" thickBot="1">
      <c r="A83" s="295" t="str" cm="1">
        <f t="array" aca="1" ref="A83" ca="1">INDIRECT("'Übersicht SYS'!C341")</f>
        <v>Hpc 1 Active Barrel Charge</v>
      </c>
      <c r="B83" s="295" t="str" cm="1">
        <f t="array" aca="1" ref="B83" ca="1">INDIRECT("'Übersicht SYS'!C341")</f>
        <v>Hpc 1 Active Barrel Charge</v>
      </c>
      <c r="C83" s="18" t="str" cm="1">
        <f t="array" aca="1" ref="C83" ca="1">INDIRECT("'Übersicht SYS'!G341")</f>
        <v>Charge</v>
      </c>
      <c r="D83" s="21" t="s">
        <v>2000</v>
      </c>
      <c r="E83" s="17" t="s">
        <v>103</v>
      </c>
      <c r="F83" s="270" t="s">
        <v>2017</v>
      </c>
      <c r="G83" s="17"/>
    </row>
    <row r="84" spans="1:7" ht="15.75" thickBot="1">
      <c r="A84" s="295" t="str" cm="1">
        <f t="array" aca="1" ref="A84" ca="1">INDIRECT("'Übersicht SYS'!C342")</f>
        <v>Hpc 2 Active Barrel Charge</v>
      </c>
      <c r="B84" s="295" t="str" cm="1">
        <f t="array" aca="1" ref="B84" ca="1">INDIRECT("'Übersicht SYS'!C342")</f>
        <v>Hpc 2 Active Barrel Charge</v>
      </c>
      <c r="C84" s="18" t="str" cm="1">
        <f t="array" aca="1" ref="C84" ca="1">INDIRECT("'Übersicht SYS'!G342")</f>
        <v>Charge</v>
      </c>
      <c r="D84" s="21" t="s">
        <v>2000</v>
      </c>
      <c r="E84" s="17" t="s">
        <v>103</v>
      </c>
      <c r="F84" s="270" t="s">
        <v>2017</v>
      </c>
      <c r="G84" s="17"/>
    </row>
    <row r="85" spans="1:7" ht="15.75" thickBot="1">
      <c r="A85" s="295" t="str" cm="1">
        <f t="array" aca="1" ref="A85" ca="1">INDIRECT("'Übersicht SYS'!C337")</f>
        <v>Hpc 1 Active Barrel Expiration Date</v>
      </c>
      <c r="B85" s="295" t="str" cm="1">
        <f t="array" aca="1" ref="B85" ca="1">INDIRECT("'Übersicht SYS'!C337")</f>
        <v>Hpc 1 Active Barrel Expiration Date</v>
      </c>
      <c r="C85" s="18" t="str" cm="1">
        <f t="array" aca="1" ref="C85" ca="1">INDIRECT("'Übersicht SYS'!G337")</f>
        <v>ExpirationDate</v>
      </c>
      <c r="D85" s="21" t="s">
        <v>2000</v>
      </c>
      <c r="E85" s="17" t="s">
        <v>103</v>
      </c>
      <c r="F85" s="270" t="s">
        <v>2017</v>
      </c>
      <c r="G85" s="17"/>
    </row>
    <row r="86" spans="1:7" ht="15.75" thickBot="1">
      <c r="A86" s="295" t="str" cm="1">
        <f t="array" aca="1" ref="A86" ca="1">INDIRECT("'Übersicht SYS'!C338")</f>
        <v>Hpc 2 Active Barrel Expiration Date</v>
      </c>
      <c r="B86" s="295" t="str" cm="1">
        <f t="array" aca="1" ref="B86" ca="1">INDIRECT("'Übersicht SYS'!C338")</f>
        <v>Hpc 2 Active Barrel Expiration Date</v>
      </c>
      <c r="C86" s="18" t="str" cm="1">
        <f t="array" aca="1" ref="C86" ca="1">INDIRECT("'Übersicht SYS'!G338")</f>
        <v>ExpirationDate</v>
      </c>
      <c r="D86" s="21" t="s">
        <v>2000</v>
      </c>
      <c r="E86" s="17" t="s">
        <v>103</v>
      </c>
      <c r="F86" s="270" t="s">
        <v>2017</v>
      </c>
      <c r="G86" s="17"/>
    </row>
    <row r="87" spans="1:7" ht="15.75" thickBot="1">
      <c r="A87" s="295" t="str" cm="1">
        <f t="array" aca="1" ref="A87" ca="1">INDIRECT("'Übersicht SYS'!C345")</f>
        <v>Hpc 1 Active Barrel Install Date</v>
      </c>
      <c r="B87" s="295" t="str" cm="1">
        <f t="array" aca="1" ref="B87" ca="1">INDIRECT("'Übersicht SYS'!D345")</f>
        <v>Installation date of active barrel of HPC 1</v>
      </c>
      <c r="C87" s="295" t="str" cm="1">
        <f t="array" aca="1" ref="C87" ca="1">INDIRECT("'Übersicht SYS'!G345")</f>
        <v>InstallDate</v>
      </c>
      <c r="D87" s="21" t="s">
        <v>2000</v>
      </c>
      <c r="E87" s="17" t="s">
        <v>103</v>
      </c>
      <c r="F87" s="270" t="s">
        <v>2017</v>
      </c>
      <c r="G87" s="17"/>
    </row>
    <row r="88" spans="1:7" ht="15.75" thickBot="1">
      <c r="A88" s="295" t="str" cm="1">
        <f t="array" aca="1" ref="A88" ca="1">INDIRECT("'Übersicht SYS'!C345")</f>
        <v>Hpc 1 Active Barrel Install Date</v>
      </c>
      <c r="B88" s="295" t="str" cm="1">
        <f t="array" aca="1" ref="B88" ca="1">INDIRECT("'Übersicht SYS'!D346")</f>
        <v>Installation date of active barrel of HPC 2</v>
      </c>
      <c r="C88" s="295" t="str" cm="1">
        <f t="array" aca="1" ref="C88" ca="1">INDIRECT("'Übersicht SYS'!G346")</f>
        <v>InstallDate</v>
      </c>
      <c r="D88" s="21" t="s">
        <v>2000</v>
      </c>
      <c r="E88" s="17" t="s">
        <v>103</v>
      </c>
      <c r="F88" s="270" t="s">
        <v>2017</v>
      </c>
      <c r="G88" s="17"/>
    </row>
    <row r="89" spans="1:7" ht="15.75" thickBot="1">
      <c r="A89" s="295" t="str" cm="1">
        <f t="array" aca="1" ref="A89" ca="1">INDIRECT("'Übersicht SYS'!C343")</f>
        <v>Hpc 1 Active Barrel Package Number</v>
      </c>
      <c r="B89" s="295" t="str" cm="1">
        <f t="array" aca="1" ref="B89" ca="1">INDIRECT("'Übersicht SYS'!D343")</f>
        <v>Package number of active barrel of HPC 1</v>
      </c>
      <c r="C89" s="295" t="str" cm="1">
        <f t="array" aca="1" ref="C89" ca="1">INDIRECT("'Übersicht SYS'!G343")</f>
        <v>PackageNumber</v>
      </c>
      <c r="D89" s="21" t="s">
        <v>2000</v>
      </c>
      <c r="E89" s="17" t="s">
        <v>103</v>
      </c>
      <c r="F89" s="270" t="s">
        <v>2017</v>
      </c>
      <c r="G89" s="17"/>
    </row>
    <row r="90" spans="1:7" ht="15.75" thickBot="1">
      <c r="A90" s="295" t="str" cm="1">
        <f t="array" aca="1" ref="A90" ca="1">INDIRECT("'Übersicht SYS'!C344")</f>
        <v>Hpc 2 Active Barrel Package Number</v>
      </c>
      <c r="B90" s="295" t="str" cm="1">
        <f t="array" aca="1" ref="B90" ca="1">INDIRECT("'Übersicht SYS'!D344")</f>
        <v>Package number of active barrel of HPC 2</v>
      </c>
      <c r="C90" s="295" t="str" cm="1">
        <f t="array" aca="1" ref="C90" ca="1">INDIRECT("'Übersicht SYS'!G344")</f>
        <v>PackageNumber</v>
      </c>
      <c r="D90" s="21" t="s">
        <v>2000</v>
      </c>
      <c r="E90" s="17" t="s">
        <v>103</v>
      </c>
      <c r="F90" s="270" t="s">
        <v>2017</v>
      </c>
      <c r="G90" s="17"/>
    </row>
    <row r="91" spans="1:7" ht="15.75" thickBot="1">
      <c r="A91" s="282" t="s">
        <v>2021</v>
      </c>
      <c r="B91" s="229"/>
      <c r="C91" s="229"/>
      <c r="D91" s="229"/>
      <c r="E91" s="229"/>
      <c r="F91" s="229"/>
      <c r="G91" s="229"/>
    </row>
    <row r="92" spans="1:7" ht="15.75" thickBot="1">
      <c r="A92" s="7" t="s">
        <v>756</v>
      </c>
      <c r="B92" s="18" t="str">
        <f>VLOOKUP(A92,'Übersicht SYS'!C77:G478,2,FALSE)</f>
        <v>Number of beads</v>
      </c>
      <c r="C92" s="18" t="str">
        <f>VLOOKUP(A92,'Übersicht SYS'!C77:G478,5,FALSE)</f>
        <v>BeadCount</v>
      </c>
      <c r="D92" s="21" t="s">
        <v>2005</v>
      </c>
      <c r="E92" s="17" t="s">
        <v>2006</v>
      </c>
      <c r="F92" s="270" t="s">
        <v>1997</v>
      </c>
      <c r="G92" s="17"/>
    </row>
    <row r="93" spans="1:7" ht="15.75" thickBot="1">
      <c r="A93" s="18" t="s">
        <v>2022</v>
      </c>
      <c r="B93" s="18" t="str">
        <f>VLOOKUP(A93,'Übersicht SYS'!C78:G479,2,FALSE)</f>
        <v>Bead name</v>
      </c>
      <c r="C93" s="18" t="str">
        <f>VLOOKUP(A93,'Übersicht SYS'!C78:G479,5,FALSE)</f>
        <v>BeadName</v>
      </c>
      <c r="D93" s="21" t="s">
        <v>2000</v>
      </c>
      <c r="E93" s="17" t="s">
        <v>103</v>
      </c>
      <c r="F93" s="270" t="s">
        <v>1997</v>
      </c>
      <c r="G93" s="17"/>
    </row>
    <row r="94" spans="1:7" ht="30.75" thickBot="1">
      <c r="A94" s="7" t="s">
        <v>771</v>
      </c>
      <c r="B94" s="18" t="str">
        <f>VLOOKUP(A94,'Übersicht SYS'!C79:G480,2,FALSE)</f>
        <v>Bead number calculated from array position using BeadCount</v>
      </c>
      <c r="C94" s="18" t="str">
        <f>VLOOKUP(A94,'Übersicht SYS'!C79:G480,5,FALSE)</f>
        <v>BeadNumber</v>
      </c>
      <c r="D94" s="21" t="s">
        <v>2005</v>
      </c>
      <c r="E94" s="17" t="s">
        <v>2006</v>
      </c>
      <c r="F94" s="270" t="s">
        <v>1997</v>
      </c>
      <c r="G94" s="17"/>
    </row>
    <row r="95" spans="1:7" ht="45.75" thickBot="1">
      <c r="A95" s="7" t="s">
        <v>777</v>
      </c>
      <c r="B95" s="18" t="str">
        <f>VLOOKUP(A95,'Übersicht SYS'!C80:G481,2,FALSE)</f>
        <v>Array of single bead application results. 
Depending upon the customer requirement each value can be extracted in derived data logic.</v>
      </c>
      <c r="C95" s="18" t="str">
        <f>VLOOKUP(A95,'Übersicht SYS'!C80:G481,5,FALSE)</f>
        <v>Result</v>
      </c>
      <c r="D95" s="21" t="s">
        <v>2000</v>
      </c>
      <c r="E95" s="17" t="s">
        <v>2008</v>
      </c>
      <c r="F95" s="270" t="s">
        <v>1997</v>
      </c>
      <c r="G95" s="17"/>
    </row>
    <row r="96" spans="1:7" ht="45.75" thickBot="1">
      <c r="A96" s="7" t="s">
        <v>785</v>
      </c>
      <c r="B96" s="18" t="str">
        <f>VLOOKUP(A96,'Übersicht SYS'!C81:G482,2,FALSE)</f>
        <v>Array of single bead application volumes.
Depending upon the customer requirement each value can be extracted in derived data logic.</v>
      </c>
      <c r="C96" s="18" t="str">
        <f>VLOOKUP(A96,'Übersicht SYS'!C81:G482,5,FALSE)</f>
        <v>AppliedVolume</v>
      </c>
      <c r="D96" s="21" t="s">
        <v>2005</v>
      </c>
      <c r="E96" s="17" t="s">
        <v>2008</v>
      </c>
      <c r="F96" s="270" t="s">
        <v>1997</v>
      </c>
      <c r="G96" s="17"/>
    </row>
    <row r="97" spans="1:7" ht="45.75" thickBot="1">
      <c r="A97" s="7" t="s">
        <v>791</v>
      </c>
      <c r="B97" s="18" t="str">
        <f>VLOOKUP(A97,'Übersicht SYS'!C82:G483,2,FALSE)</f>
        <v>Array of single bead target volumes.
Depending upon the customer requirement each value can be extracted in derived data logic.</v>
      </c>
      <c r="C97" s="18" t="str">
        <f>VLOOKUP(A97,'Übersicht SYS'!C82:G483,5,FALSE)</f>
        <v>TargetVolume</v>
      </c>
      <c r="D97" s="21" t="s">
        <v>2005</v>
      </c>
      <c r="E97" s="17" t="s">
        <v>2008</v>
      </c>
      <c r="F97" s="270" t="s">
        <v>1997</v>
      </c>
      <c r="G97" s="17"/>
    </row>
    <row r="98" spans="1:7" ht="75.75" thickBot="1">
      <c r="A98" s="7" t="s">
        <v>796</v>
      </c>
      <c r="B98" s="18" t="str">
        <f>VLOOKUP(A98,'Übersicht SYS'!C83:G484,2,FALSE)</f>
        <v>Array of single bead volume lower tolerance.
Depending upon the customer requirement lower limit can be calculated in derived data logic.
Also value of each single bead can be extracted.</v>
      </c>
      <c r="C98" s="18" t="str">
        <f>VLOOKUP(A98,'Übersicht SYS'!C83:G484,5,FALSE)</f>
        <v>LowerLimit</v>
      </c>
      <c r="D98" s="21" t="s">
        <v>2005</v>
      </c>
      <c r="E98" s="17" t="s">
        <v>2008</v>
      </c>
      <c r="F98" s="270" t="s">
        <v>1997</v>
      </c>
      <c r="G98" s="17"/>
    </row>
    <row r="99" spans="1:7" ht="75.75" thickBot="1">
      <c r="A99" s="7" t="s">
        <v>802</v>
      </c>
      <c r="B99" s="18" t="str">
        <f>VLOOKUP(A99,'Übersicht SYS'!C84:G485,2,FALSE)</f>
        <v>Array of single bead volume upper tolerance.
Depending upon the customer requirement each upper limit can be calculated in derived data logic.
Also value of each single bead can be extracted.</v>
      </c>
      <c r="C99" s="18" t="str">
        <f>VLOOKUP(A99,'Übersicht SYS'!C84:G485,5,FALSE)</f>
        <v>UpperLimit</v>
      </c>
      <c r="D99" s="21" t="s">
        <v>2005</v>
      </c>
      <c r="E99" s="17" t="s">
        <v>2008</v>
      </c>
      <c r="F99" s="270" t="s">
        <v>1997</v>
      </c>
      <c r="G99" s="17"/>
    </row>
    <row r="100" spans="1:7" ht="45.75" thickBot="1">
      <c r="A100" s="7" t="s">
        <v>808</v>
      </c>
      <c r="B100" s="18" t="str">
        <f>VLOOKUP(A100,'Übersicht SYS'!C85:G486,2,FALSE)</f>
        <v>Array of single bead application times.
Depending upon the customer requirement each value can be extracted in derived data logic.</v>
      </c>
      <c r="C100" s="18" t="str">
        <f>VLOOKUP(A100,'Übersicht SYS'!C85:G486,5,FALSE)</f>
        <v>ApplicationTime</v>
      </c>
      <c r="D100" s="21" t="s">
        <v>2005</v>
      </c>
      <c r="E100" s="17" t="s">
        <v>2009</v>
      </c>
      <c r="F100" s="270" t="s">
        <v>1997</v>
      </c>
      <c r="G100" s="17"/>
    </row>
    <row r="101" spans="1:7" ht="30.75" thickBot="1">
      <c r="A101" s="230" t="s">
        <v>2023</v>
      </c>
      <c r="B101" s="229" t="s">
        <v>2024</v>
      </c>
      <c r="C101" s="18"/>
      <c r="D101" s="21"/>
      <c r="E101" s="17"/>
      <c r="F101" s="270"/>
      <c r="G101" s="17"/>
    </row>
    <row r="102" spans="1:7" ht="15.75" thickBot="1">
      <c r="A102" s="7" t="s">
        <v>847</v>
      </c>
      <c r="B102" s="18" t="str">
        <f>VLOOKUP(A102,'Übersicht SYS'!C87:G488,2,FALSE)</f>
        <v>Error event unique id</v>
      </c>
      <c r="C102" s="18" t="str">
        <f>VLOOKUP(A102,'Übersicht SYS'!C87:G488,5,FALSE)</f>
        <v>UniqueId</v>
      </c>
      <c r="D102" s="21" t="s">
        <v>2005</v>
      </c>
      <c r="E102" s="17" t="s">
        <v>2006</v>
      </c>
      <c r="F102" s="270" t="s">
        <v>1997</v>
      </c>
      <c r="G102" s="17"/>
    </row>
    <row r="103" spans="1:7" ht="30.75" thickBot="1">
      <c r="A103" s="7" t="s">
        <v>852</v>
      </c>
      <c r="B103" s="18" t="str">
        <f>VLOOKUP(A103,'Übersicht SYS'!C88:G489,2,FALSE)</f>
        <v>Timestamp of error event</v>
      </c>
      <c r="C103" s="18" t="str">
        <f>VLOOKUP(A103,'Übersicht SYS'!C88:G489,5,FALSE)</f>
        <v>TimeStamp</v>
      </c>
      <c r="D103" s="21" t="s">
        <v>2004</v>
      </c>
      <c r="E103" s="17" t="s">
        <v>103</v>
      </c>
      <c r="F103" s="270" t="s">
        <v>1997</v>
      </c>
      <c r="G103" s="17"/>
    </row>
    <row r="104" spans="1:7" ht="90.75" thickBot="1">
      <c r="A104" s="18" t="s">
        <v>856</v>
      </c>
      <c r="B104" s="18" t="str">
        <f>VLOOKUP(A104,'Übersicht SYS'!C89:G490,2,FALSE)</f>
        <v>Type of error. Some examples are given below,
*Error
*Warning
*NoAckError
*MinorError
*NoAckWarning</v>
      </c>
      <c r="C104" s="18" t="str">
        <f>VLOOKUP(A104,'Übersicht SYS'!C89:G490,5,FALSE)</f>
        <v>ErrorType</v>
      </c>
      <c r="D104" s="21" t="s">
        <v>2000</v>
      </c>
      <c r="E104" s="17" t="s">
        <v>103</v>
      </c>
      <c r="F104" s="270" t="s">
        <v>1997</v>
      </c>
      <c r="G104" s="17"/>
    </row>
    <row r="105" spans="1:7" ht="30.75" thickBot="1">
      <c r="A105" s="18" t="s">
        <v>862</v>
      </c>
      <c r="B105" s="18" t="str">
        <f>VLOOKUP(A105,'Übersicht SYS'!C90:G491,2,FALSE)</f>
        <v>This data is used to derive messageDescription, messageHint, messageTitle</v>
      </c>
      <c r="C105" s="18" t="str">
        <f>VLOOKUP(A105,'Übersicht SYS'!C90:G491,5,FALSE)</f>
        <v>ErrorCode</v>
      </c>
      <c r="D105" s="21" t="s">
        <v>2025</v>
      </c>
      <c r="E105" s="17" t="s">
        <v>103</v>
      </c>
      <c r="F105" s="270" t="s">
        <v>1997</v>
      </c>
      <c r="G105" s="17"/>
    </row>
    <row r="106" spans="1:7" ht="30.75" thickBot="1">
      <c r="A106" s="7" t="s">
        <v>867</v>
      </c>
      <c r="B106" s="18" t="str">
        <f>VLOOKUP(A106,'Übersicht SYS'!C91:G492,2,FALSE)</f>
        <v>Indicates whether an error is acknowledged or not.</v>
      </c>
      <c r="C106" s="18" t="str">
        <f>VLOOKUP(A106,'Übersicht SYS'!C91:G492,5,FALSE)</f>
        <v>Acknowledged</v>
      </c>
      <c r="D106" s="21" t="s">
        <v>2026</v>
      </c>
      <c r="E106" s="17" t="s">
        <v>103</v>
      </c>
      <c r="F106" s="270" t="s">
        <v>1997</v>
      </c>
      <c r="G106" s="17"/>
    </row>
    <row r="107" spans="1:7" ht="30.75" thickBot="1">
      <c r="A107" s="7" t="s">
        <v>872</v>
      </c>
      <c r="B107" s="18" t="str">
        <f>VLOOKUP(A107,'Übersicht SYS'!C92:G493,2,FALSE)</f>
        <v>Error text is derived using error number and error params</v>
      </c>
      <c r="C107" s="18" t="str">
        <f>VLOOKUP(A107,'Übersicht SYS'!C92:G493,5,FALSE)</f>
        <v>ErrorText</v>
      </c>
      <c r="D107" s="21" t="s">
        <v>2000</v>
      </c>
      <c r="E107" s="17" t="s">
        <v>103</v>
      </c>
      <c r="F107" s="270" t="s">
        <v>1997</v>
      </c>
      <c r="G107" s="17"/>
    </row>
    <row r="108" spans="1:7" ht="15.75" thickBot="1">
      <c r="A108" s="7" t="s">
        <v>877</v>
      </c>
      <c r="B108" s="18" t="str">
        <f>VLOOKUP(A108,'Übersicht SYS'!C93:G494,2,FALSE)</f>
        <v>Configured system type</v>
      </c>
      <c r="C108" s="18" t="str">
        <f>VLOOKUP(A108,'Übersicht SYS'!C93:G494,5,FALSE)</f>
        <v>ErrorSystemConfiguration</v>
      </c>
      <c r="D108" s="21"/>
      <c r="E108" s="17"/>
      <c r="F108" s="270" t="s">
        <v>2011</v>
      </c>
      <c r="G108" s="17"/>
    </row>
    <row r="109" spans="1:7" ht="30.75" thickBot="1">
      <c r="A109" s="7" t="s">
        <v>882</v>
      </c>
      <c r="B109" s="18" t="str">
        <f>VLOOKUP(A109,'Übersicht SYS'!C94:G495,2,FALSE)</f>
        <v>Duration of error in seconds until the error is acknowledged</v>
      </c>
      <c r="C109" s="18" t="str">
        <f>VLOOKUP(A109,'Übersicht SYS'!C94:G495,5,FALSE)</f>
        <v>ErrorDuration</v>
      </c>
      <c r="D109" s="21" t="s">
        <v>2005</v>
      </c>
      <c r="E109" s="17" t="s">
        <v>2009</v>
      </c>
      <c r="F109" s="270" t="s">
        <v>2011</v>
      </c>
      <c r="G109" s="17"/>
    </row>
    <row r="110" spans="1:7" ht="30.75" thickBot="1">
      <c r="A110" s="7" t="s">
        <v>886</v>
      </c>
      <c r="B110" s="18" t="str">
        <f>VLOOKUP(A110,'Übersicht SYS'!C95:G496,2,FALSE)</f>
        <v>Indicate whether error occured during an applciation</v>
      </c>
      <c r="C110" s="18" t="str">
        <f>VLOOKUP(A110,'Übersicht SYS'!C95:G496,5,FALSE)</f>
        <v>ErrorMaterialProgramActive</v>
      </c>
      <c r="D110" s="21" t="s">
        <v>2005</v>
      </c>
      <c r="E110" s="17" t="s">
        <v>103</v>
      </c>
      <c r="F110" s="270" t="s">
        <v>2011</v>
      </c>
      <c r="G110" s="17"/>
    </row>
    <row r="111" spans="1:7" ht="45.75" thickBot="1">
      <c r="A111" s="7" t="s">
        <v>891</v>
      </c>
      <c r="B111" s="18" t="str">
        <f>VLOOKUP(A111,'Übersicht SYS'!C96:G497,2,FALSE)</f>
        <v>Program number related to an error. This value is valid only if statistics.mapping.errorMatProg_Active is true</v>
      </c>
      <c r="C111" s="18" t="str">
        <f>VLOOKUP(A111,'Übersicht SYS'!C96:G497,5,FALSE)</f>
        <v>ErrorMaterialProgramNumber</v>
      </c>
      <c r="D111" s="21" t="s">
        <v>2005</v>
      </c>
      <c r="E111" s="17" t="s">
        <v>103</v>
      </c>
      <c r="F111" s="270" t="s">
        <v>2011</v>
      </c>
      <c r="G111" s="17"/>
    </row>
    <row r="112" spans="1:7" ht="45.75" thickBot="1">
      <c r="A112" s="7" t="s">
        <v>896</v>
      </c>
      <c r="B112" s="18" t="str">
        <f>VLOOKUP(A112,'Übersicht SYS'!C97:G498,2,FALSE)</f>
        <v>Parameter Table number related to error.This value is valid only if statistics.mapping.errorMatProg_Active is true</v>
      </c>
      <c r="C112" s="18" t="str">
        <f>VLOOKUP(A112,'Übersicht SYS'!C97:G498,5,FALSE)</f>
        <v>ErrorMaterialProgramParameter</v>
      </c>
      <c r="D112" s="21" t="s">
        <v>2005</v>
      </c>
      <c r="E112" s="17" t="s">
        <v>103</v>
      </c>
      <c r="F112" s="270" t="s">
        <v>2011</v>
      </c>
      <c r="G112" s="17"/>
    </row>
    <row r="113" spans="1:7" ht="45.75" thickBot="1">
      <c r="A113" s="7" t="s">
        <v>901</v>
      </c>
      <c r="B113" s="18" t="str">
        <f>VLOOKUP(A113,'Übersicht SYS'!C98:G499,2,FALSE)</f>
        <v>Bead number related to error. This value is valid only if statistics.mapping.errorMatProg_Active is true</v>
      </c>
      <c r="C113" s="18" t="str">
        <f>VLOOKUP(A113,'Übersicht SYS'!C98:G499,5,FALSE)</f>
        <v>ErrorBeadNumber</v>
      </c>
      <c r="D113" s="21" t="s">
        <v>2005</v>
      </c>
      <c r="E113" s="17" t="s">
        <v>103</v>
      </c>
      <c r="F113" s="270" t="s">
        <v>2011</v>
      </c>
      <c r="G113" s="17"/>
    </row>
    <row r="114" spans="1:7" ht="45.75" thickBot="1">
      <c r="A114" s="7" t="s">
        <v>906</v>
      </c>
      <c r="B114" s="18" t="str">
        <f>VLOOKUP(A114,'Übersicht SYS'!C99:G500,2,FALSE)</f>
        <v>Application Id (in Application Statistics) related to error. This value is valid only if statistics.mapping.errorMatProg_Active is true</v>
      </c>
      <c r="C114" s="18" t="str">
        <f>VLOOKUP(A114,'Übersicht SYS'!C99:G500,5,FALSE)</f>
        <v>ApplicationId</v>
      </c>
      <c r="D114" s="21" t="s">
        <v>2005</v>
      </c>
      <c r="E114" s="17" t="s">
        <v>103</v>
      </c>
      <c r="F114" s="270" t="s">
        <v>2011</v>
      </c>
      <c r="G114" s="17"/>
    </row>
    <row r="115" spans="1:7" ht="60.75" thickBot="1">
      <c r="A115" s="230" t="s">
        <v>2027</v>
      </c>
      <c r="B115" s="229" t="s">
        <v>2028</v>
      </c>
      <c r="C115" s="18"/>
      <c r="D115" s="21"/>
      <c r="E115" s="17"/>
      <c r="F115" s="270"/>
      <c r="G115" s="17"/>
    </row>
    <row r="116" spans="1:7" ht="15.75" thickBot="1">
      <c r="A116" s="7" t="s">
        <v>951</v>
      </c>
      <c r="B116" s="18" t="str">
        <f>VLOOKUP(A116,'Übersicht SYS'!C101:G502,2,FALSE)</f>
        <v>Barrel change unique id</v>
      </c>
      <c r="C116" s="18" t="str">
        <f>VLOOKUP(A116,'Übersicht SYS'!C101:G502,5,FALSE)</f>
        <v>UniqueId</v>
      </c>
      <c r="D116" s="21" t="s">
        <v>2005</v>
      </c>
      <c r="E116" s="17" t="s">
        <v>2006</v>
      </c>
      <c r="F116" s="270" t="s">
        <v>1997</v>
      </c>
      <c r="G116" s="17"/>
    </row>
    <row r="117" spans="1:7" ht="30.75" thickBot="1">
      <c r="A117" s="7" t="s">
        <v>955</v>
      </c>
      <c r="B117" s="18" t="str">
        <f>VLOOKUP(A117,'Übersicht SYS'!C102:G503,2,FALSE)</f>
        <v>Timestamp of barrel change event</v>
      </c>
      <c r="C117" s="18" t="str">
        <f>VLOOKUP(A117,'Übersicht SYS'!C102:G503,5,FALSE)</f>
        <v>TimeStamp</v>
      </c>
      <c r="D117" s="21" t="s">
        <v>2004</v>
      </c>
      <c r="E117" s="17" t="s">
        <v>103</v>
      </c>
      <c r="F117" s="270" t="s">
        <v>1997</v>
      </c>
      <c r="G117" s="17"/>
    </row>
    <row r="118" spans="1:7" ht="15.75" thickBot="1">
      <c r="A118" s="7" t="s">
        <v>959</v>
      </c>
      <c r="B118" s="18" t="str">
        <f>VLOOKUP(A118,'Übersicht SYS'!C103:G504,2,FALSE)</f>
        <v>Charge number</v>
      </c>
      <c r="C118" s="18" t="str">
        <f>VLOOKUP(A118,'Übersicht SYS'!C103:G504,5,FALSE)</f>
        <v>Charge</v>
      </c>
      <c r="D118" s="21" t="s">
        <v>2000</v>
      </c>
      <c r="E118" s="17" t="s">
        <v>103</v>
      </c>
      <c r="F118" s="270" t="s">
        <v>1997</v>
      </c>
      <c r="G118" s="17"/>
    </row>
    <row r="119" spans="1:7" ht="15.75" thickBot="1">
      <c r="A119" s="7" t="s">
        <v>965</v>
      </c>
      <c r="B119" s="18" t="str">
        <f>VLOOKUP(A119,'Übersicht SYS'!C104:G505,2,FALSE)</f>
        <v>Barrel number</v>
      </c>
      <c r="C119" s="18" t="str">
        <f>VLOOKUP(A119,'Übersicht SYS'!C104:G505,5,FALSE)</f>
        <v>Barrel</v>
      </c>
      <c r="D119" s="21" t="s">
        <v>2029</v>
      </c>
      <c r="E119" s="17" t="s">
        <v>2006</v>
      </c>
      <c r="F119" s="270" t="s">
        <v>1997</v>
      </c>
      <c r="G119" s="17"/>
    </row>
    <row r="120" spans="1:7" ht="30.75" thickBot="1">
      <c r="A120" s="7" t="s">
        <v>969</v>
      </c>
      <c r="B120" s="18" t="str">
        <f>VLOOKUP(A120,'Übersicht SYS'!C105:G506,2,FALSE)</f>
        <v>Adhesive material used</v>
      </c>
      <c r="C120" s="18" t="str">
        <f>VLOOKUP(A120,'Übersicht SYS'!C105:G506,5,FALSE)</f>
        <v>Material</v>
      </c>
      <c r="D120" s="21" t="s">
        <v>2030</v>
      </c>
      <c r="E120" s="17" t="s">
        <v>103</v>
      </c>
      <c r="F120" s="270" t="s">
        <v>1997</v>
      </c>
      <c r="G120" s="17"/>
    </row>
    <row r="121" spans="1:7" ht="30.75" thickBot="1">
      <c r="A121" s="7" t="s">
        <v>975</v>
      </c>
      <c r="B121" s="18" t="str">
        <f>VLOOKUP(A121,'Übersicht SYS'!C106:G507,2,FALSE)</f>
        <v>Expiration date of material</v>
      </c>
      <c r="C121" s="18" t="str">
        <f>VLOOKUP(A121,'Übersicht SYS'!C106:G507,5,FALSE)</f>
        <v>ExpirationDate</v>
      </c>
      <c r="D121" s="21" t="s">
        <v>2031</v>
      </c>
      <c r="E121" s="17" t="s">
        <v>103</v>
      </c>
      <c r="F121" s="270" t="s">
        <v>1997</v>
      </c>
      <c r="G121" s="17"/>
    </row>
    <row r="122" spans="1:7" ht="15.75" thickBot="1">
      <c r="A122" s="7" t="s">
        <v>981</v>
      </c>
      <c r="B122" s="18" t="str">
        <f>VLOOKUP(A122,'Übersicht SYS'!C107:G508,2,FALSE)</f>
        <v>Package number</v>
      </c>
      <c r="C122" s="18" t="str">
        <f>VLOOKUP(A122,'Übersicht SYS'!C107:G508,5,FALSE)</f>
        <v>PackageNumber</v>
      </c>
      <c r="D122" s="21" t="s">
        <v>2000</v>
      </c>
      <c r="E122" s="17" t="s">
        <v>103</v>
      </c>
      <c r="F122" s="270" t="s">
        <v>1997</v>
      </c>
      <c r="G122" s="17"/>
    </row>
    <row r="123" spans="1:7" ht="15.75" thickBot="1">
      <c r="A123" s="7" t="s">
        <v>987</v>
      </c>
      <c r="B123" s="18" t="str">
        <f>VLOOKUP(A123,'Übersicht SYS'!C108:G509,2,FALSE)</f>
        <v xml:space="preserve">User name during barrel change. </v>
      </c>
      <c r="C123" s="18" t="str">
        <f>VLOOKUP(A123,'Übersicht SYS'!C108:G509,5,FALSE)</f>
        <v>UserName</v>
      </c>
      <c r="D123" s="21" t="s">
        <v>2000</v>
      </c>
      <c r="E123" s="17" t="s">
        <v>103</v>
      </c>
      <c r="F123" s="270" t="s">
        <v>1997</v>
      </c>
      <c r="G123" s="17"/>
    </row>
    <row r="124" spans="1:7" ht="15.75" thickBot="1">
      <c r="A124" s="7" t="s">
        <v>991</v>
      </c>
      <c r="B124" s="18" t="str">
        <f>VLOOKUP(A124,'Übersicht SYS'!C109:G510,2,FALSE)</f>
        <v>HPC (Heating Pump Cabinet) number</v>
      </c>
      <c r="C124" s="18" t="str">
        <f>VLOOKUP(A124,'Übersicht SYS'!C109:G510,5,FALSE)</f>
        <v>HPC</v>
      </c>
      <c r="D124" s="21" t="s">
        <v>2029</v>
      </c>
      <c r="E124" s="17" t="s">
        <v>2006</v>
      </c>
      <c r="F124" s="270" t="s">
        <v>1997</v>
      </c>
      <c r="G124" s="17"/>
    </row>
    <row r="125" spans="1:7" ht="30.75" thickBot="1">
      <c r="A125" s="230" t="s">
        <v>2032</v>
      </c>
      <c r="B125" s="229" t="s">
        <v>2033</v>
      </c>
      <c r="C125" s="18"/>
      <c r="D125" s="21"/>
      <c r="E125" s="17"/>
      <c r="F125" s="270"/>
      <c r="G125" s="17"/>
    </row>
    <row r="126" spans="1:7" ht="15.75" thickBot="1">
      <c r="A126" s="7" t="s">
        <v>1065</v>
      </c>
      <c r="B126" s="18" t="str">
        <f>VLOOKUP(A126,'Übersicht SYS'!C111:G512,2,FALSE)</f>
        <v xml:space="preserve">UniqueId of parameter change </v>
      </c>
      <c r="C126" s="18" t="str">
        <f>VLOOKUP(A126,'Übersicht SYS'!C111:G512,5,FALSE)</f>
        <v>UniqueId</v>
      </c>
      <c r="D126" s="21" t="s">
        <v>2005</v>
      </c>
      <c r="E126" s="17" t="s">
        <v>2006</v>
      </c>
      <c r="F126" s="270" t="s">
        <v>1997</v>
      </c>
      <c r="G126" s="17"/>
    </row>
    <row r="127" spans="1:7" ht="30.75" thickBot="1">
      <c r="A127" s="7" t="s">
        <v>1068</v>
      </c>
      <c r="B127" s="18" t="str">
        <f>VLOOKUP(A127,'Übersicht SYS'!C112:G513,2,FALSE)</f>
        <v>Timestamp of parameter change</v>
      </c>
      <c r="C127" s="18" t="str">
        <f>VLOOKUP(A127,'Übersicht SYS'!C112:G513,5,FALSE)</f>
        <v>TimeStamp</v>
      </c>
      <c r="D127" s="21" t="s">
        <v>2004</v>
      </c>
      <c r="E127" s="17" t="s">
        <v>103</v>
      </c>
      <c r="F127" s="270" t="s">
        <v>1997</v>
      </c>
      <c r="G127" s="17"/>
    </row>
    <row r="128" spans="1:7" ht="90.75" thickBot="1">
      <c r="A128" s="7" t="s">
        <v>1101</v>
      </c>
      <c r="B128" s="18" t="str">
        <f>VLOOKUP(A128,'Übersicht SYS'!C113:G514,2,FALSE)</f>
        <v>This is derived from the following xparms 
1.statistics.mapping.modificationLocationData
2. LanguageCode
3.statistics.mapping.modificationPara1 &amp; statistics.mapping.modificationPara2 &amp; statistics.mapping.modificationPara3</v>
      </c>
      <c r="C128" s="18" t="str">
        <f>VLOOKUP(A128,'Übersicht SYS'!C113:G514,5,FALSE)</f>
        <v>ModificationLocation</v>
      </c>
      <c r="D128" s="21" t="s">
        <v>2034</v>
      </c>
      <c r="E128" s="17" t="s">
        <v>103</v>
      </c>
      <c r="F128" s="270" t="s">
        <v>1997</v>
      </c>
      <c r="G128" s="17"/>
    </row>
    <row r="129" spans="1:7" ht="15.75" thickBot="1">
      <c r="A129" s="7" t="s">
        <v>1106</v>
      </c>
      <c r="B129" s="18" t="str">
        <f>VLOOKUP(A129,'Übersicht SYS'!C114:G515,2,FALSE)</f>
        <v>New value</v>
      </c>
      <c r="C129" s="18" t="str">
        <f>VLOOKUP(A129,'Übersicht SYS'!C114:G515,5,FALSE)</f>
        <v>NewValue</v>
      </c>
      <c r="D129" s="21" t="s">
        <v>2000</v>
      </c>
      <c r="E129" s="17" t="s">
        <v>103</v>
      </c>
      <c r="F129" s="270" t="s">
        <v>1997</v>
      </c>
      <c r="G129" s="17"/>
    </row>
    <row r="130" spans="1:7" ht="15.75" thickBot="1">
      <c r="A130" s="7" t="s">
        <v>1112</v>
      </c>
      <c r="B130" s="18" t="str">
        <f>VLOOKUP(A130,'Übersicht SYS'!C115:G516,2,FALSE)</f>
        <v>Old value</v>
      </c>
      <c r="C130" s="18" t="str">
        <f>VLOOKUP(A130,'Übersicht SYS'!C115:G516,5,FALSE)</f>
        <v>OldValue</v>
      </c>
      <c r="D130" s="21" t="s">
        <v>2000</v>
      </c>
      <c r="E130" s="17" t="s">
        <v>103</v>
      </c>
      <c r="F130" s="270" t="s">
        <v>1997</v>
      </c>
      <c r="G130" s="17"/>
    </row>
    <row r="131" spans="1:7" ht="15.75" thickBot="1">
      <c r="A131" s="7" t="s">
        <v>1118</v>
      </c>
      <c r="B131" s="18" t="str">
        <f>VLOOKUP(A131,'Übersicht SYS'!C116:G517,2,FALSE)</f>
        <v>User name</v>
      </c>
      <c r="C131" s="18" t="str">
        <f>VLOOKUP(A131,'Übersicht SYS'!C116:G517,5,FALSE)</f>
        <v>User</v>
      </c>
      <c r="D131" s="21" t="s">
        <v>2000</v>
      </c>
      <c r="E131" s="17" t="s">
        <v>103</v>
      </c>
      <c r="F131" s="270" t="s">
        <v>1997</v>
      </c>
      <c r="G131" s="17"/>
    </row>
    <row r="132" spans="1:7" ht="15.75" thickBot="1">
      <c r="A132" s="7" t="s">
        <v>1123</v>
      </c>
      <c r="B132" s="18" t="str">
        <f>VLOOKUP(A132,'Übersicht SYS'!C117:G518,2,FALSE)</f>
        <v>Access level</v>
      </c>
      <c r="C132" s="18" t="str">
        <f>VLOOKUP(A132,'Übersicht SYS'!C117:G518,5,FALSE)</f>
        <v>AccessLevel</v>
      </c>
      <c r="D132" s="21" t="s">
        <v>2005</v>
      </c>
      <c r="E132" s="17" t="s">
        <v>103</v>
      </c>
      <c r="F132" s="270" t="s">
        <v>1997</v>
      </c>
      <c r="G132" s="17"/>
    </row>
    <row r="133" spans="1:7" ht="15.75" thickBot="1">
      <c r="A133" s="7" t="s">
        <v>1129</v>
      </c>
      <c r="B133" s="18" t="str">
        <f>VLOOKUP(A133,'Übersicht SYS'!C118:G519,2,FALSE)</f>
        <v>ModificationTarget of parameter change</v>
      </c>
      <c r="C133" s="18" t="str">
        <f>VLOOKUP(A133,'Übersicht SYS'!C118:G519,5,FALSE)</f>
        <v>ModificationTarget</v>
      </c>
      <c r="D133" s="21" t="s">
        <v>2000</v>
      </c>
      <c r="E133" s="17" t="s">
        <v>103</v>
      </c>
      <c r="F133" s="270" t="s">
        <v>1997</v>
      </c>
      <c r="G133" s="17"/>
    </row>
    <row r="134" spans="1:7" ht="30.75" thickBot="1">
      <c r="A134" s="7" t="s">
        <v>1076</v>
      </c>
      <c r="B134" s="18" t="str">
        <f>VLOOKUP(A134,'Übersicht SYS'!C119:G520,2,FALSE)</f>
        <v>ModificationLocation description of parameter change modification location description</v>
      </c>
      <c r="C134" s="18" t="str">
        <f>VLOOKUP(A134,'Übersicht SYS'!C119:G520,5,FALSE)</f>
        <v>ModificationLocationDescription</v>
      </c>
      <c r="D134" s="21" t="s">
        <v>2000</v>
      </c>
      <c r="E134" s="17" t="s">
        <v>103</v>
      </c>
      <c r="F134" s="270" t="s">
        <v>2011</v>
      </c>
      <c r="G134" s="17"/>
    </row>
    <row r="135" spans="1:7" ht="30.75" thickBot="1">
      <c r="A135" s="7" t="s">
        <v>1081</v>
      </c>
      <c r="B135" s="18" t="str">
        <f>VLOOKUP(A135,'Übersicht SYS'!C120:G521,2,FALSE)</f>
        <v>ModificationLocationAs digit of parameter change</v>
      </c>
      <c r="C135" s="18" t="str">
        <f>VLOOKUP(A135,'Übersicht SYS'!C120:G521,5,FALSE)</f>
        <v>ModificationLocationAsDigit</v>
      </c>
      <c r="D135" s="21" t="s">
        <v>2005</v>
      </c>
      <c r="E135" s="17" t="s">
        <v>2006</v>
      </c>
      <c r="F135" s="270" t="s">
        <v>2011</v>
      </c>
      <c r="G135" s="17"/>
    </row>
    <row r="136" spans="1:7" ht="45.75" thickBot="1">
      <c r="A136" s="230" t="s">
        <v>2035</v>
      </c>
      <c r="B136" s="229" t="s">
        <v>2036</v>
      </c>
      <c r="C136" s="18"/>
      <c r="D136" s="21"/>
      <c r="E136" s="17"/>
      <c r="F136" s="270"/>
      <c r="G136" s="17"/>
    </row>
    <row r="137" spans="1:7" ht="15.75" thickBot="1">
      <c r="A137" s="15" t="s">
        <v>1426</v>
      </c>
      <c r="B137" s="18" t="str">
        <f>VLOOKUP(A137,'Übersicht SYS'!C122:G523,2,FALSE)</f>
        <v>Indicates current status/operation</v>
      </c>
      <c r="C137" s="18" t="str">
        <f>VLOOKUP(A137,'Übersicht SYS'!C122:G523,5,FALSE)</f>
        <v>StatusLine</v>
      </c>
      <c r="D137" s="21" t="s">
        <v>2000</v>
      </c>
      <c r="E137" s="17"/>
      <c r="F137" s="270" t="s">
        <v>1997</v>
      </c>
      <c r="G137" s="17"/>
    </row>
    <row r="138" spans="1:7" ht="15.75" thickBot="1">
      <c r="A138" s="7" t="s">
        <v>1436</v>
      </c>
      <c r="B138" s="18" t="str">
        <f>VLOOKUP(A138,'Übersicht SYS'!C123:G524,2,FALSE)</f>
        <v>Indicate whether Hpc1 is present</v>
      </c>
      <c r="C138" s="18" t="str">
        <f>VLOOKUP(A138,'Übersicht SYS'!C123:G524,5,FALSE)</f>
        <v>Available</v>
      </c>
      <c r="D138" s="21" t="s">
        <v>2000</v>
      </c>
      <c r="E138" s="17" t="s">
        <v>103</v>
      </c>
      <c r="F138" s="270" t="s">
        <v>1997</v>
      </c>
      <c r="G138" s="17"/>
    </row>
    <row r="139" spans="1:7" ht="15.75" thickBot="1">
      <c r="A139" s="7" t="s">
        <v>1441</v>
      </c>
      <c r="B139" s="18" t="str">
        <f>VLOOKUP(A139,'Übersicht SYS'!C124:G525,2,FALSE)</f>
        <v>Indicate whether Hpc2 is present</v>
      </c>
      <c r="C139" s="18" t="str">
        <f>VLOOKUP(A139,'Übersicht SYS'!C124:G525,5,FALSE)</f>
        <v>Available</v>
      </c>
      <c r="D139" s="21" t="s">
        <v>2000</v>
      </c>
      <c r="E139" s="17" t="s">
        <v>103</v>
      </c>
      <c r="F139" s="270" t="s">
        <v>1997</v>
      </c>
      <c r="G139" s="17"/>
    </row>
    <row r="140" spans="1:7" ht="15.75" thickBot="1">
      <c r="A140" s="15" t="s">
        <v>1135</v>
      </c>
      <c r="B140" s="18" t="str">
        <f>VLOOKUP(A140,'Übersicht SYS'!C125:G526,2,FALSE)</f>
        <v>Pump Status for HPC 1 Pump 1</v>
      </c>
      <c r="C140" s="18" t="str">
        <f>VLOOKUP(A140,'Übersicht SYS'!C125:G526,5,FALSE)</f>
        <v>StatePump1</v>
      </c>
      <c r="D140" s="21" t="s">
        <v>2000</v>
      </c>
      <c r="E140" s="17"/>
      <c r="F140" s="270" t="s">
        <v>1997</v>
      </c>
      <c r="G140" s="17"/>
    </row>
    <row r="141" spans="1:7" ht="15.75" thickBot="1">
      <c r="A141" s="15" t="s">
        <v>1141</v>
      </c>
      <c r="B141" s="18" t="str">
        <f>VLOOKUP(A141,'Übersicht SYS'!C126:G527,2,FALSE)</f>
        <v>Pump Status for HPC 1 Pump 2</v>
      </c>
      <c r="C141" s="18" t="str">
        <f>VLOOKUP(A141,'Übersicht SYS'!C126:G527,5,FALSE)</f>
        <v>StatePump2</v>
      </c>
      <c r="D141" s="21" t="s">
        <v>2000</v>
      </c>
      <c r="E141" s="17"/>
      <c r="F141" s="270" t="s">
        <v>1997</v>
      </c>
      <c r="G141" s="17"/>
    </row>
    <row r="142" spans="1:7" ht="15.75" thickBot="1">
      <c r="A142" s="15" t="s">
        <v>1146</v>
      </c>
      <c r="B142" s="18" t="str">
        <f>VLOOKUP(A142,'Übersicht SYS'!C127:G528,2,FALSE)</f>
        <v>Pump Status for HPC 2 Pump 1</v>
      </c>
      <c r="C142" s="18" t="str">
        <f>VLOOKUP(A142,'Übersicht SYS'!C127:G528,5,FALSE)</f>
        <v>StatePump1</v>
      </c>
      <c r="D142" s="21" t="s">
        <v>2000</v>
      </c>
      <c r="E142" s="17"/>
      <c r="F142" s="270" t="s">
        <v>1997</v>
      </c>
      <c r="G142" s="17"/>
    </row>
    <row r="143" spans="1:7" ht="15.75" thickBot="1">
      <c r="A143" s="15" t="s">
        <v>1150</v>
      </c>
      <c r="B143" s="18" t="str">
        <f>VLOOKUP(A143,'Übersicht SYS'!C128:G529,2,FALSE)</f>
        <v>Pump Status for HPC 2 Pump 2</v>
      </c>
      <c r="C143" s="18" t="str">
        <f>VLOOKUP(A143,'Übersicht SYS'!C128:G529,5,FALSE)</f>
        <v>StatePump2</v>
      </c>
      <c r="D143" s="21" t="s">
        <v>2000</v>
      </c>
      <c r="E143" s="17"/>
      <c r="F143" s="270" t="s">
        <v>1997</v>
      </c>
      <c r="G143" s="17"/>
    </row>
    <row r="144" spans="1:7" ht="15.75" thickBot="1">
      <c r="A144" s="15" t="s">
        <v>1154</v>
      </c>
      <c r="B144" s="18" t="str">
        <f>VLOOKUP(A144,'Übersicht SYS'!C129:G530,2,FALSE)</f>
        <v>Fill level warning for HPC 1 Pump 1</v>
      </c>
      <c r="C144" s="18" t="str">
        <f>VLOOKUP(A144,'Übersicht SYS'!C129:G530,5,FALSE)</f>
        <v>FillLevelWarningPump1</v>
      </c>
      <c r="D144" s="21" t="s">
        <v>2000</v>
      </c>
      <c r="E144" s="17"/>
      <c r="F144" s="270" t="s">
        <v>1997</v>
      </c>
      <c r="G144" s="17"/>
    </row>
    <row r="145" spans="1:7" ht="15.75" thickBot="1">
      <c r="A145" s="15" t="s">
        <v>1159</v>
      </c>
      <c r="B145" s="18" t="str">
        <f>VLOOKUP(A145,'Übersicht SYS'!C130:G531,2,FALSE)</f>
        <v>Fill level warning for HPC 1 Pump 2</v>
      </c>
      <c r="C145" s="18" t="str">
        <f>VLOOKUP(A145,'Übersicht SYS'!C130:G531,5,FALSE)</f>
        <v>FillLevelWarningPump2</v>
      </c>
      <c r="D145" s="21" t="s">
        <v>2000</v>
      </c>
      <c r="E145" s="17"/>
      <c r="F145" s="270" t="s">
        <v>1997</v>
      </c>
      <c r="G145" s="17"/>
    </row>
    <row r="146" spans="1:7" ht="15.75" thickBot="1">
      <c r="A146" s="15" t="s">
        <v>1164</v>
      </c>
      <c r="B146" s="18" t="str">
        <f>VLOOKUP(A146,'Übersicht SYS'!C131:G532,2,FALSE)</f>
        <v>Fill level warning for HPC 2 Pump 1</v>
      </c>
      <c r="C146" s="18" t="str">
        <f>VLOOKUP(A146,'Übersicht SYS'!C131:G532,5,FALSE)</f>
        <v>FillLevelWarningPump1</v>
      </c>
      <c r="D146" s="21" t="s">
        <v>2000</v>
      </c>
      <c r="E146" s="17"/>
      <c r="F146" s="270" t="s">
        <v>1997</v>
      </c>
      <c r="G146" s="17"/>
    </row>
    <row r="147" spans="1:7" ht="15.75" thickBot="1">
      <c r="A147" s="15" t="s">
        <v>1168</v>
      </c>
      <c r="B147" s="18" t="str">
        <f>VLOOKUP(A147,'Übersicht SYS'!C132:G533,2,FALSE)</f>
        <v>Fill level warning for HPC 2 Pump 2</v>
      </c>
      <c r="C147" s="18" t="str">
        <f>VLOOKUP(A147,'Übersicht SYS'!C132:G533,5,FALSE)</f>
        <v>FillLevelWarningPump2</v>
      </c>
      <c r="D147" s="21" t="s">
        <v>2000</v>
      </c>
      <c r="E147" s="17"/>
      <c r="F147" s="270" t="s">
        <v>1997</v>
      </c>
      <c r="G147" s="17"/>
    </row>
    <row r="148" spans="1:7" ht="45.75" thickBot="1">
      <c r="A148" s="230" t="s">
        <v>1170</v>
      </c>
      <c r="B148" s="229" t="s">
        <v>2037</v>
      </c>
      <c r="C148" s="18"/>
      <c r="D148" s="21"/>
      <c r="E148" s="17"/>
      <c r="F148" s="270"/>
      <c r="G148" s="17"/>
    </row>
    <row r="149" spans="1:7" ht="15.75" thickBot="1">
      <c r="A149" s="7" t="s">
        <v>1172</v>
      </c>
      <c r="B149" s="18" t="str">
        <f>VLOOKUP(A149,'Übersicht SYS'!C134:G535,2,FALSE)</f>
        <v>UniqueId of general event</v>
      </c>
      <c r="C149" s="18" t="str">
        <f>VLOOKUP(A149,'Übersicht SYS'!C134:G535,5,FALSE)</f>
        <v>UniqueId</v>
      </c>
      <c r="D149" s="21" t="s">
        <v>2005</v>
      </c>
      <c r="E149" s="17" t="s">
        <v>2006</v>
      </c>
      <c r="F149" s="270" t="s">
        <v>1997</v>
      </c>
      <c r="G149" s="17"/>
    </row>
    <row r="150" spans="1:7" ht="30.75" thickBot="1">
      <c r="A150" s="7" t="s">
        <v>1175</v>
      </c>
      <c r="B150" s="18" t="str">
        <f>VLOOKUP(A150,'Übersicht SYS'!C135:G536,2,FALSE)</f>
        <v>Timestamp of general event</v>
      </c>
      <c r="C150" s="18" t="str">
        <f>VLOOKUP(A150,'Übersicht SYS'!C135:G536,5,FALSE)</f>
        <v>TimeStamp</v>
      </c>
      <c r="D150" s="21" t="s">
        <v>2004</v>
      </c>
      <c r="E150" s="17" t="s">
        <v>103</v>
      </c>
      <c r="F150" s="270" t="s">
        <v>1997</v>
      </c>
      <c r="G150" s="17"/>
    </row>
    <row r="151" spans="1:7" ht="75.75" thickBot="1">
      <c r="A151" s="18" t="s">
        <v>1197</v>
      </c>
      <c r="B151" s="18" t="str">
        <f>VLOOKUP(A151,'Übersicht SYS'!C136:G537,2,FALSE)</f>
        <v>Derived from 
1. LocationParm1, Location Parm2, LocationParm3
2.GeneralEvent.Code
3.LocationParmUnit1
4.LocationParmUnit2</v>
      </c>
      <c r="C151" s="18" t="str">
        <f>VLOOKUP(A151,'Übersicht SYS'!C136:G537,5,FALSE)</f>
        <v>LocalizedDescription</v>
      </c>
      <c r="D151" s="21" t="s">
        <v>2000</v>
      </c>
      <c r="E151" s="17" t="s">
        <v>103</v>
      </c>
      <c r="F151" s="270" t="s">
        <v>1997</v>
      </c>
      <c r="G151" s="17"/>
    </row>
    <row r="152" spans="1:7" ht="30.75" thickBot="1">
      <c r="A152" s="18" t="s">
        <v>1202</v>
      </c>
      <c r="B152" s="18" t="str">
        <f>VLOOKUP(A152,'Übersicht SYS'!C137:G538,2,FALSE)</f>
        <v>General event code
This data is used to derive 'description'</v>
      </c>
      <c r="C152" s="18" t="str">
        <f>VLOOKUP(A152,'Übersicht SYS'!C137:G538,5,FALSE)</f>
        <v>EventCode</v>
      </c>
      <c r="D152" s="21" t="s">
        <v>2038</v>
      </c>
      <c r="E152" s="17" t="s">
        <v>103</v>
      </c>
      <c r="F152" s="270" t="s">
        <v>1997</v>
      </c>
      <c r="G152" s="17"/>
    </row>
    <row r="153" spans="1:7" ht="45.75" thickBot="1">
      <c r="A153" s="230" t="s">
        <v>2039</v>
      </c>
      <c r="B153" s="229" t="s">
        <v>2040</v>
      </c>
      <c r="C153" s="18"/>
      <c r="D153" s="21"/>
      <c r="E153" s="17"/>
      <c r="F153" s="270"/>
      <c r="G153" s="17"/>
    </row>
    <row r="154" spans="1:7" ht="30.75" thickBot="1">
      <c r="A154" s="18" t="s">
        <v>1212</v>
      </c>
      <c r="B154" s="18" t="str">
        <f>VLOOKUP(A154,'Übersicht SYS'!C139:G540,2,FALSE)</f>
        <v>Timestamp of counter data</v>
      </c>
      <c r="C154" s="18" t="str">
        <f>VLOOKUP(A154,'Übersicht SYS'!C139:G540,5,FALSE)</f>
        <v>TimeStamp</v>
      </c>
      <c r="D154" s="21" t="s">
        <v>2004</v>
      </c>
      <c r="E154" s="17" t="s">
        <v>103</v>
      </c>
      <c r="F154" s="270" t="s">
        <v>1997</v>
      </c>
      <c r="G154" s="17"/>
    </row>
    <row r="155" spans="1:7" ht="15.75" thickBot="1">
      <c r="A155" s="15" t="s">
        <v>1216</v>
      </c>
      <c r="B155" s="18" t="str">
        <f>VLOOKUP(A155,'Übersicht SYS'!C140:G541,2,FALSE)</f>
        <v>System cycle counter</v>
      </c>
      <c r="C155" s="18" t="str">
        <f>VLOOKUP(A155,'Übersicht SYS'!C140:G541,5,FALSE)</f>
        <v>SystemCycles</v>
      </c>
      <c r="D155" s="21" t="s">
        <v>2005</v>
      </c>
      <c r="E155" s="17" t="s">
        <v>2006</v>
      </c>
      <c r="F155" s="270" t="s">
        <v>1997</v>
      </c>
      <c r="G155" s="17"/>
    </row>
    <row r="156" spans="1:7" ht="15.75" thickBot="1">
      <c r="A156" s="7" t="s">
        <v>1221</v>
      </c>
      <c r="B156" s="18" t="str">
        <f>VLOOKUP(A156,'Übersicht SYS'!C141:G542,2,FALSE)</f>
        <v>Total purge material volume</v>
      </c>
      <c r="C156" s="18" t="str">
        <f>VLOOKUP(A156,'Übersicht SYS'!C141:G542,5,FALSE)</f>
        <v>TotalPurgeVolume</v>
      </c>
      <c r="D156" s="21" t="s">
        <v>2005</v>
      </c>
      <c r="E156" s="17" t="s">
        <v>2008</v>
      </c>
      <c r="F156" s="270" t="s">
        <v>1997</v>
      </c>
      <c r="G156" s="17"/>
    </row>
    <row r="157" spans="1:7" ht="15.75" thickBot="1">
      <c r="A157" s="7" t="s">
        <v>1227</v>
      </c>
      <c r="B157" s="18" t="str">
        <f>VLOOKUP(A157,'Übersicht SYS'!C142:G543,2,FALSE)</f>
        <v>Total applied material volume for production</v>
      </c>
      <c r="C157" s="18" t="str">
        <f>VLOOKUP(A157,'Übersicht SYS'!C142:G543,5,FALSE)</f>
        <v>TotalProductionQuantity</v>
      </c>
      <c r="D157" s="21" t="s">
        <v>2005</v>
      </c>
      <c r="E157" s="17" t="s">
        <v>2008</v>
      </c>
      <c r="F157" s="270" t="s">
        <v>1997</v>
      </c>
      <c r="G157" s="17"/>
    </row>
    <row r="158" spans="1:7" ht="15.75" thickBot="1">
      <c r="A158" s="7" t="s">
        <v>1233</v>
      </c>
      <c r="B158" s="18" t="str">
        <f>VLOOKUP(A158,'Übersicht SYS'!C143:G544,2,FALSE)</f>
        <v>Total  applied material volume for maintenance</v>
      </c>
      <c r="C158" s="18" t="str">
        <f>VLOOKUP(A158,'Übersicht SYS'!C143:G544,5,FALSE)</f>
        <v>TotalMaintenanceVolume</v>
      </c>
      <c r="D158" s="21" t="s">
        <v>2005</v>
      </c>
      <c r="E158" s="17" t="s">
        <v>2008</v>
      </c>
      <c r="F158" s="270" t="s">
        <v>1997</v>
      </c>
      <c r="G158" s="17"/>
    </row>
    <row r="159" spans="1:7" ht="15.75" thickBot="1">
      <c r="A159" s="7" t="s">
        <v>1238</v>
      </c>
      <c r="B159" s="18" t="str">
        <f>VLOOKUP(A159,'Übersicht SYS'!C144:G545,2,FALSE)</f>
        <v>Total counter since last reset</v>
      </c>
      <c r="C159" s="18" t="str">
        <f>VLOOKUP(A159,'Übersicht SYS'!C144:G545,5,FALSE)</f>
        <v>TotalCounterSinceLastReset</v>
      </c>
      <c r="D159" s="21" t="s">
        <v>2005</v>
      </c>
      <c r="E159" s="17" t="s">
        <v>2006</v>
      </c>
      <c r="F159" s="270" t="s">
        <v>1997</v>
      </c>
      <c r="G159" s="17"/>
    </row>
    <row r="160" spans="1:7" ht="15.75" thickBot="1">
      <c r="A160" s="7" t="s">
        <v>1256</v>
      </c>
      <c r="B160" s="18" t="str">
        <f>VLOOKUP(A160,'Übersicht SYS'!C145:G546,2,FALSE)</f>
        <v>Cycles applicator for meter 1 applicator 1</v>
      </c>
      <c r="C160" s="18" t="str">
        <f>VLOOKUP(A160,'Übersicht SYS'!C145:G546,5,FALSE)</f>
        <v>CyclesApplicator1</v>
      </c>
      <c r="D160" s="21" t="s">
        <v>2005</v>
      </c>
      <c r="E160" s="17" t="s">
        <v>2006</v>
      </c>
      <c r="F160" s="270" t="s">
        <v>1997</v>
      </c>
      <c r="G160" s="17"/>
    </row>
    <row r="161" spans="1:7" ht="15.75" thickBot="1">
      <c r="A161" s="7" t="s">
        <v>1263</v>
      </c>
      <c r="B161" s="18" t="str">
        <f>VLOOKUP(A161,'Übersicht SYS'!C146:G547,2,FALSE)</f>
        <v>Cycles applicator for meter 1 applicator 2</v>
      </c>
      <c r="C161" s="18" t="str">
        <f>VLOOKUP(A161,'Übersicht SYS'!C146:G547,5,FALSE)</f>
        <v>CyclesApplicator2</v>
      </c>
      <c r="D161" s="21" t="s">
        <v>2005</v>
      </c>
      <c r="E161" s="17" t="s">
        <v>2006</v>
      </c>
      <c r="F161" s="270" t="s">
        <v>1997</v>
      </c>
      <c r="G161" s="17"/>
    </row>
    <row r="162" spans="1:7" ht="15.75" thickBot="1">
      <c r="A162" s="7" t="s">
        <v>1270</v>
      </c>
      <c r="B162" s="18" t="str">
        <f>VLOOKUP(A162,'Übersicht SYS'!C147:G548,2,FALSE)</f>
        <v>Cycles applicator for meter 1 applicator 3</v>
      </c>
      <c r="C162" s="18" t="str">
        <f>VLOOKUP(A162,'Übersicht SYS'!C147:G548,5,FALSE)</f>
        <v>CyclesApplicator3</v>
      </c>
      <c r="D162" s="21" t="s">
        <v>2005</v>
      </c>
      <c r="E162" s="17" t="s">
        <v>2006</v>
      </c>
      <c r="F162" s="270" t="s">
        <v>1997</v>
      </c>
      <c r="G162" s="17"/>
    </row>
    <row r="163" spans="1:7" ht="15.75" thickBot="1">
      <c r="A163" s="7" t="s">
        <v>1277</v>
      </c>
      <c r="B163" s="18" t="str">
        <f>VLOOKUP(A163,'Übersicht SYS'!C148:G549,2,FALSE)</f>
        <v>Cycles applicator for meter 1 applicator 4</v>
      </c>
      <c r="C163" s="18" t="str">
        <f>VLOOKUP(A163,'Übersicht SYS'!C148:G549,5,FALSE)</f>
        <v>CyclesApplicator4</v>
      </c>
      <c r="D163" s="21" t="s">
        <v>2005</v>
      </c>
      <c r="E163" s="17" t="s">
        <v>2006</v>
      </c>
      <c r="F163" s="270" t="s">
        <v>1997</v>
      </c>
      <c r="G163" s="17"/>
    </row>
    <row r="164" spans="1:7" ht="15.75" thickBot="1">
      <c r="A164" s="7" t="s">
        <v>1283</v>
      </c>
      <c r="B164" s="18" t="str">
        <f>VLOOKUP(A164,'Übersicht SYS'!C149:G550,2,FALSE)</f>
        <v>Cycles applicator for meter 2 applicator 1</v>
      </c>
      <c r="C164" s="18" t="str">
        <f>VLOOKUP(A164,'Übersicht SYS'!C149:G550,5,FALSE)</f>
        <v>CyclesApplicator1</v>
      </c>
      <c r="D164" s="21" t="s">
        <v>2005</v>
      </c>
      <c r="E164" s="17" t="s">
        <v>2006</v>
      </c>
      <c r="F164" s="270" t="s">
        <v>1997</v>
      </c>
      <c r="G164" s="17"/>
    </row>
    <row r="165" spans="1:7" ht="15.75" thickBot="1">
      <c r="A165" s="15" t="s">
        <v>1299</v>
      </c>
      <c r="B165" s="18" t="str">
        <f>VLOOKUP(A165,'Übersicht SYS'!C150:G551,2,FALSE)</f>
        <v>Number of strokes for Hpc 1 Pump 1</v>
      </c>
      <c r="C165" s="18" t="str">
        <f>VLOOKUP(A165,'Übersicht SYS'!C150:G551,5,FALSE)</f>
        <v>NumberOfStrokesPump1</v>
      </c>
      <c r="D165" s="21" t="s">
        <v>2005</v>
      </c>
      <c r="E165" s="17" t="s">
        <v>2006</v>
      </c>
      <c r="F165" s="270" t="s">
        <v>1997</v>
      </c>
      <c r="G165" s="17"/>
    </row>
    <row r="166" spans="1:7" ht="15.75" thickBot="1">
      <c r="A166" s="15" t="s">
        <v>1306</v>
      </c>
      <c r="B166" s="18" t="str">
        <f>VLOOKUP(A166,'Übersicht SYS'!C151:G552,2,FALSE)</f>
        <v>Number of strokes for Hpc 1 Pump 2</v>
      </c>
      <c r="C166" s="18" t="str">
        <f>VLOOKUP(A166,'Übersicht SYS'!C151:G552,5,FALSE)</f>
        <v>NumberOfStrokesPump2</v>
      </c>
      <c r="D166" s="21" t="s">
        <v>2005</v>
      </c>
      <c r="E166" s="17" t="s">
        <v>2006</v>
      </c>
      <c r="F166" s="270" t="s">
        <v>1997</v>
      </c>
      <c r="G166" s="17"/>
    </row>
    <row r="167" spans="1:7" ht="15.75" thickBot="1">
      <c r="A167" s="15" t="s">
        <v>1313</v>
      </c>
      <c r="B167" s="18" t="str">
        <f>VLOOKUP(A167,'Übersicht SYS'!C152:G553,2,FALSE)</f>
        <v>Number of strokes for Hpc 2 Pump 1</v>
      </c>
      <c r="C167" s="18" t="str">
        <f>VLOOKUP(A167,'Übersicht SYS'!C152:G553,5,FALSE)</f>
        <v>NumberOfStrokesPump1</v>
      </c>
      <c r="D167" s="21" t="s">
        <v>2005</v>
      </c>
      <c r="E167" s="17" t="s">
        <v>2006</v>
      </c>
      <c r="F167" s="270" t="s">
        <v>1997</v>
      </c>
      <c r="G167" s="17"/>
    </row>
    <row r="168" spans="1:7" ht="15.75" thickBot="1">
      <c r="A168" s="15" t="s">
        <v>1319</v>
      </c>
      <c r="B168" s="18" t="str">
        <f>VLOOKUP(A168,'Übersicht SYS'!C153:G554,2,FALSE)</f>
        <v>Number of strokes for Hpc 2 Pump 2</v>
      </c>
      <c r="C168" s="18" t="str">
        <f>VLOOKUP(A168,'Übersicht SYS'!C153:G554,5,FALSE)</f>
        <v>NumberOfStrokesPump2</v>
      </c>
      <c r="D168" s="21" t="s">
        <v>2005</v>
      </c>
      <c r="E168" s="17" t="s">
        <v>2006</v>
      </c>
      <c r="F168" s="270" t="s">
        <v>1997</v>
      </c>
      <c r="G168" s="17"/>
    </row>
    <row r="169" spans="1:7" ht="15.75" thickBot="1">
      <c r="A169" s="15" t="s">
        <v>1325</v>
      </c>
      <c r="B169" s="18" t="str">
        <f>VLOOKUP(A169,'Übersicht SYS'!C154:G555,2,FALSE)</f>
        <v>Total quantity for Hpc 1</v>
      </c>
      <c r="C169" s="18" t="str">
        <f>VLOOKUP(A169,'Übersicht SYS'!C154:G555,5,FALSE)</f>
        <v>TotalQuantity</v>
      </c>
      <c r="D169" s="21" t="s">
        <v>2005</v>
      </c>
      <c r="E169" s="17" t="s">
        <v>2006</v>
      </c>
      <c r="F169" s="270" t="s">
        <v>1997</v>
      </c>
      <c r="G169" s="17"/>
    </row>
    <row r="170" spans="1:7" ht="15.75" thickBot="1">
      <c r="A170" s="15" t="s">
        <v>1330</v>
      </c>
      <c r="B170" s="18" t="str">
        <f>VLOOKUP(A170,'Übersicht SYS'!C155:G556,2,FALSE)</f>
        <v>Total quantity for Hpc 2</v>
      </c>
      <c r="C170" s="18" t="str">
        <f>VLOOKUP(A170,'Übersicht SYS'!C155:G556,5,FALSE)</f>
        <v>TotalQuantity</v>
      </c>
      <c r="D170" s="21" t="s">
        <v>2005</v>
      </c>
      <c r="E170" s="17" t="s">
        <v>2006</v>
      </c>
      <c r="F170" s="270" t="s">
        <v>1997</v>
      </c>
      <c r="G170" s="17"/>
    </row>
    <row r="171" spans="1:7" ht="45.75" thickBot="1">
      <c r="A171" s="230" t="s">
        <v>2041</v>
      </c>
      <c r="B171" s="229" t="s">
        <v>2042</v>
      </c>
      <c r="C171" s="18"/>
      <c r="D171" s="21"/>
      <c r="E171" s="17"/>
      <c r="F171" s="270"/>
      <c r="G171" s="17"/>
    </row>
    <row r="172" spans="1:7" ht="15.75" thickBot="1">
      <c r="A172" s="7" t="s">
        <v>1598</v>
      </c>
      <c r="B172" s="18" t="str">
        <f>VLOOKUP(A172,'Übersicht SYS'!C157:G558,2,FALSE)</f>
        <v>Adhesive material name of Hpc1 Barrel 1</v>
      </c>
      <c r="C172" s="18" t="str">
        <f>VLOOKUP(A172,'Übersicht SYS'!C157:G558,5,FALSE)</f>
        <v>Hpc1.Barrel1.Material</v>
      </c>
      <c r="D172" s="21" t="s">
        <v>2000</v>
      </c>
      <c r="E172" s="17" t="s">
        <v>103</v>
      </c>
      <c r="F172" s="270" t="s">
        <v>2043</v>
      </c>
      <c r="G172" s="17"/>
    </row>
    <row r="173" spans="1:7" ht="15.75" thickBot="1">
      <c r="A173" s="7" t="s">
        <v>1602</v>
      </c>
      <c r="B173" s="18" t="str">
        <f>VLOOKUP(A173,'Übersicht SYS'!C158:G559,2,FALSE)</f>
        <v>Adhesive material name of Hpc1 Barrel 2</v>
      </c>
      <c r="C173" s="18" t="str">
        <f>VLOOKUP(A173,'Übersicht SYS'!C158:G559,5,FALSE)</f>
        <v>Hpc1.Barrel2.Material</v>
      </c>
      <c r="D173" s="21" t="s">
        <v>2000</v>
      </c>
      <c r="E173" s="17" t="s">
        <v>103</v>
      </c>
      <c r="F173" s="270" t="s">
        <v>2043</v>
      </c>
      <c r="G173" s="17"/>
    </row>
    <row r="174" spans="1:7" ht="15.75" thickBot="1">
      <c r="A174" s="7" t="s">
        <v>1607</v>
      </c>
      <c r="B174" s="18" t="str">
        <f>VLOOKUP(A174,'Übersicht SYS'!C159:G560,2,FALSE)</f>
        <v>Adhesive material name of Hpc2 Barrel 1</v>
      </c>
      <c r="C174" s="18" t="str">
        <f>VLOOKUP(A174,'Übersicht SYS'!C159:G560,5,FALSE)</f>
        <v>Hpc2.Barrel1.Material</v>
      </c>
      <c r="D174" s="21" t="s">
        <v>2000</v>
      </c>
      <c r="E174" s="17" t="s">
        <v>103</v>
      </c>
      <c r="F174" s="270" t="s">
        <v>2043</v>
      </c>
      <c r="G174" s="17"/>
    </row>
    <row r="175" spans="1:7" ht="15.75" thickBot="1">
      <c r="A175" s="7" t="s">
        <v>1611</v>
      </c>
      <c r="B175" s="18" t="str">
        <f>VLOOKUP(A175,'Übersicht SYS'!C160:G561,2,FALSE)</f>
        <v>Adhesive material name of Hpc2 Barrel 2</v>
      </c>
      <c r="C175" s="18" t="str">
        <f>VLOOKUP(A175,'Übersicht SYS'!C160:G561,5,FALSE)</f>
        <v>Hpc2.Barrel2.Material</v>
      </c>
      <c r="D175" s="21" t="s">
        <v>2000</v>
      </c>
      <c r="E175" s="17" t="s">
        <v>103</v>
      </c>
      <c r="F175" s="270" t="s">
        <v>2043</v>
      </c>
      <c r="G175" s="17"/>
    </row>
    <row r="176" spans="1:7" ht="30.75" thickBot="1">
      <c r="A176" s="7" t="s">
        <v>1616</v>
      </c>
      <c r="B176" s="18" t="str">
        <f>VLOOKUP(A176,'Übersicht SYS'!C161:G562,2,FALSE)</f>
        <v>Expiration date of adhesive material of Hpc1 Barrel 1</v>
      </c>
      <c r="C176" s="18" t="str">
        <f>VLOOKUP(A176,'Übersicht SYS'!C161:G562,5,FALSE)</f>
        <v>Hpc1.Barrel1.ExpirationDate</v>
      </c>
      <c r="D176" s="21" t="s">
        <v>2000</v>
      </c>
      <c r="E176" s="17" t="s">
        <v>103</v>
      </c>
      <c r="F176" s="270" t="s">
        <v>2043</v>
      </c>
      <c r="G176" s="17"/>
    </row>
    <row r="177" spans="1:7" ht="30.75" thickBot="1">
      <c r="A177" s="7" t="s">
        <v>1622</v>
      </c>
      <c r="B177" s="18" t="str">
        <f>VLOOKUP(A177,'Übersicht SYS'!C162:G563,2,FALSE)</f>
        <v>Expiration date of adhesive material of Hpc1 Barrel 2</v>
      </c>
      <c r="C177" s="18" t="str">
        <f>VLOOKUP(A177,'Übersicht SYS'!C162:G563,5,FALSE)</f>
        <v>Hpc1.Barrel2.ExpirationDate</v>
      </c>
      <c r="D177" s="21" t="s">
        <v>2000</v>
      </c>
      <c r="E177" s="17" t="s">
        <v>103</v>
      </c>
      <c r="F177" s="270" t="s">
        <v>2043</v>
      </c>
      <c r="G177" s="17"/>
    </row>
    <row r="178" spans="1:7" ht="30.75" thickBot="1">
      <c r="A178" s="7" t="s">
        <v>1628</v>
      </c>
      <c r="B178" s="18" t="str">
        <f>VLOOKUP(A178,'Übersicht SYS'!C163:G564,2,FALSE)</f>
        <v>Expiration date of adhesive material of Hpc2 Barrel 1</v>
      </c>
      <c r="C178" s="18" t="str">
        <f>VLOOKUP(A178,'Übersicht SYS'!C163:G564,5,FALSE)</f>
        <v>Hpc2.Barrel1.ExpirationDate</v>
      </c>
      <c r="D178" s="21" t="s">
        <v>2000</v>
      </c>
      <c r="E178" s="17" t="s">
        <v>103</v>
      </c>
      <c r="F178" s="270" t="s">
        <v>2043</v>
      </c>
      <c r="G178" s="17"/>
    </row>
    <row r="179" spans="1:7" ht="30.75" thickBot="1">
      <c r="A179" s="7" t="s">
        <v>1633</v>
      </c>
      <c r="B179" s="18" t="str">
        <f>VLOOKUP(A179,'Übersicht SYS'!C164:G565,2,FALSE)</f>
        <v>Expiration date of adhesive material of Hpc2 Barrel 2</v>
      </c>
      <c r="C179" s="18" t="str">
        <f>VLOOKUP(A179,'Übersicht SYS'!C164:G565,5,FALSE)</f>
        <v>Hpc2.Barrel2.ExpirationDate</v>
      </c>
      <c r="D179" s="21" t="s">
        <v>2000</v>
      </c>
      <c r="E179" s="17" t="s">
        <v>103</v>
      </c>
      <c r="F179" s="270" t="s">
        <v>2043</v>
      </c>
      <c r="G179" s="17"/>
    </row>
    <row r="180" spans="1:7" ht="30.75" thickBot="1">
      <c r="A180" s="7" t="s">
        <v>1639</v>
      </c>
      <c r="B180" s="18" t="str">
        <f>VLOOKUP(A180,'Übersicht SYS'!C165:G566,2,FALSE)</f>
        <v>Active barrel number of Hpc1 (0: no barrel or barrel number 1 or 2)</v>
      </c>
      <c r="C180" s="18" t="str">
        <f>VLOOKUP(A180,'Übersicht SYS'!C165:G566,5,FALSE)</f>
        <v>Hpc1.ActiveBarrelNumber</v>
      </c>
      <c r="D180" s="21" t="s">
        <v>2005</v>
      </c>
      <c r="E180" s="17" t="s">
        <v>2006</v>
      </c>
      <c r="F180" s="270" t="s">
        <v>2043</v>
      </c>
      <c r="G180" s="17"/>
    </row>
    <row r="181" spans="1:7" ht="30.75" thickBot="1">
      <c r="A181" s="7" t="s">
        <v>1645</v>
      </c>
      <c r="B181" s="18" t="str">
        <f>VLOOKUP(A181,'Übersicht SYS'!C166:G567,2,FALSE)</f>
        <v>Active barrel number of Hpc2 (0: no barrel or barrel number 1 or 2)</v>
      </c>
      <c r="C181" s="18" t="str">
        <f>VLOOKUP(A181,'Übersicht SYS'!C166:G567,5,FALSE)</f>
        <v>Hpc2.ActiveBarrelNumber</v>
      </c>
      <c r="D181" s="21" t="s">
        <v>2005</v>
      </c>
      <c r="E181" s="17" t="s">
        <v>2006</v>
      </c>
      <c r="F181" s="270" t="s">
        <v>2043</v>
      </c>
      <c r="G181" s="17"/>
    </row>
    <row r="182" spans="1:7" ht="15.75" thickBot="1">
      <c r="A182" s="7" t="s">
        <v>1703</v>
      </c>
      <c r="B182" s="18" t="str">
        <f>VLOOKUP(A182,'Übersicht SYS'!C167:G568,2,FALSE)</f>
        <v>User name of HPC 1 barrel 1</v>
      </c>
      <c r="C182" s="18" t="str">
        <f>VLOOKUP(A182,'Übersicht SYS'!C167:G568,5,FALSE)</f>
        <v>Hpc1.Barrel1.UserName</v>
      </c>
      <c r="D182" s="21" t="s">
        <v>2000</v>
      </c>
      <c r="E182" s="17" t="s">
        <v>103</v>
      </c>
      <c r="F182" s="270" t="s">
        <v>2011</v>
      </c>
      <c r="G182" s="17"/>
    </row>
    <row r="183" spans="1:7" ht="15.75" thickBot="1">
      <c r="A183" s="7" t="s">
        <v>1707</v>
      </c>
      <c r="B183" s="18" t="str">
        <f>VLOOKUP(A183,'Übersicht SYS'!C168:G569,2,FALSE)</f>
        <v>User name of HPC 1 barrel 2</v>
      </c>
      <c r="C183" s="18" t="str">
        <f>VLOOKUP(A183,'Übersicht SYS'!C168:G569,5,FALSE)</f>
        <v>Hpc1.Barrel2.UserName</v>
      </c>
      <c r="D183" s="21" t="s">
        <v>2000</v>
      </c>
      <c r="E183" s="17" t="s">
        <v>103</v>
      </c>
      <c r="F183" s="270" t="s">
        <v>2011</v>
      </c>
      <c r="G183" s="17"/>
    </row>
    <row r="184" spans="1:7" ht="15.75" thickBot="1">
      <c r="A184" s="7" t="s">
        <v>1712</v>
      </c>
      <c r="B184" s="18" t="str">
        <f>VLOOKUP(A184,'Übersicht SYS'!C169:G570,2,FALSE)</f>
        <v>User name of HPC 2 barrel 1</v>
      </c>
      <c r="C184" s="18" t="str">
        <f>VLOOKUP(A184,'Übersicht SYS'!C169:G570,5,FALSE)</f>
        <v>Hpc2.Barrel1.UserName</v>
      </c>
      <c r="D184" s="21" t="s">
        <v>2000</v>
      </c>
      <c r="E184" s="17" t="s">
        <v>103</v>
      </c>
      <c r="F184" s="270" t="s">
        <v>2011</v>
      </c>
      <c r="G184" s="17"/>
    </row>
    <row r="185" spans="1:7" ht="15.75" thickBot="1">
      <c r="A185" s="7" t="s">
        <v>1716</v>
      </c>
      <c r="B185" s="18" t="str">
        <f>VLOOKUP(A185,'Übersicht SYS'!C170:G571,2,FALSE)</f>
        <v>User name of HPC 2 barrel 2</v>
      </c>
      <c r="C185" s="18" t="str">
        <f>VLOOKUP(A185,'Übersicht SYS'!C170:G571,5,FALSE)</f>
        <v>Hpc2.Barrel2.UserName</v>
      </c>
      <c r="D185" s="21" t="s">
        <v>2000</v>
      </c>
      <c r="E185" s="17" t="s">
        <v>103</v>
      </c>
      <c r="F185" s="270" t="s">
        <v>2011</v>
      </c>
      <c r="G185" s="17"/>
    </row>
    <row r="186" spans="1:7" ht="15.75" thickBot="1">
      <c r="A186" s="7" t="s">
        <v>1721</v>
      </c>
      <c r="B186" s="18" t="str">
        <f>VLOOKUP(A186,'Übersicht SYS'!C171:G572,2,FALSE)</f>
        <v>Charge number of Hpc1 Barrel 1</v>
      </c>
      <c r="C186" s="18" t="str">
        <f>VLOOKUP(A186,'Übersicht SYS'!C171:G572,5,FALSE)</f>
        <v>Hpc1.Barrel1.Charge</v>
      </c>
      <c r="D186" s="21" t="s">
        <v>2000</v>
      </c>
      <c r="E186" s="17" t="s">
        <v>103</v>
      </c>
      <c r="F186" s="270" t="s">
        <v>2011</v>
      </c>
      <c r="G186" s="17"/>
    </row>
    <row r="187" spans="1:7" ht="15.75" thickBot="1">
      <c r="A187" s="7" t="s">
        <v>1727</v>
      </c>
      <c r="B187" s="18" t="str">
        <f>VLOOKUP(A187,'Übersicht SYS'!C172:G573,2,FALSE)</f>
        <v>Charge number of Hpc1 Barrel 2</v>
      </c>
      <c r="C187" s="18" t="str">
        <f>VLOOKUP(A187,'Übersicht SYS'!C172:G573,5,FALSE)</f>
        <v>Hpc1.Barrel2.Charge</v>
      </c>
      <c r="D187" s="21" t="s">
        <v>2000</v>
      </c>
      <c r="E187" s="17" t="s">
        <v>103</v>
      </c>
      <c r="F187" s="270" t="s">
        <v>2011</v>
      </c>
      <c r="G187" s="17"/>
    </row>
    <row r="188" spans="1:7" ht="15.75" thickBot="1">
      <c r="A188" s="7" t="s">
        <v>1733</v>
      </c>
      <c r="B188" s="18" t="str">
        <f>VLOOKUP(A188,'Übersicht SYS'!C173:G574,2,FALSE)</f>
        <v>Charge number of Hpc2 Barrel 1</v>
      </c>
      <c r="C188" s="18" t="str">
        <f>VLOOKUP(A188,'Übersicht SYS'!C173:G574,5,FALSE)</f>
        <v>Hpc2.Barrel1.Charge</v>
      </c>
      <c r="D188" s="21" t="s">
        <v>2000</v>
      </c>
      <c r="E188" s="17" t="s">
        <v>103</v>
      </c>
      <c r="F188" s="270" t="s">
        <v>2011</v>
      </c>
      <c r="G188" s="17"/>
    </row>
    <row r="189" spans="1:7" ht="15.75" thickBot="1">
      <c r="A189" s="7" t="s">
        <v>1738</v>
      </c>
      <c r="B189" s="18" t="str">
        <f>VLOOKUP(A189,'Übersicht SYS'!C174:G575,2,FALSE)</f>
        <v>Charge number of Hpc2 Barrel 2</v>
      </c>
      <c r="C189" s="18" t="str">
        <f>VLOOKUP(A189,'Übersicht SYS'!C174:G575,5,FALSE)</f>
        <v>Hpc2.Barrel2.Charge</v>
      </c>
      <c r="D189" s="21" t="s">
        <v>2000</v>
      </c>
      <c r="E189" s="17" t="s">
        <v>103</v>
      </c>
      <c r="F189" s="270" t="s">
        <v>2011</v>
      </c>
      <c r="G189" s="17"/>
    </row>
    <row r="190" spans="1:7" ht="15.75" thickBot="1">
      <c r="A190" s="7" t="s">
        <v>1744</v>
      </c>
      <c r="B190" s="18" t="str">
        <f>VLOOKUP(A190,'Übersicht SYS'!C175:G576,2,FALSE)</f>
        <v>Package number of Hpc1 Barrel 1</v>
      </c>
      <c r="C190" s="18" t="str">
        <f>VLOOKUP(A190,'Übersicht SYS'!C175:G576,5,FALSE)</f>
        <v>Hpc1.Barrel1.PackageNumber</v>
      </c>
      <c r="D190" s="21" t="s">
        <v>2000</v>
      </c>
      <c r="E190" s="17" t="s">
        <v>103</v>
      </c>
      <c r="F190" s="270" t="s">
        <v>2011</v>
      </c>
      <c r="G190" s="17"/>
    </row>
    <row r="191" spans="1:7" ht="15.75" thickBot="1">
      <c r="A191" s="7" t="s">
        <v>1749</v>
      </c>
      <c r="B191" s="18" t="str">
        <f>VLOOKUP(A191,'Übersicht SYS'!C176:G577,2,FALSE)</f>
        <v>Package number of Hpc1 Barrel 2</v>
      </c>
      <c r="C191" s="18" t="str">
        <f>VLOOKUP(A191,'Übersicht SYS'!C176:G577,5,FALSE)</f>
        <v>Hpc1.Barrel2.PackageNumber</v>
      </c>
      <c r="D191" s="21" t="s">
        <v>2000</v>
      </c>
      <c r="E191" s="17" t="s">
        <v>103</v>
      </c>
      <c r="F191" s="270" t="s">
        <v>2011</v>
      </c>
      <c r="G191" s="17"/>
    </row>
    <row r="192" spans="1:7" ht="15.75" thickBot="1">
      <c r="A192" s="7" t="s">
        <v>1754</v>
      </c>
      <c r="B192" s="18" t="str">
        <f>VLOOKUP(A192,'Übersicht SYS'!C177:G578,2,FALSE)</f>
        <v>Package number of Hpc2 Barrel 1</v>
      </c>
      <c r="C192" s="18" t="str">
        <f>VLOOKUP(A192,'Übersicht SYS'!C177:G578,5,FALSE)</f>
        <v>Hpc2.Barrel1.PackageNumber</v>
      </c>
      <c r="D192" s="21" t="s">
        <v>2000</v>
      </c>
      <c r="E192" s="17" t="s">
        <v>103</v>
      </c>
      <c r="F192" s="270" t="s">
        <v>2011</v>
      </c>
      <c r="G192" s="17"/>
    </row>
    <row r="193" spans="1:7" ht="15.75" thickBot="1">
      <c r="A193" s="7" t="s">
        <v>1758</v>
      </c>
      <c r="B193" s="18" t="str">
        <f>VLOOKUP(A193,'Übersicht SYS'!C178:G579,2,FALSE)</f>
        <v>Package number of Hpc2 Barrel 2</v>
      </c>
      <c r="C193" s="18" t="str">
        <f>VLOOKUP(A193,'Übersicht SYS'!C178:G579,5,FALSE)</f>
        <v>Hpc2.Barrel2.PackageNumber</v>
      </c>
      <c r="D193" s="21" t="s">
        <v>2000</v>
      </c>
      <c r="E193" s="17" t="s">
        <v>103</v>
      </c>
      <c r="F193" s="270" t="s">
        <v>2011</v>
      </c>
      <c r="G193" s="17"/>
    </row>
    <row r="194" spans="1:7" ht="15.75" thickBot="1">
      <c r="A194" s="7" t="s">
        <v>1763</v>
      </c>
      <c r="B194" s="18" t="str">
        <f>VLOOKUP(A194,'Übersicht SYS'!C179:G580,2,FALSE)</f>
        <v>Installation date of Hpc1 Barrel 1</v>
      </c>
      <c r="C194" s="18" t="str">
        <f>VLOOKUP(A194,'Übersicht SYS'!C179:G580,5,FALSE)</f>
        <v>Hpc1.Barrel1.InstallDate</v>
      </c>
      <c r="D194" s="21" t="s">
        <v>2000</v>
      </c>
      <c r="E194" s="17" t="s">
        <v>103</v>
      </c>
      <c r="F194" s="270" t="s">
        <v>2011</v>
      </c>
      <c r="G194" s="17"/>
    </row>
    <row r="195" spans="1:7" ht="15.75" thickBot="1">
      <c r="A195" s="7" t="s">
        <v>1768</v>
      </c>
      <c r="B195" s="18" t="str">
        <f>VLOOKUP(A195,'Übersicht SYS'!C180:G581,2,FALSE)</f>
        <v>Installation date of Hpc1 Barrel 2</v>
      </c>
      <c r="C195" s="18" t="str">
        <f>VLOOKUP(A195,'Übersicht SYS'!C180:G581,5,FALSE)</f>
        <v>Hpc1.Barrel2.InstallDate</v>
      </c>
      <c r="D195" s="21" t="s">
        <v>2000</v>
      </c>
      <c r="E195" s="17" t="s">
        <v>103</v>
      </c>
      <c r="F195" s="270" t="s">
        <v>2011</v>
      </c>
      <c r="G195" s="17"/>
    </row>
    <row r="196" spans="1:7" ht="15.75" thickBot="1">
      <c r="A196" s="7" t="s">
        <v>1773</v>
      </c>
      <c r="B196" s="18" t="str">
        <f>VLOOKUP(A196,'Übersicht SYS'!C181:G582,2,FALSE)</f>
        <v>Installation date of Hpc2 Barrel 1</v>
      </c>
      <c r="C196" s="18" t="str">
        <f>VLOOKUP(A196,'Übersicht SYS'!C181:G582,5,FALSE)</f>
        <v>Hpc2.Barrel1.InstallDate</v>
      </c>
      <c r="D196" s="21" t="s">
        <v>2000</v>
      </c>
      <c r="E196" s="17" t="s">
        <v>103</v>
      </c>
      <c r="F196" s="270" t="s">
        <v>2011</v>
      </c>
      <c r="G196" s="17"/>
    </row>
    <row r="197" spans="1:7" ht="15.75" thickBot="1">
      <c r="A197" s="7" t="s">
        <v>1777</v>
      </c>
      <c r="B197" s="18" t="str">
        <f>VLOOKUP(A197,'Übersicht SYS'!C182:G583,2,FALSE)</f>
        <v>Installation date of Hpc2 Barrel 2</v>
      </c>
      <c r="C197" s="18" t="str">
        <f>VLOOKUP(A197,'Übersicht SYS'!C182:G583,5,FALSE)</f>
        <v>Hpc2.Barrel2.InstallDate</v>
      </c>
      <c r="D197" s="21" t="s">
        <v>2000</v>
      </c>
      <c r="E197" s="17" t="s">
        <v>103</v>
      </c>
      <c r="F197" s="270" t="s">
        <v>2011</v>
      </c>
      <c r="G197" s="17"/>
    </row>
    <row r="198" spans="1:7" ht="15.75" thickBot="1">
      <c r="A198" s="7" t="s">
        <v>1782</v>
      </c>
      <c r="B198" s="18" t="str">
        <f>VLOOKUP(A198,'Übersicht SYS'!C183:G584,2,FALSE)</f>
        <v>Scan HPC1 barrel info</v>
      </c>
      <c r="C198" s="18" t="str">
        <f>VLOOKUP(A198,'Übersicht SYS'!C183:G584,5,FALSE)</f>
        <v>Hpc1.ScanBarrelInfo</v>
      </c>
      <c r="D198" s="21" t="s">
        <v>2000</v>
      </c>
      <c r="E198" s="17" t="s">
        <v>103</v>
      </c>
      <c r="F198" s="270" t="s">
        <v>2011</v>
      </c>
      <c r="G198" s="17"/>
    </row>
    <row r="199" spans="1:7" ht="15.75" thickBot="1">
      <c r="A199" s="7" t="s">
        <v>1787</v>
      </c>
      <c r="B199" s="18" t="str">
        <f>VLOOKUP(A199,'Übersicht SYS'!C184:G585,2,FALSE)</f>
        <v>Scan HPC2 barrel info</v>
      </c>
      <c r="C199" s="18" t="str">
        <f>VLOOKUP(A199,'Übersicht SYS'!C184:G585,5,FALSE)</f>
        <v>Hpc2.ScanBarrelInfo</v>
      </c>
      <c r="D199" s="21" t="s">
        <v>2000</v>
      </c>
      <c r="E199" s="17" t="s">
        <v>103</v>
      </c>
      <c r="F199" s="270" t="s">
        <v>2011</v>
      </c>
      <c r="G199" s="17"/>
    </row>
    <row r="200" spans="1:7" ht="45.75" thickBot="1">
      <c r="A200" s="230" t="s">
        <v>2044</v>
      </c>
      <c r="B200" s="229" t="s">
        <v>2045</v>
      </c>
      <c r="C200" s="18"/>
      <c r="D200" s="21"/>
      <c r="E200" s="17"/>
      <c r="F200" s="270"/>
      <c r="G200" s="17"/>
    </row>
    <row r="201" spans="1:7" ht="15.75" thickBot="1">
      <c r="A201" s="7" t="s">
        <v>1792</v>
      </c>
      <c r="B201" s="18" t="str">
        <f>VLOOKUP(A201,'Übersicht SYS'!C186:G587,2,FALSE)</f>
        <v>Filling level of Meter 1 in %</v>
      </c>
      <c r="C201" s="18" t="str">
        <f>VLOOKUP(A201,'Übersicht SYS'!C186:G587,5,FALSE)</f>
        <v>Meter1.FillLevel</v>
      </c>
      <c r="D201" s="21" t="s">
        <v>2005</v>
      </c>
      <c r="E201" s="17" t="s">
        <v>2014</v>
      </c>
      <c r="F201" s="270" t="s">
        <v>2043</v>
      </c>
      <c r="G201" s="17"/>
    </row>
    <row r="202" spans="1:7" ht="15.75" thickBot="1">
      <c r="A202" s="7" t="s">
        <v>1797</v>
      </c>
      <c r="B202" s="18" t="str">
        <f>VLOOKUP(A202,'Übersicht SYS'!C187:G588,2,FALSE)</f>
        <v>Filling level of Meter 2 in %</v>
      </c>
      <c r="C202" s="18" t="str">
        <f>VLOOKUP(A202,'Übersicht SYS'!C187:G588,5,FALSE)</f>
        <v>Meter2.FillLevel</v>
      </c>
      <c r="D202" s="21" t="s">
        <v>2005</v>
      </c>
      <c r="E202" s="17" t="s">
        <v>2014</v>
      </c>
      <c r="F202" s="270" t="s">
        <v>2043</v>
      </c>
      <c r="G202" s="17"/>
    </row>
    <row r="203" spans="1:7" ht="45.75" thickBot="1">
      <c r="A203" s="230" t="s">
        <v>2046</v>
      </c>
      <c r="B203" s="229" t="s">
        <v>2047</v>
      </c>
      <c r="C203" s="18"/>
      <c r="D203" s="21"/>
      <c r="E203" s="17"/>
      <c r="F203" s="270"/>
      <c r="G203" s="17"/>
    </row>
    <row r="204" spans="1:7" ht="15.75" thickBot="1">
      <c r="A204" s="249" t="s">
        <v>2048</v>
      </c>
      <c r="B204" s="229"/>
      <c r="C204" s="18"/>
      <c r="D204" s="21" t="s">
        <v>2005</v>
      </c>
      <c r="E204" s="17" t="s">
        <v>103</v>
      </c>
      <c r="F204" s="270" t="s">
        <v>2043</v>
      </c>
      <c r="G204" s="17"/>
    </row>
    <row r="205" spans="1:7" ht="15.75" thickBot="1">
      <c r="A205" s="7" t="s">
        <v>1450</v>
      </c>
      <c r="B205" s="18" t="str">
        <f>VLOOKUP(A205,'Übersicht SYS'!C190:G591,2,FALSE)</f>
        <v xml:space="preserve">Whether the heating zone is enabled for meter 1. </v>
      </c>
      <c r="C205" s="18" t="str">
        <f>VLOOKUP(A205,'Übersicht SYS'!C190:G591,5,FALSE)</f>
        <v>TemperaturesMeter1.Enabled</v>
      </c>
      <c r="D205" s="21" t="s">
        <v>2049</v>
      </c>
      <c r="E205" s="17" t="s">
        <v>103</v>
      </c>
      <c r="F205" s="270" t="s">
        <v>2043</v>
      </c>
      <c r="G205" s="17"/>
    </row>
    <row r="206" spans="1:7" ht="15.75" thickBot="1">
      <c r="A206" s="7" t="s">
        <v>1455</v>
      </c>
      <c r="B206" s="18" t="str">
        <f>VLOOKUP(A206,'Übersicht SYS'!C191:G592,2,FALSE)</f>
        <v xml:space="preserve">Whether the heating zone is enabled for meter 2. </v>
      </c>
      <c r="C206" s="18" t="str">
        <f>VLOOKUP(A206,'Übersicht SYS'!C191:G592,5,FALSE)</f>
        <v>TemperaturesMeter1.Enabled</v>
      </c>
      <c r="D206" s="21" t="s">
        <v>2049</v>
      </c>
      <c r="E206" s="17" t="s">
        <v>103</v>
      </c>
      <c r="F206" s="270" t="s">
        <v>2043</v>
      </c>
      <c r="G206" s="17"/>
    </row>
    <row r="207" spans="1:7" ht="30.75" thickBot="1">
      <c r="A207" s="7" t="s">
        <v>1459</v>
      </c>
      <c r="B207" s="18" t="str">
        <f>VLOOKUP(A207,'Übersicht SYS'!C192:G593,2,FALSE)</f>
        <v xml:space="preserve">The heating zone status, e.g. active, deactive, sensor broken, for meter 1. </v>
      </c>
      <c r="C207" s="18" t="str">
        <f>VLOOKUP(A207,'Übersicht SYS'!C192:G593,5,FALSE)</f>
        <v>TemperaturesMeter1.Status</v>
      </c>
      <c r="D207" s="21" t="s">
        <v>2000</v>
      </c>
      <c r="E207" s="17" t="s">
        <v>103</v>
      </c>
      <c r="F207" s="270" t="s">
        <v>2043</v>
      </c>
      <c r="G207" s="17"/>
    </row>
    <row r="208" spans="1:7" ht="30.75" thickBot="1">
      <c r="A208" s="7" t="s">
        <v>1464</v>
      </c>
      <c r="B208" s="18" t="str">
        <f>VLOOKUP(A208,'Übersicht SYS'!C193:G594,2,FALSE)</f>
        <v xml:space="preserve">The heating zone status, e.g. active, deactive, sensor broken, for meter 2. </v>
      </c>
      <c r="C208" s="18" t="str">
        <f>VLOOKUP(A208,'Übersicht SYS'!C193:G594,5,FALSE)</f>
        <v>TemperaturesMeter2.Status</v>
      </c>
      <c r="D208" s="21" t="s">
        <v>2000</v>
      </c>
      <c r="E208" s="17" t="s">
        <v>103</v>
      </c>
      <c r="F208" s="270" t="s">
        <v>2043</v>
      </c>
      <c r="G208" s="17"/>
    </row>
    <row r="209" spans="1:7" ht="15.75" thickBot="1">
      <c r="A209" s="7" t="s">
        <v>1469</v>
      </c>
      <c r="B209" s="18" t="str">
        <f>VLOOKUP(A209,'Übersicht SYS'!C194:G595,2,FALSE)</f>
        <v>Temperature for meter 1</v>
      </c>
      <c r="C209" s="18" t="str">
        <f>VLOOKUP(A209,'Übersicht SYS'!C194:G595,5,FALSE)</f>
        <v>TemperaturesMeter1.Actual</v>
      </c>
      <c r="D209" s="21" t="s">
        <v>2005</v>
      </c>
      <c r="E209" s="17" t="s">
        <v>2050</v>
      </c>
      <c r="F209" s="270" t="s">
        <v>2043</v>
      </c>
      <c r="G209" s="17"/>
    </row>
    <row r="210" spans="1:7" ht="15.75" thickBot="1">
      <c r="A210" s="7" t="s">
        <v>1475</v>
      </c>
      <c r="B210" s="18" t="str">
        <f>VLOOKUP(A210,'Übersicht SYS'!C195:G596,2,FALSE)</f>
        <v>Temperature for meter 2</v>
      </c>
      <c r="C210" s="18" t="str">
        <f>VLOOKUP(A210,'Übersicht SYS'!C195:G596,5,FALSE)</f>
        <v>TemperaturesMeter2.Actual</v>
      </c>
      <c r="D210" s="21" t="s">
        <v>2005</v>
      </c>
      <c r="E210" s="17" t="s">
        <v>2050</v>
      </c>
      <c r="F210" s="270" t="s">
        <v>2043</v>
      </c>
      <c r="G210" s="17"/>
    </row>
    <row r="211" spans="1:7" ht="15.75" thickBot="1">
      <c r="A211" s="15" t="s">
        <v>1528</v>
      </c>
      <c r="B211" s="18" t="str">
        <f>VLOOKUP(A211,'Übersicht SYS'!C196:G597,2,FALSE)</f>
        <v>Peltier temperature core, array of 8 zones</v>
      </c>
      <c r="C211" s="18" t="str">
        <f>VLOOKUP(A211,'Übersicht SYS'!C196:G597,5,FALSE)</f>
        <v>TemperaturesPeltier.PeltierTempCore</v>
      </c>
      <c r="D211" s="21" t="s">
        <v>2005</v>
      </c>
      <c r="E211" s="17" t="s">
        <v>2050</v>
      </c>
      <c r="F211" s="270" t="s">
        <v>2011</v>
      </c>
      <c r="G211" s="17"/>
    </row>
    <row r="212" spans="1:7" ht="15.75" thickBot="1">
      <c r="A212" s="15" t="s">
        <v>1533</v>
      </c>
      <c r="B212" s="18" t="str">
        <f>VLOOKUP(A212,'Übersicht SYS'!C197:G598,2,FALSE)</f>
        <v>Peltier temperature On, array of 8 zones</v>
      </c>
      <c r="C212" s="18" t="str">
        <f>VLOOKUP(A212,'Übersicht SYS'!C197:G598,5,FALSE)</f>
        <v>TemperaturesPeltier.PeltierTempIn</v>
      </c>
      <c r="D212" s="21" t="s">
        <v>2005</v>
      </c>
      <c r="E212" s="17" t="s">
        <v>2050</v>
      </c>
      <c r="F212" s="270" t="s">
        <v>2011</v>
      </c>
      <c r="G212" s="17"/>
    </row>
    <row r="213" spans="1:7" ht="15.75" thickBot="1">
      <c r="A213" s="15" t="s">
        <v>1538</v>
      </c>
      <c r="B213" s="18" t="str">
        <f>VLOOKUP(A213,'Übersicht SYS'!C198:G599,2,FALSE)</f>
        <v>Peltier temperature Off, array of 8 zones</v>
      </c>
      <c r="C213" s="18" t="str">
        <f>VLOOKUP(A213,'Übersicht SYS'!C198:G599,5,FALSE)</f>
        <v>TemperaturesPeltier.PeltierTempOut</v>
      </c>
      <c r="D213" s="21" t="s">
        <v>2005</v>
      </c>
      <c r="E213" s="17" t="s">
        <v>2050</v>
      </c>
      <c r="F213" s="270" t="s">
        <v>2011</v>
      </c>
      <c r="G213" s="17"/>
    </row>
    <row r="214" spans="1:7" ht="15.75" thickBot="1">
      <c r="A214" s="15" t="s">
        <v>1543</v>
      </c>
      <c r="B214" s="18" t="str">
        <f>VLOOKUP(A214,'Übersicht SYS'!C199:G600,2,FALSE)</f>
        <v>Peltier temperature applicator, array of 8 zones</v>
      </c>
      <c r="C214" s="18" t="str">
        <f>VLOOKUP(A214,'Übersicht SYS'!C199:G600,5,FALSE)</f>
        <v>TemperaturesPeltier.PeltierTempAppl</v>
      </c>
      <c r="D214" s="21" t="s">
        <v>2005</v>
      </c>
      <c r="E214" s="17" t="s">
        <v>2050</v>
      </c>
      <c r="F214" s="270" t="s">
        <v>2011</v>
      </c>
      <c r="G214" s="274"/>
    </row>
    <row r="215" spans="1:7" ht="15.75" thickBot="1">
      <c r="A215" s="15" t="s">
        <v>1558</v>
      </c>
      <c r="B215" s="18" t="str">
        <f>VLOOKUP(A215,'Übersicht SYS'!C200:G601,2,FALSE)</f>
        <v>Temperature for Hpc 1</v>
      </c>
      <c r="C215" s="18" t="str">
        <f>VLOOKUP(A215,'Übersicht SYS'!C200:G601,5,FALSE)</f>
        <v>TemperaturesHpc1.Actual</v>
      </c>
      <c r="D215" s="21" t="s">
        <v>2005</v>
      </c>
      <c r="E215" s="17" t="s">
        <v>2050</v>
      </c>
      <c r="F215" s="275" t="s">
        <v>2051</v>
      </c>
      <c r="G215" s="274"/>
    </row>
    <row r="216" spans="1:7" ht="15.75" thickBot="1">
      <c r="A216" s="15" t="s">
        <v>1563</v>
      </c>
      <c r="B216" s="18" t="str">
        <f>VLOOKUP(A216,'Übersicht SYS'!C201:G602,2,FALSE)</f>
        <v>Temperature for Hpc 2</v>
      </c>
      <c r="C216" s="18" t="str">
        <f>VLOOKUP(A216,'Übersicht SYS'!C201:G602,5,FALSE)</f>
        <v>TemperaturesHpc2.Actual</v>
      </c>
      <c r="D216" s="21" t="s">
        <v>2005</v>
      </c>
      <c r="E216" s="17" t="s">
        <v>2050</v>
      </c>
      <c r="F216" s="275" t="s">
        <v>2051</v>
      </c>
      <c r="G216" s="274"/>
    </row>
    <row r="217" spans="1:7" ht="15.75" thickBot="1">
      <c r="A217" s="15" t="s">
        <v>1578</v>
      </c>
      <c r="B217" s="18" t="str">
        <f>VLOOKUP(A217,'Übersicht SYS'!C202:G603,2,FALSE)</f>
        <v xml:space="preserve">Whether the heating zone is enabled, for HPC 1. </v>
      </c>
      <c r="C217" s="18" t="str">
        <f>VLOOKUP(A217,'Übersicht SYS'!C202:G603,5,FALSE)</f>
        <v>TemperaturesHpc1.Enabled</v>
      </c>
      <c r="D217" s="21" t="s">
        <v>2049</v>
      </c>
      <c r="E217" s="17" t="s">
        <v>103</v>
      </c>
      <c r="F217" s="275" t="s">
        <v>2051</v>
      </c>
      <c r="G217" s="274"/>
    </row>
    <row r="218" spans="1:7" ht="15.75" thickBot="1">
      <c r="A218" s="15" t="s">
        <v>1583</v>
      </c>
      <c r="B218" s="18" t="str">
        <f>VLOOKUP(A218,'Übersicht SYS'!C203:G604,2,FALSE)</f>
        <v xml:space="preserve">Whether the heating zone is enabled, for HPC 2. </v>
      </c>
      <c r="C218" s="18" t="str">
        <f>VLOOKUP(A218,'Übersicht SYS'!C203:G604,5,FALSE)</f>
        <v>TemperaturesHpc2.Enabled</v>
      </c>
      <c r="D218" s="21" t="s">
        <v>2049</v>
      </c>
      <c r="E218" s="17" t="s">
        <v>103</v>
      </c>
      <c r="F218" s="275" t="s">
        <v>2051</v>
      </c>
      <c r="G218" s="274"/>
    </row>
    <row r="219" spans="1:7" ht="30.75" thickBot="1">
      <c r="A219" s="15" t="s">
        <v>1588</v>
      </c>
      <c r="B219" s="18" t="str">
        <f>VLOOKUP(A219,'Übersicht SYS'!C204:G605,2,FALSE)</f>
        <v xml:space="preserve">The heating zone status, e.g. active, deactive, sensor broken, for HPC 1. </v>
      </c>
      <c r="C219" s="18" t="str">
        <f>VLOOKUP(A219,'Übersicht SYS'!C204:G605,5,FALSE)</f>
        <v>TemperaturesHpc1.Status</v>
      </c>
      <c r="D219" s="21" t="s">
        <v>2052</v>
      </c>
      <c r="E219" s="17" t="s">
        <v>103</v>
      </c>
      <c r="F219" s="275" t="s">
        <v>2051</v>
      </c>
      <c r="G219" s="274"/>
    </row>
    <row r="220" spans="1:7" ht="30.75" thickBot="1">
      <c r="A220" s="15" t="s">
        <v>1593</v>
      </c>
      <c r="B220" s="18" t="str">
        <f>VLOOKUP(A220,'Übersicht SYS'!C205:G606,2,FALSE)</f>
        <v>The heating zone status, e.g. active, deactive, sensor broken, for HPC 2</v>
      </c>
      <c r="C220" s="18" t="str">
        <f>VLOOKUP(A220,'Übersicht SYS'!C205:G606,5,FALSE)</f>
        <v>TemperaturesHpc2.Status</v>
      </c>
      <c r="D220" s="21" t="s">
        <v>2000</v>
      </c>
      <c r="E220" s="17" t="s">
        <v>103</v>
      </c>
      <c r="F220" s="275" t="s">
        <v>2051</v>
      </c>
      <c r="G220" s="274"/>
    </row>
    <row r="221" spans="1:7" ht="45.75" thickBot="1">
      <c r="A221" s="230" t="s">
        <v>2053</v>
      </c>
      <c r="B221" s="229" t="s">
        <v>2054</v>
      </c>
      <c r="C221" s="18"/>
      <c r="D221" s="21"/>
      <c r="E221" s="17"/>
      <c r="F221" s="270"/>
      <c r="G221" s="17"/>
    </row>
    <row r="222" spans="1:7" ht="60.75" thickBot="1">
      <c r="A222" s="7" t="s">
        <v>1820</v>
      </c>
      <c r="B222" s="18" t="str">
        <f>VLOOKUP(A222,'Übersicht SYS'!C208:G609,2,FALSE)</f>
        <v>Result of the applicaiton from vision system.
VisionInput.Word_1 which is communication data from Vision system to SYS6000 is used to extract ProductResult.</v>
      </c>
      <c r="C222" s="18" t="str">
        <f>VLOOKUP(A222,'Übersicht SYS'!C207:G608,5,FALSE)</f>
        <v>ProductResult</v>
      </c>
      <c r="D222" s="21" t="s">
        <v>2000</v>
      </c>
      <c r="E222" s="17" t="s">
        <v>103</v>
      </c>
      <c r="F222" s="276" t="s">
        <v>2055</v>
      </c>
      <c r="G222" s="17"/>
    </row>
    <row r="223" spans="1:7" ht="60.75" thickBot="1">
      <c r="A223" s="7" t="s">
        <v>1824</v>
      </c>
      <c r="B223" s="18" t="str">
        <f>VLOOKUP(A223,'Übersicht SYS'!C209:G610,2,FALSE)</f>
        <v>Vision system error.
VisionInput.Word_1 which is communication data from Vision system to SYS6000 is used to extract SystemError.</v>
      </c>
      <c r="C223" s="18" t="str">
        <f>VLOOKUP(A223,'Übersicht SYS'!C208:G609,5,FALSE)</f>
        <v>SystemError</v>
      </c>
      <c r="D223" s="21" t="s">
        <v>2049</v>
      </c>
      <c r="E223" s="17" t="s">
        <v>103</v>
      </c>
      <c r="F223" s="276" t="s">
        <v>2055</v>
      </c>
      <c r="G223" s="17"/>
    </row>
    <row r="224" spans="1:7" ht="15.75" thickBot="1">
      <c r="A224" s="7" t="s">
        <v>1829</v>
      </c>
      <c r="B224" s="18" t="str">
        <f>VLOOKUP(A224,'Übersicht SYS'!C210:G611,2,FALSE)</f>
        <v>Timestamp of inspection</v>
      </c>
      <c r="C224" s="18" t="str">
        <f>VLOOKUP(A224,'Übersicht SYS'!C209:G610,5,FALSE)</f>
        <v>InspectionTimeStamp</v>
      </c>
      <c r="D224" s="21" t="s">
        <v>2000</v>
      </c>
      <c r="E224" s="17" t="s">
        <v>103</v>
      </c>
      <c r="F224" s="276" t="s">
        <v>2056</v>
      </c>
      <c r="G224" s="17"/>
    </row>
    <row r="225" spans="1:7" ht="255.75" thickBot="1">
      <c r="A225" s="7" t="s">
        <v>1833</v>
      </c>
      <c r="B225" s="18" t="str">
        <f>VLOOKUP(A225,'Übersicht SYS'!C211:G612,2,FALSE)</f>
        <v>Contains InspectionNr, various errors that could happen per inspection and and InspectionResult. 
For data from RTVision.t.
The errors are
- GlueNotFound
- BeadTooWide
- BeadTooNarrow
- GlueDisplaced
- GlueFound
- GapTooLong
- ReferenceNotFound
- InvalidReference
- ReferenceDisplaced
- DistanceDisplaced
- SensorComparisonNOK
- OtherProblem</v>
      </c>
      <c r="C225" s="18" t="str">
        <f>VLOOKUP(A225,'Übersicht SYS'!C210:G611,5,FALSE)</f>
        <v>Inspections</v>
      </c>
      <c r="D225" s="18" t="s">
        <v>2057</v>
      </c>
      <c r="E225" s="17" t="s">
        <v>103</v>
      </c>
      <c r="F225" s="276" t="s">
        <v>2056</v>
      </c>
      <c r="G225" s="17"/>
    </row>
    <row r="226" spans="1:7" ht="180.75" thickBot="1">
      <c r="A226" s="7" t="s">
        <v>1839</v>
      </c>
      <c r="B226" s="18" t="str">
        <f>VLOOKUP(A226,'Übersicht SYS'!C212:G613,2,FALSE)</f>
        <v>Contains InspectionName and various artifacts, per inspection. 
For data from RTVision.3d.
Possible artifact names are, among others,
- BeadInspectionResults
- DotsInspectionResults
- HeightInspectionResults
- VolumeInspectionResults
- Depth
Possible artifact results are, among others
- ok
- none</v>
      </c>
      <c r="C226" s="18" t="str">
        <f>VLOOKUP(A226,'Übersicht SYS'!C211:G612,5,FALSE)</f>
        <v>Inspections</v>
      </c>
      <c r="D226" s="277" t="s">
        <v>2058</v>
      </c>
      <c r="E226" s="17"/>
      <c r="F226" s="276" t="s">
        <v>2059</v>
      </c>
      <c r="G226" s="17"/>
    </row>
    <row r="227" spans="1:7" ht="45.75" thickBot="1">
      <c r="A227" s="230" t="s">
        <v>2060</v>
      </c>
      <c r="B227" s="229" t="s">
        <v>2061</v>
      </c>
      <c r="C227" s="18"/>
      <c r="D227" s="21"/>
      <c r="E227" s="17"/>
      <c r="F227" s="276"/>
      <c r="G227" s="17"/>
    </row>
    <row r="228" spans="1:7" ht="15.75" thickBot="1">
      <c r="A228" s="15" t="s">
        <v>1335</v>
      </c>
      <c r="B228" s="18" t="str">
        <f>VLOOKUP(A228,'Übersicht SYS'!C214:G615,2,FALSE)</f>
        <v xml:space="preserve">Number of active errors </v>
      </c>
      <c r="C228" s="18" t="str">
        <f>VLOOKUP(A228,'Übersicht SYS'!C213:G614,5,FALSE)</f>
        <v>ErrorCount</v>
      </c>
      <c r="D228" s="21" t="s">
        <v>2005</v>
      </c>
      <c r="E228" s="17" t="s">
        <v>2006</v>
      </c>
      <c r="F228" s="278" t="s">
        <v>2011</v>
      </c>
      <c r="G228" s="17"/>
    </row>
    <row r="229" spans="1:7" ht="15.75" thickBot="1">
      <c r="A229" s="15" t="s">
        <v>1340</v>
      </c>
      <c r="B229" s="18" t="str">
        <f>VLOOKUP(A229,'Übersicht SYS'!C215:G616,2,FALSE)</f>
        <v>List of active error numbers of active errors</v>
      </c>
      <c r="C229" s="18" t="str">
        <f>VLOOKUP(A229,'Übersicht SYS'!C214:G615,5,FALSE)</f>
        <v>ErrorList.ErrorNumber</v>
      </c>
      <c r="D229" s="21" t="s">
        <v>2000</v>
      </c>
      <c r="E229" s="17"/>
      <c r="F229" s="278" t="s">
        <v>2011</v>
      </c>
      <c r="G229" s="17"/>
    </row>
    <row r="230" spans="1:7" ht="15.75" thickBot="1">
      <c r="A230" s="15" t="s">
        <v>1345</v>
      </c>
      <c r="B230" s="18" t="str">
        <f>VLOOKUP(A230,'Übersicht SYS'!C216:G617,2,FALSE)</f>
        <v xml:space="preserve">List of material program active of active errors </v>
      </c>
      <c r="C230" s="18" t="str">
        <f>VLOOKUP(A230,'Übersicht SYS'!C215:G616,5,FALSE)</f>
        <v xml:space="preserve">ErrorList.ErrorMatProgAct </v>
      </c>
      <c r="D230" s="21" t="s">
        <v>2005</v>
      </c>
      <c r="E230" s="17" t="s">
        <v>2006</v>
      </c>
      <c r="F230" s="278" t="s">
        <v>2011</v>
      </c>
      <c r="G230" s="17"/>
    </row>
    <row r="231" spans="1:7" ht="15.75" thickBot="1">
      <c r="A231" s="15" t="s">
        <v>1350</v>
      </c>
      <c r="B231" s="18" t="str">
        <f>VLOOKUP(A231,'Übersicht SYS'!C217:G618,2,FALSE)</f>
        <v>List of material program numbers of active errors</v>
      </c>
      <c r="C231" s="18" t="str">
        <f>VLOOKUP(A231,'Übersicht SYS'!C216:G617,5,FALSE)</f>
        <v xml:space="preserve">ErrorList.ErrorMatProgNr </v>
      </c>
      <c r="D231" s="21" t="s">
        <v>2005</v>
      </c>
      <c r="E231" s="17" t="s">
        <v>2006</v>
      </c>
      <c r="F231" s="278" t="s">
        <v>2011</v>
      </c>
      <c r="G231" s="17"/>
    </row>
    <row r="232" spans="1:7" ht="30.75" thickBot="1">
      <c r="A232" s="15" t="s">
        <v>1355</v>
      </c>
      <c r="B232" s="18" t="str">
        <f>VLOOKUP(A232,'Übersicht SYS'!C218:G619,2,FALSE)</f>
        <v>List of parameter table number of active errors</v>
      </c>
      <c r="C232" s="18" t="str">
        <f>VLOOKUP(A232,'Übersicht SYS'!C217:G618,5,FALSE)</f>
        <v xml:space="preserve">ErrorList.ErrorMatProgPar </v>
      </c>
      <c r="D232" s="21" t="s">
        <v>2005</v>
      </c>
      <c r="E232" s="17" t="s">
        <v>2006</v>
      </c>
      <c r="F232" s="278" t="s">
        <v>2011</v>
      </c>
      <c r="G232" s="17"/>
    </row>
    <row r="233" spans="1:7" ht="15.75" thickBot="1">
      <c r="A233" s="15" t="s">
        <v>1360</v>
      </c>
      <c r="B233" s="18" t="str">
        <f>VLOOKUP(A233,'Übersicht SYS'!C219:G620,2,FALSE)</f>
        <v>List of  bead number of active errors</v>
      </c>
      <c r="C233" s="18" t="str">
        <f>VLOOKUP(A233,'Übersicht SYS'!C218:G619,5,FALSE)</f>
        <v>ErrorList.ErrorBeadNr</v>
      </c>
      <c r="D233" s="21" t="s">
        <v>2005</v>
      </c>
      <c r="E233" s="17" t="s">
        <v>2006</v>
      </c>
      <c r="F233" s="278" t="s">
        <v>2011</v>
      </c>
      <c r="G233" s="17"/>
    </row>
    <row r="234" spans="1:7" ht="15.75" thickBot="1">
      <c r="A234" s="15" t="s">
        <v>1365</v>
      </c>
      <c r="B234" s="18" t="str">
        <f>VLOOKUP(A234,'Übersicht SYS'!C220:G621,2,FALSE)</f>
        <v>List of error system configuration of active errors</v>
      </c>
      <c r="C234" s="18" t="str">
        <f>VLOOKUP(A234,'Übersicht SYS'!C219:G620,5,FALSE)</f>
        <v>ErrorList.ErrorSyscfg</v>
      </c>
      <c r="D234" s="21" t="s">
        <v>2005</v>
      </c>
      <c r="E234" s="17" t="s">
        <v>2006</v>
      </c>
      <c r="F234" s="278" t="s">
        <v>2011</v>
      </c>
      <c r="G234" s="17"/>
    </row>
    <row r="235" spans="1:7" ht="15.75" thickBot="1">
      <c r="A235" s="15" t="s">
        <v>1370</v>
      </c>
      <c r="B235" s="18" t="str">
        <f>VLOOKUP(A235,'Übersicht SYS'!C221:G622,2,FALSE)</f>
        <v>List of error type of active errors</v>
      </c>
      <c r="C235" s="18" t="str">
        <f>VLOOKUP(A235,'Übersicht SYS'!C220:G621,5,FALSE)</f>
        <v>ErrorList.ErrorType</v>
      </c>
      <c r="D235" s="21" t="s">
        <v>2000</v>
      </c>
      <c r="E235" s="17" t="s">
        <v>103</v>
      </c>
      <c r="F235" s="278" t="s">
        <v>2011</v>
      </c>
      <c r="G235" s="17"/>
    </row>
    <row r="236" spans="1:7" ht="15.75" thickBot="1">
      <c r="A236" s="15" t="s">
        <v>1375</v>
      </c>
      <c r="B236" s="18" t="str">
        <f>VLOOKUP(A236,'Übersicht SYS'!C222:G623,2,FALSE)</f>
        <v xml:space="preserve">List of Param 1 of active errors </v>
      </c>
      <c r="C236" s="18" t="str">
        <f>VLOOKUP(A236,'Übersicht SYS'!C221:G622,5,FALSE)</f>
        <v xml:space="preserve">ErrorList.ErrorParam1 </v>
      </c>
      <c r="D236" s="21" t="s">
        <v>2000</v>
      </c>
      <c r="E236" s="17" t="s">
        <v>103</v>
      </c>
      <c r="F236" s="278" t="s">
        <v>2011</v>
      </c>
      <c r="G236" s="17"/>
    </row>
    <row r="237" spans="1:7" ht="15.75" thickBot="1">
      <c r="A237" s="15" t="s">
        <v>1380</v>
      </c>
      <c r="B237" s="18" t="str">
        <f>VLOOKUP(A237,'Übersicht SYS'!C223:G624,2,FALSE)</f>
        <v xml:space="preserve">List of Param 2 of active errors </v>
      </c>
      <c r="C237" s="18" t="str">
        <f>VLOOKUP(A237,'Übersicht SYS'!C222:G623,5,FALSE)</f>
        <v>ErrorList.ErrorParam2</v>
      </c>
      <c r="D237" s="21" t="s">
        <v>2000</v>
      </c>
      <c r="E237" s="17" t="s">
        <v>103</v>
      </c>
      <c r="F237" s="278" t="s">
        <v>2011</v>
      </c>
      <c r="G237" s="17"/>
    </row>
    <row r="238" spans="1:7" ht="15.75" thickBot="1">
      <c r="A238" s="15" t="s">
        <v>1385</v>
      </c>
      <c r="B238" s="18" t="str">
        <f>VLOOKUP(A238,'Übersicht SYS'!C224:G625,2,FALSE)</f>
        <v xml:space="preserve">List of Param 3 of active errors </v>
      </c>
      <c r="C238" s="18" t="str">
        <f>VLOOKUP(A238,'Übersicht SYS'!C223:G624,5,FALSE)</f>
        <v>ErrorList.ErrorParam3</v>
      </c>
      <c r="D238" s="21" t="s">
        <v>2000</v>
      </c>
      <c r="E238" s="17" t="s">
        <v>103</v>
      </c>
      <c r="F238" s="278" t="s">
        <v>2011</v>
      </c>
      <c r="G238" s="17"/>
    </row>
    <row r="239" spans="1:7" ht="15.75" thickBot="1">
      <c r="A239" s="15" t="s">
        <v>1390</v>
      </c>
      <c r="B239" s="18" t="str">
        <f>VLOOKUP(A239,'Übersicht SYS'!C225:G626,2,FALSE)</f>
        <v xml:space="preserve">List of Param 4 of active errors </v>
      </c>
      <c r="C239" s="18" t="str">
        <f>VLOOKUP(A239,'Übersicht SYS'!C224:G625,5,FALSE)</f>
        <v>ErrorList.ErrorParam4</v>
      </c>
      <c r="D239" s="21" t="s">
        <v>2000</v>
      </c>
      <c r="E239" s="17" t="s">
        <v>103</v>
      </c>
      <c r="F239" s="278" t="s">
        <v>2011</v>
      </c>
      <c r="G239" s="17"/>
    </row>
    <row r="240" spans="1:7" ht="15.75" thickBot="1">
      <c r="A240" s="15" t="s">
        <v>1395</v>
      </c>
      <c r="B240" s="18" t="str">
        <f>VLOOKUP(A240,'Übersicht SYS'!C226:G627,2,FALSE)</f>
        <v xml:space="preserve">List of Param 5 of active errors </v>
      </c>
      <c r="C240" s="18" t="str">
        <f>VLOOKUP(A240,'Übersicht SYS'!C225:G626,5,FALSE)</f>
        <v>ErrorList.ErrorParam5</v>
      </c>
      <c r="D240" s="21" t="s">
        <v>2000</v>
      </c>
      <c r="E240" s="17" t="s">
        <v>103</v>
      </c>
      <c r="F240" s="278" t="s">
        <v>2011</v>
      </c>
      <c r="G240" s="17"/>
    </row>
    <row r="241" spans="1:7" ht="15.75" thickBot="1">
      <c r="A241" s="15" t="s">
        <v>1400</v>
      </c>
      <c r="B241" s="18" t="str">
        <f>VLOOKUP(A241,'Übersicht SYS'!C227:G628,2,FALSE)</f>
        <v xml:space="preserve">List of Param 6 of active errors </v>
      </c>
      <c r="C241" s="18" t="str">
        <f>VLOOKUP(A241,'Übersicht SYS'!C226:G627,5,FALSE)</f>
        <v>ErrorList.ErrorParam6</v>
      </c>
      <c r="D241" s="21" t="s">
        <v>2000</v>
      </c>
      <c r="E241" s="17" t="s">
        <v>103</v>
      </c>
      <c r="F241" s="278" t="s">
        <v>2011</v>
      </c>
      <c r="G241" s="17"/>
    </row>
    <row r="242" spans="1:7" ht="15.75" thickBot="1">
      <c r="A242" s="15" t="s">
        <v>1405</v>
      </c>
      <c r="B242" s="18" t="str">
        <f>VLOOKUP(A242,'Übersicht SYS'!C228:G629,2,FALSE)</f>
        <v xml:space="preserve">List of Param 7 of active errors </v>
      </c>
      <c r="C242" s="18" t="str">
        <f>VLOOKUP(A242,'Übersicht SYS'!C227:G628,5,FALSE)</f>
        <v xml:space="preserve">ErrorList.ErrorParam7 </v>
      </c>
      <c r="D242" s="21" t="s">
        <v>2000</v>
      </c>
      <c r="E242" s="17" t="s">
        <v>103</v>
      </c>
      <c r="F242" s="278" t="s">
        <v>2011</v>
      </c>
      <c r="G242" s="17"/>
    </row>
    <row r="243" spans="1:7" ht="15.75" thickBot="1">
      <c r="A243" s="15" t="s">
        <v>1410</v>
      </c>
      <c r="B243" s="18" t="str">
        <f>VLOOKUP(A243,'Übersicht SYS'!C229:G630,2,FALSE)</f>
        <v xml:space="preserve">List of Param 8 of active errors </v>
      </c>
      <c r="C243" s="18" t="str">
        <f>VLOOKUP(A243,'Übersicht SYS'!C228:G629,5,FALSE)</f>
        <v>ErrorList.ErrorParam8</v>
      </c>
      <c r="D243" s="21" t="s">
        <v>2000</v>
      </c>
      <c r="E243" s="17" t="s">
        <v>103</v>
      </c>
      <c r="F243" s="278" t="s">
        <v>2011</v>
      </c>
      <c r="G243" s="17"/>
    </row>
    <row r="244" spans="1:7" ht="15.75" thickBot="1">
      <c r="A244" s="15" t="s">
        <v>1415</v>
      </c>
      <c r="B244" s="18" t="str">
        <f>VLOOKUP(A244,'Übersicht SYS'!C230:G631,2,FALSE)</f>
        <v xml:space="preserve">List of Param 9 of active errors </v>
      </c>
      <c r="C244" s="18" t="str">
        <f>VLOOKUP(A244,'Übersicht SYS'!C229:G630,5,FALSE)</f>
        <v>ErrorList.ErrorParam9</v>
      </c>
      <c r="D244" s="21" t="s">
        <v>2000</v>
      </c>
      <c r="E244" s="17" t="s">
        <v>103</v>
      </c>
      <c r="F244" s="278" t="s">
        <v>2011</v>
      </c>
      <c r="G244" s="17"/>
    </row>
    <row r="245" spans="1:7" ht="15.75" thickBot="1">
      <c r="A245" s="15" t="s">
        <v>1420</v>
      </c>
      <c r="B245" s="18" t="str">
        <f>VLOOKUP(A245,'Übersicht SYS'!C231:G632,2,FALSE)</f>
        <v xml:space="preserve">List of Param 10 of active errors </v>
      </c>
      <c r="C245" s="18" t="str">
        <f>VLOOKUP(A245,'Übersicht SYS'!C230:G631,5,FALSE)</f>
        <v>ErrorList.ErrorParam10</v>
      </c>
      <c r="D245" s="21" t="s">
        <v>2000</v>
      </c>
      <c r="E245" s="17" t="s">
        <v>103</v>
      </c>
      <c r="F245" s="278" t="s">
        <v>2011</v>
      </c>
      <c r="G245" s="17"/>
    </row>
  </sheetData>
  <conditionalFormatting sqref="A91:A1048576 A1:A72 A80">
    <cfRule type="duplicateValues" dxfId="30" priority="1"/>
  </conditionalFormatting>
  <pageMargins left="0.7" right="0.7" top="0.78740157499999996" bottom="0.78740157499999996"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0F141B-3B09-4FF6-B113-4AA87472F061}">
  <dimension ref="A11:I1254"/>
  <sheetViews>
    <sheetView tabSelected="1" view="pageLayout" topLeftCell="A455" zoomScale="96" zoomScaleNormal="115" zoomScaleSheetLayoutView="90" zoomScalePageLayoutView="96" workbookViewId="0">
      <selection activeCell="B334" sqref="B334"/>
    </sheetView>
  </sheetViews>
  <sheetFormatPr defaultColWidth="11.42578125" defaultRowHeight="15"/>
  <cols>
    <col min="1" max="1" width="3.85546875" customWidth="1"/>
    <col min="2" max="2" width="14.140625" customWidth="1"/>
    <col min="3" max="3" width="23.85546875" customWidth="1"/>
    <col min="4" max="4" width="21" customWidth="1"/>
    <col min="5" max="5" width="11.85546875" style="38" customWidth="1"/>
    <col min="6" max="6" width="5.28515625" customWidth="1"/>
    <col min="7" max="7" width="6.7109375" style="38" customWidth="1"/>
    <col min="8" max="10" width="9" customWidth="1"/>
    <col min="11" max="13" width="11.42578125" customWidth="1"/>
  </cols>
  <sheetData>
    <row r="11" spans="4:4">
      <c r="D11" s="38"/>
    </row>
    <row r="12" spans="4:4">
      <c r="D12" s="38"/>
    </row>
    <row r="13" spans="4:4">
      <c r="D13" s="38"/>
    </row>
    <row r="14" spans="4:4">
      <c r="D14" s="38"/>
    </row>
    <row r="15" spans="4:4">
      <c r="D15" s="38"/>
    </row>
    <row r="16" spans="4:4">
      <c r="D16" s="38"/>
    </row>
    <row r="17" spans="2:4">
      <c r="D17" s="38"/>
    </row>
    <row r="18" spans="2:4">
      <c r="D18" s="38"/>
    </row>
    <row r="19" spans="2:4">
      <c r="D19" s="38"/>
    </row>
    <row r="20" spans="2:4">
      <c r="D20" s="38"/>
    </row>
    <row r="21" spans="2:4">
      <c r="D21" s="38"/>
    </row>
    <row r="22" spans="2:4">
      <c r="D22" s="38"/>
    </row>
    <row r="23" spans="2:4" ht="26.25">
      <c r="D23" s="46"/>
    </row>
    <row r="24" spans="2:4" ht="26.25">
      <c r="D24" s="46"/>
    </row>
    <row r="25" spans="2:4" ht="26.25">
      <c r="D25" s="46"/>
    </row>
    <row r="26" spans="2:4">
      <c r="D26" s="38"/>
    </row>
    <row r="27" spans="2:4">
      <c r="D27" s="38"/>
    </row>
    <row r="28" spans="2:4">
      <c r="D28" s="38"/>
    </row>
    <row r="29" spans="2:4">
      <c r="D29" s="38"/>
    </row>
    <row r="30" spans="2:4">
      <c r="B30" s="47"/>
      <c r="D30" s="48"/>
    </row>
    <row r="31" spans="2:4">
      <c r="D31" s="48"/>
    </row>
    <row r="32" spans="2:4">
      <c r="D32" s="48"/>
    </row>
    <row r="33" spans="2:6">
      <c r="D33" s="38"/>
    </row>
    <row r="34" spans="2:6">
      <c r="B34" s="47"/>
      <c r="D34" s="48"/>
    </row>
    <row r="35" spans="2:6">
      <c r="D35" s="38"/>
    </row>
    <row r="36" spans="2:6">
      <c r="D36" s="38"/>
    </row>
    <row r="37" spans="2:6">
      <c r="D37" s="38"/>
    </row>
    <row r="38" spans="2:6">
      <c r="D38" s="38"/>
    </row>
    <row r="39" spans="2:6">
      <c r="D39" s="38"/>
    </row>
    <row r="40" spans="2:6">
      <c r="C40" s="47"/>
      <c r="D40" s="48"/>
    </row>
    <row r="41" spans="2:6">
      <c r="C41" s="47"/>
      <c r="D41" s="48"/>
    </row>
    <row r="42" spans="2:6">
      <c r="C42" s="47"/>
      <c r="D42" s="48"/>
    </row>
    <row r="43" spans="2:6">
      <c r="C43" s="47"/>
      <c r="D43" s="48"/>
    </row>
    <row r="44" spans="2:6">
      <c r="C44" s="47"/>
      <c r="D44" s="48"/>
    </row>
    <row r="45" spans="2:6">
      <c r="C45" s="47"/>
      <c r="D45" s="48"/>
    </row>
    <row r="46" spans="2:6">
      <c r="B46" s="88" t="str">
        <f>LEFT('Template Pdf'!B47,3)&amp;RIGHT('Template Pdf'!B47,16)</f>
        <v>1. Revision History</v>
      </c>
      <c r="E46"/>
    </row>
    <row r="47" spans="2:6">
      <c r="B47" s="199" t="s">
        <v>48</v>
      </c>
      <c r="C47" s="387" t="s">
        <v>50</v>
      </c>
      <c r="D47" s="388"/>
      <c r="E47" s="200" t="s">
        <v>51</v>
      </c>
      <c r="F47" s="199" t="s">
        <v>49</v>
      </c>
    </row>
    <row r="48" spans="2:6">
      <c r="B48" s="176">
        <v>44962</v>
      </c>
      <c r="C48" s="382" t="s">
        <v>2062</v>
      </c>
      <c r="D48" s="383"/>
      <c r="E48" s="175" t="s">
        <v>2063</v>
      </c>
      <c r="F48" s="174" t="s">
        <v>52</v>
      </c>
    </row>
    <row r="49" spans="1:6">
      <c r="B49" s="176">
        <v>45174</v>
      </c>
      <c r="C49" s="382" t="s">
        <v>2064</v>
      </c>
      <c r="D49" s="383"/>
      <c r="E49" s="175" t="s">
        <v>2063</v>
      </c>
      <c r="F49" s="174" t="s">
        <v>55</v>
      </c>
    </row>
    <row r="50" spans="1:6">
      <c r="B50" s="176">
        <v>45225</v>
      </c>
      <c r="C50" s="382" t="s">
        <v>2065</v>
      </c>
      <c r="D50" s="383"/>
      <c r="E50" s="175" t="s">
        <v>59</v>
      </c>
      <c r="F50" s="174" t="s">
        <v>57</v>
      </c>
    </row>
    <row r="51" spans="1:6">
      <c r="B51" s="176">
        <v>45251</v>
      </c>
      <c r="C51" s="382" t="s">
        <v>2066</v>
      </c>
      <c r="D51" s="383"/>
      <c r="E51" s="175" t="s">
        <v>2067</v>
      </c>
      <c r="F51" s="174" t="s">
        <v>2068</v>
      </c>
    </row>
    <row r="52" spans="1:6">
      <c r="B52" s="176">
        <v>45258</v>
      </c>
      <c r="C52" s="382" t="s">
        <v>2069</v>
      </c>
      <c r="D52" s="383"/>
      <c r="E52" s="175" t="s">
        <v>59</v>
      </c>
      <c r="F52" s="174" t="s">
        <v>2070</v>
      </c>
    </row>
    <row r="53" spans="1:6">
      <c r="B53" s="176">
        <v>45334</v>
      </c>
      <c r="C53" s="382" t="s">
        <v>2071</v>
      </c>
      <c r="D53" s="383"/>
      <c r="E53" s="186" t="s">
        <v>2067</v>
      </c>
      <c r="F53" s="174" t="s">
        <v>2072</v>
      </c>
    </row>
    <row r="54" spans="1:6">
      <c r="B54" s="176">
        <v>44970</v>
      </c>
      <c r="C54" s="382" t="s">
        <v>2073</v>
      </c>
      <c r="D54" s="383"/>
      <c r="E54" s="186" t="s">
        <v>59</v>
      </c>
      <c r="F54" s="174" t="s">
        <v>2072</v>
      </c>
    </row>
    <row r="55" spans="1:6">
      <c r="B55" s="176">
        <v>45387</v>
      </c>
      <c r="C55" s="382" t="s">
        <v>2074</v>
      </c>
      <c r="D55" s="383"/>
      <c r="E55" s="186" t="s">
        <v>2067</v>
      </c>
      <c r="F55" s="174" t="s">
        <v>2075</v>
      </c>
    </row>
    <row r="56" spans="1:6">
      <c r="B56" s="176">
        <v>45593</v>
      </c>
      <c r="C56" s="382" t="s">
        <v>2076</v>
      </c>
      <c r="D56" s="383"/>
      <c r="E56" s="186" t="s">
        <v>59</v>
      </c>
      <c r="F56" s="174" t="s">
        <v>2075</v>
      </c>
    </row>
    <row r="57" spans="1:6">
      <c r="B57" s="176">
        <v>45630</v>
      </c>
      <c r="C57" s="382" t="s">
        <v>2077</v>
      </c>
      <c r="D57" s="383"/>
      <c r="E57" s="186" t="s">
        <v>59</v>
      </c>
      <c r="F57" s="174" t="s">
        <v>2078</v>
      </c>
    </row>
    <row r="58" spans="1:6" s="38" customFormat="1">
      <c r="A58"/>
      <c r="B58" s="176">
        <v>45673</v>
      </c>
      <c r="C58" s="382" t="s">
        <v>2079</v>
      </c>
      <c r="D58" s="383"/>
      <c r="E58" s="186" t="s">
        <v>2080</v>
      </c>
      <c r="F58" s="174" t="s">
        <v>2081</v>
      </c>
    </row>
    <row r="59" spans="1:6" s="38" customFormat="1">
      <c r="A59"/>
      <c r="B59" s="176">
        <v>45734</v>
      </c>
      <c r="C59" s="382" t="s">
        <v>2082</v>
      </c>
      <c r="D59" s="383"/>
      <c r="E59" s="186" t="s">
        <v>2083</v>
      </c>
      <c r="F59" s="174" t="s">
        <v>2084</v>
      </c>
    </row>
    <row r="61" spans="1:6" s="38" customFormat="1">
      <c r="A61"/>
      <c r="B61" s="87" t="str">
        <f>IF('Template Pdf'!B55="","",'Template Pdf'!B55)</f>
        <v>Table of contents</v>
      </c>
      <c r="C61" s="87"/>
      <c r="D61" s="87"/>
      <c r="E61" s="87"/>
      <c r="F61" s="87"/>
    </row>
    <row r="62" spans="1:6" s="38" customFormat="1">
      <c r="A62"/>
      <c r="B62" s="33" t="str">
        <f>IF('Template Pdf'!B56="","",'Template Pdf'!B56)</f>
        <v>1. Revision History</v>
      </c>
      <c r="C62" s="33"/>
      <c r="D62"/>
      <c r="F62">
        <v>2</v>
      </c>
    </row>
    <row r="63" spans="1:6" s="38" customFormat="1">
      <c r="A63"/>
      <c r="B63" s="33" t="str">
        <f ca="1">'Template Pdf'!B57</f>
        <v>2.  Data Collection</v>
      </c>
      <c r="C63" s="33"/>
      <c r="D63"/>
      <c r="F63">
        <v>3</v>
      </c>
    </row>
    <row r="64" spans="1:6" s="38" customFormat="1">
      <c r="A64"/>
      <c r="B64" s="33" t="str">
        <f>IF('Template Pdf'!B58="","",'Template Pdf'!B58)</f>
        <v/>
      </c>
      <c r="C64" s="33" t="str">
        <f>IF('Template Pdf'!C58="","",'Template Pdf'!C58)</f>
        <v>2.1 Commercial Guideline &amp; Recommendations</v>
      </c>
      <c r="D64"/>
      <c r="F64">
        <v>3</v>
      </c>
    </row>
    <row r="65" spans="1:9" s="38" customFormat="1">
      <c r="A65"/>
      <c r="B65" s="33" t="str">
        <f>IF('Template Pdf'!B59="","",'Template Pdf'!B59)</f>
        <v/>
      </c>
      <c r="C65" s="33" t="str">
        <f>IF('Template Pdf'!C59="","",'Template Pdf'!C59)</f>
        <v>2.2 Data description</v>
      </c>
      <c r="D65"/>
      <c r="F65">
        <v>3</v>
      </c>
    </row>
    <row r="66" spans="1:9">
      <c r="B66" s="33" t="str">
        <f>IF('Template Pdf'!B60="","",'Template Pdf'!B60)</f>
        <v/>
      </c>
      <c r="C66" s="33"/>
    </row>
    <row r="67" spans="1:9">
      <c r="B67" s="33"/>
      <c r="C67" s="33"/>
    </row>
    <row r="68" spans="1:9">
      <c r="B68" s="88" t="str">
        <f ca="1">LEFT('Template Pdf'!B62,3)&amp;RIGHT('Template Pdf'!B62,16)</f>
        <v>2.  Data Collection</v>
      </c>
      <c r="D68" s="38"/>
      <c r="E68"/>
      <c r="H68" s="88"/>
      <c r="I68" s="33"/>
    </row>
    <row r="69" spans="1:9">
      <c r="B69" s="88" t="str">
        <f>IF('Template Pdf'!B63="","",'Template Pdf'!B63)</f>
        <v xml:space="preserve">2.1 Commercial Guideline &amp; Recommendations </v>
      </c>
      <c r="D69" s="38"/>
      <c r="E69"/>
      <c r="H69" s="88"/>
      <c r="I69" s="33"/>
    </row>
    <row r="70" spans="1:9">
      <c r="B70" s="94" t="str">
        <f>IF('Template Pdf'!B64="","",'Template Pdf'!B64)</f>
        <v>1. The current document serves as a guide. It is continuously enriched and maintained by Atlas Copco.</v>
      </c>
      <c r="D70" s="38"/>
      <c r="E70"/>
      <c r="H70" s="94"/>
      <c r="I70" s="33"/>
    </row>
    <row r="71" spans="1:9">
      <c r="B71" s="94" t="str">
        <f>IF('Template Pdf'!B65="","",'Template Pdf'!B65)</f>
        <v xml:space="preserve">2. The enabling of the data transfer functionality, is linked to a license file activation on the controller. </v>
      </c>
      <c r="D71" s="38"/>
      <c r="E71"/>
      <c r="H71" s="94"/>
      <c r="I71" s="33"/>
    </row>
    <row r="72" spans="1:9">
      <c r="B72" s="94" t="str">
        <f>IF('Template Pdf'!B66="","",'Template Pdf'!B66)</f>
        <v xml:space="preserve">    A temporary license can be provided for up to 3 months, for Demo purposes. </v>
      </c>
      <c r="D72" s="38"/>
      <c r="E72"/>
      <c r="H72" s="94"/>
      <c r="I72" s="33"/>
    </row>
    <row r="73" spans="1:9">
      <c r="B73" s="94" t="str">
        <f>IF('Template Pdf'!B67="","",'Template Pdf'!B67)</f>
        <v>3. It has to be noted that some quantities might only be available through the use of specific options in the controller, </v>
      </c>
      <c r="D73" s="38"/>
      <c r="E73"/>
      <c r="H73" s="94"/>
      <c r="I73" s="33"/>
    </row>
    <row r="74" spans="1:9">
      <c r="B74" s="94" t="str">
        <f>IF('Template Pdf'!B68="","",'Template Pdf'!B68)</f>
        <v xml:space="preserve">    which might not be activated by default.</v>
      </c>
      <c r="D74" s="38"/>
      <c r="E74"/>
      <c r="H74" s="94"/>
      <c r="I74" s="33"/>
    </row>
    <row r="75" spans="1:9">
      <c r="B75" s="94" t="str">
        <f>IF('Template Pdf'!B69="","",'Template Pdf'!B69)</f>
        <v xml:space="preserve">4. A simulator is usually provided to facilitate the integration in the factory network, prior the delivery of the real </v>
      </c>
      <c r="D75" s="38"/>
      <c r="E75"/>
      <c r="H75" s="94"/>
      <c r="I75" s="33"/>
    </row>
    <row r="76" spans="1:9">
      <c r="B76" s="94" t="str">
        <f>IF('Template Pdf'!B70="","",'Template Pdf'!B70)</f>
        <v xml:space="preserve">    system.</v>
      </c>
      <c r="C76" s="33"/>
    </row>
    <row r="77" spans="1:9">
      <c r="B77" s="94"/>
      <c r="C77" s="33"/>
    </row>
    <row r="78" spans="1:9">
      <c r="B78" s="33"/>
      <c r="C78" s="33"/>
    </row>
    <row r="79" spans="1:9">
      <c r="B79" s="33"/>
      <c r="C79" s="33"/>
    </row>
    <row r="80" spans="1:9">
      <c r="B80" s="88" t="str">
        <f>IF('Template Pdf'!B75="","",'Template Pdf'!B75)</f>
        <v>2.2 Data description</v>
      </c>
      <c r="D80" s="38"/>
    </row>
    <row r="81" spans="1:7">
      <c r="B81" s="94" t="str">
        <f>IF('Template Pdf'!B76="","",'Template Pdf'!B76)</f>
        <v xml:space="preserve">Available data are listed in the table below. </v>
      </c>
      <c r="D81" s="38"/>
    </row>
    <row r="82" spans="1:7">
      <c r="B82" s="94" t="str">
        <f>IF('Template Pdf'!B77="","",'Template Pdf'!B77)</f>
        <v xml:space="preserve">Within JSON messages (especially for MQTT), the order of the properties may differ in the future, </v>
      </c>
      <c r="D82" s="38"/>
    </row>
    <row r="83" spans="1:7">
      <c r="B83" s="94" t="str">
        <f>IF('Template Pdf'!B78="","",'Template Pdf'!B78)</f>
        <v xml:space="preserve">but the names of the properties are fixed. </v>
      </c>
      <c r="D83" s="38"/>
    </row>
    <row r="85" spans="1:7">
      <c r="B85" s="60"/>
    </row>
    <row r="86" spans="1:7">
      <c r="B86" s="60"/>
    </row>
    <row r="87" spans="1:7" ht="24">
      <c r="B87" s="254" t="s">
        <v>88</v>
      </c>
      <c r="C87" s="254" t="s">
        <v>2</v>
      </c>
      <c r="D87" s="254" t="s">
        <v>1992</v>
      </c>
      <c r="E87" s="254" t="s">
        <v>2085</v>
      </c>
      <c r="F87" s="280" t="s">
        <v>1993</v>
      </c>
      <c r="G87" s="280" t="s">
        <v>1994</v>
      </c>
    </row>
    <row r="88" spans="1:7" ht="48">
      <c r="B88" s="167" t="str" cm="1">
        <f t="array" ref="B88:G89">IF('SYS MQTT Standard'!A3:F4="","",'SYS MQTT Standard'!A3:F4)</f>
        <v>Machine name</v>
      </c>
      <c r="C88" s="167" t="str">
        <v>Machine name</v>
      </c>
      <c r="D88" s="167" t="str">
        <v>MachineName</v>
      </c>
      <c r="E88" s="167" t="str">
        <v>string
e.g. "SimulatedSys6000"</v>
      </c>
      <c r="F88" s="107" t="str">
        <v>-</v>
      </c>
      <c r="G88" s="107" t="str">
        <v>5.0.8</v>
      </c>
    </row>
    <row r="89" spans="1:7">
      <c r="B89" s="132" t="str">
        <v>IP-address</v>
      </c>
      <c r="C89" s="132" t="str">
        <v>IP-address</v>
      </c>
      <c r="D89" s="132" t="str">
        <v>IpAddress</v>
      </c>
      <c r="E89" s="132" t="str">
        <v>string</v>
      </c>
      <c r="F89" s="104" t="str">
        <v>-</v>
      </c>
      <c r="G89" s="104" t="str">
        <v>5.0.8</v>
      </c>
    </row>
    <row r="90" spans="1:7">
      <c r="B90" s="60"/>
      <c r="C90" s="308"/>
      <c r="D90" s="308"/>
      <c r="E90" s="308"/>
      <c r="G90"/>
    </row>
    <row r="91" spans="1:7" ht="24">
      <c r="B91" s="254" t="s">
        <v>88</v>
      </c>
      <c r="C91" s="254" t="s">
        <v>2</v>
      </c>
      <c r="D91" s="254" t="s">
        <v>1992</v>
      </c>
      <c r="E91" s="254" t="s">
        <v>2085</v>
      </c>
      <c r="F91" s="280" t="s">
        <v>1993</v>
      </c>
      <c r="G91" s="280" t="s">
        <v>1994</v>
      </c>
    </row>
    <row r="92" spans="1:7" ht="36">
      <c r="B92" s="254" t="str" cm="1">
        <f t="array" aca="1" ref="B92:G187" ca="1">IF('SYS MQTT Standard'!A5:F100="","",'SYS MQTT Standard'!A5:F100)</f>
        <v>Application</v>
      </c>
      <c r="C92" s="254" t="str">
        <f ca="1"/>
        <v>Topic: {Topic}/Application
Triggered when an application is done</v>
      </c>
      <c r="D92" s="254" t="str">
        <f ca="1"/>
        <v/>
      </c>
      <c r="E92" s="254" t="str">
        <f ca="1"/>
        <v/>
      </c>
      <c r="F92" s="280" t="str">
        <f ca="1"/>
        <v/>
      </c>
      <c r="G92" s="280" t="str">
        <f ca="1"/>
        <v/>
      </c>
    </row>
    <row r="93" spans="1:7" s="169" customFormat="1" ht="36">
      <c r="A93" s="168"/>
      <c r="B93" s="132" t="str">
        <f ca="1"/>
        <v>Application time stamp</v>
      </c>
      <c r="C93" s="132" t="str">
        <f ca="1"/>
        <v>Time stamp at end of application</v>
      </c>
      <c r="D93" s="132" t="str">
        <f ca="1"/>
        <v>TimeStamp
[Vision]ApplicationTimeStamp</v>
      </c>
      <c r="E93" s="132" t="str">
        <f ca="1"/>
        <v>string
e.g. "2021-10-12 08:37:16Z"</v>
      </c>
      <c r="F93" s="104" t="str">
        <f ca="1"/>
        <v>-</v>
      </c>
      <c r="G93" s="104" t="str">
        <f ca="1"/>
        <v>5.0.8</v>
      </c>
    </row>
    <row r="94" spans="1:7" s="169" customFormat="1">
      <c r="B94" s="167" t="str">
        <f ca="1"/>
        <v>Unique-ID</v>
      </c>
      <c r="C94" s="167" t="str">
        <f ca="1"/>
        <v>Unique-ID</v>
      </c>
      <c r="D94" s="167" t="str">
        <f ca="1"/>
        <v>UniqueId</v>
      </c>
      <c r="E94" s="167" t="str">
        <f ca="1"/>
        <v>number</v>
      </c>
      <c r="F94" s="107" t="str">
        <f ca="1"/>
        <v>count</v>
      </c>
      <c r="G94" s="107" t="str">
        <f ca="1"/>
        <v>5.0.8</v>
      </c>
    </row>
    <row r="95" spans="1:7" s="169" customFormat="1" ht="96">
      <c r="A95" s="168"/>
      <c r="B95" s="309" t="str">
        <f ca="1"/>
        <v>Type / Part ID</v>
      </c>
      <c r="C95" s="132" t="str">
        <f ca="1"/>
        <v xml:space="preserve">Type / Part ID
In SYS6000, this is the PartId. It depends on the robot interface, whether there is a useful value. 
In ASC5000, this is sometimes also used as a TypeId. </v>
      </c>
      <c r="D95" s="132" t="str">
        <f ca="1"/>
        <v>PartId</v>
      </c>
      <c r="E95" s="132" t="str">
        <f ca="1"/>
        <v>string</v>
      </c>
      <c r="F95" s="104" t="str">
        <f ca="1"/>
        <v>-</v>
      </c>
      <c r="G95" s="104" t="str">
        <f ca="1"/>
        <v>5.0.8</v>
      </c>
    </row>
    <row r="96" spans="1:7" s="169" customFormat="1" ht="36">
      <c r="B96" s="167" t="str">
        <f ca="1"/>
        <v>Material program number</v>
      </c>
      <c r="C96" s="167" t="str">
        <f ca="1"/>
        <v>Material program number</v>
      </c>
      <c r="D96" s="167" t="str">
        <f ca="1"/>
        <v>ProgramNumber</v>
      </c>
      <c r="E96" s="167" t="str">
        <f ca="1"/>
        <v>number</v>
      </c>
      <c r="F96" s="107" t="str">
        <f ca="1"/>
        <v>count</v>
      </c>
      <c r="G96" s="107" t="str">
        <f ca="1"/>
        <v>5.0.8</v>
      </c>
    </row>
    <row r="97" spans="1:7" s="169" customFormat="1" ht="24">
      <c r="A97" s="168"/>
      <c r="B97" s="132" t="str">
        <f ca="1"/>
        <v>Application Result</v>
      </c>
      <c r="C97" s="132" t="str">
        <f ca="1"/>
        <v>Result of application</v>
      </c>
      <c r="D97" s="132" t="str">
        <f ca="1"/>
        <v>ApplicationResult</v>
      </c>
      <c r="E97" s="132" t="str">
        <f ca="1"/>
        <v>string
e.g. "0"</v>
      </c>
      <c r="F97" s="104" t="str">
        <f ca="1"/>
        <v>-</v>
      </c>
      <c r="G97" s="104" t="str">
        <f ca="1"/>
        <v>5.0.8</v>
      </c>
    </row>
    <row r="98" spans="1:7" s="169" customFormat="1" ht="24">
      <c r="B98" s="167" t="str">
        <f ca="1"/>
        <v>Target Volume</v>
      </c>
      <c r="C98" s="167" t="str">
        <f ca="1"/>
        <v>Set volume in material program</v>
      </c>
      <c r="D98" s="167" t="str">
        <f ca="1"/>
        <v>TargetVolume</v>
      </c>
      <c r="E98" s="167" t="str">
        <f ca="1"/>
        <v>number</v>
      </c>
      <c r="F98" s="107" t="str">
        <f ca="1"/>
        <v>cm³</v>
      </c>
      <c r="G98" s="107" t="str">
        <f ca="1"/>
        <v>5.0.8</v>
      </c>
    </row>
    <row r="99" spans="1:7" s="169" customFormat="1" ht="24">
      <c r="A99" s="168"/>
      <c r="B99" s="132" t="str">
        <f ca="1"/>
        <v>Measured Volume</v>
      </c>
      <c r="C99" s="132" t="str">
        <f ca="1"/>
        <v>Measured volume</v>
      </c>
      <c r="D99" s="132" t="str">
        <f ca="1"/>
        <v>MeasuredVolume</v>
      </c>
      <c r="E99" s="132" t="str">
        <f ca="1"/>
        <v>number</v>
      </c>
      <c r="F99" s="104" t="str">
        <f ca="1"/>
        <v>cm³</v>
      </c>
      <c r="G99" s="104" t="str">
        <f ca="1"/>
        <v>5.0.8</v>
      </c>
    </row>
    <row r="100" spans="1:7" s="169" customFormat="1" ht="36">
      <c r="B100" s="167" t="str">
        <f ca="1"/>
        <v>Volume Deviation</v>
      </c>
      <c r="C100" s="167" t="str">
        <f ca="1"/>
        <v>Deviation between dispensed volume and set volume</v>
      </c>
      <c r="D100" s="167" t="str">
        <f ca="1"/>
        <v>VolumeDeviation</v>
      </c>
      <c r="E100" s="167" t="str">
        <f ca="1"/>
        <v>number</v>
      </c>
      <c r="F100" s="107" t="str">
        <f ca="1"/>
        <v>cm³</v>
      </c>
      <c r="G100" s="107" t="str">
        <f ca="1"/>
        <v>5.0.8</v>
      </c>
    </row>
    <row r="101" spans="1:7" s="169" customFormat="1">
      <c r="A101" s="168"/>
      <c r="B101" s="132" t="str">
        <f ca="1"/>
        <v>Gun open time</v>
      </c>
      <c r="C101" s="132" t="str">
        <f ca="1"/>
        <v>Gun open time</v>
      </c>
      <c r="D101" s="132" t="str">
        <f ca="1"/>
        <v>ApplTime</v>
      </c>
      <c r="E101" s="132" t="str">
        <f ca="1"/>
        <v>number</v>
      </c>
      <c r="F101" s="104" t="str">
        <f ca="1"/>
        <v>s</v>
      </c>
      <c r="G101" s="104" t="str">
        <f ca="1"/>
        <v>5.0.8</v>
      </c>
    </row>
    <row r="102" spans="1:7" s="169" customFormat="1" ht="36">
      <c r="B102" s="167" t="str">
        <f ca="1"/>
        <v xml:space="preserve">Last Application Total Volume </v>
      </c>
      <c r="C102" s="167" t="str">
        <f ca="1"/>
        <v xml:space="preserve">Total volume of the last application </v>
      </c>
      <c r="D102" s="167" t="str">
        <f ca="1"/>
        <v>LastVolume</v>
      </c>
      <c r="E102" s="167" t="str">
        <f ca="1"/>
        <v>number</v>
      </c>
      <c r="F102" s="107" t="str">
        <f ca="1"/>
        <v>cm³</v>
      </c>
      <c r="G102" s="107" t="str">
        <f ca="1"/>
        <v>5.0.8</v>
      </c>
    </row>
    <row r="103" spans="1:7" s="169" customFormat="1" ht="48">
      <c r="A103" s="168"/>
      <c r="B103" s="132" t="str">
        <f ca="1"/>
        <v>Last Application Volume Meter 1</v>
      </c>
      <c r="C103" s="132" t="str">
        <f ca="1"/>
        <v>Volume of the last application in meter 1</v>
      </c>
      <c r="D103" s="132" t="str">
        <f ca="1"/>
        <v>LastVolumeMeter1</v>
      </c>
      <c r="E103" s="132" t="str">
        <f ca="1"/>
        <v>number</v>
      </c>
      <c r="F103" s="104" t="str">
        <f ca="1"/>
        <v>cm³</v>
      </c>
      <c r="G103" s="104" t="str">
        <f ca="1"/>
        <v>5.0.8</v>
      </c>
    </row>
    <row r="104" spans="1:7" s="169" customFormat="1" ht="48">
      <c r="B104" s="167" t="str">
        <f ca="1"/>
        <v>Last Application Volume Meter 2</v>
      </c>
      <c r="C104" s="167" t="str">
        <f ca="1"/>
        <v>Volume of the last application in meter 2</v>
      </c>
      <c r="D104" s="167" t="str">
        <f ca="1"/>
        <v>LastVolumeMeter2</v>
      </c>
      <c r="E104" s="167" t="str">
        <f ca="1"/>
        <v>number</v>
      </c>
      <c r="F104" s="107" t="str">
        <f ca="1"/>
        <v>cm³</v>
      </c>
      <c r="G104" s="107" t="str">
        <f ca="1"/>
        <v>5.0.8</v>
      </c>
    </row>
    <row r="105" spans="1:7" s="169" customFormat="1" ht="36">
      <c r="A105" s="168"/>
      <c r="B105" s="132" t="str">
        <f ca="1"/>
        <v>Last Application Cycle Time</v>
      </c>
      <c r="C105" s="132" t="str">
        <f ca="1"/>
        <v>Total time of the last application in ms</v>
      </c>
      <c r="D105" s="132" t="str">
        <f ca="1"/>
        <v>LastCycleTime</v>
      </c>
      <c r="E105" s="132" t="str">
        <f ca="1"/>
        <v>number</v>
      </c>
      <c r="F105" s="104" t="str">
        <f ca="1"/>
        <v>ms</v>
      </c>
      <c r="G105" s="104" t="str">
        <f ca="1"/>
        <v>5.0.8</v>
      </c>
    </row>
    <row r="106" spans="1:7" s="169" customFormat="1" ht="36">
      <c r="B106" s="167" t="str">
        <f ca="1"/>
        <v>Last Application Dispense Time</v>
      </c>
      <c r="C106" s="167" t="str">
        <f ca="1"/>
        <v>Valve opening time of the last application in seconds</v>
      </c>
      <c r="D106" s="167" t="str">
        <f ca="1"/>
        <v>LastDispenseTime</v>
      </c>
      <c r="E106" s="167" t="str">
        <f ca="1"/>
        <v>number</v>
      </c>
      <c r="F106" s="107" t="str">
        <f ca="1"/>
        <v>s</v>
      </c>
      <c r="G106" s="107" t="str">
        <f ca="1"/>
        <v>5.0.8</v>
      </c>
    </row>
    <row r="107" spans="1:7" s="169" customFormat="1" ht="24">
      <c r="A107" s="168"/>
      <c r="B107" s="132" t="str">
        <f ca="1"/>
        <v>Smart Adjust Used</v>
      </c>
      <c r="C107" s="132" t="str">
        <f ca="1"/>
        <v>Indicate whether smart adjust is used or not</v>
      </c>
      <c r="D107" s="132" t="str">
        <f ca="1"/>
        <v>SmartAdjustUsed</v>
      </c>
      <c r="E107" s="132" t="str">
        <f ca="1"/>
        <v>number</v>
      </c>
      <c r="F107" s="104" t="str">
        <f ca="1"/>
        <v>-</v>
      </c>
      <c r="G107" s="104" t="str">
        <f ca="1"/>
        <v>5.3.1</v>
      </c>
    </row>
    <row r="108" spans="1:7" s="169" customFormat="1" ht="60">
      <c r="B108" s="107" t="str">
        <f ca="1"/>
        <v>Confirmation Result</v>
      </c>
      <c r="C108" s="107" t="str">
        <f ca="1"/>
        <v xml:space="preserve">Part evaluation confirmation result after a bad application.  It depends on the robot interface, whether there is a useful value. </v>
      </c>
      <c r="D108" s="167" t="str">
        <f ca="1"/>
        <v>ConfirmationResult</v>
      </c>
      <c r="E108" s="107" t="str">
        <f ca="1"/>
        <v>string</v>
      </c>
      <c r="F108" s="107" t="str">
        <f ca="1"/>
        <v>-</v>
      </c>
      <c r="G108" s="107" t="str">
        <f ca="1"/>
        <v>5.3.1</v>
      </c>
    </row>
    <row r="109" spans="1:7" s="169" customFormat="1" ht="24">
      <c r="A109" s="168"/>
      <c r="B109" s="104" t="str">
        <f ca="1"/>
        <v>Calculated Volume</v>
      </c>
      <c r="C109" s="104" t="str">
        <f ca="1"/>
        <v>Volume calculated by flow (without pre-pressures)</v>
      </c>
      <c r="D109" s="132" t="str">
        <f ca="1"/>
        <v>CalculatedVolume</v>
      </c>
      <c r="E109" s="104" t="str">
        <f ca="1"/>
        <v>number</v>
      </c>
      <c r="F109" s="104" t="str">
        <f ca="1"/>
        <v>cm³</v>
      </c>
      <c r="G109" s="104" t="str">
        <f ca="1"/>
        <v>5.3.1</v>
      </c>
    </row>
    <row r="110" spans="1:7" s="169" customFormat="1" ht="24">
      <c r="B110" s="107" t="str">
        <f ca="1"/>
        <v>Min Pressure Meter 1</v>
      </c>
      <c r="C110" s="107" t="str">
        <f ca="1"/>
        <v>Minimum pressure for meter 1</v>
      </c>
      <c r="D110" s="167" t="str">
        <f ca="1"/>
        <v>MinPressure1</v>
      </c>
      <c r="E110" s="107" t="str">
        <f ca="1"/>
        <v>number</v>
      </c>
      <c r="F110" s="107" t="str">
        <f ca="1"/>
        <v>bar</v>
      </c>
      <c r="G110" s="107" t="str">
        <f ca="1"/>
        <v>5.3.1</v>
      </c>
    </row>
    <row r="111" spans="1:7" s="169" customFormat="1" ht="24">
      <c r="B111" s="104" t="str">
        <f ca="1"/>
        <v>Min Pressure Meter 2</v>
      </c>
      <c r="C111" s="104" t="str">
        <f ca="1"/>
        <v>Minimum pressure for meter 2</v>
      </c>
      <c r="D111" s="132" t="str">
        <f ca="1"/>
        <v>MinPressure2</v>
      </c>
      <c r="E111" s="104" t="str">
        <f ca="1"/>
        <v>number</v>
      </c>
      <c r="F111" s="104" t="str">
        <f ca="1"/>
        <v>bar</v>
      </c>
      <c r="G111" s="104" t="str">
        <f ca="1"/>
        <v>5.3.1</v>
      </c>
    </row>
    <row r="112" spans="1:7" s="169" customFormat="1" ht="24">
      <c r="B112" s="107" t="str">
        <f ca="1"/>
        <v>Max Pressure Meter 1</v>
      </c>
      <c r="C112" s="107" t="str">
        <f ca="1"/>
        <v>Maximum pressure for meter 1</v>
      </c>
      <c r="D112" s="167" t="str">
        <f ca="1"/>
        <v>MaxPressure1</v>
      </c>
      <c r="E112" s="107" t="str">
        <f ca="1"/>
        <v>number</v>
      </c>
      <c r="F112" s="107" t="str">
        <f ca="1"/>
        <v>bar</v>
      </c>
      <c r="G112" s="107" t="str">
        <f ca="1"/>
        <v>5.0.8</v>
      </c>
    </row>
    <row r="113" spans="2:7" s="169" customFormat="1" ht="24">
      <c r="B113" s="104" t="str">
        <f ca="1"/>
        <v>Max Pressure Meter 2</v>
      </c>
      <c r="C113" s="104" t="str">
        <f ca="1"/>
        <v>Maximum pressure for meter 2</v>
      </c>
      <c r="D113" s="132" t="str">
        <f ca="1"/>
        <v>MaxPressure2</v>
      </c>
      <c r="E113" s="104" t="str">
        <f ca="1"/>
        <v>number</v>
      </c>
      <c r="F113" s="104" t="str">
        <f ca="1"/>
        <v>bar</v>
      </c>
      <c r="G113" s="104" t="str">
        <f ca="1"/>
        <v>5.0.8</v>
      </c>
    </row>
    <row r="114" spans="2:7" s="169" customFormat="1" ht="36">
      <c r="B114" s="107" t="str">
        <f ca="1"/>
        <v>Average Pressure Meter 1</v>
      </c>
      <c r="C114" s="107" t="str">
        <f ca="1"/>
        <v>Average Pressure for meter 1</v>
      </c>
      <c r="D114" s="167" t="str">
        <f ca="1"/>
        <v>AveragePressure1</v>
      </c>
      <c r="E114" s="107" t="str">
        <f ca="1"/>
        <v>number</v>
      </c>
      <c r="F114" s="107" t="str">
        <f ca="1"/>
        <v>bar</v>
      </c>
      <c r="G114" s="107" t="str">
        <f ca="1"/>
        <v>5.3.1</v>
      </c>
    </row>
    <row r="115" spans="2:7" s="169" customFormat="1" ht="36">
      <c r="B115" s="104" t="str">
        <f ca="1"/>
        <v>Average Pressure Meter 2</v>
      </c>
      <c r="C115" s="104" t="str">
        <f ca="1"/>
        <v>Average Pressure for meter 2</v>
      </c>
      <c r="D115" s="132" t="str">
        <f ca="1"/>
        <v>AveragePressure2</v>
      </c>
      <c r="E115" s="104" t="str">
        <f ca="1"/>
        <v>number</v>
      </c>
      <c r="F115" s="104" t="str">
        <f ca="1"/>
        <v>bar</v>
      </c>
      <c r="G115" s="104" t="str">
        <f ca="1"/>
        <v>5.3.1</v>
      </c>
    </row>
    <row r="116" spans="2:7" s="169" customFormat="1" ht="24">
      <c r="B116" s="107" t="str">
        <f ca="1"/>
        <v>Set Prepressure Meter 1</v>
      </c>
      <c r="C116" s="107" t="str">
        <f ca="1"/>
        <v>Set PrePressure for meter 1</v>
      </c>
      <c r="D116" s="167" t="str">
        <f ca="1"/>
        <v>SetPrePressure1</v>
      </c>
      <c r="E116" s="107" t="str">
        <f ca="1"/>
        <v>number</v>
      </c>
      <c r="F116" s="107" t="str">
        <f ca="1"/>
        <v>bar</v>
      </c>
      <c r="G116" s="107" t="str">
        <f ca="1"/>
        <v>5.3.1</v>
      </c>
    </row>
    <row r="117" spans="2:7" s="169" customFormat="1" ht="24">
      <c r="B117" s="104" t="str">
        <f ca="1"/>
        <v>Set Prepressure Meter 2</v>
      </c>
      <c r="C117" s="104" t="str">
        <f ca="1"/>
        <v>Set PrePressure for meter 2</v>
      </c>
      <c r="D117" s="132" t="str">
        <f ca="1"/>
        <v>SetPrePressure2</v>
      </c>
      <c r="E117" s="104" t="str">
        <f ca="1"/>
        <v>number</v>
      </c>
      <c r="F117" s="104" t="str">
        <f ca="1"/>
        <v>bar</v>
      </c>
      <c r="G117" s="104" t="str">
        <f ca="1"/>
        <v>5.3.1</v>
      </c>
    </row>
    <row r="118" spans="2:7" s="169" customFormat="1" ht="24">
      <c r="B118" s="107" t="str">
        <f ca="1"/>
        <v>Max Torque Meter 1</v>
      </c>
      <c r="C118" s="107" t="str">
        <f ca="1"/>
        <v>Maximum torque for meter 1</v>
      </c>
      <c r="D118" s="167" t="str">
        <f ca="1"/>
        <v>MaxTorque1</v>
      </c>
      <c r="E118" s="107" t="str">
        <f ca="1"/>
        <v>number</v>
      </c>
      <c r="F118" s="107" t="str">
        <f ca="1"/>
        <v>Nm</v>
      </c>
      <c r="G118" s="107" t="str">
        <f ca="1"/>
        <v>5.3.1</v>
      </c>
    </row>
    <row r="119" spans="2:7" s="169" customFormat="1" ht="24">
      <c r="B119" s="104" t="str">
        <f ca="1"/>
        <v>Max Torque Meter 2</v>
      </c>
      <c r="C119" s="104" t="str">
        <f ca="1"/>
        <v>Maximum torque for meter 2</v>
      </c>
      <c r="D119" s="132" t="str">
        <f ca="1"/>
        <v>MaxTorque2</v>
      </c>
      <c r="E119" s="104" t="str">
        <f ca="1"/>
        <v>number</v>
      </c>
      <c r="F119" s="104" t="str">
        <f ca="1"/>
        <v>Nm</v>
      </c>
      <c r="G119" s="104" t="str">
        <f ca="1"/>
        <v>5.3.1</v>
      </c>
    </row>
    <row r="120" spans="2:7" s="169" customFormat="1" ht="24">
      <c r="B120" s="107" t="str">
        <f ca="1"/>
        <v>Average Torque Meter 1</v>
      </c>
      <c r="C120" s="107" t="str">
        <f ca="1"/>
        <v>Average torque for meter 1</v>
      </c>
      <c r="D120" s="167" t="str">
        <f ca="1"/>
        <v>AverageTorque1</v>
      </c>
      <c r="E120" s="107" t="str">
        <f ca="1"/>
        <v>number</v>
      </c>
      <c r="F120" s="107" t="str">
        <f ca="1"/>
        <v>Nm</v>
      </c>
      <c r="G120" s="107" t="str">
        <f ca="1"/>
        <v>5.3.1</v>
      </c>
    </row>
    <row r="121" spans="2:7" s="169" customFormat="1" ht="24">
      <c r="B121" s="104" t="str">
        <f ca="1"/>
        <v>Average Torque Meter 2</v>
      </c>
      <c r="C121" s="104" t="str">
        <f ca="1"/>
        <v>Average torque for meter 2</v>
      </c>
      <c r="D121" s="132" t="str">
        <f ca="1"/>
        <v>AverageTorque2</v>
      </c>
      <c r="E121" s="104" t="str">
        <f ca="1"/>
        <v>number</v>
      </c>
      <c r="F121" s="104" t="str">
        <f ca="1"/>
        <v>Nm</v>
      </c>
      <c r="G121" s="104" t="str">
        <f ca="1"/>
        <v>5.3.1</v>
      </c>
    </row>
    <row r="122" spans="2:7" s="169" customFormat="1" ht="24">
      <c r="B122" s="107" t="str">
        <f ca="1"/>
        <v>Active Barrel HPC 1</v>
      </c>
      <c r="C122" s="107" t="str">
        <f ca="1"/>
        <v>Active barrel for HPC 1</v>
      </c>
      <c r="D122" s="167" t="str">
        <f ca="1"/>
        <v>ActiveBarrel1</v>
      </c>
      <c r="E122" s="107" t="str">
        <f ca="1"/>
        <v>number</v>
      </c>
      <c r="F122" s="107" t="str">
        <f ca="1"/>
        <v>count</v>
      </c>
      <c r="G122" s="107" t="str">
        <f ca="1"/>
        <v>5.3.1</v>
      </c>
    </row>
    <row r="123" spans="2:7" s="169" customFormat="1" ht="24">
      <c r="B123" s="104" t="str">
        <f ca="1"/>
        <v>Active Barrel HPC 2</v>
      </c>
      <c r="C123" s="104" t="str">
        <f ca="1"/>
        <v>Active barrel for HPC 2</v>
      </c>
      <c r="D123" s="132" t="str">
        <f ca="1"/>
        <v>ActiveBarrel2</v>
      </c>
      <c r="E123" s="104" t="str">
        <f ca="1"/>
        <v>number</v>
      </c>
      <c r="F123" s="104" t="str">
        <f ca="1"/>
        <v>count</v>
      </c>
      <c r="G123" s="104" t="str">
        <f ca="1"/>
        <v>5.3.1</v>
      </c>
    </row>
    <row r="124" spans="2:7" s="169" customFormat="1" ht="36">
      <c r="B124" s="107" t="str">
        <f ca="1"/>
        <v>Spindle Efficiency Meter 1</v>
      </c>
      <c r="C124" s="107" t="str">
        <f ca="1"/>
        <v>Spindle efficiency for meter 1</v>
      </c>
      <c r="D124" s="167" t="str">
        <f ca="1"/>
        <v>SpindleEfficiencyApplication1</v>
      </c>
      <c r="E124" s="107" t="str">
        <f ca="1"/>
        <v>number</v>
      </c>
      <c r="F124" s="107" t="str">
        <f ca="1"/>
        <v>%</v>
      </c>
      <c r="G124" s="107" t="str">
        <f ca="1"/>
        <v>5.3.1</v>
      </c>
    </row>
    <row r="125" spans="2:7" s="169" customFormat="1" ht="36">
      <c r="B125" s="104" t="str">
        <f ca="1"/>
        <v>Spindle Efficiency Meter 2</v>
      </c>
      <c r="C125" s="104" t="str">
        <f ca="1"/>
        <v>Spindle efficiency for meter 2</v>
      </c>
      <c r="D125" s="132" t="str">
        <f ca="1"/>
        <v>SpindleEfficiencyApplication2</v>
      </c>
      <c r="E125" s="104" t="str">
        <f ca="1"/>
        <v>number</v>
      </c>
      <c r="F125" s="104" t="str">
        <f ca="1"/>
        <v>-</v>
      </c>
      <c r="G125" s="104" t="str">
        <f ca="1"/>
        <v>5.3.1</v>
      </c>
    </row>
    <row r="126" spans="2:7" s="169" customFormat="1">
      <c r="B126" s="107" t="str">
        <f ca="1"/>
        <v>Fill Volume</v>
      </c>
      <c r="C126" s="107" t="str">
        <f ca="1"/>
        <v>Fill volume 1</v>
      </c>
      <c r="D126" s="167" t="str">
        <f ca="1"/>
        <v>FillVolume</v>
      </c>
      <c r="E126" s="107" t="str">
        <f ca="1"/>
        <v>number</v>
      </c>
      <c r="F126" s="107" t="str">
        <f ca="1"/>
        <v>cm³</v>
      </c>
      <c r="G126" s="107" t="str">
        <f ca="1"/>
        <v>5.3.1</v>
      </c>
    </row>
    <row r="127" spans="2:7" s="169" customFormat="1" ht="24">
      <c r="B127" s="104" t="str">
        <f ca="1"/>
        <v>Fill Volume Meter 2</v>
      </c>
      <c r="C127" s="104" t="str">
        <f ca="1"/>
        <v>Fill volume of Meter 2</v>
      </c>
      <c r="D127" s="132" t="str">
        <f ca="1"/>
        <v>FillVolume2</v>
      </c>
      <c r="E127" s="104" t="str">
        <f ca="1"/>
        <v>number</v>
      </c>
      <c r="F127" s="104" t="str">
        <f ca="1"/>
        <v>cm³</v>
      </c>
      <c r="G127" s="104" t="str">
        <f ca="1"/>
        <v>5.3.1</v>
      </c>
    </row>
    <row r="128" spans="2:7" s="169" customFormat="1">
      <c r="B128" s="107" t="str">
        <f ca="1"/>
        <v>Fill Time</v>
      </c>
      <c r="C128" s="107" t="str">
        <f ca="1"/>
        <v>Fill time</v>
      </c>
      <c r="D128" s="167" t="str">
        <f ca="1"/>
        <v>FillTime</v>
      </c>
      <c r="E128" s="107" t="str">
        <f ca="1"/>
        <v>number</v>
      </c>
      <c r="F128" s="107" t="str">
        <f ca="1"/>
        <v>s</v>
      </c>
      <c r="G128" s="107" t="str">
        <f ca="1"/>
        <v>5.3.1</v>
      </c>
    </row>
    <row r="129" spans="2:7" s="169" customFormat="1" ht="24">
      <c r="B129" s="104" t="str">
        <f ca="1"/>
        <v>Fill Time Meter 2</v>
      </c>
      <c r="C129" s="104" t="str">
        <f ca="1"/>
        <v>Fill time of Meter 2</v>
      </c>
      <c r="D129" s="132" t="str">
        <f ca="1"/>
        <v>FillTime2</v>
      </c>
      <c r="E129" s="104" t="str">
        <f ca="1"/>
        <v>number</v>
      </c>
      <c r="F129" s="104" t="str">
        <f ca="1"/>
        <v>s</v>
      </c>
      <c r="G129" s="104" t="str">
        <f ca="1"/>
        <v>5.3.1</v>
      </c>
    </row>
    <row r="130" spans="2:7" s="169" customFormat="1">
      <c r="B130" s="107" t="str">
        <f ca="1"/>
        <v>Fill Rate</v>
      </c>
      <c r="C130" s="107" t="str">
        <f ca="1"/>
        <v>Fill rate</v>
      </c>
      <c r="D130" s="167" t="str">
        <f ca="1"/>
        <v>FillRate</v>
      </c>
      <c r="E130" s="107" t="str">
        <f ca="1"/>
        <v>number</v>
      </c>
      <c r="F130" s="107" t="str">
        <f ca="1"/>
        <v>cm³/s</v>
      </c>
      <c r="G130" s="107" t="str">
        <f ca="1"/>
        <v>5.3.1</v>
      </c>
    </row>
    <row r="131" spans="2:7" s="169" customFormat="1" ht="24">
      <c r="B131" s="104" t="str">
        <f ca="1"/>
        <v>Fill Rate Meter 2</v>
      </c>
      <c r="C131" s="104" t="str">
        <f ca="1"/>
        <v>Fill rate of Meter 2</v>
      </c>
      <c r="D131" s="132" t="str">
        <f ca="1"/>
        <v>FillRate2</v>
      </c>
      <c r="E131" s="104" t="str">
        <f ca="1"/>
        <v>number</v>
      </c>
      <c r="F131" s="104" t="str">
        <f ca="1"/>
        <v>cm³/s</v>
      </c>
      <c r="G131" s="104" t="str">
        <f ca="1"/>
        <v>5.3.1</v>
      </c>
    </row>
    <row r="132" spans="2:7" s="169" customFormat="1" ht="24">
      <c r="B132" s="107" t="str">
        <f ca="1"/>
        <v>Error Number</v>
      </c>
      <c r="C132" s="107" t="str">
        <f ca="1"/>
        <v>Error number of first error occurred during application</v>
      </c>
      <c r="D132" s="167" t="str">
        <f ca="1"/>
        <v>ErrorNumber</v>
      </c>
      <c r="E132" s="107" t="str">
        <f ca="1"/>
        <v>string</v>
      </c>
      <c r="F132" s="107" t="str">
        <f ca="1"/>
        <v>-</v>
      </c>
      <c r="G132" s="107" t="str">
        <f ca="1"/>
        <v>5.3.1</v>
      </c>
    </row>
    <row r="133" spans="2:7" s="169" customFormat="1">
      <c r="B133" s="104" t="str">
        <f ca="1"/>
        <v>Battery Id</v>
      </c>
      <c r="C133" s="104" t="str">
        <f ca="1"/>
        <v>Battery Id</v>
      </c>
      <c r="D133" s="132" t="str">
        <f ca="1"/>
        <v>BatteryId</v>
      </c>
      <c r="E133" s="104" t="str">
        <f ca="1"/>
        <v>string</v>
      </c>
      <c r="F133" s="104" t="str">
        <f ca="1"/>
        <v>-</v>
      </c>
      <c r="G133" s="104" t="str">
        <f ca="1"/>
        <v>5.3.1</v>
      </c>
    </row>
    <row r="134" spans="2:7" s="169" customFormat="1" ht="24">
      <c r="B134" s="107" t="str">
        <f ca="1"/>
        <v>Module Number</v>
      </c>
      <c r="C134" s="107" t="str">
        <f ca="1"/>
        <v>Module Number</v>
      </c>
      <c r="D134" s="167" t="str">
        <f ca="1"/>
        <v>ModuleNumber</v>
      </c>
      <c r="E134" s="107" t="str">
        <f ca="1"/>
        <v>number</v>
      </c>
      <c r="F134" s="107" t="str">
        <f ca="1"/>
        <v>count</v>
      </c>
      <c r="G134" s="107" t="str">
        <f ca="1"/>
        <v>5.3.1</v>
      </c>
    </row>
    <row r="135" spans="2:7" s="169" customFormat="1" ht="24">
      <c r="B135" s="104" t="str">
        <f ca="1"/>
        <v>Shortest Bead Time</v>
      </c>
      <c r="C135" s="104" t="str">
        <f ca="1"/>
        <v>Time of shortest bead applied</v>
      </c>
      <c r="D135" s="132" t="str">
        <f ca="1"/>
        <v>ShortestBeadTime</v>
      </c>
      <c r="E135" s="104" t="str">
        <f ca="1"/>
        <v>number</v>
      </c>
      <c r="F135" s="104" t="str">
        <f ca="1"/>
        <v>ms</v>
      </c>
      <c r="G135" s="104" t="str">
        <f ca="1"/>
        <v>5.3.1</v>
      </c>
    </row>
    <row r="136" spans="2:7" s="169" customFormat="1" ht="24">
      <c r="B136" s="107" t="str">
        <f ca="1"/>
        <v>Compression Factor 1</v>
      </c>
      <c r="C136" s="107" t="str">
        <f ca="1"/>
        <v>Last detected air bubble of meter 1 as ccm</v>
      </c>
      <c r="D136" s="167" t="str">
        <f ca="1"/>
        <v>CompressionFactor1</v>
      </c>
      <c r="E136" s="107" t="str">
        <f ca="1"/>
        <v>number</v>
      </c>
      <c r="F136" s="107" t="str">
        <f ca="1"/>
        <v>cm³</v>
      </c>
      <c r="G136" s="107" t="str">
        <f ca="1"/>
        <v>5.3.1</v>
      </c>
    </row>
    <row r="137" spans="2:7" s="169" customFormat="1" ht="24">
      <c r="B137" s="104" t="str">
        <f ca="1"/>
        <v>Compression Factor 2</v>
      </c>
      <c r="C137" s="104" t="str">
        <f ca="1"/>
        <v>Last detected air bubble of meter 2 as ccm</v>
      </c>
      <c r="D137" s="132" t="str">
        <f ca="1"/>
        <v>CompressionFactor2</v>
      </c>
      <c r="E137" s="104" t="str">
        <f ca="1"/>
        <v>number</v>
      </c>
      <c r="F137" s="104" t="str">
        <f ca="1"/>
        <v>cm³</v>
      </c>
      <c r="G137" s="104" t="str">
        <f ca="1"/>
        <v>5.3.1</v>
      </c>
    </row>
    <row r="138" spans="2:7" s="169" customFormat="1" ht="48">
      <c r="B138" s="107" t="str">
        <f ca="1"/>
        <v>Visco correction factor Meter1</v>
      </c>
      <c r="C138" s="107" t="str">
        <f ca="1"/>
        <v>Visco correction factor of Meter1 used for the automatic adaptation of Pre-Pressure</v>
      </c>
      <c r="D138" s="167" t="str">
        <f ca="1"/>
        <v>ViCofMeter1</v>
      </c>
      <c r="E138" s="107" t="str">
        <f ca="1"/>
        <v>number</v>
      </c>
      <c r="F138" s="107" t="str">
        <f ca="1"/>
        <v>-</v>
      </c>
      <c r="G138" s="107" t="str">
        <f ca="1"/>
        <v>5.3.1</v>
      </c>
    </row>
    <row r="139" spans="2:7" s="169" customFormat="1" ht="48">
      <c r="B139" s="104" t="str">
        <f ca="1"/>
        <v>Visco correction factor Meter2</v>
      </c>
      <c r="C139" s="104" t="str">
        <f ca="1"/>
        <v>Visco correction factor of Meter2 used for the automatic adaptation of Pre-Pressure</v>
      </c>
      <c r="D139" s="104" t="str">
        <f ca="1"/>
        <v>ViCofMeter2</v>
      </c>
      <c r="E139" s="104" t="str">
        <f ca="1"/>
        <v>number</v>
      </c>
      <c r="F139" s="104" t="str">
        <f ca="1"/>
        <v>-</v>
      </c>
      <c r="G139" s="104" t="str">
        <f ca="1"/>
        <v>5.3.1</v>
      </c>
    </row>
    <row r="140" spans="2:7" s="169" customFormat="1" ht="48">
      <c r="B140" s="107" t="str">
        <f ca="1"/>
        <v>Volume correction factor Meter1</v>
      </c>
      <c r="C140" s="107" t="str">
        <f ca="1"/>
        <v>Volume correction factor of Meter1 used for the automatic adaptation of Pre-Pressure</v>
      </c>
      <c r="D140" s="167" t="str">
        <f ca="1"/>
        <v>VoCofMeter1</v>
      </c>
      <c r="E140" s="107" t="str">
        <f ca="1"/>
        <v>number</v>
      </c>
      <c r="F140" s="107" t="str">
        <f ca="1"/>
        <v>-</v>
      </c>
      <c r="G140" s="107" t="str">
        <f ca="1"/>
        <v>5.3.1</v>
      </c>
    </row>
    <row r="141" spans="2:7" s="169" customFormat="1" ht="48">
      <c r="B141" s="104" t="str">
        <f ca="1"/>
        <v>Volume correction factor Meter2</v>
      </c>
      <c r="C141" s="104" t="str">
        <f ca="1"/>
        <v>Volume correction factor of Meter2 used for the automatic adaptation of Pre-Pressure</v>
      </c>
      <c r="D141" s="104" t="str">
        <f ca="1"/>
        <v>VoCofMeter2</v>
      </c>
      <c r="E141" s="104" t="str">
        <f ca="1"/>
        <v>number</v>
      </c>
      <c r="F141" s="104" t="str">
        <f ca="1"/>
        <v>-</v>
      </c>
      <c r="G141" s="104" t="str">
        <f ca="1"/>
        <v>5.3.1</v>
      </c>
    </row>
    <row r="142" spans="2:7" s="169" customFormat="1" ht="24">
      <c r="B142" s="107" t="str">
        <f ca="1"/>
        <v>Applicator Opening Time 1</v>
      </c>
      <c r="C142" s="107" t="str">
        <f ca="1"/>
        <v>Opening time of Applicator 1</v>
      </c>
      <c r="D142" s="167" t="str">
        <f ca="1"/>
        <v>ApplicatorOpeningTime1</v>
      </c>
      <c r="E142" s="107" t="str">
        <f ca="1"/>
        <v>number</v>
      </c>
      <c r="F142" s="107" t="str">
        <f ca="1"/>
        <v>ms</v>
      </c>
      <c r="G142" s="107" t="str">
        <f ca="1"/>
        <v>5.3.1</v>
      </c>
    </row>
    <row r="143" spans="2:7" s="169" customFormat="1" ht="24">
      <c r="B143" s="104" t="str">
        <f ca="1"/>
        <v>Applicator Opening Time 2</v>
      </c>
      <c r="C143" s="104" t="str">
        <f ca="1"/>
        <v>Opening time of Applicator 2</v>
      </c>
      <c r="D143" s="104" t="str">
        <f ca="1"/>
        <v>ApplicatorOpeningTime2</v>
      </c>
      <c r="E143" s="104" t="str">
        <f ca="1"/>
        <v>number</v>
      </c>
      <c r="F143" s="104" t="str">
        <f ca="1"/>
        <v>ms</v>
      </c>
      <c r="G143" s="104" t="str">
        <f ca="1"/>
        <v>5.3.1</v>
      </c>
    </row>
    <row r="144" spans="2:7" s="169" customFormat="1" ht="24">
      <c r="B144" s="107" t="str">
        <f ca="1"/>
        <v>Applicator Closing Time 1</v>
      </c>
      <c r="C144" s="107" t="str">
        <f ca="1"/>
        <v>Closing time of Applicator 1</v>
      </c>
      <c r="D144" s="167" t="str">
        <f ca="1"/>
        <v>ApplicatorClosingTime1</v>
      </c>
      <c r="E144" s="107" t="str">
        <f ca="1"/>
        <v>number</v>
      </c>
      <c r="F144" s="107" t="str">
        <f ca="1"/>
        <v>ms</v>
      </c>
      <c r="G144" s="107" t="str">
        <f ca="1"/>
        <v>5.3.1</v>
      </c>
    </row>
    <row r="145" spans="2:7" s="169" customFormat="1" ht="24">
      <c r="B145" s="104" t="str">
        <f ca="1"/>
        <v>Applicator Closing Time 2</v>
      </c>
      <c r="C145" s="104" t="str">
        <f ca="1"/>
        <v>Closing time of Applicator 2</v>
      </c>
      <c r="D145" s="104" t="str">
        <f ca="1"/>
        <v>ApplicatorClosingTime2</v>
      </c>
      <c r="E145" s="104" t="str">
        <f ca="1"/>
        <v>number</v>
      </c>
      <c r="F145" s="104" t="str">
        <f ca="1"/>
        <v>ms</v>
      </c>
      <c r="G145" s="104" t="str">
        <f ca="1"/>
        <v>5.3.1</v>
      </c>
    </row>
    <row r="146" spans="2:7" s="169" customFormat="1" ht="36">
      <c r="B146" s="107" t="str">
        <f ca="1"/>
        <v>Minimum Mix Ratio</v>
      </c>
      <c r="C146" s="107" t="str">
        <f ca="1"/>
        <v>Minimum value of mix ratio of a 2K system measured during an application.</v>
      </c>
      <c r="D146" s="167" t="str">
        <f ca="1"/>
        <v>MixRatioMinimum</v>
      </c>
      <c r="E146" s="107" t="str">
        <f ca="1"/>
        <v>double</v>
      </c>
      <c r="F146" s="107" t="str">
        <f ca="1"/>
        <v>-</v>
      </c>
      <c r="G146" s="107" t="str">
        <f ca="1"/>
        <v>5.3.1</v>
      </c>
    </row>
    <row r="147" spans="2:7" s="169" customFormat="1" ht="36">
      <c r="B147" s="104" t="str">
        <f ca="1"/>
        <v>Maximum Mix Ratio</v>
      </c>
      <c r="C147" s="104" t="str">
        <f ca="1"/>
        <v>Maximum value of mix ratio of a 2K system measured during an application.</v>
      </c>
      <c r="D147" s="104" t="str">
        <f ca="1"/>
        <v>MixRatioMaximum</v>
      </c>
      <c r="E147" s="104" t="str">
        <f ca="1"/>
        <v>number</v>
      </c>
      <c r="F147" s="104" t="str">
        <f ca="1"/>
        <v>-</v>
      </c>
      <c r="G147" s="104" t="str">
        <f ca="1"/>
        <v>5.3.1</v>
      </c>
    </row>
    <row r="148" spans="2:7" s="169" customFormat="1" ht="36">
      <c r="B148" s="107" t="str">
        <f ca="1"/>
        <v>Controlled Applicator Closing Time</v>
      </c>
      <c r="C148" s="107" t="str">
        <f ca="1"/>
        <v>Longest closing time of controlled applicator during application</v>
      </c>
      <c r="D148" s="167" t="str">
        <f ca="1"/>
        <v>CAClosingTime</v>
      </c>
      <c r="E148" s="107" t="str">
        <f ca="1"/>
        <v>number</v>
      </c>
      <c r="F148" s="107" t="str">
        <f ca="1"/>
        <v>ms</v>
      </c>
      <c r="G148" s="107" t="str">
        <f ca="1"/>
        <v>5.3.1</v>
      </c>
    </row>
    <row r="149" spans="2:7" s="169" customFormat="1" ht="36">
      <c r="B149" s="104" t="str">
        <f ca="1"/>
        <v>Controlled Applicator Opening Time</v>
      </c>
      <c r="C149" s="104" t="str">
        <f ca="1"/>
        <v>Longest opening time of controlled applicator during application</v>
      </c>
      <c r="D149" s="104" t="str">
        <f ca="1"/>
        <v>CAOpeningTime</v>
      </c>
      <c r="E149" s="104" t="str">
        <f ca="1"/>
        <v>number</v>
      </c>
      <c r="F149" s="104" t="str">
        <f ca="1"/>
        <v>ms</v>
      </c>
      <c r="G149" s="104" t="str">
        <f ca="1"/>
        <v>5.3.1</v>
      </c>
    </row>
    <row r="150" spans="2:7" s="169" customFormat="1" ht="48">
      <c r="B150" s="107" t="str">
        <f ca="1"/>
        <v>Controlled Applicator Visco Factor Start</v>
      </c>
      <c r="C150" s="107" t="str">
        <f ca="1"/>
        <v>Visco Correction of Controlled Applicator at the begining of an applicaiton</v>
      </c>
      <c r="D150" s="167" t="str">
        <f ca="1"/>
        <v>CAViscoFactor_Start</v>
      </c>
      <c r="E150" s="107" t="str">
        <f ca="1"/>
        <v>number</v>
      </c>
      <c r="F150" s="107" t="str">
        <f ca="1"/>
        <v>-</v>
      </c>
      <c r="G150" s="107" t="str">
        <f ca="1"/>
        <v>5.3.1</v>
      </c>
    </row>
    <row r="151" spans="2:7" s="169" customFormat="1" ht="48">
      <c r="B151" s="104" t="str">
        <f ca="1"/>
        <v>Controlled Applicator Visco Factor End</v>
      </c>
      <c r="C151" s="104" t="str">
        <f ca="1"/>
        <v>Visco Correction of Controlled Applicator at the end of an applicaiton</v>
      </c>
      <c r="D151" s="104" t="str">
        <f ca="1"/>
        <v>CAViscoFactor_End</v>
      </c>
      <c r="E151" s="104" t="str">
        <f ca="1"/>
        <v>number</v>
      </c>
      <c r="F151" s="104" t="str">
        <f ca="1"/>
        <v>-</v>
      </c>
      <c r="G151" s="104" t="str">
        <f ca="1"/>
        <v>5.3.1</v>
      </c>
    </row>
    <row r="152" spans="2:7" s="169" customFormat="1" ht="60">
      <c r="B152" s="107" t="str">
        <f ca="1"/>
        <v>Controlled Applicator Nozzle Contact Max Ramp Appl</v>
      </c>
      <c r="C152" s="107" t="str">
        <f ca="1"/>
        <v>Maximum difference measured between calculated and measured pressure at nozzle during application.</v>
      </c>
      <c r="D152" s="167" t="str">
        <f ca="1"/>
        <v>CANozzleContactMaxRampAppl</v>
      </c>
      <c r="E152" s="107" t="str">
        <f ca="1"/>
        <v>number</v>
      </c>
      <c r="F152" s="107" t="str">
        <f ca="1"/>
        <v>-</v>
      </c>
      <c r="G152" s="107" t="str">
        <f ca="1"/>
        <v>5.3.1</v>
      </c>
    </row>
    <row r="153" spans="2:7" s="169" customFormat="1" ht="24">
      <c r="B153" s="104" t="str">
        <f ca="1"/>
        <v>Minimum Air Swirl</v>
      </c>
      <c r="C153" s="104" t="str">
        <f ca="1"/>
        <v>Minimum used target value for air swirl</v>
      </c>
      <c r="D153" s="104" t="str">
        <f ca="1"/>
        <v>MinAirSwirl</v>
      </c>
      <c r="E153" s="104" t="str">
        <f ca="1"/>
        <v>number</v>
      </c>
      <c r="F153" s="104" t="str">
        <f ca="1"/>
        <v>-</v>
      </c>
      <c r="G153" s="104" t="str">
        <f ca="1"/>
        <v>5.3.1</v>
      </c>
    </row>
    <row r="154" spans="2:7" s="169" customFormat="1" ht="24">
      <c r="B154" s="107" t="str">
        <f ca="1"/>
        <v>Maximum Air Swirl</v>
      </c>
      <c r="C154" s="107" t="str">
        <f ca="1"/>
        <v>Maximum used target value for air swirl</v>
      </c>
      <c r="D154" s="167" t="str">
        <f ca="1"/>
        <v>MaxAirSwirl</v>
      </c>
      <c r="E154" s="107" t="str">
        <f ca="1"/>
        <v>number</v>
      </c>
      <c r="F154" s="107" t="str">
        <f ca="1"/>
        <v>-</v>
      </c>
      <c r="G154" s="107" t="str">
        <f ca="1"/>
        <v>5.3.1</v>
      </c>
    </row>
    <row r="155" spans="2:7" s="169" customFormat="1" ht="36">
      <c r="B155" s="104" t="str">
        <f ca="1"/>
        <v>MinAirSwirl Feedback</v>
      </c>
      <c r="C155" s="104" t="str">
        <f ca="1"/>
        <v>Minimum measured value from air swirl feedback sensor</v>
      </c>
      <c r="D155" s="104" t="str">
        <f ca="1"/>
        <v>MinAirSwirlFeedback</v>
      </c>
      <c r="E155" s="104" t="str">
        <f ca="1"/>
        <v>number</v>
      </c>
      <c r="F155" s="104" t="str">
        <f ca="1"/>
        <v>-</v>
      </c>
      <c r="G155" s="104" t="str">
        <f ca="1"/>
        <v>5.3.1</v>
      </c>
    </row>
    <row r="156" spans="2:7" s="169" customFormat="1" ht="36">
      <c r="B156" s="107" t="str">
        <f ca="1"/>
        <v>MaxAirSwirl Feedback</v>
      </c>
      <c r="C156" s="107" t="str">
        <f ca="1"/>
        <v>Maximum measured value from air swirl feedback sensor</v>
      </c>
      <c r="D156" s="167" t="str">
        <f ca="1"/>
        <v>MaxAirSwirlFeedback</v>
      </c>
      <c r="E156" s="107" t="str">
        <f ca="1"/>
        <v>number</v>
      </c>
      <c r="F156" s="107" t="str">
        <f ca="1"/>
        <v>-</v>
      </c>
      <c r="G156" s="107" t="str">
        <f ca="1"/>
        <v>5.3.1</v>
      </c>
    </row>
    <row r="157" spans="2:7" s="169" customFormat="1" ht="48">
      <c r="B157" s="104" t="str">
        <f ca="1"/>
        <v>ErrorNumberMatProgram Param</v>
      </c>
      <c r="C157" s="104" t="str">
        <f ca="1"/>
        <v>Parameter Table number when error occured during an application. This is related to Error Number.</v>
      </c>
      <c r="D157" s="104" t="str">
        <f ca="1"/>
        <v>ErrorNumberMatProgramParam</v>
      </c>
      <c r="E157" s="104" t="str">
        <f ca="1"/>
        <v>number</v>
      </c>
      <c r="F157" s="104" t="str">
        <f ca="1"/>
        <v>-</v>
      </c>
      <c r="G157" s="104" t="str">
        <f ca="1"/>
        <v>5.3.1</v>
      </c>
    </row>
    <row r="158" spans="2:7" s="169" customFormat="1" ht="48">
      <c r="B158" s="107" t="str">
        <f ca="1"/>
        <v>ErrorNumberMatBead Number</v>
      </c>
      <c r="C158" s="107" t="str">
        <f ca="1"/>
        <v>Bead number when error occured during an application. This is related to Error Number.</v>
      </c>
      <c r="D158" s="167" t="str">
        <f ca="1"/>
        <v>ErrorNumberMatBeadNumber</v>
      </c>
      <c r="E158" s="107" t="str">
        <f ca="1"/>
        <v>number</v>
      </c>
      <c r="F158" s="107" t="str">
        <f ca="1"/>
        <v>-</v>
      </c>
      <c r="G158" s="107" t="str">
        <f ca="1"/>
        <v>5.3.1</v>
      </c>
    </row>
    <row r="159" spans="2:7" s="169" customFormat="1" ht="24">
      <c r="B159" s="104" t="str">
        <f ca="1"/>
        <v>Mix Ratio</v>
      </c>
      <c r="C159" s="104" t="str">
        <f ca="1"/>
        <v xml:space="preserve">Current mixing ratio based on material flow </v>
      </c>
      <c r="D159" s="104" t="str">
        <f ca="1"/>
        <v>MixRatio</v>
      </c>
      <c r="E159" s="104" t="str">
        <f ca="1"/>
        <v>double</v>
      </c>
      <c r="F159" s="104" t="str">
        <f ca="1"/>
        <v>-</v>
      </c>
      <c r="G159" s="104" t="str">
        <f ca="1"/>
        <v>6.0</v>
      </c>
    </row>
    <row r="160" spans="2:7" s="169" customFormat="1" ht="36">
      <c r="B160" s="107" t="str">
        <f ca="1"/>
        <v>Temperature of the selected heating zone</v>
      </c>
      <c r="C160" s="107" t="str">
        <f ca="1"/>
        <v>Temperature of the selected heating zone</v>
      </c>
      <c r="D160" s="167" t="str">
        <f ca="1"/>
        <v>TempLastHeatZone</v>
      </c>
      <c r="E160" s="107" t="str">
        <f ca="1"/>
        <v>number</v>
      </c>
      <c r="F160" s="107" t="str">
        <f ca="1"/>
        <v>grad C</v>
      </c>
      <c r="G160" s="107" t="str">
        <f ca="1"/>
        <v>6.0</v>
      </c>
    </row>
    <row r="161" spans="2:7" s="169" customFormat="1" ht="24">
      <c r="B161" s="104" t="str">
        <f ca="1"/>
        <v>Target potting time 1C</v>
      </c>
      <c r="C161" s="104" t="str">
        <f ca="1"/>
        <v>Target potting time 1C</v>
      </c>
      <c r="D161" s="104" t="str">
        <f ca="1"/>
        <v>TargetPotLife1C</v>
      </c>
      <c r="E161" s="104" t="str">
        <f ca="1"/>
        <v>number</v>
      </c>
      <c r="F161" s="104" t="str">
        <f ca="1"/>
        <v>Min</v>
      </c>
      <c r="G161" s="104" t="str">
        <f ca="1"/>
        <v>6.0</v>
      </c>
    </row>
    <row r="162" spans="2:7" s="169" customFormat="1" ht="24">
      <c r="B162" s="107" t="str">
        <f ca="1"/>
        <v>Target potting time 2C</v>
      </c>
      <c r="C162" s="107" t="str">
        <f ca="1"/>
        <v>Target potting time 2C</v>
      </c>
      <c r="D162" s="167" t="str">
        <f ca="1"/>
        <v>TargetPotLife2C</v>
      </c>
      <c r="E162" s="107" t="str">
        <f ca="1"/>
        <v>number</v>
      </c>
      <c r="F162" s="107" t="str">
        <f ca="1"/>
        <v>Min</v>
      </c>
      <c r="G162" s="107" t="str">
        <f ca="1"/>
        <v>6.0</v>
      </c>
    </row>
    <row r="163" spans="2:7" s="169" customFormat="1" ht="24">
      <c r="B163" s="104" t="str">
        <f ca="1"/>
        <v>Potting time of 1 component</v>
      </c>
      <c r="C163" s="104" t="str">
        <f ca="1"/>
        <v>Potting time of 1 component</v>
      </c>
      <c r="D163" s="104" t="str">
        <f ca="1"/>
        <v>RemainingPotLife1C</v>
      </c>
      <c r="E163" s="104" t="str">
        <f ca="1"/>
        <v>number</v>
      </c>
      <c r="F163" s="104" t="str">
        <f ca="1"/>
        <v>s</v>
      </c>
      <c r="G163" s="104" t="str">
        <f ca="1"/>
        <v>6.0</v>
      </c>
    </row>
    <row r="164" spans="2:7" s="169" customFormat="1" ht="24">
      <c r="B164" s="107" t="str">
        <f ca="1"/>
        <v>Potting time of 2 component</v>
      </c>
      <c r="C164" s="107" t="str">
        <f ca="1"/>
        <v>Potting time of 2 component</v>
      </c>
      <c r="D164" s="167" t="str">
        <f ca="1"/>
        <v>RemainingPotLife2C</v>
      </c>
      <c r="E164" s="107" t="str">
        <f ca="1"/>
        <v>number</v>
      </c>
      <c r="F164" s="107" t="str">
        <f ca="1"/>
        <v>s</v>
      </c>
      <c r="G164" s="107" t="str">
        <f ca="1"/>
        <v>6.0</v>
      </c>
    </row>
    <row r="165" spans="2:7" s="169" customFormat="1">
      <c r="B165" s="104" t="str">
        <f ca="1"/>
        <v>Mixer status</v>
      </c>
      <c r="C165" s="104" t="str">
        <f ca="1"/>
        <v>Mixer status</v>
      </c>
      <c r="D165" s="104" t="str">
        <f ca="1"/>
        <v>MixerStatus</v>
      </c>
      <c r="E165" s="104" t="str">
        <f ca="1"/>
        <v>string</v>
      </c>
      <c r="F165" s="104" t="str">
        <f ca="1"/>
        <v/>
      </c>
      <c r="G165" s="104" t="str">
        <f ca="1"/>
        <v>6.0</v>
      </c>
    </row>
    <row r="166" spans="2:7" s="169" customFormat="1" ht="24">
      <c r="B166" s="107" t="str">
        <f ca="1"/>
        <v>Target Mix Ratio</v>
      </c>
      <c r="C166" s="107" t="str">
        <f ca="1"/>
        <v>Target Mix Ratio</v>
      </c>
      <c r="D166" s="167" t="str">
        <f ca="1"/>
        <v>TargetMixRatio</v>
      </c>
      <c r="E166" s="107" t="str">
        <f ca="1"/>
        <v>number</v>
      </c>
      <c r="F166" s="107" t="str">
        <f ca="1"/>
        <v/>
      </c>
      <c r="G166" s="107" t="str">
        <f ca="1"/>
        <v>6.0</v>
      </c>
    </row>
    <row r="167" spans="2:7" s="169" customFormat="1">
      <c r="B167" s="104" t="str">
        <f ca="1"/>
        <v>Barrel Data</v>
      </c>
      <c r="C167" s="104" t="str">
        <f ca="1"/>
        <v/>
      </c>
      <c r="D167" s="104" t="str">
        <f ca="1"/>
        <v/>
      </c>
      <c r="E167" s="104" t="str">
        <f ca="1"/>
        <v/>
      </c>
      <c r="F167" s="104" t="str">
        <f ca="1"/>
        <v/>
      </c>
      <c r="G167" s="104" t="str">
        <f ca="1"/>
        <v/>
      </c>
    </row>
    <row r="168" spans="2:7" s="169" customFormat="1" ht="24">
      <c r="B168" s="107" t="str">
        <f ca="1"/>
        <v>Hpc 1 Active Barrel Material</v>
      </c>
      <c r="C168" s="107" t="str">
        <f ca="1"/>
        <v>Hpc 1 Active Barrel Material</v>
      </c>
      <c r="D168" s="167" t="str">
        <f ca="1"/>
        <v>ActiveBarrel</v>
      </c>
      <c r="E168" s="107" t="str">
        <f ca="1"/>
        <v>string</v>
      </c>
      <c r="F168" s="107" t="str">
        <f ca="1"/>
        <v>-</v>
      </c>
      <c r="G168" s="107" t="str">
        <f ca="1"/>
        <v>6.0</v>
      </c>
    </row>
    <row r="169" spans="2:7" s="169" customFormat="1" ht="24">
      <c r="B169" s="104" t="str">
        <f ca="1"/>
        <v>Hpc 2 Active Barrel Material</v>
      </c>
      <c r="C169" s="104" t="str">
        <f ca="1"/>
        <v>Hpc 2 Active Barrel Material</v>
      </c>
      <c r="D169" s="104" t="str">
        <f ca="1"/>
        <v>ActiveBarrell</v>
      </c>
      <c r="E169" s="104" t="str">
        <f ca="1"/>
        <v>string</v>
      </c>
      <c r="F169" s="104" t="str">
        <f ca="1"/>
        <v>-</v>
      </c>
      <c r="G169" s="104" t="str">
        <f ca="1"/>
        <v>6.0</v>
      </c>
    </row>
    <row r="170" spans="2:7" s="169" customFormat="1" ht="24">
      <c r="B170" s="107" t="str">
        <f ca="1"/>
        <v>Hpc 1 Active Barrel Charge</v>
      </c>
      <c r="C170" s="107" t="str">
        <f ca="1"/>
        <v>Hpc 1 Active Barrel Charge</v>
      </c>
      <c r="D170" s="167" t="str">
        <f ca="1"/>
        <v>Charge</v>
      </c>
      <c r="E170" s="107" t="str">
        <f ca="1"/>
        <v>string</v>
      </c>
      <c r="F170" s="107" t="str">
        <f ca="1"/>
        <v>-</v>
      </c>
      <c r="G170" s="107" t="str">
        <f ca="1"/>
        <v>6.0</v>
      </c>
    </row>
    <row r="171" spans="2:7" s="169" customFormat="1" ht="24">
      <c r="B171" s="104" t="str">
        <f ca="1"/>
        <v>Hpc 2 Active Barrel Charge</v>
      </c>
      <c r="C171" s="104" t="str">
        <f ca="1"/>
        <v>Hpc 2 Active Barrel Charge</v>
      </c>
      <c r="D171" s="104" t="str">
        <f ca="1"/>
        <v>Charge</v>
      </c>
      <c r="E171" s="104" t="str">
        <f ca="1"/>
        <v>string</v>
      </c>
      <c r="F171" s="104" t="str">
        <f ca="1"/>
        <v>-</v>
      </c>
      <c r="G171" s="104" t="str">
        <f ca="1"/>
        <v>6.0</v>
      </c>
    </row>
    <row r="172" spans="2:7" s="169" customFormat="1" ht="36">
      <c r="B172" s="107" t="str">
        <f ca="1"/>
        <v>Hpc 1 Active Barrel Expiration Date</v>
      </c>
      <c r="C172" s="107" t="str">
        <f ca="1"/>
        <v>Hpc 1 Active Barrel Expiration Date</v>
      </c>
      <c r="D172" s="167" t="str">
        <f ca="1"/>
        <v>ExpirationDate</v>
      </c>
      <c r="E172" s="107" t="str">
        <f ca="1"/>
        <v>string</v>
      </c>
      <c r="F172" s="107" t="str">
        <f ca="1"/>
        <v>-</v>
      </c>
      <c r="G172" s="107" t="str">
        <f ca="1"/>
        <v>6.0</v>
      </c>
    </row>
    <row r="173" spans="2:7" s="169" customFormat="1" ht="36">
      <c r="B173" s="104" t="str">
        <f ca="1"/>
        <v>Hpc 2 Active Barrel Expiration Date</v>
      </c>
      <c r="C173" s="104" t="str">
        <f ca="1"/>
        <v>Hpc 2 Active Barrel Expiration Date</v>
      </c>
      <c r="D173" s="104" t="str">
        <f ca="1"/>
        <v>ExpirationDate</v>
      </c>
      <c r="E173" s="104" t="str">
        <f ca="1"/>
        <v>string</v>
      </c>
      <c r="F173" s="104" t="str">
        <f ca="1"/>
        <v>-</v>
      </c>
      <c r="G173" s="104" t="str">
        <f ca="1"/>
        <v>6.0</v>
      </c>
    </row>
    <row r="174" spans="2:7" s="169" customFormat="1" ht="36">
      <c r="B174" s="107" t="str">
        <f ca="1"/>
        <v>Hpc 1 Active Barrel Install Date</v>
      </c>
      <c r="C174" s="107" t="str">
        <f ca="1"/>
        <v>Installation date of active barrel of HPC 1</v>
      </c>
      <c r="D174" s="167" t="str">
        <f ca="1"/>
        <v>InstallDate</v>
      </c>
      <c r="E174" s="107" t="str">
        <f ca="1"/>
        <v>string</v>
      </c>
      <c r="F174" s="107" t="str">
        <f ca="1"/>
        <v>-</v>
      </c>
      <c r="G174" s="107" t="str">
        <f ca="1"/>
        <v>6.0</v>
      </c>
    </row>
    <row r="175" spans="2:7" s="169" customFormat="1" ht="36">
      <c r="B175" s="104" t="str">
        <f ca="1"/>
        <v>Hpc 1 Active Barrel Install Date</v>
      </c>
      <c r="C175" s="104" t="str">
        <f ca="1"/>
        <v>Installation date of active barrel of HPC 2</v>
      </c>
      <c r="D175" s="104" t="str">
        <f ca="1"/>
        <v>InstallDate</v>
      </c>
      <c r="E175" s="104" t="str">
        <f ca="1"/>
        <v>string</v>
      </c>
      <c r="F175" s="104" t="str">
        <f ca="1"/>
        <v>-</v>
      </c>
      <c r="G175" s="104" t="str">
        <f ca="1"/>
        <v>6.0</v>
      </c>
    </row>
    <row r="176" spans="2:7" s="169" customFormat="1" ht="36">
      <c r="B176" s="107" t="str">
        <f ca="1"/>
        <v>Hpc 1 Active Barrel Package Number</v>
      </c>
      <c r="C176" s="107" t="str">
        <f ca="1"/>
        <v>Package number of active barrel of HPC 1</v>
      </c>
      <c r="D176" s="167" t="str">
        <f ca="1"/>
        <v>PackageNumber</v>
      </c>
      <c r="E176" s="107" t="str">
        <f ca="1"/>
        <v>string</v>
      </c>
      <c r="F176" s="107" t="str">
        <f ca="1"/>
        <v>-</v>
      </c>
      <c r="G176" s="107" t="str">
        <f ca="1"/>
        <v>6.0</v>
      </c>
    </row>
    <row r="177" spans="1:7" s="169" customFormat="1" ht="36">
      <c r="B177" s="104" t="str">
        <f ca="1"/>
        <v>Hpc 2 Active Barrel Package Number</v>
      </c>
      <c r="C177" s="104" t="str">
        <f ca="1"/>
        <v>Package number of active barrel of HPC 2</v>
      </c>
      <c r="D177" s="104" t="str">
        <f ca="1"/>
        <v>PackageNumber</v>
      </c>
      <c r="E177" s="104" t="str">
        <f ca="1"/>
        <v>string</v>
      </c>
      <c r="F177" s="104" t="str">
        <f ca="1"/>
        <v>-</v>
      </c>
      <c r="G177" s="104" t="str">
        <f ca="1"/>
        <v>6.0</v>
      </c>
    </row>
    <row r="178" spans="1:7" s="169" customFormat="1">
      <c r="B178" s="107" t="str">
        <f ca="1"/>
        <v>SingleBead</v>
      </c>
      <c r="C178" s="107" t="str">
        <f ca="1"/>
        <v/>
      </c>
      <c r="D178" s="167" t="str">
        <f ca="1"/>
        <v/>
      </c>
      <c r="E178" s="107" t="str">
        <f ca="1"/>
        <v/>
      </c>
      <c r="F178" s="107" t="str">
        <f ca="1"/>
        <v/>
      </c>
      <c r="G178" s="107" t="str">
        <f ca="1"/>
        <v/>
      </c>
    </row>
    <row r="179" spans="1:7" s="169" customFormat="1">
      <c r="B179" s="104" t="str">
        <f ca="1"/>
        <v>Beads Number</v>
      </c>
      <c r="C179" s="104" t="str">
        <f ca="1"/>
        <v>Number of beads</v>
      </c>
      <c r="D179" s="104" t="str">
        <f ca="1"/>
        <v>BeadCount</v>
      </c>
      <c r="E179" s="104" t="str">
        <f ca="1"/>
        <v>number</v>
      </c>
      <c r="F179" s="104" t="str">
        <f ca="1"/>
        <v>count</v>
      </c>
      <c r="G179" s="104" t="str">
        <f ca="1"/>
        <v>5.0.8</v>
      </c>
    </row>
    <row r="180" spans="1:7" s="169" customFormat="1">
      <c r="B180" s="107" t="str">
        <f ca="1"/>
        <v>Bead names</v>
      </c>
      <c r="C180" s="107" t="str">
        <f ca="1"/>
        <v>Bead name</v>
      </c>
      <c r="D180" s="167" t="str">
        <f ca="1"/>
        <v>BeadName</v>
      </c>
      <c r="E180" s="107" t="str">
        <f ca="1"/>
        <v>string</v>
      </c>
      <c r="F180" s="107" t="str">
        <f ca="1"/>
        <v>-</v>
      </c>
      <c r="G180" s="107" t="str">
        <f ca="1"/>
        <v>5.0.8</v>
      </c>
    </row>
    <row r="181" spans="1:7" s="169" customFormat="1" ht="36">
      <c r="B181" s="104" t="str">
        <f ca="1"/>
        <v>Bead Numbers Array</v>
      </c>
      <c r="C181" s="104" t="str">
        <f ca="1"/>
        <v>Bead number calculated from array position using BeadCount</v>
      </c>
      <c r="D181" s="104" t="str">
        <f ca="1"/>
        <v>BeadNumber</v>
      </c>
      <c r="E181" s="104" t="str">
        <f ca="1"/>
        <v>number</v>
      </c>
      <c r="F181" s="104" t="str">
        <f ca="1"/>
        <v>count</v>
      </c>
      <c r="G181" s="104" t="str">
        <f ca="1"/>
        <v>5.0.8</v>
      </c>
    </row>
    <row r="182" spans="1:7" s="169" customFormat="1" ht="72">
      <c r="B182" s="107" t="str">
        <f ca="1"/>
        <v>Bead Results</v>
      </c>
      <c r="C182" s="107" t="str">
        <f ca="1"/>
        <v>Array of single bead application results. 
Depending upon the customer requirement each value can be extracted in derived data logic.</v>
      </c>
      <c r="D182" s="167" t="str">
        <f ca="1"/>
        <v>Result</v>
      </c>
      <c r="E182" s="107" t="str">
        <f ca="1"/>
        <v>string</v>
      </c>
      <c r="F182" s="107" t="str">
        <f ca="1"/>
        <v>cm³</v>
      </c>
      <c r="G182" s="107" t="str">
        <f ca="1"/>
        <v>5.0.8</v>
      </c>
    </row>
    <row r="183" spans="1:7" s="169" customFormat="1" ht="72">
      <c r="B183" s="104" t="str">
        <f ca="1"/>
        <v>Bead Measured Volumes</v>
      </c>
      <c r="C183" s="104" t="str">
        <f ca="1"/>
        <v>Array of single bead application volumes.
Depending upon the customer requirement each value can be extracted in derived data logic.</v>
      </c>
      <c r="D183" s="104" t="str">
        <f ca="1"/>
        <v>AppliedVolume</v>
      </c>
      <c r="E183" s="104" t="str">
        <f ca="1"/>
        <v>number</v>
      </c>
      <c r="F183" s="104" t="str">
        <f ca="1"/>
        <v>cm³</v>
      </c>
      <c r="G183" s="104" t="str">
        <f ca="1"/>
        <v>5.0.8</v>
      </c>
    </row>
    <row r="184" spans="1:7" s="169" customFormat="1" ht="72">
      <c r="B184" s="107" t="str">
        <f ca="1"/>
        <v>Bead Target Volume</v>
      </c>
      <c r="C184" s="107" t="str">
        <f ca="1"/>
        <v>Array of single bead target volumes.
Depending upon the customer requirement each value can be extracted in derived data logic.</v>
      </c>
      <c r="D184" s="107" t="str">
        <f ca="1"/>
        <v>TargetVolume</v>
      </c>
      <c r="E184" s="107" t="str">
        <f ca="1"/>
        <v>number</v>
      </c>
      <c r="F184" s="107" t="str">
        <f ca="1"/>
        <v>cm³</v>
      </c>
      <c r="G184" s="107" t="str">
        <f ca="1"/>
        <v>5.0.8</v>
      </c>
    </row>
    <row r="185" spans="1:7" s="169" customFormat="1" ht="96">
      <c r="B185" s="104" t="str">
        <f ca="1"/>
        <v>Bead Lower Tolerances</v>
      </c>
      <c r="C185" s="104" t="str">
        <f ca="1"/>
        <v>Array of single bead volume lower tolerance.
Depending upon the customer requirement lower limit can be calculated in derived data logic.
Also value of each single bead can be extracted.</v>
      </c>
      <c r="D185" s="104" t="str">
        <f ca="1"/>
        <v>LowerLimit</v>
      </c>
      <c r="E185" s="104" t="str">
        <f ca="1"/>
        <v>number</v>
      </c>
      <c r="F185" s="104" t="str">
        <f ca="1"/>
        <v>cm³</v>
      </c>
      <c r="G185" s="104" t="str">
        <f ca="1"/>
        <v>5.0.8</v>
      </c>
    </row>
    <row r="186" spans="1:7" s="169" customFormat="1" ht="108">
      <c r="B186" s="107" t="str">
        <f ca="1"/>
        <v>Bead Upper Tolerances</v>
      </c>
      <c r="C186" s="107" t="str">
        <f ca="1"/>
        <v>Array of single bead volume upper tolerance.
Depending upon the customer requirement each upper limit can be calculated in derived data logic.
Also value of each single bead can be extracted.</v>
      </c>
      <c r="D186" s="107" t="str">
        <f ca="1"/>
        <v>UpperLimit</v>
      </c>
      <c r="E186" s="107" t="str">
        <f ca="1"/>
        <v>number</v>
      </c>
      <c r="F186" s="107" t="str">
        <f ca="1"/>
        <v>cm³</v>
      </c>
      <c r="G186" s="107" t="str">
        <f ca="1"/>
        <v>5.0.8</v>
      </c>
    </row>
    <row r="187" spans="1:7" s="169" customFormat="1" ht="72">
      <c r="B187" s="104" t="str">
        <f ca="1"/>
        <v>Bead Application Times</v>
      </c>
      <c r="C187" s="104" t="str">
        <f ca="1"/>
        <v>Array of single bead application times.
Depending upon the customer requirement each value can be extracted in derived data logic.</v>
      </c>
      <c r="D187" s="104" t="str">
        <f ca="1"/>
        <v>ApplicationTime</v>
      </c>
      <c r="E187" s="104" t="str">
        <f ca="1"/>
        <v>number</v>
      </c>
      <c r="F187" s="104" t="str">
        <f ca="1"/>
        <v>s</v>
      </c>
      <c r="G187" s="104" t="str">
        <f ca="1"/>
        <v>5.0.8</v>
      </c>
    </row>
    <row r="188" spans="1:7" ht="24">
      <c r="B188" s="279" t="s">
        <v>88</v>
      </c>
      <c r="C188" s="279" t="s">
        <v>2</v>
      </c>
      <c r="D188" s="279" t="s">
        <v>1992</v>
      </c>
      <c r="E188" s="279" t="s">
        <v>2085</v>
      </c>
      <c r="F188" s="321" t="s">
        <v>1993</v>
      </c>
      <c r="G188" s="321" t="s">
        <v>2086</v>
      </c>
    </row>
    <row r="189" spans="1:7" s="166" customFormat="1">
      <c r="A189" s="165"/>
      <c r="B189" s="184"/>
      <c r="C189" s="184"/>
      <c r="D189" s="132"/>
      <c r="E189" s="132"/>
      <c r="F189" s="104"/>
      <c r="G189" s="104"/>
    </row>
    <row r="190" spans="1:7" s="166" customFormat="1">
      <c r="B190" s="167"/>
      <c r="C190" s="167"/>
      <c r="D190" s="167"/>
      <c r="E190" s="167"/>
      <c r="F190" s="107"/>
      <c r="G190" s="107"/>
    </row>
    <row r="191" spans="1:7" s="166" customFormat="1" ht="36">
      <c r="A191" s="165"/>
      <c r="B191" s="132"/>
      <c r="C191" s="132"/>
      <c r="D191" s="132"/>
      <c r="E191" s="132"/>
      <c r="F191" s="104"/>
      <c r="G191" s="104"/>
    </row>
    <row r="192" spans="1:7" s="166" customFormat="1" ht="84">
      <c r="B192" s="167"/>
      <c r="C192" s="167"/>
      <c r="D192" s="167"/>
      <c r="E192" s="167"/>
      <c r="F192" s="107"/>
      <c r="G192" s="107"/>
    </row>
    <row r="193" spans="1:7" s="166" customFormat="1" ht="36">
      <c r="A193" s="165"/>
      <c r="B193" s="132"/>
      <c r="C193" s="132"/>
      <c r="D193" s="132"/>
      <c r="E193" s="132"/>
      <c r="F193" s="104"/>
      <c r="G193" s="104"/>
    </row>
    <row r="194" spans="1:7" s="166" customFormat="1" ht="24">
      <c r="B194" s="167"/>
      <c r="C194" s="167"/>
      <c r="D194" s="167"/>
      <c r="E194" s="167"/>
      <c r="F194" s="107"/>
      <c r="G194" s="107"/>
    </row>
    <row r="195" spans="1:7" s="166" customFormat="1" ht="36">
      <c r="A195" s="165"/>
      <c r="B195" s="132"/>
      <c r="C195" s="132"/>
      <c r="D195" s="132"/>
      <c r="E195" s="132"/>
      <c r="F195" s="104"/>
      <c r="G195" s="104"/>
    </row>
    <row r="196" spans="1:7" s="166" customFormat="1" ht="24">
      <c r="B196" s="167"/>
      <c r="C196" s="167"/>
      <c r="D196" s="167"/>
      <c r="E196" s="167"/>
      <c r="F196" s="107"/>
      <c r="G196" s="107"/>
    </row>
    <row r="197" spans="1:7" s="166" customFormat="1" ht="36">
      <c r="A197" s="165"/>
      <c r="B197" s="132"/>
      <c r="C197" s="132"/>
      <c r="D197" s="132"/>
      <c r="E197" s="132"/>
      <c r="F197" s="104"/>
      <c r="G197" s="104"/>
    </row>
    <row r="198" spans="1:7" s="166" customFormat="1" ht="36">
      <c r="B198" s="167"/>
      <c r="C198" s="167"/>
      <c r="D198" s="167"/>
      <c r="E198" s="167"/>
      <c r="F198" s="107"/>
      <c r="G198" s="107"/>
    </row>
    <row r="199" spans="1:7" s="166" customFormat="1" ht="60">
      <c r="A199" s="165"/>
      <c r="B199" s="132"/>
      <c r="C199" s="132"/>
      <c r="D199" s="132"/>
      <c r="E199" s="132"/>
      <c r="F199" s="104"/>
      <c r="G199" s="104"/>
    </row>
    <row r="200" spans="1:7" s="166" customFormat="1" ht="60">
      <c r="B200" s="167"/>
      <c r="C200" s="167"/>
      <c r="D200" s="167"/>
      <c r="E200" s="167"/>
      <c r="F200" s="107"/>
      <c r="G200" s="107"/>
    </row>
    <row r="201" spans="1:7" s="166" customFormat="1" ht="60">
      <c r="A201" s="165"/>
      <c r="B201" s="132"/>
      <c r="C201" s="132"/>
      <c r="D201" s="132"/>
      <c r="E201" s="132"/>
      <c r="F201" s="104"/>
      <c r="G201" s="104"/>
    </row>
    <row r="202" spans="1:7" ht="72">
      <c r="A202" s="86"/>
      <c r="B202" s="167"/>
      <c r="C202" s="167"/>
      <c r="D202" s="167"/>
      <c r="E202" s="167"/>
      <c r="F202" s="107"/>
      <c r="G202" s="107"/>
    </row>
    <row r="203" spans="1:7">
      <c r="A203" s="86"/>
      <c r="B203" s="133"/>
      <c r="C203" s="133"/>
      <c r="D203" s="133"/>
      <c r="E203" s="133"/>
      <c r="F203" s="124"/>
      <c r="G203"/>
    </row>
    <row r="204" spans="1:7" s="166" customFormat="1"/>
    <row r="205" spans="1:7" s="166" customFormat="1" ht="15.75" thickBot="1">
      <c r="A205" s="165"/>
    </row>
    <row r="206" spans="1:7" s="166" customFormat="1" ht="24">
      <c r="B206" s="109" t="s">
        <v>88</v>
      </c>
      <c r="C206" s="110" t="s">
        <v>2</v>
      </c>
      <c r="D206" s="110" t="s">
        <v>1992</v>
      </c>
      <c r="E206" s="110" t="s">
        <v>2085</v>
      </c>
      <c r="F206" s="322" t="s">
        <v>1993</v>
      </c>
      <c r="G206" s="323" t="s">
        <v>2086</v>
      </c>
    </row>
    <row r="207" spans="1:7" s="166" customFormat="1" ht="68.25" customHeight="1">
      <c r="A207" s="165"/>
      <c r="B207" s="179" t="str" cm="1">
        <f t="array" ref="B207:G216">IF('SYS MQTT Standard'!A115:F124="","",'SYS MQTT Standard'!A115:F124)</f>
        <v>BarrelChange</v>
      </c>
      <c r="C207" s="104" t="str">
        <v>Topic: {Topic}/BarrelChange
Triggered when a barrel change is finished (system bar code scanner must be installed and enabled).</v>
      </c>
      <c r="D207" s="104" t="str">
        <v/>
      </c>
      <c r="E207" s="104" t="str">
        <v/>
      </c>
      <c r="F207" s="104" t="str">
        <v/>
      </c>
      <c r="G207" s="324" t="str">
        <v/>
      </c>
    </row>
    <row r="208" spans="1:7" s="166" customFormat="1" ht="24">
      <c r="B208" s="112" t="str">
        <v>Barrel Change Unique-Id</v>
      </c>
      <c r="C208" s="107" t="str">
        <v>Barrel change unique id</v>
      </c>
      <c r="D208" s="107" t="str">
        <v>UniqueId</v>
      </c>
      <c r="E208" s="107" t="str">
        <v>number</v>
      </c>
      <c r="F208" s="107" t="str">
        <v>count</v>
      </c>
      <c r="G208" s="325" t="str">
        <v>5.0.8</v>
      </c>
    </row>
    <row r="209" spans="1:7" s="166" customFormat="1" ht="36">
      <c r="A209" s="165"/>
      <c r="B209" s="103" t="str">
        <v>Barrel Change Date Time</v>
      </c>
      <c r="C209" s="104" t="str">
        <v>Timestamp of barrel change event</v>
      </c>
      <c r="D209" s="104" t="str">
        <v>TimeStamp</v>
      </c>
      <c r="E209" s="104" t="str">
        <v>string
e.g. "2021-10-12 08:37:16Z"</v>
      </c>
      <c r="F209" s="104" t="str">
        <v>-</v>
      </c>
      <c r="G209" s="324" t="str">
        <v>5.0.8</v>
      </c>
    </row>
    <row r="210" spans="1:7" s="166" customFormat="1" ht="24">
      <c r="B210" s="107" t="str">
        <v>Barrel Change Charge</v>
      </c>
      <c r="C210" s="107" t="str">
        <v>Charge number</v>
      </c>
      <c r="D210" s="107" t="str">
        <v>Charge</v>
      </c>
      <c r="E210" s="107" t="str">
        <v>string</v>
      </c>
      <c r="F210" s="107" t="str">
        <v>-</v>
      </c>
      <c r="G210" s="107" t="str">
        <v>5.0.8</v>
      </c>
    </row>
    <row r="211" spans="1:7" s="166" customFormat="1" ht="24">
      <c r="A211" s="165"/>
      <c r="B211" s="104" t="str">
        <v>Barrel Change Barrel</v>
      </c>
      <c r="C211" s="104" t="str">
        <v>Barrel number</v>
      </c>
      <c r="D211" s="104" t="str">
        <v>Barrel</v>
      </c>
      <c r="E211" s="104" t="str">
        <v>int</v>
      </c>
      <c r="F211" s="104" t="str">
        <v>count</v>
      </c>
      <c r="G211" s="104" t="str">
        <v>5.0.8</v>
      </c>
    </row>
    <row r="212" spans="1:7" s="166" customFormat="1" ht="24">
      <c r="B212" s="107" t="str">
        <v>Barrel Change Material</v>
      </c>
      <c r="C212" s="107" t="str">
        <v>Adhesive material used</v>
      </c>
      <c r="D212" s="107" t="str">
        <v>Material</v>
      </c>
      <c r="E212" s="107" t="str">
        <v>string
e.g. "PVC"</v>
      </c>
      <c r="F212" s="107" t="str">
        <v>-</v>
      </c>
      <c r="G212" s="107" t="str">
        <v>5.0.8</v>
      </c>
    </row>
    <row r="213" spans="1:7" s="166" customFormat="1" ht="48">
      <c r="A213" s="165"/>
      <c r="B213" s="104" t="str">
        <v>Barrel Change Expiration Date</v>
      </c>
      <c r="C213" s="104" t="str">
        <v>Expiration date of material</v>
      </c>
      <c r="D213" s="104" t="str">
        <v>ExpirationDate</v>
      </c>
      <c r="E213" s="104" t="str">
        <v>string
e.g. "18.08.2022 13:06:27"</v>
      </c>
      <c r="F213" s="104" t="str">
        <v>-</v>
      </c>
      <c r="G213" s="104" t="str">
        <v>5.0.8</v>
      </c>
    </row>
    <row r="214" spans="1:7" s="166" customFormat="1" ht="24">
      <c r="B214" s="107" t="str">
        <v>Barrel Change Packnum</v>
      </c>
      <c r="C214" s="107" t="str">
        <v>Package number</v>
      </c>
      <c r="D214" s="107" t="str">
        <v>PackageNumber</v>
      </c>
      <c r="E214" s="107" t="str">
        <v>string</v>
      </c>
      <c r="F214" s="107" t="str">
        <v>-</v>
      </c>
      <c r="G214" s="107" t="str">
        <v>5.0.8</v>
      </c>
    </row>
    <row r="215" spans="1:7" s="166" customFormat="1" ht="24">
      <c r="A215" s="165"/>
      <c r="B215" s="104" t="str">
        <v>Barrel Change User Name</v>
      </c>
      <c r="C215" s="104" t="str">
        <v xml:space="preserve">User name during barrel change. </v>
      </c>
      <c r="D215" s="104" t="str">
        <v>UserName</v>
      </c>
      <c r="E215" s="104" t="str">
        <v>string</v>
      </c>
      <c r="F215" s="104" t="str">
        <v>-</v>
      </c>
      <c r="G215" s="104" t="str">
        <v>5.0.8</v>
      </c>
    </row>
    <row r="216" spans="1:7" ht="32.25" customHeight="1">
      <c r="B216" s="107" t="str">
        <v>Barrel Change Hpc</v>
      </c>
      <c r="C216" s="107" t="str">
        <v>HPC (Heating Pump Cabinet) number</v>
      </c>
      <c r="D216" s="107" t="str">
        <v>HPC</v>
      </c>
      <c r="E216" s="107" t="str">
        <v>int</v>
      </c>
      <c r="F216" s="107" t="str">
        <v>count</v>
      </c>
      <c r="G216" s="107" t="str">
        <v>5.0.8</v>
      </c>
    </row>
    <row r="217" spans="1:7" s="166" customFormat="1">
      <c r="A217" s="165"/>
      <c r="B217" s="124"/>
      <c r="C217" s="124"/>
      <c r="D217" s="124"/>
      <c r="E217" s="126"/>
      <c r="F217" s="124"/>
      <c r="G217"/>
    </row>
    <row r="218" spans="1:7" s="166" customFormat="1" ht="24">
      <c r="B218" s="279" t="s">
        <v>88</v>
      </c>
      <c r="C218" s="279" t="s">
        <v>2</v>
      </c>
      <c r="D218" s="279" t="s">
        <v>1992</v>
      </c>
      <c r="E218" s="279" t="s">
        <v>2085</v>
      </c>
      <c r="F218" s="321" t="s">
        <v>1993</v>
      </c>
      <c r="G218" s="321" t="s">
        <v>2086</v>
      </c>
    </row>
    <row r="219" spans="1:7" s="166" customFormat="1" ht="36">
      <c r="A219" s="165"/>
      <c r="B219" s="185" t="str" cm="1">
        <f t="array" ref="B219:G229">IF('SYS MQTT Standard'!A125:F135="","",'SYS MQTT Standard'!A125:F135)</f>
        <v>Parameter Change</v>
      </c>
      <c r="C219" s="185" t="str">
        <v>Topic: {Topic}/ParameterChange
Triggered when a parameter is changed via Visu.</v>
      </c>
      <c r="D219" s="104" t="str">
        <v/>
      </c>
      <c r="E219" s="104" t="str">
        <v/>
      </c>
      <c r="F219" s="104" t="str">
        <v/>
      </c>
      <c r="G219" s="104" t="str">
        <v/>
      </c>
    </row>
    <row r="220" spans="1:7" s="166" customFormat="1" ht="36">
      <c r="B220" s="107" t="str">
        <v>Parameter Change Unique-Id</v>
      </c>
      <c r="C220" s="107" t="str">
        <v xml:space="preserve">UniqueId of parameter change </v>
      </c>
      <c r="D220" s="107" t="str">
        <v>UniqueId</v>
      </c>
      <c r="E220" s="107" t="str">
        <v>number</v>
      </c>
      <c r="F220" s="107" t="str">
        <v>count</v>
      </c>
      <c r="G220" s="107" t="str">
        <v>5.0.8</v>
      </c>
    </row>
    <row r="221" spans="1:7" s="166" customFormat="1" ht="36">
      <c r="A221" s="165"/>
      <c r="B221" s="104" t="str">
        <v>Parameter Change Date Time</v>
      </c>
      <c r="C221" s="104" t="str">
        <v>Timestamp of parameter change</v>
      </c>
      <c r="D221" s="104" t="str">
        <v>TimeStamp</v>
      </c>
      <c r="E221" s="104" t="str">
        <v>string
e.g. "2021-10-12 08:37:16Z"</v>
      </c>
      <c r="F221" s="104" t="str">
        <v>-</v>
      </c>
      <c r="G221" s="104" t="str">
        <v>5.0.8</v>
      </c>
    </row>
    <row r="222" spans="1:7" s="166" customFormat="1" ht="132">
      <c r="B222" s="107" t="str">
        <v>Localized Modification Location</v>
      </c>
      <c r="C222" s="107" t="str">
        <v>This is derived from the following xparms 
1.statistics.mapping.modificationLocationData
2. LanguageCode
3.statistics.mapping.modificationPara1 &amp; statistics.mapping.modificationPara2 &amp; statistics.mapping.modificationPara3</v>
      </c>
      <c r="D222" s="107" t="str">
        <v>ModificationLocation</v>
      </c>
      <c r="E222" s="107" t="str">
        <v>string
e.g. "Netzwerk 0 Subnetzmaske B. "</v>
      </c>
      <c r="F222" s="107" t="str">
        <v>-</v>
      </c>
      <c r="G222" s="107" t="str">
        <v>5.0.8</v>
      </c>
    </row>
    <row r="223" spans="1:7" s="166" customFormat="1" ht="36">
      <c r="A223" s="165"/>
      <c r="B223" s="104" t="str">
        <v>Parameter Change New Value</v>
      </c>
      <c r="C223" s="104" t="str">
        <v>New value</v>
      </c>
      <c r="D223" s="104" t="str">
        <v>NewValue</v>
      </c>
      <c r="E223" s="104" t="str">
        <v>string</v>
      </c>
      <c r="F223" s="104" t="str">
        <v>-</v>
      </c>
      <c r="G223" s="104" t="str">
        <v>5.0.8</v>
      </c>
    </row>
    <row r="224" spans="1:7" s="166" customFormat="1" ht="36">
      <c r="B224" s="107" t="str">
        <v>Parameter Change Old Value</v>
      </c>
      <c r="C224" s="107" t="str">
        <v>Old value</v>
      </c>
      <c r="D224" s="107" t="str">
        <v>OldValue</v>
      </c>
      <c r="E224" s="107" t="str">
        <v>string</v>
      </c>
      <c r="F224" s="107" t="str">
        <v>-</v>
      </c>
      <c r="G224" s="107" t="str">
        <v>5.0.8</v>
      </c>
    </row>
    <row r="225" spans="1:7" s="166" customFormat="1" ht="24">
      <c r="A225" s="165"/>
      <c r="B225" s="104" t="str">
        <v>Parameter Change User</v>
      </c>
      <c r="C225" s="104" t="str">
        <v>User name</v>
      </c>
      <c r="D225" s="104" t="str">
        <v>User</v>
      </c>
      <c r="E225" s="104" t="str">
        <v>string</v>
      </c>
      <c r="F225" s="104" t="str">
        <v>-</v>
      </c>
      <c r="G225" s="104" t="str">
        <v>5.0.8</v>
      </c>
    </row>
    <row r="226" spans="1:7" s="166" customFormat="1" ht="36">
      <c r="B226" s="107" t="str">
        <v>Parameter Change Access Level</v>
      </c>
      <c r="C226" s="107" t="str">
        <v>Access level</v>
      </c>
      <c r="D226" s="107" t="str">
        <v>AccessLevel</v>
      </c>
      <c r="E226" s="107" t="str">
        <v>number</v>
      </c>
      <c r="F226" s="107" t="str">
        <v>-</v>
      </c>
      <c r="G226" s="107" t="str">
        <v>5.0.8</v>
      </c>
    </row>
    <row r="227" spans="1:7" s="166" customFormat="1" ht="48">
      <c r="A227" s="165"/>
      <c r="B227" s="104" t="str">
        <v>Parameter Change Modification Target</v>
      </c>
      <c r="C227" s="104" t="str">
        <v>ModificationTarget of parameter change</v>
      </c>
      <c r="D227" s="104" t="str">
        <v>ModificationTarget</v>
      </c>
      <c r="E227" s="104" t="str">
        <v>string</v>
      </c>
      <c r="F227" s="104" t="str">
        <v>-</v>
      </c>
      <c r="G227" s="104" t="str">
        <v>5.0.8</v>
      </c>
    </row>
    <row r="228" spans="1:7" s="166" customFormat="1" ht="60">
      <c r="B228" s="107" t="str">
        <v>Parameter Change Modification Location Description</v>
      </c>
      <c r="C228" s="107" t="str">
        <v>ModificationLocation description of parameter change modification location description</v>
      </c>
      <c r="D228" s="107" t="str">
        <v>ModificationLocationDescription</v>
      </c>
      <c r="E228" s="107" t="str">
        <v>string</v>
      </c>
      <c r="F228" s="107" t="str">
        <v>-</v>
      </c>
      <c r="G228" s="107" t="str">
        <v>5.3.1</v>
      </c>
    </row>
    <row r="229" spans="1:7" ht="60">
      <c r="B229" s="104" t="str">
        <v>Parameter Change Modification Location As Digit</v>
      </c>
      <c r="C229" s="104" t="str">
        <v>ModificationLocationAs digit of parameter change</v>
      </c>
      <c r="D229" s="104" t="str">
        <v>ModificationLocationAsDigit</v>
      </c>
      <c r="E229" s="104" t="str">
        <v>number</v>
      </c>
      <c r="F229" s="104" t="str">
        <v>count</v>
      </c>
      <c r="G229" s="104" t="str">
        <v>5.3.1</v>
      </c>
    </row>
    <row r="230" spans="1:7">
      <c r="B230" s="124"/>
      <c r="C230" s="124"/>
      <c r="D230" s="124"/>
      <c r="E230" s="126"/>
      <c r="F230" s="124"/>
      <c r="G230"/>
    </row>
    <row r="231" spans="1:7" ht="24">
      <c r="B231" s="280" t="s">
        <v>88</v>
      </c>
      <c r="C231" s="280" t="s">
        <v>2</v>
      </c>
      <c r="D231" s="280" t="s">
        <v>1992</v>
      </c>
      <c r="E231" s="280" t="s">
        <v>2085</v>
      </c>
      <c r="F231" s="280" t="s">
        <v>1993</v>
      </c>
      <c r="G231" s="321" t="s">
        <v>2086</v>
      </c>
    </row>
    <row r="232" spans="1:7" s="166" customFormat="1" ht="48">
      <c r="B232" s="185" t="str" cm="1">
        <f t="array" ref="B232:G243">IF('SYS MQTT Standard'!A136:F147="","",'SYS MQTT Standard'!A136:F147)</f>
        <v>SystemStatus</v>
      </c>
      <c r="C232" s="185" t="str">
        <v>Topic: {Topic}/SystemStatus
Triggered after some time after data changed or after start of MQTT</v>
      </c>
      <c r="D232" s="104" t="str">
        <v/>
      </c>
      <c r="E232" s="104" t="str">
        <v/>
      </c>
      <c r="F232" s="104" t="str">
        <v/>
      </c>
      <c r="G232" s="104" t="str">
        <v/>
      </c>
    </row>
    <row r="233" spans="1:7" s="166" customFormat="1" ht="24">
      <c r="A233" s="165"/>
      <c r="B233" s="107" t="str">
        <v>Status line</v>
      </c>
      <c r="C233" s="107" t="str">
        <v>Indicates current status/operation</v>
      </c>
      <c r="D233" s="107" t="str">
        <v>StatusLine</v>
      </c>
      <c r="E233" s="107" t="str">
        <v>string</v>
      </c>
      <c r="F233" s="107" t="str">
        <v/>
      </c>
      <c r="G233" s="107" t="str">
        <v>5.0.8</v>
      </c>
    </row>
    <row r="234" spans="1:7" s="166" customFormat="1" ht="24">
      <c r="B234" s="104" t="str">
        <v>Hpc1 Present</v>
      </c>
      <c r="C234" s="104" t="str">
        <v>Indicate whether Hpc1 is present</v>
      </c>
      <c r="D234" s="104" t="str">
        <v>Available</v>
      </c>
      <c r="E234" s="104" t="str">
        <v>string</v>
      </c>
      <c r="F234" s="104" t="str">
        <v>-</v>
      </c>
      <c r="G234" s="104" t="str">
        <v>5.0.8</v>
      </c>
    </row>
    <row r="235" spans="1:7" s="166" customFormat="1" ht="24">
      <c r="A235" s="165"/>
      <c r="B235" s="107" t="str">
        <v>Hpc2 Present</v>
      </c>
      <c r="C235" s="107" t="str">
        <v>Indicate whether Hpc2 is present</v>
      </c>
      <c r="D235" s="107" t="str">
        <v>Available</v>
      </c>
      <c r="E235" s="107" t="str">
        <v>string</v>
      </c>
      <c r="F235" s="107" t="str">
        <v>-</v>
      </c>
      <c r="G235" s="107" t="str">
        <v>5.0.8</v>
      </c>
    </row>
    <row r="236" spans="1:7" s="166" customFormat="1" ht="24">
      <c r="B236" s="104" t="str">
        <v>Hpc1 State Pump1</v>
      </c>
      <c r="C236" s="104" t="str">
        <v>Pump Status for HPC 1 Pump 1</v>
      </c>
      <c r="D236" s="104" t="str">
        <v>StatePump1</v>
      </c>
      <c r="E236" s="104" t="str">
        <v>string</v>
      </c>
      <c r="F236" s="104" t="str">
        <v/>
      </c>
      <c r="G236" s="104" t="str">
        <v>5.0.8</v>
      </c>
    </row>
    <row r="237" spans="1:7" s="166" customFormat="1" ht="24">
      <c r="A237" s="165"/>
      <c r="B237" s="107" t="str">
        <v>Hpc1 State Pump2</v>
      </c>
      <c r="C237" s="107" t="str">
        <v>Pump Status for HPC 1 Pump 2</v>
      </c>
      <c r="D237" s="107" t="str">
        <v>StatePump2</v>
      </c>
      <c r="E237" s="107" t="str">
        <v>string</v>
      </c>
      <c r="F237" s="107" t="str">
        <v/>
      </c>
      <c r="G237" s="107" t="str">
        <v>5.0.8</v>
      </c>
    </row>
    <row r="238" spans="1:7" s="166" customFormat="1" ht="24">
      <c r="B238" s="104" t="str">
        <v>Hpc2 State Pump1</v>
      </c>
      <c r="C238" s="104" t="str">
        <v>Pump Status for HPC 2 Pump 1</v>
      </c>
      <c r="D238" s="104" t="str">
        <v>StatePump1</v>
      </c>
      <c r="E238" s="104" t="str">
        <v>string</v>
      </c>
      <c r="F238" s="104" t="str">
        <v/>
      </c>
      <c r="G238" s="104" t="str">
        <v>5.0.8</v>
      </c>
    </row>
    <row r="239" spans="1:7" s="166" customFormat="1" ht="24">
      <c r="A239" s="165"/>
      <c r="B239" s="107" t="str">
        <v>Hpc2 State Pump2</v>
      </c>
      <c r="C239" s="107" t="str">
        <v>Pump Status for HPC 2 Pump 2</v>
      </c>
      <c r="D239" s="107" t="str">
        <v>StatePump2</v>
      </c>
      <c r="E239" s="107" t="str">
        <v>string</v>
      </c>
      <c r="F239" s="107" t="str">
        <v/>
      </c>
      <c r="G239" s="107" t="str">
        <v>5.0.8</v>
      </c>
    </row>
    <row r="240" spans="1:7" s="166" customFormat="1" ht="36">
      <c r="B240" s="104" t="str">
        <v>Hpc1 Fill Level Warning Pump 1</v>
      </c>
      <c r="C240" s="104" t="str">
        <v>Fill level warning for HPC 1 Pump 1</v>
      </c>
      <c r="D240" s="104" t="str">
        <v>FillLevelWarningPump1</v>
      </c>
      <c r="E240" s="104" t="str">
        <v>string</v>
      </c>
      <c r="F240" s="104" t="str">
        <v/>
      </c>
      <c r="G240" s="104" t="str">
        <v>5.0.8</v>
      </c>
    </row>
    <row r="241" spans="1:7" s="166" customFormat="1" ht="36">
      <c r="A241" s="165"/>
      <c r="B241" s="107" t="str">
        <v>Hpc1 Fill Level Warning Pump 2</v>
      </c>
      <c r="C241" s="107" t="str">
        <v>Fill level warning for HPC 1 Pump 2</v>
      </c>
      <c r="D241" s="107" t="str">
        <v>FillLevelWarningPump2</v>
      </c>
      <c r="E241" s="107" t="str">
        <v>string</v>
      </c>
      <c r="F241" s="107" t="str">
        <v/>
      </c>
      <c r="G241" s="107" t="str">
        <v>5.0.8</v>
      </c>
    </row>
    <row r="242" spans="1:7" s="166" customFormat="1" ht="36">
      <c r="B242" s="104" t="str">
        <v>Hpc2 Fill Level Warning Pump 1</v>
      </c>
      <c r="C242" s="104" t="str">
        <v>Fill level warning for HPC 2 Pump 1</v>
      </c>
      <c r="D242" s="104" t="str">
        <v>FillLevelWarningPump1</v>
      </c>
      <c r="E242" s="104" t="str">
        <v>string</v>
      </c>
      <c r="F242" s="104" t="str">
        <v/>
      </c>
      <c r="G242" s="104" t="str">
        <v>5.0.8</v>
      </c>
    </row>
    <row r="243" spans="1:7" s="166" customFormat="1" ht="36">
      <c r="A243" s="165"/>
      <c r="B243" s="107" t="str">
        <v>Hpc2 Fill Level Warning Pump 2</v>
      </c>
      <c r="C243" s="107" t="str">
        <v>Fill level warning for HPC 2 Pump 2</v>
      </c>
      <c r="D243" s="107" t="str">
        <v>FillLevelWarningPump2</v>
      </c>
      <c r="E243" s="107" t="str">
        <v>string</v>
      </c>
      <c r="F243" s="107" t="str">
        <v/>
      </c>
      <c r="G243" s="107" t="str">
        <v>5.0.8</v>
      </c>
    </row>
    <row r="244" spans="1:7" s="166" customFormat="1"/>
    <row r="245" spans="1:7" s="166" customFormat="1" ht="24">
      <c r="A245" s="165"/>
      <c r="B245" s="279" t="s">
        <v>88</v>
      </c>
      <c r="C245" s="279" t="s">
        <v>2</v>
      </c>
      <c r="D245" s="279" t="s">
        <v>1992</v>
      </c>
      <c r="E245" s="279" t="s">
        <v>2085</v>
      </c>
      <c r="F245" s="321" t="s">
        <v>1993</v>
      </c>
      <c r="G245" s="321" t="s">
        <v>2086</v>
      </c>
    </row>
    <row r="246" spans="1:7" ht="36">
      <c r="B246" s="185" t="str" cm="1">
        <f t="array" ref="B246:G250">IF('SYS MQTT Standard'!A148:F152="","",'SYS MQTT Standard'!A148:F152)</f>
        <v>GeneralEvent</v>
      </c>
      <c r="C246" s="185" t="str">
        <v>Topic: {Topic}/GeneralEvent
Triggered after log entry was added to SYS statistics</v>
      </c>
      <c r="D246" s="104" t="str">
        <v/>
      </c>
      <c r="E246" s="104" t="str">
        <v/>
      </c>
      <c r="F246" s="104" t="str">
        <v/>
      </c>
      <c r="G246" s="104" t="str">
        <v/>
      </c>
    </row>
    <row r="247" spans="1:7" s="166" customFormat="1" ht="24">
      <c r="B247" s="107" t="str">
        <v>General Event Unique-Id</v>
      </c>
      <c r="C247" s="107" t="str">
        <v>UniqueId of general event</v>
      </c>
      <c r="D247" s="107" t="str">
        <v>UniqueId</v>
      </c>
      <c r="E247" s="107" t="str">
        <v>number</v>
      </c>
      <c r="F247" s="107" t="str">
        <v>count</v>
      </c>
      <c r="G247" s="107" t="str">
        <v>5.0.8</v>
      </c>
    </row>
    <row r="248" spans="1:7" s="166" customFormat="1" ht="36">
      <c r="B248" s="104" t="str">
        <v>General Event Date Time</v>
      </c>
      <c r="C248" s="104" t="str">
        <v>Timestamp of general event</v>
      </c>
      <c r="D248" s="104" t="str">
        <v>TimeStamp</v>
      </c>
      <c r="E248" s="104" t="str">
        <v>string
e.g. "2021-10-12 08:37:16Z"</v>
      </c>
      <c r="F248" s="104" t="str">
        <v>-</v>
      </c>
      <c r="G248" s="104" t="str">
        <v>5.0.8</v>
      </c>
    </row>
    <row r="249" spans="1:7" s="166" customFormat="1" ht="72">
      <c r="B249" s="107" t="str">
        <v>General Event Localized Description</v>
      </c>
      <c r="C249" s="107" t="str">
        <v>Derived from 
1. LocationParm1, Location Parm2, LocationParm3
2.GeneralEvent.Code
3.LocationParmUnit1
4.LocationParmUnit2</v>
      </c>
      <c r="D249" s="107" t="str">
        <v>LocalizedDescription</v>
      </c>
      <c r="E249" s="107" t="str">
        <v>string</v>
      </c>
      <c r="F249" s="107" t="str">
        <v>-</v>
      </c>
      <c r="G249" s="107" t="str">
        <v>5.0.8</v>
      </c>
    </row>
    <row r="250" spans="1:7" s="166" customFormat="1" ht="36">
      <c r="B250" s="104" t="str">
        <v>General Event Code</v>
      </c>
      <c r="C250" s="104" t="str">
        <v>General event code
This data is used to derive 'description'</v>
      </c>
      <c r="D250" s="104" t="str">
        <v>EventCode</v>
      </c>
      <c r="E250" s="104" t="str">
        <v>string
e.g. "037"</v>
      </c>
      <c r="F250" s="104" t="str">
        <v>-</v>
      </c>
      <c r="G250" s="104" t="str">
        <v>5.0.8</v>
      </c>
    </row>
    <row r="251" spans="1:7" s="166" customFormat="1"/>
    <row r="252" spans="1:7" s="166" customFormat="1"/>
    <row r="253" spans="1:7" s="166" customFormat="1" ht="24">
      <c r="B253" s="279" t="s">
        <v>88</v>
      </c>
      <c r="C253" s="279" t="s">
        <v>2</v>
      </c>
      <c r="D253" s="279" t="s">
        <v>1992</v>
      </c>
      <c r="E253" s="279" t="s">
        <v>2085</v>
      </c>
      <c r="F253" s="321" t="s">
        <v>1993</v>
      </c>
      <c r="G253" s="321" t="s">
        <v>2086</v>
      </c>
    </row>
    <row r="254" spans="1:7" s="166" customFormat="1" ht="48">
      <c r="B254" s="185" t="str" cm="1">
        <f t="array" ref="B254:G271">IF('SYS MQTT Standard'!A153:F170="","",'SYS MQTT Standard'!A153:F170)</f>
        <v>CounterData</v>
      </c>
      <c r="C254" s="185" t="str">
        <v>Topic: {Topic}/Counters
Triggered after some time after data changed or after start of MQTT or after start of MQTT</v>
      </c>
      <c r="D254" s="104" t="str">
        <v/>
      </c>
      <c r="E254" s="104" t="str">
        <v/>
      </c>
      <c r="F254" s="104" t="str">
        <v/>
      </c>
      <c r="G254" s="104" t="str">
        <v/>
      </c>
    </row>
    <row r="255" spans="1:7" s="166" customFormat="1" ht="36">
      <c r="B255" s="107" t="str">
        <v>Current Data DateTime</v>
      </c>
      <c r="C255" s="107" t="str">
        <v>Timestamp of counter data</v>
      </c>
      <c r="D255" s="107" t="str">
        <v>TimeStamp</v>
      </c>
      <c r="E255" s="107" t="str">
        <v>string
e.g. "2021-10-12 08:37:16Z"</v>
      </c>
      <c r="F255" s="107" t="str">
        <v>-</v>
      </c>
      <c r="G255" s="107" t="str">
        <v>5.0.8</v>
      </c>
    </row>
    <row r="256" spans="1:7" s="166" customFormat="1">
      <c r="B256" s="104" t="str">
        <v>System Cycles</v>
      </c>
      <c r="C256" s="104" t="str">
        <v>System cycle counter</v>
      </c>
      <c r="D256" s="104" t="str">
        <v>SystemCycles</v>
      </c>
      <c r="E256" s="104" t="str">
        <v>number</v>
      </c>
      <c r="F256" s="104" t="str">
        <v>count</v>
      </c>
      <c r="G256" s="104" t="str">
        <v>5.0.8</v>
      </c>
    </row>
    <row r="257" spans="2:7" s="166" customFormat="1" ht="24">
      <c r="B257" s="107" t="str">
        <v>Total Purge Volume</v>
      </c>
      <c r="C257" s="107" t="str">
        <v>Total purge material volume</v>
      </c>
      <c r="D257" s="107" t="str">
        <v>TotalPurgeVolume</v>
      </c>
      <c r="E257" s="107" t="str">
        <v>number</v>
      </c>
      <c r="F257" s="107" t="str">
        <v>cm³</v>
      </c>
      <c r="G257" s="107" t="str">
        <v>5.0.8</v>
      </c>
    </row>
    <row r="258" spans="2:7" s="166" customFormat="1" ht="36">
      <c r="B258" s="104" t="str">
        <v>Total Applied Production Volume</v>
      </c>
      <c r="C258" s="104" t="str">
        <v>Total applied material volume for production</v>
      </c>
      <c r="D258" s="104" t="str">
        <v>TotalProductionQuantity</v>
      </c>
      <c r="E258" s="104" t="str">
        <v>number</v>
      </c>
      <c r="F258" s="104" t="str">
        <v>cm³</v>
      </c>
      <c r="G258" s="104" t="str">
        <v>5.0.8</v>
      </c>
    </row>
    <row r="259" spans="2:7" s="166" customFormat="1" ht="36">
      <c r="B259" s="107" t="str">
        <v>Total Applied Maintenance Volume</v>
      </c>
      <c r="C259" s="107" t="str">
        <v>Total  applied material volume for maintenance</v>
      </c>
      <c r="D259" s="107" t="str">
        <v>TotalMaintenanceVolume</v>
      </c>
      <c r="E259" s="107" t="str">
        <v>number</v>
      </c>
      <c r="F259" s="107" t="str">
        <v>cm³</v>
      </c>
      <c r="G259" s="107" t="str">
        <v>5.0.8</v>
      </c>
    </row>
    <row r="260" spans="2:7" s="166" customFormat="1" ht="36">
      <c r="B260" s="104" t="str">
        <v>Total Counter Since Last Reset</v>
      </c>
      <c r="C260" s="104" t="str">
        <v>Total counter since last reset</v>
      </c>
      <c r="D260" s="104" t="str">
        <v>TotalCounterSinceLastReset</v>
      </c>
      <c r="E260" s="104" t="str">
        <v>number</v>
      </c>
      <c r="F260" s="104" t="str">
        <v>count</v>
      </c>
      <c r="G260" s="104" t="str">
        <v>5.0.8</v>
      </c>
    </row>
    <row r="261" spans="2:7" s="166" customFormat="1" ht="36">
      <c r="B261" s="107" t="str">
        <v>Cycles Applicator 1 Meter 1</v>
      </c>
      <c r="C261" s="107" t="str">
        <v>Cycles applicator for meter 1 applicator 1</v>
      </c>
      <c r="D261" s="107" t="str">
        <v>CyclesApplicator1</v>
      </c>
      <c r="E261" s="107" t="str">
        <v>number</v>
      </c>
      <c r="F261" s="107" t="str">
        <v>count</v>
      </c>
      <c r="G261" s="107" t="str">
        <v>5.0.8</v>
      </c>
    </row>
    <row r="262" spans="2:7" s="166" customFormat="1" ht="36">
      <c r="B262" s="104" t="str">
        <v>Cycles Applicator 2 Meter 1</v>
      </c>
      <c r="C262" s="104" t="str">
        <v>Cycles applicator for meter 1 applicator 2</v>
      </c>
      <c r="D262" s="104" t="str">
        <v>CyclesApplicator2</v>
      </c>
      <c r="E262" s="104" t="str">
        <v>number</v>
      </c>
      <c r="F262" s="104" t="str">
        <v>count</v>
      </c>
      <c r="G262" s="104" t="str">
        <v>5.0.8</v>
      </c>
    </row>
    <row r="263" spans="2:7" s="166" customFormat="1" ht="36">
      <c r="B263" s="107" t="str">
        <v>Cycles Applicator 3 Meter 1</v>
      </c>
      <c r="C263" s="107" t="str">
        <v>Cycles applicator for meter 1 applicator 3</v>
      </c>
      <c r="D263" s="107" t="str">
        <v>CyclesApplicator3</v>
      </c>
      <c r="E263" s="107" t="str">
        <v>number</v>
      </c>
      <c r="F263" s="107" t="str">
        <v>count</v>
      </c>
      <c r="G263" s="107" t="str">
        <v>5.0.8</v>
      </c>
    </row>
    <row r="264" spans="2:7" s="166" customFormat="1" ht="36">
      <c r="B264" s="104" t="str">
        <v>Cycles Applicator 4 Meter 1</v>
      </c>
      <c r="C264" s="104" t="str">
        <v>Cycles applicator for meter 1 applicator 4</v>
      </c>
      <c r="D264" s="104" t="str">
        <v>CyclesApplicator4</v>
      </c>
      <c r="E264" s="104" t="str">
        <v>number</v>
      </c>
      <c r="F264" s="104" t="str">
        <v>count</v>
      </c>
      <c r="G264" s="104" t="str">
        <v>5.0.8</v>
      </c>
    </row>
    <row r="265" spans="2:7" s="166" customFormat="1" ht="36">
      <c r="B265" s="107" t="str">
        <v>Cycles Applicator 1 Meter 2</v>
      </c>
      <c r="C265" s="107" t="str">
        <v>Cycles applicator for meter 2 applicator 1</v>
      </c>
      <c r="D265" s="107" t="str">
        <v>CyclesApplicator1</v>
      </c>
      <c r="E265" s="107" t="str">
        <v>number</v>
      </c>
      <c r="F265" s="107" t="str">
        <v>count</v>
      </c>
      <c r="G265" s="107" t="str">
        <v>5.0.8</v>
      </c>
    </row>
    <row r="266" spans="2:7" s="166" customFormat="1" ht="24">
      <c r="B266" s="104" t="str">
        <v>Hpc1 Number Strokes Pump 1</v>
      </c>
      <c r="C266" s="104" t="str">
        <v>Number of strokes for Hpc 1 Pump 1</v>
      </c>
      <c r="D266" s="104" t="str">
        <v>NumberOfStrokesPump1</v>
      </c>
      <c r="E266" s="104" t="str">
        <v>number</v>
      </c>
      <c r="F266" s="104" t="str">
        <v>count</v>
      </c>
      <c r="G266" s="104" t="str">
        <v>5.0.8</v>
      </c>
    </row>
    <row r="267" spans="2:7" s="166" customFormat="1" ht="24">
      <c r="B267" s="107" t="str">
        <v>Hpc1 Number Strokes Pump 2</v>
      </c>
      <c r="C267" s="107" t="str">
        <v>Number of strokes for Hpc 1 Pump 2</v>
      </c>
      <c r="D267" s="107" t="str">
        <v>NumberOfStrokesPump2</v>
      </c>
      <c r="E267" s="107" t="str">
        <v>number</v>
      </c>
      <c r="F267" s="107" t="str">
        <v>count</v>
      </c>
      <c r="G267" s="107" t="str">
        <v>5.0.8</v>
      </c>
    </row>
    <row r="268" spans="2:7" s="166" customFormat="1" ht="24">
      <c r="B268" s="104" t="str">
        <v>Hpc2 Number Strokes Pump 1</v>
      </c>
      <c r="C268" s="104" t="str">
        <v>Number of strokes for Hpc 2 Pump 1</v>
      </c>
      <c r="D268" s="104" t="str">
        <v>NumberOfStrokesPump1</v>
      </c>
      <c r="E268" s="104" t="str">
        <v>number</v>
      </c>
      <c r="F268" s="104" t="str">
        <v>count</v>
      </c>
      <c r="G268" s="104" t="str">
        <v>5.0.8</v>
      </c>
    </row>
    <row r="269" spans="2:7" s="166" customFormat="1" ht="24">
      <c r="B269" s="107" t="str">
        <v>Hpc2 Number Strokes Pump 2</v>
      </c>
      <c r="C269" s="107" t="str">
        <v>Number of strokes for Hpc 2 Pump 2</v>
      </c>
      <c r="D269" s="107" t="str">
        <v>NumberOfStrokesPump2</v>
      </c>
      <c r="E269" s="107" t="str">
        <v>number</v>
      </c>
      <c r="F269" s="107" t="str">
        <v>count</v>
      </c>
      <c r="G269" s="107" t="str">
        <v>5.0.8</v>
      </c>
    </row>
    <row r="270" spans="2:7" s="166" customFormat="1" ht="24">
      <c r="B270" s="104" t="str">
        <v>Hpc1 Total Quantity</v>
      </c>
      <c r="C270" s="104" t="str">
        <v>Total quantity for Hpc 1</v>
      </c>
      <c r="D270" s="104" t="str">
        <v>TotalQuantity</v>
      </c>
      <c r="E270" s="104" t="str">
        <v>number</v>
      </c>
      <c r="F270" s="104" t="str">
        <v>count</v>
      </c>
      <c r="G270" s="104" t="str">
        <v>5.0.8</v>
      </c>
    </row>
    <row r="271" spans="2:7" ht="24">
      <c r="B271" s="107" t="str">
        <v>Hpc2 Total Quantity</v>
      </c>
      <c r="C271" s="107" t="str">
        <v>Total quantity for Hpc 2</v>
      </c>
      <c r="D271" s="107" t="str">
        <v>TotalQuantity</v>
      </c>
      <c r="E271" s="107" t="str">
        <v>number</v>
      </c>
      <c r="F271" s="107" t="str">
        <v>count</v>
      </c>
      <c r="G271" s="107" t="str">
        <v>5.0.8</v>
      </c>
    </row>
    <row r="274" spans="2:7" ht="24">
      <c r="B274" s="279" t="s">
        <v>88</v>
      </c>
      <c r="C274" s="279" t="s">
        <v>2</v>
      </c>
      <c r="D274" s="279" t="s">
        <v>1992</v>
      </c>
      <c r="E274" s="279" t="s">
        <v>2085</v>
      </c>
      <c r="F274" s="321" t="s">
        <v>1993</v>
      </c>
      <c r="G274" s="321" t="s">
        <v>2086</v>
      </c>
    </row>
    <row r="275" spans="2:7" ht="48">
      <c r="B275" s="185" t="str" cm="1">
        <f t="array" ref="B275:G303">IF('SYS MQTT Standard'!A171:F199="","",'SYS MQTT Standard'!A171:F199)</f>
        <v>BarrelData</v>
      </c>
      <c r="C275" s="185" t="str">
        <v>Topic: {Topic}/BarelData
Triggered after some time after data changed or after start of MQTT</v>
      </c>
      <c r="D275" s="104" t="str">
        <v/>
      </c>
      <c r="E275" s="104" t="str">
        <v/>
      </c>
      <c r="F275" s="104" t="str">
        <v/>
      </c>
      <c r="G275" s="104" t="str">
        <v/>
      </c>
    </row>
    <row r="276" spans="2:7" ht="24">
      <c r="B276" s="107" t="str">
        <v>Hpc1 Material Name Barrel1</v>
      </c>
      <c r="C276" s="107" t="str">
        <v>Adhesive material name of Hpc1 Barrel 1</v>
      </c>
      <c r="D276" s="107" t="str">
        <v>Hpc1.Barrel1.Material</v>
      </c>
      <c r="E276" s="107" t="str">
        <v>string</v>
      </c>
      <c r="F276" s="107" t="str">
        <v>-</v>
      </c>
      <c r="G276" s="107" t="str">
        <v>5.1.17</v>
      </c>
    </row>
    <row r="277" spans="2:7" ht="24">
      <c r="B277" s="104" t="str">
        <v>Hpc1 Material Name Barrel2</v>
      </c>
      <c r="C277" s="104" t="str">
        <v>Adhesive material name of Hpc1 Barrel 2</v>
      </c>
      <c r="D277" s="104" t="str">
        <v>Hpc1.Barrel2.Material</v>
      </c>
      <c r="E277" s="104" t="str">
        <v>string</v>
      </c>
      <c r="F277" s="104" t="str">
        <v>-</v>
      </c>
      <c r="G277" s="104" t="str">
        <v>5.1.17</v>
      </c>
    </row>
    <row r="278" spans="2:7" ht="24">
      <c r="B278" s="107" t="str">
        <v>Hpc2 Material Name Barrel1</v>
      </c>
      <c r="C278" s="107" t="str">
        <v>Adhesive material name of Hpc2 Barrel 1</v>
      </c>
      <c r="D278" s="107" t="str">
        <v>Hpc2.Barrel1.Material</v>
      </c>
      <c r="E278" s="107" t="str">
        <v>string</v>
      </c>
      <c r="F278" s="107" t="str">
        <v>-</v>
      </c>
      <c r="G278" s="107" t="str">
        <v>5.1.17</v>
      </c>
    </row>
    <row r="279" spans="2:7" ht="24">
      <c r="B279" s="104" t="str">
        <v>Hpc2 Material Name Barrel2</v>
      </c>
      <c r="C279" s="104" t="str">
        <v>Adhesive material name of Hpc2 Barrel 2</v>
      </c>
      <c r="D279" s="104" t="str">
        <v>Hpc2.Barrel2.Material</v>
      </c>
      <c r="E279" s="104" t="str">
        <v>string</v>
      </c>
      <c r="F279" s="104" t="str">
        <v>-</v>
      </c>
      <c r="G279" s="104" t="str">
        <v>5.1.17</v>
      </c>
    </row>
    <row r="280" spans="2:7" ht="24">
      <c r="B280" s="107" t="str">
        <v>Hpc1 Expiration Date Barrel1</v>
      </c>
      <c r="C280" s="107" t="str">
        <v>Expiration date of adhesive material of Hpc1 Barrel 1</v>
      </c>
      <c r="D280" s="107" t="str">
        <v>Hpc1.Barrel1.ExpirationDate</v>
      </c>
      <c r="E280" s="107" t="str">
        <v>string</v>
      </c>
      <c r="F280" s="107" t="str">
        <v>-</v>
      </c>
      <c r="G280" s="107" t="str">
        <v>5.1.17</v>
      </c>
    </row>
    <row r="281" spans="2:7" ht="24">
      <c r="B281" s="104" t="str">
        <v>Hpc1 Expiration Date  Barrel2</v>
      </c>
      <c r="C281" s="104" t="str">
        <v>Expiration date of adhesive material of Hpc1 Barrel 2</v>
      </c>
      <c r="D281" s="104" t="str">
        <v>Hpc1.Barrel2.ExpirationDate</v>
      </c>
      <c r="E281" s="104" t="str">
        <v>string</v>
      </c>
      <c r="F281" s="104" t="str">
        <v>-</v>
      </c>
      <c r="G281" s="104" t="str">
        <v>5.1.17</v>
      </c>
    </row>
    <row r="282" spans="2:7" ht="24">
      <c r="B282" s="107" t="str">
        <v>Hpc2 Expiration Date  Barrel1</v>
      </c>
      <c r="C282" s="107" t="str">
        <v>Expiration date of adhesive material of Hpc2 Barrel 1</v>
      </c>
      <c r="D282" s="107" t="str">
        <v>Hpc2.Barrel1.ExpirationDate</v>
      </c>
      <c r="E282" s="107" t="str">
        <v>string</v>
      </c>
      <c r="F282" s="107" t="str">
        <v>-</v>
      </c>
      <c r="G282" s="107" t="str">
        <v>5.1.17</v>
      </c>
    </row>
    <row r="283" spans="2:7" ht="24">
      <c r="B283" s="104" t="str">
        <v>Hpc2 Expiration Date  Barrel2</v>
      </c>
      <c r="C283" s="104" t="str">
        <v>Expiration date of adhesive material of Hpc2 Barrel 2</v>
      </c>
      <c r="D283" s="104" t="str">
        <v>Hpc2.Barrel2.ExpirationDate</v>
      </c>
      <c r="E283" s="104" t="str">
        <v>string</v>
      </c>
      <c r="F283" s="104" t="str">
        <v>-</v>
      </c>
      <c r="G283" s="104" t="str">
        <v>5.1.17</v>
      </c>
    </row>
    <row r="284" spans="2:7" ht="36">
      <c r="B284" s="107" t="str">
        <v>Hpc1 Active Barrel Number</v>
      </c>
      <c r="C284" s="107" t="str">
        <v>Active barrel number of Hpc1 (0: no barrel or barrel number 1 or 2)</v>
      </c>
      <c r="D284" s="107" t="str">
        <v>Hpc1.ActiveBarrelNumber</v>
      </c>
      <c r="E284" s="107" t="str">
        <v>number</v>
      </c>
      <c r="F284" s="107" t="str">
        <v>count</v>
      </c>
      <c r="G284" s="107" t="str">
        <v>5.1.17</v>
      </c>
    </row>
    <row r="285" spans="2:7" ht="36">
      <c r="B285" s="104" t="str">
        <v>Hpc2 Active Barrel Number</v>
      </c>
      <c r="C285" s="104" t="str">
        <v>Active barrel number of Hpc2 (0: no barrel or barrel number 1 or 2)</v>
      </c>
      <c r="D285" s="104" t="str">
        <v>Hpc2.ActiveBarrelNumber</v>
      </c>
      <c r="E285" s="104" t="str">
        <v>number</v>
      </c>
      <c r="F285" s="104" t="str">
        <v>count</v>
      </c>
      <c r="G285" s="104" t="str">
        <v>5.1.17</v>
      </c>
    </row>
    <row r="286" spans="2:7" ht="24">
      <c r="B286" s="107" t="str">
        <v>Hpc 1 User Name Barrel 1</v>
      </c>
      <c r="C286" s="107" t="str">
        <v>User name of HPC 1 barrel 1</v>
      </c>
      <c r="D286" s="107" t="str">
        <v>Hpc1.Barrel1.UserName</v>
      </c>
      <c r="E286" s="107" t="str">
        <v>string</v>
      </c>
      <c r="F286" s="107" t="str">
        <v>-</v>
      </c>
      <c r="G286" s="107" t="str">
        <v>5.3.1</v>
      </c>
    </row>
    <row r="287" spans="2:7" ht="24">
      <c r="B287" s="104" t="str">
        <v>Hpc 1 User Name Barrel 2</v>
      </c>
      <c r="C287" s="104" t="str">
        <v>User name of HPC 1 barrel 2</v>
      </c>
      <c r="D287" s="104" t="str">
        <v>Hpc1.Barrel2.UserName</v>
      </c>
      <c r="E287" s="104" t="str">
        <v>string</v>
      </c>
      <c r="F287" s="104" t="str">
        <v>-</v>
      </c>
      <c r="G287" s="104" t="str">
        <v>5.3.1</v>
      </c>
    </row>
    <row r="288" spans="2:7" ht="24">
      <c r="B288" s="107" t="str">
        <v>Hpc 2 User Name Barrel 1</v>
      </c>
      <c r="C288" s="107" t="str">
        <v>User name of HPC 2 barrel 1</v>
      </c>
      <c r="D288" s="107" t="str">
        <v>Hpc2.Barrel1.UserName</v>
      </c>
      <c r="E288" s="107" t="str">
        <v>string</v>
      </c>
      <c r="F288" s="107" t="str">
        <v>-</v>
      </c>
      <c r="G288" s="107" t="str">
        <v>5.3.1</v>
      </c>
    </row>
    <row r="289" spans="2:7" ht="24">
      <c r="B289" s="104" t="str">
        <v>Hpc 2 User Name Barrel 2</v>
      </c>
      <c r="C289" s="104" t="str">
        <v>User name of HPC 2 barrel 2</v>
      </c>
      <c r="D289" s="104" t="str">
        <v>Hpc2.Barrel2.UserName</v>
      </c>
      <c r="E289" s="104" t="str">
        <v>string</v>
      </c>
      <c r="F289" s="104" t="str">
        <v>-</v>
      </c>
      <c r="G289" s="104" t="str">
        <v>5.3.1</v>
      </c>
    </row>
    <row r="290" spans="2:7" ht="24">
      <c r="B290" s="107" t="str">
        <v>Hpc 1 Charge Barrel 1</v>
      </c>
      <c r="C290" s="107" t="str">
        <v>Charge number of Hpc1 Barrel 1</v>
      </c>
      <c r="D290" s="107" t="str">
        <v>Hpc1.Barrel1.Charge</v>
      </c>
      <c r="E290" s="107" t="str">
        <v>string</v>
      </c>
      <c r="F290" s="107" t="str">
        <v>-</v>
      </c>
      <c r="G290" s="107" t="str">
        <v>5.3.1</v>
      </c>
    </row>
    <row r="291" spans="2:7" ht="24">
      <c r="B291" s="104" t="str">
        <v>Hpc 1 Charge Barrel 2</v>
      </c>
      <c r="C291" s="104" t="str">
        <v>Charge number of Hpc1 Barrel 2</v>
      </c>
      <c r="D291" s="104" t="str">
        <v>Hpc1.Barrel2.Charge</v>
      </c>
      <c r="E291" s="104" t="str">
        <v>string</v>
      </c>
      <c r="F291" s="104" t="str">
        <v>-</v>
      </c>
      <c r="G291" s="104" t="str">
        <v>5.3.1</v>
      </c>
    </row>
    <row r="292" spans="2:7" ht="24">
      <c r="B292" s="107" t="str">
        <v>Hpc 2 Charge Barrel 1</v>
      </c>
      <c r="C292" s="107" t="str">
        <v>Charge number of Hpc2 Barrel 1</v>
      </c>
      <c r="D292" s="107" t="str">
        <v>Hpc2.Barrel1.Charge</v>
      </c>
      <c r="E292" s="107" t="str">
        <v>string</v>
      </c>
      <c r="F292" s="107" t="str">
        <v>-</v>
      </c>
      <c r="G292" s="107" t="str">
        <v>5.3.1</v>
      </c>
    </row>
    <row r="293" spans="2:7" ht="24">
      <c r="B293" s="104" t="str">
        <v>Hpc 2 Charge Barrel 2</v>
      </c>
      <c r="C293" s="104" t="str">
        <v>Charge number of Hpc2 Barrel 2</v>
      </c>
      <c r="D293" s="104" t="str">
        <v>Hpc2.Barrel2.Charge</v>
      </c>
      <c r="E293" s="104" t="str">
        <v>string</v>
      </c>
      <c r="F293" s="104" t="str">
        <v>-</v>
      </c>
      <c r="G293" s="104" t="str">
        <v>5.3.1</v>
      </c>
    </row>
    <row r="294" spans="2:7" ht="36">
      <c r="B294" s="107" t="str">
        <v>Hpc 1 Package Number Barrel 1</v>
      </c>
      <c r="C294" s="107" t="str">
        <v>Package number of Hpc1 Barrel 1</v>
      </c>
      <c r="D294" s="107" t="str">
        <v>Hpc1.Barrel1.PackageNumber</v>
      </c>
      <c r="E294" s="107" t="str">
        <v>string</v>
      </c>
      <c r="F294" s="107" t="str">
        <v>-</v>
      </c>
      <c r="G294" s="107" t="str">
        <v>5.3.1</v>
      </c>
    </row>
    <row r="295" spans="2:7" ht="36">
      <c r="B295" s="104" t="str">
        <v>Hpc 1 Package Number Barrel 2</v>
      </c>
      <c r="C295" s="104" t="str">
        <v>Package number of Hpc1 Barrel 2</v>
      </c>
      <c r="D295" s="104" t="str">
        <v>Hpc1.Barrel2.PackageNumber</v>
      </c>
      <c r="E295" s="104" t="str">
        <v>string</v>
      </c>
      <c r="F295" s="104" t="str">
        <v>-</v>
      </c>
      <c r="G295" s="104" t="str">
        <v>5.3.1</v>
      </c>
    </row>
    <row r="296" spans="2:7" ht="36">
      <c r="B296" s="107" t="str">
        <v>Hpc 2 Package Number Barrel 1</v>
      </c>
      <c r="C296" s="107" t="str">
        <v>Package number of Hpc2 Barrel 1</v>
      </c>
      <c r="D296" s="107" t="str">
        <v>Hpc2.Barrel1.PackageNumber</v>
      </c>
      <c r="E296" s="107" t="str">
        <v>string</v>
      </c>
      <c r="F296" s="107" t="str">
        <v>-</v>
      </c>
      <c r="G296" s="107" t="str">
        <v>5.3.1</v>
      </c>
    </row>
    <row r="297" spans="2:7" ht="36">
      <c r="B297" s="104" t="str">
        <v>Hpc 2 Package Number Barrel 2</v>
      </c>
      <c r="C297" s="104" t="str">
        <v>Package number of Hpc2 Barrel 2</v>
      </c>
      <c r="D297" s="104" t="str">
        <v>Hpc2.Barrel2.PackageNumber</v>
      </c>
      <c r="E297" s="104" t="str">
        <v>string</v>
      </c>
      <c r="F297" s="104" t="str">
        <v>-</v>
      </c>
      <c r="G297" s="104" t="str">
        <v>5.3.1</v>
      </c>
    </row>
    <row r="298" spans="2:7" ht="24">
      <c r="B298" s="107" t="str">
        <v>Hpc 1 Install Date Barrel 1</v>
      </c>
      <c r="C298" s="107" t="str">
        <v>Installation date of Hpc1 Barrel 1</v>
      </c>
      <c r="D298" s="107" t="str">
        <v>Hpc1.Barrel1.InstallDate</v>
      </c>
      <c r="E298" s="107" t="str">
        <v>string</v>
      </c>
      <c r="F298" s="107" t="str">
        <v>-</v>
      </c>
      <c r="G298" s="107" t="str">
        <v>5.3.1</v>
      </c>
    </row>
    <row r="299" spans="2:7" ht="24">
      <c r="B299" s="104" t="str">
        <v>Hpc 1 Install Date Barrel 2</v>
      </c>
      <c r="C299" s="104" t="str">
        <v>Installation date of Hpc1 Barrel 2</v>
      </c>
      <c r="D299" s="104" t="str">
        <v>Hpc1.Barrel2.InstallDate</v>
      </c>
      <c r="E299" s="104" t="str">
        <v>string</v>
      </c>
      <c r="F299" s="104" t="str">
        <v>-</v>
      </c>
      <c r="G299" s="104" t="str">
        <v>5.3.1</v>
      </c>
    </row>
    <row r="300" spans="2:7" ht="24">
      <c r="B300" s="107" t="str">
        <v>Hpc 2 Install Date Barrel 1</v>
      </c>
      <c r="C300" s="107" t="str">
        <v>Installation date of Hpc2 Barrel 1</v>
      </c>
      <c r="D300" s="107" t="str">
        <v>Hpc2.Barrel1.InstallDate</v>
      </c>
      <c r="E300" s="107" t="str">
        <v>string</v>
      </c>
      <c r="F300" s="107" t="str">
        <v>-</v>
      </c>
      <c r="G300" s="107" t="str">
        <v>5.3.1</v>
      </c>
    </row>
    <row r="301" spans="2:7" ht="24">
      <c r="B301" s="104" t="str">
        <v>Hpc 2 Install Dater Barrel 2</v>
      </c>
      <c r="C301" s="104" t="str">
        <v>Installation date of Hpc2 Barrel 2</v>
      </c>
      <c r="D301" s="104" t="str">
        <v>Hpc2.Barrel2.InstallDate</v>
      </c>
      <c r="E301" s="104" t="str">
        <v>string</v>
      </c>
      <c r="F301" s="104" t="str">
        <v>-</v>
      </c>
      <c r="G301" s="104" t="str">
        <v>5.3.1</v>
      </c>
    </row>
    <row r="302" spans="2:7" ht="24">
      <c r="B302" s="107" t="str">
        <v>HPC1 Scan barrel info</v>
      </c>
      <c r="C302" s="107" t="str">
        <v>Scan HPC1 barrel info</v>
      </c>
      <c r="D302" s="107" t="str">
        <v>Hpc1.ScanBarrelInfo</v>
      </c>
      <c r="E302" s="107" t="str">
        <v>string</v>
      </c>
      <c r="F302" s="107" t="str">
        <v>-</v>
      </c>
      <c r="G302" s="107" t="str">
        <v>5.3.1</v>
      </c>
    </row>
    <row r="303" spans="2:7" ht="24">
      <c r="B303" s="104" t="str">
        <v>HPC2 Scan barrel info</v>
      </c>
      <c r="C303" s="104" t="str">
        <v>Scan HPC2 barrel info</v>
      </c>
      <c r="D303" s="104" t="str">
        <v>Hpc2.ScanBarrelInfo</v>
      </c>
      <c r="E303" s="104" t="str">
        <v>string</v>
      </c>
      <c r="F303" s="104" t="str">
        <v>-</v>
      </c>
      <c r="G303" s="104" t="str">
        <v>5.3.1</v>
      </c>
    </row>
    <row r="304" spans="2:7">
      <c r="B304" s="162"/>
      <c r="C304" s="124"/>
      <c r="D304" s="124"/>
      <c r="E304" s="124"/>
      <c r="F304" s="124"/>
      <c r="G304"/>
    </row>
    <row r="305" spans="2:7" ht="24">
      <c r="B305" s="279" t="s">
        <v>88</v>
      </c>
      <c r="C305" s="279" t="s">
        <v>2</v>
      </c>
      <c r="D305" s="279" t="s">
        <v>1992</v>
      </c>
      <c r="E305" s="279" t="s">
        <v>2085</v>
      </c>
      <c r="F305" s="321" t="s">
        <v>1993</v>
      </c>
      <c r="G305" s="321" t="s">
        <v>2086</v>
      </c>
    </row>
    <row r="306" spans="2:7" ht="48">
      <c r="B306" s="185" t="str" cm="1">
        <f t="array" ref="B306:G308">IF('SYS MQTT Standard'!A200:F202="","",'SYS MQTT Standard'!A200:F202)</f>
        <v>MeterData</v>
      </c>
      <c r="C306" s="185" t="str">
        <v>Topic: {Topic}/MeterData
Triggered after some time after data changed or after start of MQTT</v>
      </c>
      <c r="D306" s="104" t="str">
        <v/>
      </c>
      <c r="E306" s="104" t="str">
        <v/>
      </c>
      <c r="F306" s="104" t="str">
        <v/>
      </c>
      <c r="G306" s="104" t="str">
        <v/>
      </c>
    </row>
    <row r="307" spans="2:7" ht="24">
      <c r="B307" s="107" t="str">
        <v>FillLevel Meter 1</v>
      </c>
      <c r="C307" s="107" t="str">
        <v>Filling level of Meter 1 in %</v>
      </c>
      <c r="D307" s="107" t="str">
        <v>Meter1.FillLevel</v>
      </c>
      <c r="E307" s="107" t="str">
        <v>number</v>
      </c>
      <c r="F307" s="107" t="str">
        <v>%</v>
      </c>
      <c r="G307" s="107" t="str">
        <v>5.1.17</v>
      </c>
    </row>
    <row r="308" spans="2:7" ht="24">
      <c r="B308" s="107" t="str">
        <v>FillLevel Meter 2</v>
      </c>
      <c r="C308" s="107" t="str">
        <v>Filling level of Meter 2 in %</v>
      </c>
      <c r="D308" s="107" t="str">
        <v>Meter2.FillLevel</v>
      </c>
      <c r="E308" s="107" t="str">
        <v>number</v>
      </c>
      <c r="F308" s="107" t="str">
        <v>%</v>
      </c>
      <c r="G308" s="107" t="str">
        <v>5.1.17</v>
      </c>
    </row>
    <row r="309" spans="2:7" ht="15.75" thickBot="1">
      <c r="E309"/>
      <c r="G309"/>
    </row>
    <row r="310" spans="2:7" ht="24">
      <c r="B310" s="134" t="s">
        <v>88</v>
      </c>
      <c r="C310" s="135" t="s">
        <v>2</v>
      </c>
      <c r="D310" s="135" t="s">
        <v>1992</v>
      </c>
      <c r="E310" s="135" t="s">
        <v>2085</v>
      </c>
      <c r="F310" s="326" t="s">
        <v>1993</v>
      </c>
      <c r="G310" s="323" t="s">
        <v>2086</v>
      </c>
    </row>
    <row r="311" spans="2:7" ht="48">
      <c r="B311" s="179" t="str" cm="1">
        <f t="array" ref="B311:G328">IF('SYS MQTT Standard'!A203:F220="","",'SYS MQTT Standard'!A203:F220)</f>
        <v>TemperatureData</v>
      </c>
      <c r="C311" s="185" t="str">
        <v>Topic: {Topic}/Temperatures
Triggered after some time after data changed or after start of MQTT</v>
      </c>
      <c r="D311" s="104" t="str">
        <v/>
      </c>
      <c r="E311" s="104" t="str">
        <v/>
      </c>
      <c r="F311" s="104" t="str">
        <v/>
      </c>
      <c r="G311" s="324" t="str">
        <v/>
      </c>
    </row>
    <row r="312" spans="2:7" s="166" customFormat="1">
      <c r="B312" s="112" t="str">
        <v>HZ number</v>
      </c>
      <c r="C312" s="107" t="str">
        <v/>
      </c>
      <c r="D312" s="107" t="str">
        <v/>
      </c>
      <c r="E312" s="107" t="str">
        <v>number</v>
      </c>
      <c r="F312" s="107" t="str">
        <v>-</v>
      </c>
      <c r="G312" s="325" t="str">
        <v>5.1.17</v>
      </c>
    </row>
    <row r="313" spans="2:7" s="166" customFormat="1" ht="24">
      <c r="B313" s="103" t="str">
        <v>Meter 1 HZ Enabled</v>
      </c>
      <c r="C313" s="104" t="str">
        <v xml:space="preserve">Whether the heating zone is enabled for meter 1. </v>
      </c>
      <c r="D313" s="104" t="str">
        <v>TemperaturesMeter1.Enabled</v>
      </c>
      <c r="E313" s="104" t="str">
        <v>bool</v>
      </c>
      <c r="F313" s="104" t="str">
        <v>-</v>
      </c>
      <c r="G313" s="324" t="str">
        <v>5.1.17</v>
      </c>
    </row>
    <row r="314" spans="2:7" s="166" customFormat="1" ht="24">
      <c r="B314" s="112" t="str">
        <v>Meter 2 HZ Enabled</v>
      </c>
      <c r="C314" s="107" t="str">
        <v xml:space="preserve">Whether the heating zone is enabled for meter 2. </v>
      </c>
      <c r="D314" s="107" t="str">
        <v>TemperaturesMeter1.Enabled</v>
      </c>
      <c r="E314" s="107" t="str">
        <v>bool</v>
      </c>
      <c r="F314" s="107" t="str">
        <v>-</v>
      </c>
      <c r="G314" s="325" t="str">
        <v>5.1.17</v>
      </c>
    </row>
    <row r="315" spans="2:7" s="166" customFormat="1" ht="36">
      <c r="B315" s="103" t="str">
        <v>Meter 1 HZ Status</v>
      </c>
      <c r="C315" s="104" t="str">
        <v xml:space="preserve">The heating zone status, e.g. active, deactive, sensor broken, for meter 1. </v>
      </c>
      <c r="D315" s="104" t="str">
        <v>TemperaturesMeter1.Status</v>
      </c>
      <c r="E315" s="104" t="str">
        <v>string</v>
      </c>
      <c r="F315" s="104" t="str">
        <v>-</v>
      </c>
      <c r="G315" s="324" t="str">
        <v>5.1.17</v>
      </c>
    </row>
    <row r="316" spans="2:7" s="166" customFormat="1" ht="36">
      <c r="B316" s="112" t="str">
        <v>Meter 2 HZ Status</v>
      </c>
      <c r="C316" s="107" t="str">
        <v xml:space="preserve">The heating zone status, e.g. active, deactive, sensor broken, for meter 2. </v>
      </c>
      <c r="D316" s="107" t="str">
        <v>TemperaturesMeter2.Status</v>
      </c>
      <c r="E316" s="107" t="str">
        <v>string</v>
      </c>
      <c r="F316" s="107" t="str">
        <v>-</v>
      </c>
      <c r="G316" s="325" t="str">
        <v>5.1.17</v>
      </c>
    </row>
    <row r="317" spans="2:7" s="166" customFormat="1" ht="24">
      <c r="B317" s="103" t="str">
        <v>Meter 1 Temperature</v>
      </c>
      <c r="C317" s="104" t="str">
        <v>Temperature for meter 1</v>
      </c>
      <c r="D317" s="104" t="str">
        <v>TemperaturesMeter1.Actual</v>
      </c>
      <c r="E317" s="104" t="str">
        <v>number</v>
      </c>
      <c r="F317" s="104" t="str">
        <v>°C</v>
      </c>
      <c r="G317" s="324" t="str">
        <v>5.1.17</v>
      </c>
    </row>
    <row r="318" spans="2:7" s="166" customFormat="1" ht="24">
      <c r="B318" s="112" t="str">
        <v>Meter 2 Temperature</v>
      </c>
      <c r="C318" s="107" t="str">
        <v>Temperature for meter 2</v>
      </c>
      <c r="D318" s="107" t="str">
        <v>TemperaturesMeter2.Actual</v>
      </c>
      <c r="E318" s="107" t="str">
        <v>number</v>
      </c>
      <c r="F318" s="107" t="str">
        <v>°C</v>
      </c>
      <c r="G318" s="325" t="str">
        <v>5.1.17</v>
      </c>
    </row>
    <row r="319" spans="2:7" s="166" customFormat="1" ht="36">
      <c r="B319" s="103" t="str">
        <v>Peltier Temperature Core</v>
      </c>
      <c r="C319" s="104" t="str">
        <v>Peltier temperature core, array of 8 zones</v>
      </c>
      <c r="D319" s="104" t="str">
        <v>TemperaturesPeltier.PeltierTempCore</v>
      </c>
      <c r="E319" s="104" t="str">
        <v>number</v>
      </c>
      <c r="F319" s="104" t="str">
        <v>°C</v>
      </c>
      <c r="G319" s="324" t="str">
        <v>5.3.1</v>
      </c>
    </row>
    <row r="320" spans="2:7" ht="36">
      <c r="B320" s="112" t="str">
        <v>Peltier Temperature On</v>
      </c>
      <c r="C320" s="107" t="str">
        <v>Peltier temperature On, array of 8 zones</v>
      </c>
      <c r="D320" s="107" t="str">
        <v>TemperaturesPeltier.PeltierTempIn</v>
      </c>
      <c r="E320" s="107" t="str">
        <v>number</v>
      </c>
      <c r="F320" s="107" t="str">
        <v>°C</v>
      </c>
      <c r="G320" s="325" t="str">
        <v>5.3.1</v>
      </c>
    </row>
    <row r="321" spans="2:7" ht="36">
      <c r="B321" s="103" t="str">
        <v>Peltier temperature Off</v>
      </c>
      <c r="C321" s="104" t="str">
        <v>Peltier temperature Off, array of 8 zones</v>
      </c>
      <c r="D321" s="104" t="str">
        <v>TemperaturesPeltier.PeltierTempOut</v>
      </c>
      <c r="E321" s="104" t="str">
        <v>number</v>
      </c>
      <c r="F321" s="104" t="str">
        <v>°C</v>
      </c>
      <c r="G321" s="324" t="str">
        <v>5.3.1</v>
      </c>
    </row>
    <row r="322" spans="2:7" ht="36">
      <c r="B322" s="112" t="str">
        <v>Peltier Temperature Applicator</v>
      </c>
      <c r="C322" s="107" t="str">
        <v>Peltier temperature applicator, array of 8 zones</v>
      </c>
      <c r="D322" s="107" t="str">
        <v>TemperaturesPeltier.PeltierTempAppl</v>
      </c>
      <c r="E322" s="107" t="str">
        <v>number</v>
      </c>
      <c r="F322" s="107" t="str">
        <v>°C</v>
      </c>
      <c r="G322" s="325" t="str">
        <v>5.3.1</v>
      </c>
    </row>
    <row r="323" spans="2:7" ht="24">
      <c r="B323" s="103" t="str">
        <v>Hpc 1 Temperature</v>
      </c>
      <c r="C323" s="104" t="str">
        <v>Temperature for Hpc 1</v>
      </c>
      <c r="D323" s="104" t="str">
        <v>TemperaturesHpc1.Actual</v>
      </c>
      <c r="E323" s="104" t="str">
        <v>number</v>
      </c>
      <c r="F323" s="104" t="str">
        <v>°C</v>
      </c>
      <c r="G323" s="324" t="str">
        <v>5.3.20</v>
      </c>
    </row>
    <row r="324" spans="2:7" ht="24">
      <c r="B324" s="112" t="str">
        <v>Hpc 2 Temperature</v>
      </c>
      <c r="C324" s="107" t="str">
        <v>Temperature for Hpc 2</v>
      </c>
      <c r="D324" s="107" t="str">
        <v>TemperaturesHpc2.Actual</v>
      </c>
      <c r="E324" s="107" t="str">
        <v>number</v>
      </c>
      <c r="F324" s="107" t="str">
        <v>°C</v>
      </c>
      <c r="G324" s="325" t="str">
        <v>5.3.20</v>
      </c>
    </row>
    <row r="325" spans="2:7" ht="24">
      <c r="B325" s="103" t="str">
        <v>Hpc 1  HZ Enabled</v>
      </c>
      <c r="C325" s="104" t="str">
        <v xml:space="preserve">Whether the heating zone is enabled, for HPC 1. </v>
      </c>
      <c r="D325" s="104" t="str">
        <v>TemperaturesHpc1.Enabled</v>
      </c>
      <c r="E325" s="104" t="str">
        <v>bool</v>
      </c>
      <c r="F325" s="104" t="str">
        <v>-</v>
      </c>
      <c r="G325" s="324" t="str">
        <v>5.3.20</v>
      </c>
    </row>
    <row r="326" spans="2:7" ht="24">
      <c r="B326" s="112" t="str">
        <v>Hpc 2 HZ Enabled</v>
      </c>
      <c r="C326" s="107" t="str">
        <v xml:space="preserve">Whether the heating zone is enabled, for HPC 2. </v>
      </c>
      <c r="D326" s="107" t="str">
        <v>TemperaturesHpc2.Enabled</v>
      </c>
      <c r="E326" s="107" t="str">
        <v>bool</v>
      </c>
      <c r="F326" s="107" t="str">
        <v>-</v>
      </c>
      <c r="G326" s="325" t="str">
        <v>5.3.20</v>
      </c>
    </row>
    <row r="327" spans="2:7" ht="36">
      <c r="B327" s="103" t="str">
        <v>Hpc 1  HZ Status</v>
      </c>
      <c r="C327" s="104" t="str">
        <v xml:space="preserve">The heating zone status, e.g. active, deactive, sensor broken, for HPC 1. </v>
      </c>
      <c r="D327" s="104" t="str">
        <v>TemperaturesHpc1.Status</v>
      </c>
      <c r="E327" s="104" t="str">
        <v>stirng</v>
      </c>
      <c r="F327" s="104" t="str">
        <v>-</v>
      </c>
      <c r="G327" s="324" t="str">
        <v>5.3.20</v>
      </c>
    </row>
    <row r="328" spans="2:7" ht="36">
      <c r="B328" s="112" t="str">
        <v>Hpc 2  HZ Status</v>
      </c>
      <c r="C328" s="107" t="str">
        <v>The heating zone status, e.g. active, deactive, sensor broken, for HPC 2</v>
      </c>
      <c r="D328" s="107" t="str">
        <v>TemperaturesHpc2.Status</v>
      </c>
      <c r="E328" s="107" t="str">
        <v>string</v>
      </c>
      <c r="F328" s="107" t="str">
        <v>-</v>
      </c>
      <c r="G328" s="325" t="str">
        <v>5.3.20</v>
      </c>
    </row>
    <row r="329" spans="2:7">
      <c r="B329" s="103"/>
      <c r="C329" s="104"/>
      <c r="D329" s="104"/>
      <c r="E329" s="104"/>
      <c r="F329" s="104"/>
      <c r="G329" s="324"/>
    </row>
    <row r="331" spans="2:7" ht="15.75" thickBot="1"/>
    <row r="332" spans="2:7" ht="24">
      <c r="B332" s="134" t="s">
        <v>88</v>
      </c>
      <c r="C332" s="135" t="s">
        <v>2</v>
      </c>
      <c r="D332" s="135" t="s">
        <v>1992</v>
      </c>
      <c r="E332" s="135" t="s">
        <v>2085</v>
      </c>
      <c r="F332" s="326" t="s">
        <v>1993</v>
      </c>
      <c r="G332" s="323" t="s">
        <v>2086</v>
      </c>
    </row>
    <row r="333" spans="2:7" ht="36">
      <c r="B333" s="179" t="str" cm="1">
        <f t="array" ref="B333:G338">IF('SYS MQTT Standard'!A221:F226="","",'SYS MQTT Standard'!A221:F226)</f>
        <v>VisionData</v>
      </c>
      <c r="C333" s="185" t="str">
        <v xml:space="preserve">Topic: {Topic}/Vision
Triggered when inspection is received from Vision. </v>
      </c>
      <c r="D333" s="104" t="str">
        <v/>
      </c>
      <c r="E333" s="104" t="str">
        <v/>
      </c>
      <c r="F333" s="104" t="str">
        <v/>
      </c>
      <c r="G333" s="324" t="str">
        <v/>
      </c>
    </row>
    <row r="334" spans="2:7" ht="84">
      <c r="B334" s="112" t="str">
        <v>Product Result Vision</v>
      </c>
      <c r="C334" s="107" t="str">
        <v>Result of the applicaiton from vision system.
VisionInput.Word_1 which is communication data from Vision system to SYS6000 is used to extract ProductResult.</v>
      </c>
      <c r="D334" s="107" t="str">
        <v>ProductResult</v>
      </c>
      <c r="E334" s="107" t="str">
        <v>string</v>
      </c>
      <c r="F334" s="107" t="str">
        <v>-</v>
      </c>
      <c r="G334" s="325" t="str">
        <v>5.2</v>
      </c>
    </row>
    <row r="335" spans="2:7" ht="60">
      <c r="B335" s="103" t="str">
        <v>Vision System Error</v>
      </c>
      <c r="C335" s="104" t="str">
        <v>Vision system error.
VisionInput.Word_1 which is communication data from Vision system to SYS6000 is used to extract SystemError.</v>
      </c>
      <c r="D335" s="104" t="str">
        <v>SystemError</v>
      </c>
      <c r="E335" s="104" t="str">
        <v>bool</v>
      </c>
      <c r="F335" s="104" t="str">
        <v>-</v>
      </c>
      <c r="G335" s="324" t="str">
        <v>5.2</v>
      </c>
    </row>
    <row r="336" spans="2:7" ht="36">
      <c r="B336" s="112" t="str">
        <v>Vision Inspection TimeStamp</v>
      </c>
      <c r="C336" s="107" t="str">
        <v>Timestamp of inspection</v>
      </c>
      <c r="D336" s="107" t="str">
        <v>InspectionTimeStamp</v>
      </c>
      <c r="E336" s="107" t="str">
        <v>string</v>
      </c>
      <c r="F336" s="107" t="str">
        <v>-</v>
      </c>
      <c r="G336" s="325" t="str">
        <v>5.2.4</v>
      </c>
    </row>
    <row r="337" spans="2:7" ht="409.5">
      <c r="B337" s="103" t="str">
        <v>List of inspection results for RTVision.t</v>
      </c>
      <c r="C337" s="104" t="str">
        <v>Contains InspectionNr, various errors that could happen per inspection and and InspectionResult. 
For data from RTVision.t.
The errors are
- GlueNotFound
- BeadTooWide
- BeadTooNarrow
- GlueDisplaced
- GlueFound
- GapTooLong
- ReferenceNotFound
- InvalidReference
- ReferenceDisplaced
- DistanceDisplaced
- SensorComparisonNOK
- OtherProblem</v>
      </c>
      <c r="D337" s="104" t="str">
        <v>Inspections</v>
      </c>
      <c r="E337" s="104" t="str">
        <v>Json Object:
{
            "BeadTooNarrow": "OK",
            "BeadTooWide": "OK",
            "DistanceDisplaced": "OK",
            "GapTooLong": "OK",
            "GlueDisplaced": "OK",
            "GlueFound": "OK",
            "GlueNotFound": "Error",
            "InspectionNr": 1,
            "InspectionResult": "Error",
            "InvalidReference": "OK",
            "OtherProblem": "OK",
            "ReferenceDisplaced": "OK",
            "ReferenceNotFound": "OK",
            "SensorComparisonNOK": "OK"
}</v>
      </c>
      <c r="F337" s="104" t="str">
        <v>-</v>
      </c>
      <c r="G337" s="324" t="str">
        <v>5.2.4</v>
      </c>
    </row>
    <row r="338" spans="2:7" ht="324">
      <c r="B338" s="112" t="str">
        <v>List of inspection results for RTVision.3d</v>
      </c>
      <c r="C338" s="107" t="str">
        <v>Contains InspectionName and various artifacts, per inspection. 
For data from RTVision.3d.
Possible artifact names are, among others,
- BeadInspectionResults
- DotsInspectionResults
- HeightInspectionResults
- VolumeInspectionResults
- Depth
Possible artifact results are, among others
- ok
- none</v>
      </c>
      <c r="D338" s="107" t="str">
        <v>Inspections</v>
      </c>
      <c r="E338" s="107" t="str">
        <v>Json Object per Inspection:
{
            "InspectionName":  "Bead1",
            "BeadInspectionResults": "ok",
            "DotsInspectionResults": "none",
             "HeightInspectionResults": "ok",
             "Depth": "ok",
            "VolumeInspectionResults": "ok"
}</v>
      </c>
      <c r="F338" s="107" t="str">
        <v/>
      </c>
      <c r="G338" s="325" t="str">
        <v>5.6.13</v>
      </c>
    </row>
    <row r="340" spans="2:7" ht="15.75" thickBot="1"/>
    <row r="341" spans="2:7" ht="24">
      <c r="B341" s="134" t="s">
        <v>88</v>
      </c>
      <c r="C341" s="135" t="s">
        <v>2</v>
      </c>
      <c r="D341" s="135" t="s">
        <v>1992</v>
      </c>
      <c r="E341" s="135" t="s">
        <v>2085</v>
      </c>
      <c r="F341" s="326" t="s">
        <v>1993</v>
      </c>
      <c r="G341" s="323" t="s">
        <v>2086</v>
      </c>
    </row>
    <row r="342" spans="2:7" ht="48">
      <c r="B342" s="179" t="str" cm="1">
        <f t="array" ref="B342:G360">IF('SYS MQTT Standard'!A227:F245="","",'SYS MQTT Standard'!A227:F245)</f>
        <v>ActiveErrors</v>
      </c>
      <c r="C342" s="185" t="str">
        <v xml:space="preserve">Topic: {Topic}/ActiveErrors
Triggered whenever an error comes or goes away or at start of MQTT. </v>
      </c>
      <c r="D342" s="104" t="str">
        <v/>
      </c>
      <c r="E342" s="104" t="str">
        <v/>
      </c>
      <c r="F342" s="104" t="str">
        <v/>
      </c>
      <c r="G342" s="324" t="str">
        <v/>
      </c>
    </row>
    <row r="343" spans="2:7" ht="24">
      <c r="B343" s="112" t="str">
        <v>Active Errors Count</v>
      </c>
      <c r="C343" s="107" t="str">
        <v xml:space="preserve">Number of active errors </v>
      </c>
      <c r="D343" s="107" t="str">
        <v>ErrorCount</v>
      </c>
      <c r="E343" s="107" t="str">
        <v>number</v>
      </c>
      <c r="F343" s="107" t="str">
        <v>count</v>
      </c>
      <c r="G343" s="325" t="str">
        <v>5.3.1</v>
      </c>
    </row>
    <row r="344" spans="2:7" ht="24">
      <c r="B344" s="103" t="str">
        <v>Active Errors Error Code</v>
      </c>
      <c r="C344" s="104" t="str">
        <v>List of active error numbers of active errors</v>
      </c>
      <c r="D344" s="104" t="str">
        <v>ErrorList.ErrorNumber</v>
      </c>
      <c r="E344" s="104" t="str">
        <v>string</v>
      </c>
      <c r="F344" s="104" t="str">
        <v/>
      </c>
      <c r="G344" s="324" t="str">
        <v>5.3.1</v>
      </c>
    </row>
    <row r="345" spans="2:7" ht="36">
      <c r="B345" s="112" t="str">
        <v>Active Errors Material Program Active</v>
      </c>
      <c r="C345" s="107" t="str">
        <v xml:space="preserve">List of material program active of active errors </v>
      </c>
      <c r="D345" s="107" t="str">
        <v xml:space="preserve">ErrorList.ErrorMatProgAct </v>
      </c>
      <c r="E345" s="107" t="str">
        <v>number</v>
      </c>
      <c r="F345" s="107" t="str">
        <v>count</v>
      </c>
      <c r="G345" s="325" t="str">
        <v>5.3.1</v>
      </c>
    </row>
    <row r="346" spans="2:7" ht="48">
      <c r="B346" s="103" t="str">
        <v>Active Errors Material Program Number</v>
      </c>
      <c r="C346" s="104" t="str">
        <v>List of material program numbers of active errors</v>
      </c>
      <c r="D346" s="104" t="str">
        <v xml:space="preserve">ErrorList.ErrorMatProgNr </v>
      </c>
      <c r="E346" s="104" t="str">
        <v>number</v>
      </c>
      <c r="F346" s="104" t="str">
        <v>count</v>
      </c>
      <c r="G346" s="324" t="str">
        <v>5.3.1</v>
      </c>
    </row>
    <row r="347" spans="2:7" ht="60">
      <c r="B347" s="112" t="str">
        <v>Active Errors Material Ptogram Parameter Table Number</v>
      </c>
      <c r="C347" s="107" t="str">
        <v>List of parameter table number of active errors</v>
      </c>
      <c r="D347" s="107" t="str">
        <v xml:space="preserve">ErrorList.ErrorMatProgPar </v>
      </c>
      <c r="E347" s="107" t="str">
        <v>number</v>
      </c>
      <c r="F347" s="107" t="str">
        <v>count</v>
      </c>
      <c r="G347" s="325" t="str">
        <v>5.3.1</v>
      </c>
    </row>
    <row r="348" spans="2:7" ht="24">
      <c r="B348" s="103" t="str">
        <v>Active Errors Bead Number</v>
      </c>
      <c r="C348" s="104" t="str">
        <v>List of  bead number of active errors</v>
      </c>
      <c r="D348" s="104" t="str">
        <v>ErrorList.ErrorBeadNr</v>
      </c>
      <c r="E348" s="104" t="str">
        <v>number</v>
      </c>
      <c r="F348" s="104" t="str">
        <v>count</v>
      </c>
      <c r="G348" s="324" t="str">
        <v>5.3.1</v>
      </c>
    </row>
    <row r="349" spans="2:7" ht="36">
      <c r="B349" s="112" t="str">
        <v>Active Errors System Configuration</v>
      </c>
      <c r="C349" s="107" t="str">
        <v>List of error system configuration of active errors</v>
      </c>
      <c r="D349" s="107" t="str">
        <v>ErrorList.ErrorSyscfg</v>
      </c>
      <c r="E349" s="107" t="str">
        <v>number</v>
      </c>
      <c r="F349" s="107" t="str">
        <v>count</v>
      </c>
      <c r="G349" s="325" t="str">
        <v>5.3.1</v>
      </c>
    </row>
    <row r="350" spans="2:7" ht="24">
      <c r="B350" s="103" t="str">
        <v>Active Errors Error Type</v>
      </c>
      <c r="C350" s="104" t="str">
        <v>List of error type of active errors</v>
      </c>
      <c r="D350" s="104" t="str">
        <v>ErrorList.ErrorType</v>
      </c>
      <c r="E350" s="104" t="str">
        <v>string</v>
      </c>
      <c r="F350" s="104" t="str">
        <v>-</v>
      </c>
      <c r="G350" s="324" t="str">
        <v>5.3.1</v>
      </c>
    </row>
    <row r="351" spans="2:7" ht="36">
      <c r="B351" s="112" t="str">
        <v>Active Errors Error Parameter 1</v>
      </c>
      <c r="C351" s="107" t="str">
        <v xml:space="preserve">List of Param 1 of active errors </v>
      </c>
      <c r="D351" s="107" t="str">
        <v xml:space="preserve">ErrorList.ErrorParam1 </v>
      </c>
      <c r="E351" s="107" t="str">
        <v>string</v>
      </c>
      <c r="F351" s="107" t="str">
        <v>-</v>
      </c>
      <c r="G351" s="325" t="str">
        <v>5.3.1</v>
      </c>
    </row>
    <row r="352" spans="2:7" ht="36">
      <c r="B352" s="103" t="str">
        <v>Active Errors Error Parameter 2</v>
      </c>
      <c r="C352" s="104" t="str">
        <v xml:space="preserve">List of Param 2 of active errors </v>
      </c>
      <c r="D352" s="104" t="str">
        <v>ErrorList.ErrorParam2</v>
      </c>
      <c r="E352" s="104" t="str">
        <v>string</v>
      </c>
      <c r="F352" s="104" t="str">
        <v>-</v>
      </c>
      <c r="G352" s="324" t="str">
        <v>5.3.1</v>
      </c>
    </row>
    <row r="353" spans="2:7" ht="36">
      <c r="B353" s="112" t="str">
        <v>Active Errors Error Parameter 3</v>
      </c>
      <c r="C353" s="107" t="str">
        <v xml:space="preserve">List of Param 3 of active errors </v>
      </c>
      <c r="D353" s="107" t="str">
        <v>ErrorList.ErrorParam3</v>
      </c>
      <c r="E353" s="107" t="str">
        <v>string</v>
      </c>
      <c r="F353" s="107" t="str">
        <v>-</v>
      </c>
      <c r="G353" s="325" t="str">
        <v>5.3.1</v>
      </c>
    </row>
    <row r="354" spans="2:7" ht="36">
      <c r="B354" s="103" t="str">
        <v>Active Errors Error Parameter 4</v>
      </c>
      <c r="C354" s="104" t="str">
        <v xml:space="preserve">List of Param 4 of active errors </v>
      </c>
      <c r="D354" s="104" t="str">
        <v>ErrorList.ErrorParam4</v>
      </c>
      <c r="E354" s="104" t="str">
        <v>string</v>
      </c>
      <c r="F354" s="104" t="str">
        <v>-</v>
      </c>
      <c r="G354" s="324" t="str">
        <v>5.3.1</v>
      </c>
    </row>
    <row r="355" spans="2:7" ht="36">
      <c r="B355" s="112" t="str">
        <v>Active Errors Error Parameter 5</v>
      </c>
      <c r="C355" s="107" t="str">
        <v xml:space="preserve">List of Param 5 of active errors </v>
      </c>
      <c r="D355" s="107" t="str">
        <v>ErrorList.ErrorParam5</v>
      </c>
      <c r="E355" s="107" t="str">
        <v>string</v>
      </c>
      <c r="F355" s="107" t="str">
        <v>-</v>
      </c>
      <c r="G355" s="325" t="str">
        <v>5.3.1</v>
      </c>
    </row>
    <row r="356" spans="2:7" ht="36">
      <c r="B356" s="103" t="str">
        <v>Active Errors Error Parameter 6</v>
      </c>
      <c r="C356" s="104" t="str">
        <v xml:space="preserve">List of Param 6 of active errors </v>
      </c>
      <c r="D356" s="104" t="str">
        <v>ErrorList.ErrorParam6</v>
      </c>
      <c r="E356" s="104" t="str">
        <v>string</v>
      </c>
      <c r="F356" s="104" t="str">
        <v>-</v>
      </c>
      <c r="G356" s="324" t="str">
        <v>5.3.1</v>
      </c>
    </row>
    <row r="357" spans="2:7" ht="36">
      <c r="B357" s="112" t="str">
        <v>Active Errors Error Parameter 7</v>
      </c>
      <c r="C357" s="107" t="str">
        <v xml:space="preserve">List of Param 7 of active errors </v>
      </c>
      <c r="D357" s="107" t="str">
        <v xml:space="preserve">ErrorList.ErrorParam7 </v>
      </c>
      <c r="E357" s="107" t="str">
        <v>string</v>
      </c>
      <c r="F357" s="107" t="str">
        <v>-</v>
      </c>
      <c r="G357" s="325" t="str">
        <v>5.3.1</v>
      </c>
    </row>
    <row r="358" spans="2:7" ht="36">
      <c r="B358" s="103" t="str">
        <v>Active Errors Error Parameter 8</v>
      </c>
      <c r="C358" s="104" t="str">
        <v xml:space="preserve">List of Param 8 of active errors </v>
      </c>
      <c r="D358" s="104" t="str">
        <v>ErrorList.ErrorParam8</v>
      </c>
      <c r="E358" s="104" t="str">
        <v>string</v>
      </c>
      <c r="F358" s="104" t="str">
        <v>-</v>
      </c>
      <c r="G358" s="324" t="str">
        <v>5.3.1</v>
      </c>
    </row>
    <row r="359" spans="2:7" ht="36">
      <c r="B359" s="112" t="str">
        <v>Active Errors Error Parameter 9</v>
      </c>
      <c r="C359" s="107" t="str">
        <v xml:space="preserve">List of Param 9 of active errors </v>
      </c>
      <c r="D359" s="107" t="str">
        <v>ErrorList.ErrorParam9</v>
      </c>
      <c r="E359" s="107" t="str">
        <v>string</v>
      </c>
      <c r="F359" s="107" t="str">
        <v>-</v>
      </c>
      <c r="G359" s="325" t="str">
        <v>5.3.1</v>
      </c>
    </row>
    <row r="360" spans="2:7" ht="36">
      <c r="B360" s="103" t="str">
        <v>Active Errors Error Parameter 10</v>
      </c>
      <c r="C360" s="104" t="str">
        <v xml:space="preserve">List of Param 10 of active errors </v>
      </c>
      <c r="D360" s="104" t="str">
        <v>ErrorList.ErrorParam10</v>
      </c>
      <c r="E360" s="104" t="str">
        <v>string</v>
      </c>
      <c r="F360" s="104" t="str">
        <v>-</v>
      </c>
      <c r="G360" s="324" t="str">
        <v>5.3.1</v>
      </c>
    </row>
    <row r="364" spans="2:7" ht="8.25" customHeight="1">
      <c r="B364" s="124"/>
      <c r="C364" s="124"/>
      <c r="D364" s="124"/>
      <c r="E364" s="124"/>
      <c r="F364" s="124"/>
    </row>
    <row r="365" spans="2:7">
      <c r="B365" s="153" t="s">
        <v>2087</v>
      </c>
    </row>
    <row r="367" spans="2:7">
      <c r="B367" s="163" t="s">
        <v>2088</v>
      </c>
      <c r="E367" s="67"/>
    </row>
    <row r="368" spans="2:7">
      <c r="B368" s="67" t="s">
        <v>2089</v>
      </c>
      <c r="C368" s="67" t="s">
        <v>2090</v>
      </c>
      <c r="E368" s="67"/>
    </row>
    <row r="369" spans="2:5">
      <c r="B369" s="67">
        <v>1</v>
      </c>
      <c r="C369" s="307" t="s">
        <v>2091</v>
      </c>
      <c r="E369" s="67"/>
    </row>
    <row r="370" spans="2:5">
      <c r="B370" s="67">
        <v>2</v>
      </c>
      <c r="C370" s="307" t="s">
        <v>2092</v>
      </c>
      <c r="E370" s="67"/>
    </row>
    <row r="371" spans="2:5">
      <c r="B371" s="67">
        <v>3</v>
      </c>
      <c r="C371" s="307" t="s">
        <v>2093</v>
      </c>
      <c r="E371" s="67"/>
    </row>
    <row r="372" spans="2:5">
      <c r="B372" s="67">
        <v>4</v>
      </c>
      <c r="C372" s="307" t="s">
        <v>2094</v>
      </c>
      <c r="E372" s="67"/>
    </row>
    <row r="373" spans="2:5">
      <c r="B373" s="67">
        <v>5</v>
      </c>
      <c r="C373" s="307" t="s">
        <v>2095</v>
      </c>
      <c r="E373" s="67"/>
    </row>
    <row r="374" spans="2:5">
      <c r="B374" s="67">
        <v>6</v>
      </c>
      <c r="C374" s="307" t="s">
        <v>2096</v>
      </c>
      <c r="E374" s="67"/>
    </row>
    <row r="375" spans="2:5">
      <c r="B375" s="67">
        <v>7</v>
      </c>
      <c r="C375" s="307" t="s">
        <v>2097</v>
      </c>
      <c r="E375" s="67"/>
    </row>
    <row r="376" spans="2:5">
      <c r="B376" s="67">
        <v>8</v>
      </c>
      <c r="C376" s="307" t="s">
        <v>2098</v>
      </c>
      <c r="E376" s="67"/>
    </row>
    <row r="377" spans="2:5">
      <c r="B377" s="67">
        <v>9</v>
      </c>
      <c r="C377" s="307" t="s">
        <v>2099</v>
      </c>
      <c r="E377" s="67"/>
    </row>
    <row r="378" spans="2:5">
      <c r="B378" s="67">
        <v>10</v>
      </c>
      <c r="C378" s="307" t="s">
        <v>2100</v>
      </c>
      <c r="E378" s="67"/>
    </row>
    <row r="379" spans="2:5">
      <c r="B379" s="67">
        <v>11</v>
      </c>
      <c r="C379" s="307" t="s">
        <v>2101</v>
      </c>
      <c r="E379" s="67"/>
    </row>
    <row r="380" spans="2:5">
      <c r="B380" s="67">
        <v>12</v>
      </c>
      <c r="C380" s="307" t="s">
        <v>2102</v>
      </c>
      <c r="E380" s="67"/>
    </row>
    <row r="381" spans="2:5">
      <c r="B381" s="67">
        <v>13</v>
      </c>
      <c r="C381" s="307" t="s">
        <v>2103</v>
      </c>
      <c r="E381" s="67"/>
    </row>
    <row r="382" spans="2:5">
      <c r="B382" s="67">
        <v>14</v>
      </c>
      <c r="C382" s="307" t="s">
        <v>2104</v>
      </c>
      <c r="E382" s="67"/>
    </row>
    <row r="383" spans="2:5">
      <c r="B383" s="67">
        <v>15</v>
      </c>
      <c r="C383" s="307" t="s">
        <v>2105</v>
      </c>
      <c r="E383" s="67"/>
    </row>
    <row r="384" spans="2:5">
      <c r="B384" s="67">
        <v>16</v>
      </c>
      <c r="C384" s="307" t="s">
        <v>2106</v>
      </c>
      <c r="E384" s="67"/>
    </row>
    <row r="385" spans="2:5">
      <c r="B385" s="67">
        <v>17</v>
      </c>
      <c r="C385" s="307" t="s">
        <v>2107</v>
      </c>
      <c r="E385" s="67"/>
    </row>
    <row r="386" spans="2:5">
      <c r="B386" s="67">
        <v>18</v>
      </c>
      <c r="C386" s="307" t="s">
        <v>2108</v>
      </c>
      <c r="E386" s="67"/>
    </row>
    <row r="387" spans="2:5">
      <c r="B387" s="67">
        <v>19</v>
      </c>
      <c r="C387" s="307" t="s">
        <v>2109</v>
      </c>
      <c r="E387" s="67"/>
    </row>
    <row r="388" spans="2:5">
      <c r="B388" s="67">
        <v>20</v>
      </c>
      <c r="C388" s="307" t="s">
        <v>2110</v>
      </c>
      <c r="E388" s="67"/>
    </row>
    <row r="389" spans="2:5">
      <c r="B389" s="67">
        <v>21</v>
      </c>
      <c r="C389" s="307" t="s">
        <v>2111</v>
      </c>
      <c r="E389" s="67"/>
    </row>
    <row r="390" spans="2:5">
      <c r="B390" s="67">
        <v>22</v>
      </c>
      <c r="C390" s="307" t="s">
        <v>2112</v>
      </c>
      <c r="E390" s="67"/>
    </row>
    <row r="391" spans="2:5">
      <c r="B391" s="67">
        <v>23</v>
      </c>
      <c r="C391" s="307" t="s">
        <v>2113</v>
      </c>
      <c r="E391" s="67"/>
    </row>
    <row r="392" spans="2:5">
      <c r="B392" s="67">
        <v>24</v>
      </c>
      <c r="C392" s="307" t="s">
        <v>2114</v>
      </c>
      <c r="E392" s="67"/>
    </row>
    <row r="393" spans="2:5">
      <c r="B393" s="67">
        <v>25</v>
      </c>
      <c r="C393" s="307" t="s">
        <v>2115</v>
      </c>
      <c r="E393" s="67"/>
    </row>
    <row r="394" spans="2:5">
      <c r="B394" s="67">
        <v>26</v>
      </c>
      <c r="C394" s="307" t="s">
        <v>2116</v>
      </c>
      <c r="E394" s="67"/>
    </row>
    <row r="395" spans="2:5">
      <c r="B395" s="67">
        <v>27</v>
      </c>
      <c r="C395" s="307" t="s">
        <v>2117</v>
      </c>
      <c r="E395" s="67"/>
    </row>
    <row r="396" spans="2:5">
      <c r="B396" s="67">
        <v>28</v>
      </c>
      <c r="C396" s="307" t="s">
        <v>2118</v>
      </c>
      <c r="E396" s="67"/>
    </row>
    <row r="397" spans="2:5">
      <c r="B397" s="67">
        <v>29</v>
      </c>
      <c r="C397" s="307" t="s">
        <v>2119</v>
      </c>
      <c r="E397" s="67"/>
    </row>
    <row r="398" spans="2:5">
      <c r="B398" s="67">
        <v>30</v>
      </c>
      <c r="C398" s="307" t="s">
        <v>2120</v>
      </c>
      <c r="E398" s="67"/>
    </row>
    <row r="399" spans="2:5">
      <c r="B399" s="67">
        <v>31</v>
      </c>
      <c r="C399" s="307" t="s">
        <v>2121</v>
      </c>
      <c r="E399" s="67"/>
    </row>
    <row r="400" spans="2:5">
      <c r="B400" s="67">
        <v>32</v>
      </c>
      <c r="C400" s="307" t="s">
        <v>2122</v>
      </c>
      <c r="E400" s="67"/>
    </row>
    <row r="401" spans="2:5">
      <c r="B401" s="67">
        <v>33</v>
      </c>
      <c r="C401" s="307" t="s">
        <v>2123</v>
      </c>
      <c r="E401" s="67"/>
    </row>
    <row r="402" spans="2:5">
      <c r="B402" s="67">
        <v>34</v>
      </c>
      <c r="C402" s="307" t="s">
        <v>2124</v>
      </c>
      <c r="E402" s="67"/>
    </row>
    <row r="403" spans="2:5">
      <c r="B403" s="67">
        <v>35</v>
      </c>
      <c r="C403" s="307" t="s">
        <v>2125</v>
      </c>
      <c r="E403" s="67"/>
    </row>
    <row r="404" spans="2:5">
      <c r="B404" s="67">
        <v>36</v>
      </c>
      <c r="C404" s="307" t="s">
        <v>2126</v>
      </c>
      <c r="E404" s="67"/>
    </row>
    <row r="405" spans="2:5">
      <c r="B405" s="67">
        <v>37</v>
      </c>
      <c r="C405" s="307" t="s">
        <v>2127</v>
      </c>
      <c r="E405" s="67"/>
    </row>
    <row r="406" spans="2:5">
      <c r="B406" s="67">
        <v>38</v>
      </c>
      <c r="C406" s="307" t="s">
        <v>2128</v>
      </c>
      <c r="E406" s="67"/>
    </row>
    <row r="407" spans="2:5">
      <c r="B407" s="67">
        <v>39</v>
      </c>
      <c r="C407" s="307" t="s">
        <v>2129</v>
      </c>
      <c r="E407" s="67"/>
    </row>
    <row r="408" spans="2:5">
      <c r="B408" s="67">
        <v>40</v>
      </c>
      <c r="C408" s="307" t="s">
        <v>2130</v>
      </c>
      <c r="E408" s="67"/>
    </row>
    <row r="409" spans="2:5">
      <c r="B409" s="67">
        <v>41</v>
      </c>
      <c r="C409" s="307" t="s">
        <v>2131</v>
      </c>
      <c r="E409" s="67"/>
    </row>
    <row r="410" spans="2:5">
      <c r="B410" s="67">
        <v>42</v>
      </c>
      <c r="C410" s="307" t="s">
        <v>2132</v>
      </c>
      <c r="E410" s="67"/>
    </row>
    <row r="411" spans="2:5">
      <c r="B411" s="67">
        <v>43</v>
      </c>
      <c r="C411" s="307" t="s">
        <v>2133</v>
      </c>
      <c r="E411" s="67"/>
    </row>
    <row r="412" spans="2:5">
      <c r="B412" s="67">
        <v>44</v>
      </c>
      <c r="C412" s="307" t="s">
        <v>2134</v>
      </c>
      <c r="E412" s="154"/>
    </row>
    <row r="413" spans="2:5">
      <c r="B413" s="67">
        <v>45</v>
      </c>
      <c r="C413" s="307" t="s">
        <v>2135</v>
      </c>
      <c r="E413" s="154"/>
    </row>
    <row r="414" spans="2:5">
      <c r="B414" s="67">
        <v>46</v>
      </c>
      <c r="C414" s="307" t="s">
        <v>2136</v>
      </c>
      <c r="E414" s="67"/>
    </row>
    <row r="415" spans="2:5">
      <c r="B415" s="67">
        <v>47</v>
      </c>
      <c r="C415" s="307" t="s">
        <v>2137</v>
      </c>
      <c r="E415" s="67"/>
    </row>
    <row r="416" spans="2:5">
      <c r="B416" s="67">
        <v>48</v>
      </c>
      <c r="C416" s="307" t="s">
        <v>2138</v>
      </c>
      <c r="E416" s="67"/>
    </row>
    <row r="417" spans="2:5">
      <c r="B417" s="67">
        <v>49</v>
      </c>
      <c r="C417" s="307" t="s">
        <v>2139</v>
      </c>
      <c r="E417" s="67"/>
    </row>
    <row r="418" spans="2:5">
      <c r="B418" s="67">
        <v>50</v>
      </c>
      <c r="C418" s="307" t="s">
        <v>2140</v>
      </c>
      <c r="E418" s="67"/>
    </row>
    <row r="419" spans="2:5">
      <c r="B419" s="67">
        <v>51</v>
      </c>
      <c r="C419" s="307" t="s">
        <v>2141</v>
      </c>
      <c r="E419" s="67"/>
    </row>
    <row r="420" spans="2:5">
      <c r="B420" s="67">
        <v>52</v>
      </c>
      <c r="C420" s="307" t="s">
        <v>2142</v>
      </c>
      <c r="E420" s="67"/>
    </row>
    <row r="421" spans="2:5">
      <c r="B421" s="67">
        <v>53</v>
      </c>
      <c r="C421" s="307" t="s">
        <v>2143</v>
      </c>
      <c r="E421" s="67"/>
    </row>
    <row r="422" spans="2:5">
      <c r="B422" s="67">
        <v>54</v>
      </c>
      <c r="C422" s="307" t="s">
        <v>2144</v>
      </c>
      <c r="E422" s="67"/>
    </row>
    <row r="423" spans="2:5">
      <c r="B423" s="67">
        <v>55</v>
      </c>
      <c r="C423" s="307" t="s">
        <v>2145</v>
      </c>
      <c r="E423" s="67"/>
    </row>
    <row r="424" spans="2:5">
      <c r="B424" s="67">
        <v>56</v>
      </c>
      <c r="C424" s="307" t="s">
        <v>2146</v>
      </c>
      <c r="E424" s="67"/>
    </row>
    <row r="425" spans="2:5">
      <c r="B425" s="67">
        <v>57</v>
      </c>
      <c r="C425" s="307" t="s">
        <v>2147</v>
      </c>
      <c r="E425" s="67"/>
    </row>
    <row r="426" spans="2:5">
      <c r="B426" s="67">
        <v>58</v>
      </c>
      <c r="C426" s="307" t="s">
        <v>2148</v>
      </c>
      <c r="E426" s="67"/>
    </row>
    <row r="427" spans="2:5">
      <c r="B427" s="67">
        <v>59</v>
      </c>
      <c r="C427" s="307" t="s">
        <v>2149</v>
      </c>
      <c r="E427" s="67"/>
    </row>
    <row r="428" spans="2:5">
      <c r="B428" s="67">
        <v>60</v>
      </c>
      <c r="C428" s="307" t="s">
        <v>2150</v>
      </c>
      <c r="E428" s="67"/>
    </row>
    <row r="429" spans="2:5">
      <c r="B429" s="67">
        <v>61</v>
      </c>
      <c r="C429" s="307" t="s">
        <v>2151</v>
      </c>
      <c r="E429" s="67"/>
    </row>
    <row r="430" spans="2:5">
      <c r="B430" s="67">
        <v>62</v>
      </c>
      <c r="C430" s="307" t="s">
        <v>2152</v>
      </c>
      <c r="E430" s="67"/>
    </row>
    <row r="431" spans="2:5">
      <c r="B431" s="67">
        <v>63</v>
      </c>
      <c r="C431" s="307" t="s">
        <v>2153</v>
      </c>
      <c r="E431" s="67"/>
    </row>
    <row r="432" spans="2:5">
      <c r="B432" s="67">
        <v>64</v>
      </c>
      <c r="C432" s="307" t="s">
        <v>2154</v>
      </c>
      <c r="E432" s="67"/>
    </row>
    <row r="433" spans="2:5">
      <c r="B433" s="67">
        <v>65</v>
      </c>
      <c r="C433" s="307" t="s">
        <v>2155</v>
      </c>
      <c r="E433" s="67"/>
    </row>
    <row r="434" spans="2:5">
      <c r="B434" s="67">
        <v>66</v>
      </c>
      <c r="C434" s="307" t="s">
        <v>2156</v>
      </c>
      <c r="E434" s="67"/>
    </row>
    <row r="435" spans="2:5">
      <c r="B435" s="67">
        <v>67</v>
      </c>
      <c r="C435" s="307" t="s">
        <v>2157</v>
      </c>
      <c r="E435" s="67"/>
    </row>
    <row r="436" spans="2:5">
      <c r="B436" s="67">
        <v>68</v>
      </c>
      <c r="C436" s="307" t="s">
        <v>2158</v>
      </c>
      <c r="E436" s="67"/>
    </row>
    <row r="437" spans="2:5">
      <c r="B437" s="67">
        <v>69</v>
      </c>
      <c r="C437" s="307" t="s">
        <v>2159</v>
      </c>
      <c r="E437" s="67"/>
    </row>
    <row r="438" spans="2:5">
      <c r="B438" s="67">
        <v>70</v>
      </c>
      <c r="C438" s="307" t="s">
        <v>2160</v>
      </c>
      <c r="E438" s="154"/>
    </row>
    <row r="439" spans="2:5">
      <c r="B439" s="67">
        <v>71</v>
      </c>
      <c r="C439" s="307" t="s">
        <v>2161</v>
      </c>
      <c r="E439" s="154"/>
    </row>
    <row r="440" spans="2:5">
      <c r="B440" s="67">
        <v>72</v>
      </c>
      <c r="C440" s="307" t="s">
        <v>2162</v>
      </c>
      <c r="E440" s="154"/>
    </row>
    <row r="441" spans="2:5">
      <c r="B441" s="67">
        <v>73</v>
      </c>
      <c r="C441" s="307" t="s">
        <v>2163</v>
      </c>
      <c r="E441" s="154"/>
    </row>
    <row r="442" spans="2:5">
      <c r="B442" s="67">
        <v>74</v>
      </c>
      <c r="C442" s="307" t="s">
        <v>2164</v>
      </c>
      <c r="E442" s="154"/>
    </row>
    <row r="443" spans="2:5">
      <c r="B443" s="67">
        <v>75</v>
      </c>
      <c r="C443" s="307" t="s">
        <v>2165</v>
      </c>
      <c r="E443" s="154"/>
    </row>
    <row r="444" spans="2:5">
      <c r="B444" s="67">
        <v>76</v>
      </c>
      <c r="C444" s="307" t="s">
        <v>2166</v>
      </c>
      <c r="E444" s="154"/>
    </row>
    <row r="445" spans="2:5">
      <c r="B445" s="67">
        <v>77</v>
      </c>
      <c r="C445" s="307" t="s">
        <v>2167</v>
      </c>
      <c r="E445" s="154"/>
    </row>
    <row r="446" spans="2:5">
      <c r="B446" s="67">
        <v>78</v>
      </c>
      <c r="C446" s="307" t="s">
        <v>2168</v>
      </c>
      <c r="E446" s="154"/>
    </row>
    <row r="447" spans="2:5">
      <c r="B447" s="67">
        <v>79</v>
      </c>
      <c r="C447" s="307" t="s">
        <v>2169</v>
      </c>
      <c r="E447" s="154"/>
    </row>
    <row r="448" spans="2:5">
      <c r="B448" s="67">
        <v>80</v>
      </c>
      <c r="C448" s="307" t="s">
        <v>2170</v>
      </c>
      <c r="E448" s="154"/>
    </row>
    <row r="449" spans="2:5">
      <c r="B449" s="67">
        <v>81</v>
      </c>
      <c r="C449" s="307" t="s">
        <v>2171</v>
      </c>
      <c r="E449" s="154"/>
    </row>
    <row r="450" spans="2:5">
      <c r="B450" s="67">
        <v>82</v>
      </c>
      <c r="C450" s="307" t="s">
        <v>2172</v>
      </c>
      <c r="E450" s="154"/>
    </row>
    <row r="451" spans="2:5">
      <c r="B451" s="67">
        <v>83</v>
      </c>
      <c r="C451" s="307" t="s">
        <v>2173</v>
      </c>
      <c r="E451" s="154"/>
    </row>
    <row r="452" spans="2:5">
      <c r="B452" s="67">
        <v>84</v>
      </c>
      <c r="C452" s="307" t="s">
        <v>2174</v>
      </c>
      <c r="E452" s="154"/>
    </row>
    <row r="453" spans="2:5">
      <c r="B453" s="67">
        <v>85</v>
      </c>
      <c r="C453" s="307" t="s">
        <v>2175</v>
      </c>
      <c r="E453" s="154"/>
    </row>
    <row r="454" spans="2:5">
      <c r="B454" s="67">
        <v>86</v>
      </c>
      <c r="C454" s="307" t="s">
        <v>2176</v>
      </c>
      <c r="E454" s="154"/>
    </row>
    <row r="455" spans="2:5">
      <c r="B455" s="67">
        <v>87</v>
      </c>
      <c r="C455" s="307" t="s">
        <v>2177</v>
      </c>
      <c r="E455" s="154"/>
    </row>
    <row r="456" spans="2:5">
      <c r="B456" s="67">
        <v>88</v>
      </c>
      <c r="C456" s="307" t="s">
        <v>2178</v>
      </c>
      <c r="E456" s="154"/>
    </row>
    <row r="457" spans="2:5">
      <c r="B457" s="67">
        <v>89</v>
      </c>
      <c r="C457" s="307" t="s">
        <v>2179</v>
      </c>
      <c r="E457" s="154"/>
    </row>
    <row r="458" spans="2:5">
      <c r="B458" s="67">
        <v>90</v>
      </c>
      <c r="C458" s="307" t="s">
        <v>2180</v>
      </c>
      <c r="E458" s="154"/>
    </row>
    <row r="459" spans="2:5">
      <c r="B459" s="67">
        <v>91</v>
      </c>
      <c r="C459" s="307" t="s">
        <v>2181</v>
      </c>
      <c r="E459" s="154"/>
    </row>
    <row r="460" spans="2:5">
      <c r="B460" s="67">
        <v>92</v>
      </c>
      <c r="C460" s="307" t="s">
        <v>2182</v>
      </c>
      <c r="E460" s="154"/>
    </row>
    <row r="461" spans="2:5">
      <c r="B461" s="67">
        <v>93</v>
      </c>
      <c r="C461" s="307" t="s">
        <v>2183</v>
      </c>
      <c r="E461" s="154"/>
    </row>
    <row r="462" spans="2:5">
      <c r="B462" s="67">
        <v>94</v>
      </c>
      <c r="C462" s="307" t="s">
        <v>2184</v>
      </c>
      <c r="E462" s="154"/>
    </row>
    <row r="463" spans="2:5">
      <c r="B463" s="67">
        <v>95</v>
      </c>
      <c r="C463" s="307" t="s">
        <v>2185</v>
      </c>
      <c r="E463" s="154"/>
    </row>
    <row r="464" spans="2:5">
      <c r="B464" s="67">
        <v>96</v>
      </c>
      <c r="C464" s="307" t="s">
        <v>2186</v>
      </c>
      <c r="E464" s="154"/>
    </row>
    <row r="465" spans="2:5">
      <c r="B465" s="67">
        <v>97</v>
      </c>
      <c r="C465" s="307" t="s">
        <v>2187</v>
      </c>
      <c r="E465" s="154"/>
    </row>
    <row r="466" spans="2:5">
      <c r="B466" s="67">
        <v>98</v>
      </c>
      <c r="C466" s="307" t="s">
        <v>2188</v>
      </c>
      <c r="E466" s="154"/>
    </row>
    <row r="467" spans="2:5">
      <c r="B467" s="67">
        <v>99</v>
      </c>
      <c r="C467" s="307" t="s">
        <v>2189</v>
      </c>
      <c r="E467" s="154"/>
    </row>
    <row r="468" spans="2:5">
      <c r="B468" s="67">
        <v>100</v>
      </c>
      <c r="C468" s="307" t="s">
        <v>2190</v>
      </c>
      <c r="E468" s="49"/>
    </row>
    <row r="469" spans="2:5">
      <c r="B469" s="67">
        <v>101</v>
      </c>
      <c r="C469" s="307" t="s">
        <v>2191</v>
      </c>
      <c r="E469" s="67"/>
    </row>
    <row r="470" spans="2:5">
      <c r="B470" s="67">
        <v>102</v>
      </c>
      <c r="C470" s="307" t="s">
        <v>2192</v>
      </c>
      <c r="E470" s="67"/>
    </row>
    <row r="471" spans="2:5">
      <c r="B471" s="67">
        <v>103</v>
      </c>
      <c r="C471" s="307" t="s">
        <v>2193</v>
      </c>
      <c r="E471" s="67"/>
    </row>
    <row r="472" spans="2:5">
      <c r="B472" s="67">
        <v>104</v>
      </c>
      <c r="C472" s="307" t="s">
        <v>2194</v>
      </c>
      <c r="E472" s="67"/>
    </row>
    <row r="473" spans="2:5">
      <c r="B473" s="67">
        <v>105</v>
      </c>
      <c r="C473" s="307" t="s">
        <v>2195</v>
      </c>
      <c r="E473" s="67"/>
    </row>
    <row r="474" spans="2:5">
      <c r="B474" s="67">
        <v>106</v>
      </c>
      <c r="C474" s="307" t="s">
        <v>2196</v>
      </c>
      <c r="E474" s="67"/>
    </row>
    <row r="475" spans="2:5">
      <c r="B475" s="67">
        <v>107</v>
      </c>
      <c r="C475" s="307" t="s">
        <v>2197</v>
      </c>
      <c r="E475" s="67"/>
    </row>
    <row r="476" spans="2:5">
      <c r="B476" s="67">
        <v>108</v>
      </c>
      <c r="C476" s="307" t="s">
        <v>2198</v>
      </c>
      <c r="E476" s="67"/>
    </row>
    <row r="477" spans="2:5">
      <c r="B477" s="67">
        <v>109</v>
      </c>
      <c r="C477" s="307" t="s">
        <v>2199</v>
      </c>
      <c r="E477" s="67"/>
    </row>
    <row r="478" spans="2:5">
      <c r="B478" s="67">
        <v>110</v>
      </c>
      <c r="C478" s="307" t="s">
        <v>2200</v>
      </c>
      <c r="E478" s="67"/>
    </row>
    <row r="479" spans="2:5">
      <c r="B479" s="67">
        <v>111</v>
      </c>
      <c r="C479" s="307" t="s">
        <v>2201</v>
      </c>
      <c r="E479" s="67"/>
    </row>
    <row r="480" spans="2:5">
      <c r="B480" s="67">
        <v>112</v>
      </c>
      <c r="C480" s="307" t="s">
        <v>2202</v>
      </c>
      <c r="E480" s="67"/>
    </row>
    <row r="481" spans="2:5">
      <c r="B481" s="67">
        <v>113</v>
      </c>
      <c r="C481" s="307" t="s">
        <v>2203</v>
      </c>
      <c r="E481" s="67"/>
    </row>
    <row r="482" spans="2:5">
      <c r="B482" s="67">
        <v>114</v>
      </c>
      <c r="C482" s="307" t="s">
        <v>2204</v>
      </c>
      <c r="E482" s="67"/>
    </row>
    <row r="483" spans="2:5">
      <c r="B483" s="67">
        <v>115</v>
      </c>
      <c r="C483" s="307" t="s">
        <v>2205</v>
      </c>
      <c r="E483" s="67"/>
    </row>
    <row r="484" spans="2:5">
      <c r="B484" s="67">
        <v>116</v>
      </c>
      <c r="C484" s="307" t="s">
        <v>2198</v>
      </c>
      <c r="E484" s="67"/>
    </row>
    <row r="485" spans="2:5">
      <c r="B485" s="67">
        <v>117</v>
      </c>
      <c r="C485" s="307" t="s">
        <v>2206</v>
      </c>
      <c r="E485" s="67"/>
    </row>
    <row r="486" spans="2:5">
      <c r="B486" s="67">
        <v>118</v>
      </c>
      <c r="C486" s="307" t="s">
        <v>2190</v>
      </c>
      <c r="E486" s="67"/>
    </row>
    <row r="487" spans="2:5">
      <c r="B487" s="67">
        <v>119</v>
      </c>
      <c r="C487" s="307" t="s">
        <v>2207</v>
      </c>
      <c r="E487" s="67"/>
    </row>
    <row r="488" spans="2:5">
      <c r="B488" s="67">
        <v>120</v>
      </c>
      <c r="C488" s="307" t="s">
        <v>2208</v>
      </c>
      <c r="E488" s="67"/>
    </row>
    <row r="489" spans="2:5">
      <c r="C489" s="307"/>
      <c r="E489" s="67"/>
    </row>
    <row r="490" spans="2:5">
      <c r="C490" s="307"/>
      <c r="E490" s="67"/>
    </row>
    <row r="491" spans="2:5">
      <c r="B491" s="163" t="s">
        <v>2209</v>
      </c>
      <c r="C491" s="307"/>
      <c r="E491" s="67"/>
    </row>
    <row r="492" spans="2:5">
      <c r="B492" s="67" t="s">
        <v>2089</v>
      </c>
      <c r="C492" s="307"/>
      <c r="E492" s="67"/>
    </row>
    <row r="493" spans="2:5">
      <c r="B493" s="67">
        <v>1</v>
      </c>
      <c r="C493" s="307" t="s">
        <v>2091</v>
      </c>
      <c r="E493" s="67"/>
    </row>
    <row r="494" spans="2:5">
      <c r="B494" s="67">
        <v>2</v>
      </c>
      <c r="C494" s="307" t="s">
        <v>2210</v>
      </c>
      <c r="E494" s="67"/>
    </row>
    <row r="495" spans="2:5">
      <c r="B495" s="67">
        <v>3</v>
      </c>
      <c r="C495" s="307" t="s">
        <v>2211</v>
      </c>
      <c r="E495" s="67"/>
    </row>
    <row r="496" spans="2:5">
      <c r="B496" s="67">
        <v>4</v>
      </c>
      <c r="C496" s="307" t="s">
        <v>2212</v>
      </c>
      <c r="E496" s="67"/>
    </row>
    <row r="497" spans="2:5">
      <c r="B497" s="67">
        <v>5</v>
      </c>
      <c r="C497" s="307" t="s">
        <v>2213</v>
      </c>
      <c r="E497" s="49"/>
    </row>
    <row r="498" spans="2:5">
      <c r="B498" s="67">
        <v>6</v>
      </c>
      <c r="C498" s="307" t="s">
        <v>2214</v>
      </c>
      <c r="E498" s="49"/>
    </row>
    <row r="499" spans="2:5">
      <c r="B499" s="67">
        <v>7</v>
      </c>
      <c r="C499" s="307" t="s">
        <v>2215</v>
      </c>
    </row>
    <row r="500" spans="2:5">
      <c r="B500" s="67">
        <v>8</v>
      </c>
      <c r="C500" s="307" t="s">
        <v>2216</v>
      </c>
    </row>
    <row r="501" spans="2:5">
      <c r="B501" s="67">
        <v>9</v>
      </c>
      <c r="C501" s="307" t="s">
        <v>2217</v>
      </c>
    </row>
    <row r="502" spans="2:5">
      <c r="B502" s="67">
        <v>10</v>
      </c>
      <c r="C502" s="307" t="s">
        <v>2218</v>
      </c>
    </row>
    <row r="503" spans="2:5">
      <c r="B503" s="67">
        <v>11</v>
      </c>
      <c r="C503" s="307" t="s">
        <v>2219</v>
      </c>
    </row>
    <row r="504" spans="2:5">
      <c r="B504" s="67">
        <v>12</v>
      </c>
      <c r="C504" s="307" t="s">
        <v>2220</v>
      </c>
    </row>
    <row r="505" spans="2:5">
      <c r="B505" s="67">
        <v>13</v>
      </c>
      <c r="C505" s="307" t="s">
        <v>2221</v>
      </c>
    </row>
    <row r="506" spans="2:5">
      <c r="B506" s="67">
        <v>14</v>
      </c>
      <c r="C506" s="307" t="s">
        <v>2222</v>
      </c>
    </row>
    <row r="507" spans="2:5">
      <c r="B507" s="67">
        <v>15</v>
      </c>
      <c r="C507" s="307" t="s">
        <v>2208</v>
      </c>
    </row>
    <row r="508" spans="2:5">
      <c r="B508" s="67"/>
      <c r="C508" s="307"/>
    </row>
    <row r="509" spans="2:5">
      <c r="B509" s="67"/>
      <c r="C509" s="307"/>
    </row>
    <row r="510" spans="2:5">
      <c r="B510" s="163" t="s">
        <v>2223</v>
      </c>
      <c r="C510" s="307"/>
    </row>
    <row r="511" spans="2:5">
      <c r="B511" s="67" t="s">
        <v>2089</v>
      </c>
      <c r="C511" s="307"/>
    </row>
    <row r="512" spans="2:5">
      <c r="B512" s="67">
        <v>1</v>
      </c>
      <c r="C512" s="307" t="s">
        <v>2091</v>
      </c>
    </row>
    <row r="513" spans="2:5">
      <c r="B513" s="67">
        <v>2</v>
      </c>
      <c r="C513" s="307" t="s">
        <v>2224</v>
      </c>
    </row>
    <row r="514" spans="2:5">
      <c r="B514" s="67">
        <v>3</v>
      </c>
      <c r="C514" s="307" t="s">
        <v>2225</v>
      </c>
    </row>
    <row r="515" spans="2:5">
      <c r="B515" s="67">
        <v>4</v>
      </c>
      <c r="C515" s="307" t="s">
        <v>2226</v>
      </c>
    </row>
    <row r="516" spans="2:5">
      <c r="B516" s="67">
        <v>5</v>
      </c>
      <c r="C516" s="307" t="s">
        <v>2227</v>
      </c>
    </row>
    <row r="517" spans="2:5">
      <c r="B517" s="67">
        <v>6</v>
      </c>
      <c r="C517" s="307" t="s">
        <v>2228</v>
      </c>
      <c r="E517"/>
    </row>
    <row r="518" spans="2:5">
      <c r="B518" s="67">
        <v>7</v>
      </c>
      <c r="C518" s="307" t="s">
        <v>2229</v>
      </c>
      <c r="E518" s="67"/>
    </row>
    <row r="519" spans="2:5">
      <c r="B519" s="67">
        <v>8</v>
      </c>
      <c r="C519" s="307" t="s">
        <v>2230</v>
      </c>
      <c r="E519" s="67"/>
    </row>
    <row r="520" spans="2:5">
      <c r="B520" s="67">
        <v>9</v>
      </c>
      <c r="C520" s="307" t="s">
        <v>2231</v>
      </c>
      <c r="E520" s="67"/>
    </row>
    <row r="521" spans="2:5">
      <c r="B521" s="67">
        <v>10</v>
      </c>
      <c r="C521" s="307" t="s">
        <v>2232</v>
      </c>
      <c r="E521" s="67"/>
    </row>
    <row r="522" spans="2:5">
      <c r="B522" s="67">
        <v>11</v>
      </c>
      <c r="C522" s="307" t="s">
        <v>2233</v>
      </c>
      <c r="E522" s="67"/>
    </row>
    <row r="523" spans="2:5">
      <c r="B523" s="67">
        <v>12</v>
      </c>
      <c r="C523" s="307" t="s">
        <v>2234</v>
      </c>
      <c r="E523" s="67"/>
    </row>
    <row r="524" spans="2:5">
      <c r="B524" s="67">
        <v>13</v>
      </c>
      <c r="C524" s="307" t="s">
        <v>2235</v>
      </c>
      <c r="E524" s="67"/>
    </row>
    <row r="525" spans="2:5">
      <c r="B525" s="67">
        <v>14</v>
      </c>
      <c r="C525" s="307" t="s">
        <v>2236</v>
      </c>
      <c r="E525" s="67"/>
    </row>
    <row r="526" spans="2:5">
      <c r="B526" s="67">
        <v>15</v>
      </c>
      <c r="C526" s="307" t="s">
        <v>2237</v>
      </c>
      <c r="E526" s="67"/>
    </row>
    <row r="527" spans="2:5">
      <c r="B527" s="67">
        <v>16</v>
      </c>
      <c r="C527" s="307" t="s">
        <v>2238</v>
      </c>
      <c r="E527" s="67"/>
    </row>
    <row r="528" spans="2:5">
      <c r="B528" s="67">
        <v>17</v>
      </c>
      <c r="C528" s="307" t="s">
        <v>2239</v>
      </c>
      <c r="E528" s="67"/>
    </row>
    <row r="529" spans="2:5">
      <c r="B529" s="67">
        <v>18</v>
      </c>
      <c r="C529" s="307" t="s">
        <v>2233</v>
      </c>
      <c r="E529" s="67"/>
    </row>
    <row r="530" spans="2:5">
      <c r="B530" s="67">
        <v>19</v>
      </c>
      <c r="C530" s="307" t="s">
        <v>2240</v>
      </c>
      <c r="E530" s="67"/>
    </row>
    <row r="531" spans="2:5">
      <c r="B531" s="67">
        <v>20</v>
      </c>
      <c r="C531" s="307" t="s">
        <v>2235</v>
      </c>
      <c r="E531" s="67"/>
    </row>
    <row r="532" spans="2:5">
      <c r="B532" s="67">
        <v>21</v>
      </c>
      <c r="C532" s="307" t="s">
        <v>2236</v>
      </c>
      <c r="E532" s="67"/>
    </row>
    <row r="533" spans="2:5">
      <c r="B533" s="67">
        <v>22</v>
      </c>
      <c r="C533" s="307" t="s">
        <v>2237</v>
      </c>
      <c r="E533" s="67"/>
    </row>
    <row r="534" spans="2:5">
      <c r="B534" s="67">
        <v>23</v>
      </c>
      <c r="C534" s="307" t="s">
        <v>2238</v>
      </c>
      <c r="E534" s="67"/>
    </row>
    <row r="535" spans="2:5">
      <c r="B535" s="67">
        <v>24</v>
      </c>
      <c r="C535" s="307" t="s">
        <v>2241</v>
      </c>
      <c r="E535" s="67"/>
    </row>
    <row r="536" spans="2:5">
      <c r="B536" s="67">
        <v>25</v>
      </c>
      <c r="C536" s="307" t="s">
        <v>2233</v>
      </c>
      <c r="E536" s="67"/>
    </row>
    <row r="537" spans="2:5">
      <c r="B537" s="67">
        <v>26</v>
      </c>
      <c r="C537" s="307" t="s">
        <v>2242</v>
      </c>
      <c r="E537" s="67"/>
    </row>
    <row r="538" spans="2:5">
      <c r="B538" s="67">
        <v>27</v>
      </c>
      <c r="C538" s="307" t="s">
        <v>2243</v>
      </c>
      <c r="E538" s="67"/>
    </row>
    <row r="539" spans="2:5">
      <c r="B539" s="67">
        <v>28</v>
      </c>
      <c r="C539" s="307" t="s">
        <v>2244</v>
      </c>
      <c r="E539" s="67"/>
    </row>
    <row r="540" spans="2:5">
      <c r="B540" s="67">
        <v>29</v>
      </c>
      <c r="C540" s="307" t="s">
        <v>2245</v>
      </c>
      <c r="E540" s="67"/>
    </row>
    <row r="541" spans="2:5">
      <c r="B541" s="67">
        <v>30</v>
      </c>
      <c r="C541" s="307" t="s">
        <v>2233</v>
      </c>
    </row>
    <row r="542" spans="2:5">
      <c r="B542" s="67">
        <v>31</v>
      </c>
      <c r="C542" s="307" t="s">
        <v>2246</v>
      </c>
      <c r="E542" s="67"/>
    </row>
    <row r="543" spans="2:5">
      <c r="B543" s="67">
        <v>32</v>
      </c>
      <c r="C543" s="307" t="s">
        <v>2247</v>
      </c>
      <c r="E543" s="67"/>
    </row>
    <row r="544" spans="2:5">
      <c r="B544" s="67">
        <v>33</v>
      </c>
      <c r="C544" s="307" t="s">
        <v>2244</v>
      </c>
      <c r="E544" s="67"/>
    </row>
    <row r="545" spans="2:5">
      <c r="B545" s="67">
        <v>34</v>
      </c>
      <c r="C545" s="307" t="s">
        <v>2245</v>
      </c>
      <c r="E545" s="67"/>
    </row>
    <row r="546" spans="2:5">
      <c r="B546" s="67">
        <v>35</v>
      </c>
      <c r="C546" s="307" t="s">
        <v>2248</v>
      </c>
      <c r="E546" s="67"/>
    </row>
    <row r="547" spans="2:5">
      <c r="B547" s="67">
        <v>36</v>
      </c>
      <c r="C547" s="307" t="s">
        <v>2208</v>
      </c>
      <c r="E547" s="67"/>
    </row>
    <row r="548" spans="2:5">
      <c r="B548" s="67"/>
      <c r="C548" s="307"/>
      <c r="E548" s="67"/>
    </row>
    <row r="549" spans="2:5">
      <c r="B549" s="67"/>
      <c r="C549" s="307"/>
      <c r="E549" s="67"/>
    </row>
    <row r="550" spans="2:5">
      <c r="C550" s="307"/>
      <c r="E550" s="67"/>
    </row>
    <row r="551" spans="2:5">
      <c r="B551" s="163" t="s">
        <v>2249</v>
      </c>
      <c r="C551" s="307"/>
      <c r="E551" s="67"/>
    </row>
    <row r="552" spans="2:5">
      <c r="B552" s="67" t="s">
        <v>2089</v>
      </c>
      <c r="C552" s="307"/>
      <c r="E552" s="67"/>
    </row>
    <row r="553" spans="2:5">
      <c r="B553" s="67">
        <v>1</v>
      </c>
      <c r="C553" s="307" t="s">
        <v>2091</v>
      </c>
      <c r="E553" s="67"/>
    </row>
    <row r="554" spans="2:5">
      <c r="B554" s="67">
        <v>2</v>
      </c>
      <c r="C554" s="307" t="s">
        <v>2250</v>
      </c>
      <c r="E554" s="67"/>
    </row>
    <row r="555" spans="2:5">
      <c r="B555" s="67">
        <v>3</v>
      </c>
      <c r="C555" s="307" t="s">
        <v>2251</v>
      </c>
      <c r="E555" s="67"/>
    </row>
    <row r="556" spans="2:5">
      <c r="B556" s="67">
        <v>4</v>
      </c>
      <c r="C556" s="307" t="s">
        <v>2252</v>
      </c>
      <c r="E556" s="67"/>
    </row>
    <row r="557" spans="2:5">
      <c r="B557" s="67">
        <v>5</v>
      </c>
      <c r="C557" s="307" t="s">
        <v>2253</v>
      </c>
      <c r="E557" s="67"/>
    </row>
    <row r="558" spans="2:5">
      <c r="B558" s="67">
        <v>6</v>
      </c>
      <c r="C558" s="307" t="s">
        <v>2254</v>
      </c>
    </row>
    <row r="559" spans="2:5">
      <c r="B559" s="67">
        <v>7</v>
      </c>
      <c r="C559" s="307" t="s">
        <v>2255</v>
      </c>
    </row>
    <row r="560" spans="2:5">
      <c r="B560" s="67">
        <v>8</v>
      </c>
      <c r="C560" s="307" t="s">
        <v>2256</v>
      </c>
    </row>
    <row r="561" spans="2:3">
      <c r="B561" s="67">
        <v>9</v>
      </c>
      <c r="C561" s="307" t="s">
        <v>2257</v>
      </c>
    </row>
    <row r="562" spans="2:3">
      <c r="B562" s="67">
        <v>10</v>
      </c>
      <c r="C562" s="307" t="s">
        <v>2258</v>
      </c>
    </row>
    <row r="563" spans="2:3">
      <c r="B563" s="67">
        <v>11</v>
      </c>
      <c r="C563" s="307" t="s">
        <v>2259</v>
      </c>
    </row>
    <row r="564" spans="2:3">
      <c r="B564" s="67">
        <v>12</v>
      </c>
      <c r="C564" s="307" t="s">
        <v>2260</v>
      </c>
    </row>
    <row r="565" spans="2:3">
      <c r="B565" s="67">
        <v>13</v>
      </c>
      <c r="C565" s="307" t="s">
        <v>2261</v>
      </c>
    </row>
    <row r="566" spans="2:3">
      <c r="B566" s="67">
        <v>14</v>
      </c>
      <c r="C566" s="307" t="s">
        <v>2262</v>
      </c>
    </row>
    <row r="567" spans="2:3">
      <c r="B567" s="67">
        <v>15</v>
      </c>
      <c r="C567" s="307" t="s">
        <v>2219</v>
      </c>
    </row>
    <row r="568" spans="2:3">
      <c r="B568" s="67">
        <v>16</v>
      </c>
      <c r="C568" s="307" t="s">
        <v>2220</v>
      </c>
    </row>
    <row r="569" spans="2:3">
      <c r="B569" s="67">
        <v>17</v>
      </c>
      <c r="C569" s="307" t="s">
        <v>2221</v>
      </c>
    </row>
    <row r="570" spans="2:3">
      <c r="B570" s="67">
        <v>18</v>
      </c>
      <c r="C570" s="307" t="s">
        <v>2222</v>
      </c>
    </row>
    <row r="571" spans="2:3">
      <c r="B571" s="67">
        <v>19</v>
      </c>
      <c r="C571" s="307" t="s">
        <v>2208</v>
      </c>
    </row>
    <row r="572" spans="2:3">
      <c r="C572" s="307"/>
    </row>
    <row r="573" spans="2:3">
      <c r="C573" s="307"/>
    </row>
    <row r="574" spans="2:3">
      <c r="B574" s="163" t="s">
        <v>2263</v>
      </c>
      <c r="C574" s="307"/>
    </row>
    <row r="575" spans="2:3">
      <c r="B575" s="67" t="s">
        <v>2089</v>
      </c>
      <c r="C575" s="307"/>
    </row>
    <row r="576" spans="2:3">
      <c r="B576" s="67">
        <v>1</v>
      </c>
      <c r="C576" s="307" t="s">
        <v>2091</v>
      </c>
    </row>
    <row r="577" spans="2:5">
      <c r="B577" s="67">
        <v>2</v>
      </c>
      <c r="C577" s="307" t="s">
        <v>2264</v>
      </c>
      <c r="E577" s="67"/>
    </row>
    <row r="578" spans="2:5">
      <c r="B578" s="67">
        <v>3</v>
      </c>
      <c r="C578" s="307" t="s">
        <v>2265</v>
      </c>
      <c r="E578" s="67"/>
    </row>
    <row r="579" spans="2:5">
      <c r="B579" s="67">
        <v>4</v>
      </c>
      <c r="C579" s="307" t="s">
        <v>2266</v>
      </c>
      <c r="E579" s="67"/>
    </row>
    <row r="580" spans="2:5">
      <c r="B580" s="67">
        <v>5</v>
      </c>
      <c r="C580" s="307" t="s">
        <v>2267</v>
      </c>
      <c r="E580" s="67"/>
    </row>
    <row r="581" spans="2:5">
      <c r="B581" s="67">
        <v>6</v>
      </c>
      <c r="C581" s="307" t="s">
        <v>2230</v>
      </c>
      <c r="E581" s="67"/>
    </row>
    <row r="582" spans="2:5">
      <c r="B582" s="67">
        <v>7</v>
      </c>
      <c r="C582" s="307" t="s">
        <v>2231</v>
      </c>
      <c r="E582" s="67"/>
    </row>
    <row r="583" spans="2:5">
      <c r="B583" s="67">
        <v>8</v>
      </c>
      <c r="C583" s="307" t="s">
        <v>2232</v>
      </c>
      <c r="E583" s="67"/>
    </row>
    <row r="584" spans="2:5">
      <c r="B584" s="67">
        <v>9</v>
      </c>
      <c r="C584" s="307" t="s">
        <v>2248</v>
      </c>
      <c r="E584" s="67"/>
    </row>
    <row r="585" spans="2:5">
      <c r="B585" s="67">
        <v>10</v>
      </c>
      <c r="C585" s="307" t="s">
        <v>2208</v>
      </c>
      <c r="E585" s="67"/>
    </row>
    <row r="586" spans="2:5">
      <c r="B586" s="67"/>
      <c r="C586" s="307"/>
      <c r="E586" s="67"/>
    </row>
    <row r="587" spans="2:5">
      <c r="C587" s="307"/>
      <c r="E587" s="67"/>
    </row>
    <row r="588" spans="2:5">
      <c r="B588" s="163" t="s">
        <v>2268</v>
      </c>
      <c r="C588" s="307"/>
      <c r="E588" s="67"/>
    </row>
    <row r="589" spans="2:5">
      <c r="B589" s="67" t="s">
        <v>2089</v>
      </c>
      <c r="C589" s="307"/>
      <c r="E589" s="67"/>
    </row>
    <row r="590" spans="2:5">
      <c r="B590" s="67">
        <v>1</v>
      </c>
      <c r="C590" s="307" t="s">
        <v>2091</v>
      </c>
      <c r="E590" s="67"/>
    </row>
    <row r="591" spans="2:5">
      <c r="B591" s="67">
        <v>2</v>
      </c>
      <c r="C591" s="307" t="s">
        <v>2269</v>
      </c>
      <c r="E591" s="67"/>
    </row>
    <row r="592" spans="2:5">
      <c r="B592" s="67">
        <v>3</v>
      </c>
      <c r="C592" s="307" t="s">
        <v>2270</v>
      </c>
      <c r="E592" s="67"/>
    </row>
    <row r="593" spans="2:5">
      <c r="B593" s="67">
        <v>4</v>
      </c>
      <c r="C593" s="307" t="s">
        <v>2271</v>
      </c>
      <c r="E593" s="67"/>
    </row>
    <row r="594" spans="2:5">
      <c r="B594" s="67">
        <v>5</v>
      </c>
      <c r="C594" s="307" t="s">
        <v>2272</v>
      </c>
      <c r="E594" s="67"/>
    </row>
    <row r="595" spans="2:5">
      <c r="B595" s="67">
        <v>6</v>
      </c>
      <c r="C595" s="307" t="s">
        <v>2273</v>
      </c>
      <c r="E595" s="67"/>
    </row>
    <row r="596" spans="2:5">
      <c r="B596" s="67">
        <v>7</v>
      </c>
      <c r="C596" s="307" t="s">
        <v>2274</v>
      </c>
      <c r="E596" s="67"/>
    </row>
    <row r="597" spans="2:5">
      <c r="B597" s="67">
        <v>8</v>
      </c>
      <c r="C597" s="307" t="s">
        <v>2275</v>
      </c>
      <c r="E597" s="67"/>
    </row>
    <row r="598" spans="2:5">
      <c r="B598" s="67">
        <v>9</v>
      </c>
      <c r="C598" s="307" t="s">
        <v>2276</v>
      </c>
      <c r="E598" s="67"/>
    </row>
    <row r="599" spans="2:5">
      <c r="B599" s="67">
        <v>10</v>
      </c>
      <c r="C599" s="307" t="s">
        <v>2277</v>
      </c>
    </row>
    <row r="600" spans="2:5">
      <c r="B600" s="67">
        <v>11</v>
      </c>
      <c r="C600" s="307" t="s">
        <v>2278</v>
      </c>
    </row>
    <row r="601" spans="2:5">
      <c r="B601" s="67">
        <v>12</v>
      </c>
      <c r="C601" s="307" t="s">
        <v>2219</v>
      </c>
    </row>
    <row r="602" spans="2:5">
      <c r="B602" s="67">
        <v>13</v>
      </c>
      <c r="C602" s="307" t="s">
        <v>2220</v>
      </c>
    </row>
    <row r="603" spans="2:5">
      <c r="B603" s="67">
        <v>14</v>
      </c>
      <c r="C603" s="307" t="s">
        <v>2221</v>
      </c>
    </row>
    <row r="604" spans="2:5">
      <c r="B604" s="67">
        <v>15</v>
      </c>
      <c r="C604" s="307" t="s">
        <v>2222</v>
      </c>
    </row>
    <row r="605" spans="2:5">
      <c r="B605" s="67">
        <v>16</v>
      </c>
      <c r="C605" s="307" t="s">
        <v>2208</v>
      </c>
    </row>
    <row r="606" spans="2:5">
      <c r="C606" s="307"/>
    </row>
    <row r="608" spans="2:5">
      <c r="B608" s="163" t="s">
        <v>2279</v>
      </c>
      <c r="C608" s="307"/>
    </row>
    <row r="609" spans="2:3">
      <c r="B609" s="67" t="s">
        <v>2089</v>
      </c>
      <c r="C609" s="307"/>
    </row>
    <row r="610" spans="2:3">
      <c r="B610" s="67">
        <v>1</v>
      </c>
      <c r="C610" s="307" t="s">
        <v>2091</v>
      </c>
    </row>
    <row r="611" spans="2:3">
      <c r="B611" s="67">
        <v>2</v>
      </c>
      <c r="C611" s="307" t="s">
        <v>2280</v>
      </c>
    </row>
    <row r="612" spans="2:3">
      <c r="B612" s="67">
        <v>3</v>
      </c>
      <c r="C612" s="307" t="s">
        <v>2281</v>
      </c>
    </row>
    <row r="613" spans="2:3">
      <c r="B613" s="67">
        <v>4</v>
      </c>
      <c r="C613" s="307" t="s">
        <v>2230</v>
      </c>
    </row>
    <row r="614" spans="2:3">
      <c r="B614" s="67">
        <v>5</v>
      </c>
      <c r="C614" s="307" t="s">
        <v>2231</v>
      </c>
    </row>
    <row r="615" spans="2:3">
      <c r="B615" s="67">
        <v>6</v>
      </c>
      <c r="C615" s="307" t="s">
        <v>2232</v>
      </c>
    </row>
    <row r="616" spans="2:3">
      <c r="B616" s="67">
        <v>7</v>
      </c>
      <c r="C616" s="307" t="s">
        <v>2233</v>
      </c>
    </row>
    <row r="617" spans="2:3">
      <c r="B617" s="67">
        <v>8</v>
      </c>
      <c r="C617" s="307" t="s">
        <v>2242</v>
      </c>
    </row>
    <row r="618" spans="2:3">
      <c r="B618" s="67">
        <v>9</v>
      </c>
      <c r="C618" s="307" t="s">
        <v>2282</v>
      </c>
    </row>
    <row r="619" spans="2:3">
      <c r="B619" s="67">
        <v>10</v>
      </c>
      <c r="C619" s="307" t="s">
        <v>2283</v>
      </c>
    </row>
    <row r="620" spans="2:3">
      <c r="B620" s="67">
        <v>11</v>
      </c>
      <c r="C620" s="307" t="s">
        <v>2284</v>
      </c>
    </row>
    <row r="621" spans="2:3">
      <c r="B621" s="67">
        <v>12</v>
      </c>
      <c r="C621" s="307" t="s">
        <v>2285</v>
      </c>
    </row>
    <row r="622" spans="2:3">
      <c r="B622" s="67">
        <v>13</v>
      </c>
      <c r="C622" s="307" t="s">
        <v>2286</v>
      </c>
    </row>
    <row r="623" spans="2:3">
      <c r="B623" s="67">
        <v>14</v>
      </c>
      <c r="C623" s="307" t="s">
        <v>2233</v>
      </c>
    </row>
    <row r="624" spans="2:3">
      <c r="B624" s="67">
        <v>15</v>
      </c>
      <c r="C624" s="307" t="s">
        <v>2246</v>
      </c>
    </row>
    <row r="625" spans="2:5">
      <c r="B625" s="67">
        <v>16</v>
      </c>
      <c r="C625" s="307" t="s">
        <v>2287</v>
      </c>
    </row>
    <row r="626" spans="2:5">
      <c r="B626" s="67">
        <v>17</v>
      </c>
      <c r="C626" s="307" t="s">
        <v>2288</v>
      </c>
      <c r="E626" s="67"/>
    </row>
    <row r="627" spans="2:5">
      <c r="B627" s="67">
        <v>18</v>
      </c>
      <c r="C627" s="307" t="s">
        <v>2284</v>
      </c>
      <c r="E627" s="67"/>
    </row>
    <row r="628" spans="2:5">
      <c r="B628" s="67">
        <v>19</v>
      </c>
      <c r="C628" s="307" t="s">
        <v>2285</v>
      </c>
      <c r="E628" s="67"/>
    </row>
    <row r="629" spans="2:5">
      <c r="B629" s="67">
        <v>20</v>
      </c>
      <c r="C629" s="307" t="s">
        <v>2286</v>
      </c>
      <c r="E629" s="67"/>
    </row>
    <row r="630" spans="2:5">
      <c r="B630" s="67">
        <v>21</v>
      </c>
      <c r="C630" s="307" t="s">
        <v>2248</v>
      </c>
      <c r="E630" s="67"/>
    </row>
    <row r="631" spans="2:5">
      <c r="B631" s="67">
        <v>22</v>
      </c>
      <c r="C631" s="307" t="s">
        <v>2208</v>
      </c>
      <c r="E631" s="67"/>
    </row>
    <row r="632" spans="2:5">
      <c r="C632" s="307"/>
      <c r="E632" s="67"/>
    </row>
    <row r="633" spans="2:5">
      <c r="C633" s="307"/>
      <c r="E633" s="67"/>
    </row>
    <row r="634" spans="2:5">
      <c r="B634" s="163" t="s">
        <v>2289</v>
      </c>
      <c r="C634" s="307"/>
      <c r="E634" s="67"/>
    </row>
    <row r="635" spans="2:5">
      <c r="B635" s="67" t="s">
        <v>2089</v>
      </c>
      <c r="C635" s="307"/>
      <c r="E635" s="67"/>
    </row>
    <row r="636" spans="2:5">
      <c r="B636" s="67">
        <v>1</v>
      </c>
      <c r="C636" s="307"/>
      <c r="E636" s="67"/>
    </row>
    <row r="637" spans="2:5">
      <c r="B637" s="67">
        <v>2</v>
      </c>
      <c r="C637" s="307" t="s">
        <v>2219</v>
      </c>
      <c r="E637" s="67"/>
    </row>
    <row r="638" spans="2:5">
      <c r="B638" s="67">
        <v>3</v>
      </c>
      <c r="C638" s="307" t="s">
        <v>2290</v>
      </c>
      <c r="E638" s="67"/>
    </row>
    <row r="639" spans="2:5">
      <c r="B639" s="67">
        <v>4</v>
      </c>
      <c r="C639" s="307" t="s">
        <v>2291</v>
      </c>
      <c r="E639" s="67"/>
    </row>
    <row r="640" spans="2:5">
      <c r="B640" s="67">
        <v>5</v>
      </c>
      <c r="C640" s="307" t="s">
        <v>2292</v>
      </c>
      <c r="E640" s="67"/>
    </row>
    <row r="641" spans="2:5">
      <c r="B641" s="67">
        <v>6</v>
      </c>
      <c r="C641" s="307" t="s">
        <v>2293</v>
      </c>
      <c r="E641" s="67"/>
    </row>
    <row r="642" spans="2:5">
      <c r="B642" s="67">
        <v>7</v>
      </c>
      <c r="C642" s="307" t="s">
        <v>2294</v>
      </c>
      <c r="E642" s="67"/>
    </row>
    <row r="643" spans="2:5">
      <c r="B643" s="67">
        <v>8</v>
      </c>
      <c r="C643" s="307" t="s">
        <v>2295</v>
      </c>
      <c r="E643" s="67"/>
    </row>
    <row r="644" spans="2:5">
      <c r="B644" s="67">
        <v>9</v>
      </c>
      <c r="C644" s="307" t="s">
        <v>2296</v>
      </c>
      <c r="E644" s="67"/>
    </row>
    <row r="645" spans="2:5">
      <c r="B645" s="67">
        <v>10</v>
      </c>
      <c r="C645" s="307" t="s">
        <v>2297</v>
      </c>
      <c r="E645" s="67"/>
    </row>
    <row r="646" spans="2:5">
      <c r="B646" s="67">
        <v>11</v>
      </c>
      <c r="C646" s="307" t="s">
        <v>2298</v>
      </c>
      <c r="E646" s="67"/>
    </row>
    <row r="647" spans="2:5">
      <c r="B647" s="67">
        <v>12</v>
      </c>
      <c r="C647" s="307" t="s">
        <v>2299</v>
      </c>
      <c r="E647" s="67"/>
    </row>
    <row r="648" spans="2:5">
      <c r="B648" s="67">
        <v>13</v>
      </c>
      <c r="C648" s="307" t="s">
        <v>2300</v>
      </c>
      <c r="E648" s="67"/>
    </row>
    <row r="649" spans="2:5">
      <c r="B649" s="67">
        <v>14</v>
      </c>
      <c r="C649" s="307" t="s">
        <v>2301</v>
      </c>
      <c r="E649" s="67"/>
    </row>
    <row r="650" spans="2:5">
      <c r="B650" s="67">
        <v>15</v>
      </c>
      <c r="C650" s="307" t="s">
        <v>2302</v>
      </c>
      <c r="E650" s="67"/>
    </row>
    <row r="651" spans="2:5">
      <c r="B651" s="67">
        <v>16</v>
      </c>
      <c r="C651" s="307" t="s">
        <v>2303</v>
      </c>
      <c r="E651" s="67"/>
    </row>
    <row r="652" spans="2:5">
      <c r="B652" s="67">
        <v>17</v>
      </c>
      <c r="C652" s="307" t="s">
        <v>2171</v>
      </c>
      <c r="E652" s="67"/>
    </row>
    <row r="653" spans="2:5">
      <c r="B653" s="67">
        <v>18</v>
      </c>
      <c r="C653" s="307" t="s">
        <v>2304</v>
      </c>
    </row>
    <row r="654" spans="2:5">
      <c r="B654" s="67">
        <v>19</v>
      </c>
      <c r="C654" s="307" t="s">
        <v>2305</v>
      </c>
    </row>
    <row r="655" spans="2:5">
      <c r="B655" s="67">
        <v>20</v>
      </c>
      <c r="C655" s="307" t="s">
        <v>2306</v>
      </c>
    </row>
    <row r="656" spans="2:5">
      <c r="B656" s="67">
        <v>21</v>
      </c>
      <c r="C656" s="307" t="s">
        <v>2307</v>
      </c>
    </row>
    <row r="657" spans="2:3">
      <c r="B657" s="67">
        <v>22</v>
      </c>
      <c r="C657" s="307" t="s">
        <v>2308</v>
      </c>
    </row>
    <row r="658" spans="2:3">
      <c r="B658" s="67">
        <v>23</v>
      </c>
      <c r="C658" s="307" t="s">
        <v>2309</v>
      </c>
    </row>
    <row r="659" spans="2:3">
      <c r="B659" s="67">
        <v>24</v>
      </c>
      <c r="C659" s="307" t="s">
        <v>2310</v>
      </c>
    </row>
    <row r="660" spans="2:3">
      <c r="B660" s="67">
        <v>25</v>
      </c>
      <c r="C660" s="307" t="s">
        <v>2207</v>
      </c>
    </row>
    <row r="661" spans="2:3">
      <c r="B661" s="67">
        <v>26</v>
      </c>
      <c r="C661" s="307" t="s">
        <v>2292</v>
      </c>
    </row>
    <row r="662" spans="2:3">
      <c r="B662" s="67">
        <v>27</v>
      </c>
      <c r="C662" s="307" t="s">
        <v>2311</v>
      </c>
    </row>
    <row r="663" spans="2:3">
      <c r="B663" s="67">
        <v>28</v>
      </c>
      <c r="C663" s="307" t="s">
        <v>2312</v>
      </c>
    </row>
    <row r="664" spans="2:3">
      <c r="B664" s="67">
        <v>29</v>
      </c>
      <c r="C664" s="307" t="s">
        <v>2313</v>
      </c>
    </row>
    <row r="665" spans="2:3">
      <c r="B665" s="67">
        <v>30</v>
      </c>
      <c r="C665" s="307" t="s">
        <v>2314</v>
      </c>
    </row>
    <row r="666" spans="2:3">
      <c r="B666" s="67">
        <v>31</v>
      </c>
      <c r="C666" s="307" t="s">
        <v>2297</v>
      </c>
    </row>
    <row r="667" spans="2:3">
      <c r="B667" s="67">
        <v>32</v>
      </c>
      <c r="C667" s="307" t="s">
        <v>2315</v>
      </c>
    </row>
    <row r="668" spans="2:3">
      <c r="B668" s="67">
        <v>33</v>
      </c>
      <c r="C668" s="307" t="s">
        <v>2316</v>
      </c>
    </row>
    <row r="669" spans="2:3">
      <c r="B669" s="67">
        <v>34</v>
      </c>
      <c r="C669" s="307" t="s">
        <v>2300</v>
      </c>
    </row>
    <row r="670" spans="2:3">
      <c r="B670" s="67">
        <v>35</v>
      </c>
      <c r="C670" s="307" t="s">
        <v>2301</v>
      </c>
    </row>
    <row r="671" spans="2:3">
      <c r="B671" s="67">
        <v>36</v>
      </c>
      <c r="C671" s="307" t="s">
        <v>2302</v>
      </c>
    </row>
    <row r="672" spans="2:3">
      <c r="B672" s="67">
        <v>37</v>
      </c>
      <c r="C672" s="307" t="s">
        <v>2317</v>
      </c>
    </row>
    <row r="673" spans="2:3">
      <c r="B673" s="67">
        <v>38</v>
      </c>
      <c r="C673" s="307" t="s">
        <v>2171</v>
      </c>
    </row>
    <row r="674" spans="2:3">
      <c r="B674" s="67">
        <v>39</v>
      </c>
      <c r="C674" s="307" t="s">
        <v>2304</v>
      </c>
    </row>
    <row r="675" spans="2:3">
      <c r="B675" s="67">
        <v>40</v>
      </c>
      <c r="C675" s="307" t="s">
        <v>2318</v>
      </c>
    </row>
    <row r="676" spans="2:3">
      <c r="B676" s="67">
        <v>41</v>
      </c>
      <c r="C676" s="307" t="s">
        <v>2319</v>
      </c>
    </row>
    <row r="677" spans="2:3">
      <c r="B677" s="67">
        <v>42</v>
      </c>
      <c r="C677" s="307" t="s">
        <v>2307</v>
      </c>
    </row>
    <row r="678" spans="2:3">
      <c r="B678" s="67">
        <v>43</v>
      </c>
      <c r="C678" s="307" t="s">
        <v>2308</v>
      </c>
    </row>
    <row r="679" spans="2:3">
      <c r="B679" s="67">
        <v>44</v>
      </c>
      <c r="C679" s="307" t="s">
        <v>2309</v>
      </c>
    </row>
    <row r="680" spans="2:3">
      <c r="B680" s="67">
        <v>45</v>
      </c>
      <c r="C680" s="307" t="s">
        <v>2320</v>
      </c>
    </row>
    <row r="681" spans="2:3">
      <c r="B681" s="67">
        <v>46</v>
      </c>
      <c r="C681" s="307" t="s">
        <v>2207</v>
      </c>
    </row>
    <row r="682" spans="2:3">
      <c r="B682" s="67">
        <v>47</v>
      </c>
      <c r="C682" s="307" t="s">
        <v>2222</v>
      </c>
    </row>
    <row r="683" spans="2:3">
      <c r="B683" s="67">
        <v>48</v>
      </c>
      <c r="C683" s="307" t="s">
        <v>2208</v>
      </c>
    </row>
    <row r="684" spans="2:3">
      <c r="C684" s="307"/>
    </row>
    <row r="685" spans="2:3">
      <c r="C685" s="307"/>
    </row>
    <row r="686" spans="2:3">
      <c r="B686" s="163" t="s">
        <v>2321</v>
      </c>
      <c r="C686" s="307"/>
    </row>
    <row r="687" spans="2:3">
      <c r="B687" s="67" t="s">
        <v>2089</v>
      </c>
      <c r="C687" s="307"/>
    </row>
    <row r="688" spans="2:3">
      <c r="C688" s="307"/>
    </row>
    <row r="689" spans="2:3">
      <c r="B689">
        <v>1</v>
      </c>
      <c r="C689" s="307" t="s">
        <v>2091</v>
      </c>
    </row>
    <row r="690" spans="2:3">
      <c r="B690">
        <v>2</v>
      </c>
      <c r="C690" s="307" t="s">
        <v>2219</v>
      </c>
    </row>
    <row r="691" spans="2:3">
      <c r="B691">
        <v>3</v>
      </c>
      <c r="C691" s="307" t="s">
        <v>2290</v>
      </c>
    </row>
    <row r="692" spans="2:3">
      <c r="B692">
        <v>4</v>
      </c>
      <c r="C692" s="307" t="s">
        <v>2291</v>
      </c>
    </row>
    <row r="693" spans="2:3">
      <c r="B693">
        <v>5</v>
      </c>
      <c r="C693" s="307" t="s">
        <v>2292</v>
      </c>
    </row>
    <row r="694" spans="2:3">
      <c r="B694">
        <v>6</v>
      </c>
      <c r="C694" s="307" t="s">
        <v>2322</v>
      </c>
    </row>
    <row r="695" spans="2:3">
      <c r="B695">
        <v>7</v>
      </c>
      <c r="C695" s="307" t="s">
        <v>2323</v>
      </c>
    </row>
    <row r="696" spans="2:3">
      <c r="B696">
        <v>8</v>
      </c>
      <c r="C696" s="307" t="s">
        <v>2292</v>
      </c>
    </row>
    <row r="697" spans="2:3">
      <c r="B697">
        <v>9</v>
      </c>
      <c r="C697" s="307" t="s">
        <v>2324</v>
      </c>
    </row>
    <row r="698" spans="2:3">
      <c r="B698">
        <v>10</v>
      </c>
      <c r="C698" s="307" t="s">
        <v>2325</v>
      </c>
    </row>
    <row r="699" spans="2:3">
      <c r="B699">
        <v>11</v>
      </c>
      <c r="C699" s="307" t="s">
        <v>2222</v>
      </c>
    </row>
    <row r="700" spans="2:3">
      <c r="B700">
        <v>12</v>
      </c>
      <c r="C700" s="307" t="s">
        <v>2208</v>
      </c>
    </row>
    <row r="701" spans="2:3">
      <c r="C701" s="307"/>
    </row>
    <row r="702" spans="2:3">
      <c r="B702" s="163" t="s">
        <v>1332</v>
      </c>
      <c r="C702" s="307"/>
    </row>
    <row r="703" spans="2:3">
      <c r="B703" s="67" t="s">
        <v>2089</v>
      </c>
      <c r="C703" s="307"/>
    </row>
    <row r="704" spans="2:3">
      <c r="B704">
        <v>1</v>
      </c>
      <c r="C704" s="307" t="s">
        <v>2091</v>
      </c>
    </row>
    <row r="705" spans="2:3">
      <c r="B705">
        <v>2</v>
      </c>
      <c r="C705" s="307" t="s">
        <v>2326</v>
      </c>
    </row>
    <row r="706" spans="2:3">
      <c r="B706">
        <v>3</v>
      </c>
      <c r="C706" s="307" t="s">
        <v>2219</v>
      </c>
    </row>
    <row r="707" spans="2:3">
      <c r="B707">
        <v>4</v>
      </c>
      <c r="C707" s="307" t="s">
        <v>2290</v>
      </c>
    </row>
    <row r="708" spans="2:3">
      <c r="B708">
        <v>5</v>
      </c>
      <c r="C708" s="307" t="s">
        <v>2291</v>
      </c>
    </row>
    <row r="709" spans="2:3">
      <c r="B709">
        <v>6</v>
      </c>
      <c r="C709" s="307" t="s">
        <v>2292</v>
      </c>
    </row>
    <row r="710" spans="2:3">
      <c r="B710">
        <v>7</v>
      </c>
      <c r="C710" s="307" t="s">
        <v>2327</v>
      </c>
    </row>
    <row r="711" spans="2:3">
      <c r="B711">
        <v>8</v>
      </c>
      <c r="C711" s="307" t="s">
        <v>2328</v>
      </c>
    </row>
    <row r="712" spans="2:3">
      <c r="B712">
        <v>9</v>
      </c>
      <c r="C712" s="307" t="s">
        <v>2329</v>
      </c>
    </row>
    <row r="713" spans="2:3">
      <c r="B713">
        <v>10</v>
      </c>
      <c r="C713" s="307" t="s">
        <v>2330</v>
      </c>
    </row>
    <row r="714" spans="2:3">
      <c r="B714">
        <v>11</v>
      </c>
      <c r="C714" s="307" t="s">
        <v>2331</v>
      </c>
    </row>
    <row r="715" spans="2:3">
      <c r="B715">
        <v>12</v>
      </c>
      <c r="C715" s="307" t="s">
        <v>2332</v>
      </c>
    </row>
    <row r="716" spans="2:3">
      <c r="B716">
        <v>13</v>
      </c>
      <c r="C716" s="307" t="s">
        <v>2333</v>
      </c>
    </row>
    <row r="717" spans="2:3">
      <c r="B717">
        <v>14</v>
      </c>
      <c r="C717" s="307" t="s">
        <v>2334</v>
      </c>
    </row>
    <row r="718" spans="2:3">
      <c r="B718">
        <v>15</v>
      </c>
      <c r="C718" s="307" t="s">
        <v>2335</v>
      </c>
    </row>
    <row r="719" spans="2:3">
      <c r="B719">
        <v>16</v>
      </c>
      <c r="C719" s="307" t="s">
        <v>2336</v>
      </c>
    </row>
    <row r="720" spans="2:3">
      <c r="B720">
        <v>17</v>
      </c>
      <c r="C720" s="307" t="s">
        <v>2337</v>
      </c>
    </row>
    <row r="721" spans="2:3">
      <c r="B721">
        <v>18</v>
      </c>
      <c r="C721" s="307" t="s">
        <v>2338</v>
      </c>
    </row>
    <row r="722" spans="2:3">
      <c r="B722">
        <v>19</v>
      </c>
      <c r="C722" s="307" t="s">
        <v>2339</v>
      </c>
    </row>
    <row r="723" spans="2:3">
      <c r="B723">
        <v>20</v>
      </c>
      <c r="C723" s="307" t="s">
        <v>2340</v>
      </c>
    </row>
    <row r="724" spans="2:3">
      <c r="B724">
        <v>21</v>
      </c>
      <c r="C724" s="307" t="s">
        <v>2341</v>
      </c>
    </row>
    <row r="725" spans="2:3">
      <c r="B725">
        <v>22</v>
      </c>
      <c r="C725" s="307" t="s">
        <v>2342</v>
      </c>
    </row>
    <row r="726" spans="2:3">
      <c r="B726">
        <v>23</v>
      </c>
      <c r="C726" s="307" t="s">
        <v>2343</v>
      </c>
    </row>
    <row r="727" spans="2:3">
      <c r="B727">
        <v>24</v>
      </c>
      <c r="C727" s="307" t="s">
        <v>2344</v>
      </c>
    </row>
    <row r="728" spans="2:3">
      <c r="B728">
        <v>25</v>
      </c>
      <c r="C728" s="307" t="s">
        <v>2345</v>
      </c>
    </row>
    <row r="729" spans="2:3">
      <c r="B729">
        <v>26</v>
      </c>
      <c r="C729" s="307" t="s">
        <v>2171</v>
      </c>
    </row>
    <row r="730" spans="2:3">
      <c r="B730">
        <v>27</v>
      </c>
      <c r="C730" s="307" t="s">
        <v>2328</v>
      </c>
    </row>
    <row r="731" spans="2:3">
      <c r="B731">
        <v>28</v>
      </c>
      <c r="C731" s="307" t="s">
        <v>2346</v>
      </c>
    </row>
    <row r="732" spans="2:3">
      <c r="B732">
        <v>29</v>
      </c>
      <c r="C732" s="307" t="s">
        <v>2347</v>
      </c>
    </row>
    <row r="733" spans="2:3">
      <c r="B733">
        <v>30</v>
      </c>
      <c r="C733" s="307" t="s">
        <v>2348</v>
      </c>
    </row>
    <row r="734" spans="2:3">
      <c r="B734">
        <v>31</v>
      </c>
      <c r="C734" s="307" t="s">
        <v>2349</v>
      </c>
    </row>
    <row r="735" spans="2:3">
      <c r="B735">
        <v>32</v>
      </c>
      <c r="C735" s="307" t="s">
        <v>2350</v>
      </c>
    </row>
    <row r="736" spans="2:3">
      <c r="B736">
        <v>33</v>
      </c>
      <c r="C736" s="307" t="s">
        <v>2334</v>
      </c>
    </row>
    <row r="737" spans="2:3">
      <c r="B737">
        <v>34</v>
      </c>
      <c r="C737" s="307" t="s">
        <v>2351</v>
      </c>
    </row>
    <row r="738" spans="2:3">
      <c r="B738">
        <v>35</v>
      </c>
      <c r="C738" s="307" t="s">
        <v>2336</v>
      </c>
    </row>
    <row r="739" spans="2:3">
      <c r="B739">
        <v>36</v>
      </c>
      <c r="C739" s="307" t="s">
        <v>2337</v>
      </c>
    </row>
    <row r="740" spans="2:3">
      <c r="B740">
        <v>37</v>
      </c>
      <c r="C740" s="307" t="s">
        <v>2338</v>
      </c>
    </row>
    <row r="741" spans="2:3">
      <c r="B741">
        <v>38</v>
      </c>
      <c r="C741" s="307" t="s">
        <v>2339</v>
      </c>
    </row>
    <row r="742" spans="2:3">
      <c r="B742">
        <v>39</v>
      </c>
      <c r="C742" s="307" t="s">
        <v>2340</v>
      </c>
    </row>
    <row r="743" spans="2:3">
      <c r="B743">
        <v>40</v>
      </c>
      <c r="C743" s="307" t="s">
        <v>2341</v>
      </c>
    </row>
    <row r="744" spans="2:3">
      <c r="B744">
        <v>41</v>
      </c>
      <c r="C744" s="307" t="s">
        <v>2342</v>
      </c>
    </row>
    <row r="745" spans="2:3">
      <c r="B745">
        <v>42</v>
      </c>
      <c r="C745" s="307" t="s">
        <v>2343</v>
      </c>
    </row>
    <row r="746" spans="2:3">
      <c r="B746">
        <v>43</v>
      </c>
      <c r="C746" s="307" t="s">
        <v>2344</v>
      </c>
    </row>
    <row r="747" spans="2:3">
      <c r="B747">
        <v>44</v>
      </c>
      <c r="C747" s="307" t="s">
        <v>2345</v>
      </c>
    </row>
    <row r="748" spans="2:3">
      <c r="B748">
        <v>45</v>
      </c>
      <c r="C748" s="307" t="s">
        <v>2207</v>
      </c>
    </row>
    <row r="749" spans="2:3">
      <c r="B749">
        <v>84</v>
      </c>
      <c r="C749" s="307" t="s">
        <v>2352</v>
      </c>
    </row>
    <row r="750" spans="2:3">
      <c r="B750">
        <v>85</v>
      </c>
      <c r="C750" s="307" t="s">
        <v>2208</v>
      </c>
    </row>
    <row r="751" spans="2:3">
      <c r="C751" s="307"/>
    </row>
    <row r="752" spans="2:3">
      <c r="B752" s="163" t="s">
        <v>2353</v>
      </c>
      <c r="C752" s="307"/>
    </row>
    <row r="753" spans="2:3">
      <c r="B753" s="67" t="s">
        <v>2089</v>
      </c>
      <c r="C753" s="307"/>
    </row>
    <row r="754" spans="2:3">
      <c r="C754" s="307"/>
    </row>
    <row r="755" spans="2:3">
      <c r="B755">
        <v>1</v>
      </c>
      <c r="C755" s="307" t="s">
        <v>2091</v>
      </c>
    </row>
    <row r="756" spans="2:3">
      <c r="B756">
        <v>2</v>
      </c>
      <c r="C756" s="307" t="s">
        <v>2354</v>
      </c>
    </row>
    <row r="757" spans="2:3">
      <c r="B757">
        <v>3</v>
      </c>
      <c r="C757" s="307" t="s">
        <v>2355</v>
      </c>
    </row>
    <row r="758" spans="2:3">
      <c r="B758">
        <v>4</v>
      </c>
      <c r="C758" s="307" t="s">
        <v>2356</v>
      </c>
    </row>
    <row r="759" spans="2:3">
      <c r="B759">
        <v>5</v>
      </c>
      <c r="C759" s="307" t="s">
        <v>2168</v>
      </c>
    </row>
    <row r="760" spans="2:3">
      <c r="B760">
        <v>6</v>
      </c>
      <c r="C760" s="307" t="s">
        <v>2357</v>
      </c>
    </row>
    <row r="761" spans="2:3">
      <c r="B761">
        <v>7</v>
      </c>
      <c r="C761" s="307" t="s">
        <v>2358</v>
      </c>
    </row>
    <row r="762" spans="2:3">
      <c r="B762">
        <v>8</v>
      </c>
      <c r="C762" s="307" t="s">
        <v>2171</v>
      </c>
    </row>
    <row r="763" spans="2:3">
      <c r="B763">
        <v>9</v>
      </c>
      <c r="C763" s="307" t="s">
        <v>2359</v>
      </c>
    </row>
    <row r="764" spans="2:3">
      <c r="B764">
        <v>10</v>
      </c>
      <c r="C764" s="307" t="s">
        <v>2360</v>
      </c>
    </row>
    <row r="765" spans="2:3">
      <c r="B765">
        <v>11</v>
      </c>
      <c r="C765" s="307" t="s">
        <v>2208</v>
      </c>
    </row>
    <row r="766" spans="2:3">
      <c r="C766" s="307"/>
    </row>
    <row r="767" spans="2:3">
      <c r="C767" s="307"/>
    </row>
    <row r="768" spans="2:3">
      <c r="B768" s="163" t="s">
        <v>2361</v>
      </c>
      <c r="C768" s="307"/>
    </row>
    <row r="769" spans="2:3">
      <c r="B769" s="67" t="s">
        <v>2089</v>
      </c>
      <c r="C769" s="307"/>
    </row>
    <row r="770" spans="2:3">
      <c r="C770" s="307"/>
    </row>
    <row r="771" spans="2:3">
      <c r="B771">
        <v>1</v>
      </c>
      <c r="C771" s="307" t="s">
        <v>2091</v>
      </c>
    </row>
    <row r="772" spans="2:3">
      <c r="B772">
        <v>2</v>
      </c>
      <c r="C772" s="307" t="s">
        <v>2362</v>
      </c>
    </row>
    <row r="773" spans="2:3">
      <c r="B773">
        <v>3</v>
      </c>
      <c r="C773" s="307" t="s">
        <v>2363</v>
      </c>
    </row>
    <row r="774" spans="2:3">
      <c r="B774">
        <v>4</v>
      </c>
      <c r="C774" s="307" t="s">
        <v>2364</v>
      </c>
    </row>
    <row r="775" spans="2:3">
      <c r="B775">
        <v>5</v>
      </c>
      <c r="C775" s="307" t="s">
        <v>2365</v>
      </c>
    </row>
    <row r="776" spans="2:3">
      <c r="B776">
        <v>6</v>
      </c>
      <c r="C776" s="307" t="s">
        <v>2366</v>
      </c>
    </row>
    <row r="777" spans="2:3">
      <c r="B777">
        <v>7</v>
      </c>
      <c r="C777" s="307" t="s">
        <v>2367</v>
      </c>
    </row>
    <row r="778" spans="2:3">
      <c r="B778">
        <v>8</v>
      </c>
      <c r="C778" s="307" t="s">
        <v>2368</v>
      </c>
    </row>
    <row r="779" spans="2:3">
      <c r="B779">
        <v>9</v>
      </c>
      <c r="C779" s="307" t="s">
        <v>2369</v>
      </c>
    </row>
    <row r="780" spans="2:3">
      <c r="B780">
        <v>10</v>
      </c>
      <c r="C780" s="307" t="s">
        <v>2370</v>
      </c>
    </row>
    <row r="781" spans="2:3">
      <c r="B781">
        <v>11</v>
      </c>
      <c r="C781" s="307" t="s">
        <v>2371</v>
      </c>
    </row>
    <row r="782" spans="2:3">
      <c r="B782">
        <v>12</v>
      </c>
      <c r="C782" s="307" t="s">
        <v>2372</v>
      </c>
    </row>
    <row r="783" spans="2:3">
      <c r="B783">
        <v>13</v>
      </c>
      <c r="C783" s="307" t="s">
        <v>2373</v>
      </c>
    </row>
    <row r="784" spans="2:3">
      <c r="B784">
        <v>14</v>
      </c>
      <c r="C784" s="307" t="s">
        <v>2374</v>
      </c>
    </row>
    <row r="785" spans="2:3">
      <c r="B785">
        <v>15</v>
      </c>
      <c r="C785" s="307" t="s">
        <v>2375</v>
      </c>
    </row>
    <row r="786" spans="2:3">
      <c r="B786">
        <v>16</v>
      </c>
      <c r="C786" s="307" t="s">
        <v>2376</v>
      </c>
    </row>
    <row r="787" spans="2:3">
      <c r="B787">
        <v>17</v>
      </c>
      <c r="C787" s="307" t="s">
        <v>2377</v>
      </c>
    </row>
    <row r="788" spans="2:3">
      <c r="B788">
        <v>18</v>
      </c>
      <c r="C788" s="307" t="s">
        <v>2378</v>
      </c>
    </row>
    <row r="789" spans="2:3">
      <c r="B789">
        <v>19</v>
      </c>
      <c r="C789" s="307" t="s">
        <v>2200</v>
      </c>
    </row>
    <row r="790" spans="2:3">
      <c r="B790">
        <v>20</v>
      </c>
      <c r="C790" s="307" t="s">
        <v>2364</v>
      </c>
    </row>
    <row r="791" spans="2:3">
      <c r="B791">
        <v>21</v>
      </c>
      <c r="C791" s="307" t="s">
        <v>2365</v>
      </c>
    </row>
    <row r="792" spans="2:3">
      <c r="B792">
        <v>22</v>
      </c>
      <c r="C792" s="307" t="s">
        <v>2366</v>
      </c>
    </row>
    <row r="793" spans="2:3">
      <c r="B793">
        <v>23</v>
      </c>
      <c r="C793" s="307" t="s">
        <v>2367</v>
      </c>
    </row>
    <row r="794" spans="2:3">
      <c r="B794">
        <v>24</v>
      </c>
      <c r="C794" s="307" t="s">
        <v>2368</v>
      </c>
    </row>
    <row r="795" spans="2:3">
      <c r="B795">
        <v>25</v>
      </c>
      <c r="C795" s="307" t="s">
        <v>2369</v>
      </c>
    </row>
    <row r="796" spans="2:3">
      <c r="B796">
        <v>26</v>
      </c>
      <c r="C796" s="307" t="s">
        <v>2370</v>
      </c>
    </row>
    <row r="797" spans="2:3">
      <c r="B797">
        <v>27</v>
      </c>
      <c r="C797" s="307" t="s">
        <v>2379</v>
      </c>
    </row>
    <row r="798" spans="2:3">
      <c r="B798">
        <v>28</v>
      </c>
      <c r="C798" s="307" t="s">
        <v>2380</v>
      </c>
    </row>
    <row r="799" spans="2:3">
      <c r="B799">
        <v>29</v>
      </c>
      <c r="C799" s="307" t="s">
        <v>2381</v>
      </c>
    </row>
    <row r="800" spans="2:3">
      <c r="B800">
        <v>30</v>
      </c>
      <c r="C800" s="307" t="s">
        <v>2374</v>
      </c>
    </row>
    <row r="801" spans="2:3">
      <c r="B801">
        <v>31</v>
      </c>
      <c r="C801" s="307" t="s">
        <v>2375</v>
      </c>
    </row>
    <row r="802" spans="2:3">
      <c r="B802">
        <v>32</v>
      </c>
      <c r="C802" s="307" t="s">
        <v>2376</v>
      </c>
    </row>
    <row r="803" spans="2:3">
      <c r="B803">
        <v>33</v>
      </c>
      <c r="C803" s="307" t="s">
        <v>2377</v>
      </c>
    </row>
    <row r="804" spans="2:3">
      <c r="B804">
        <v>34</v>
      </c>
      <c r="C804" s="307" t="s">
        <v>2378</v>
      </c>
    </row>
    <row r="805" spans="2:3">
      <c r="B805">
        <v>35</v>
      </c>
      <c r="C805" s="307" t="s">
        <v>2200</v>
      </c>
    </row>
    <row r="806" spans="2:3">
      <c r="B806">
        <v>36</v>
      </c>
      <c r="C806" s="307" t="s">
        <v>2364</v>
      </c>
    </row>
    <row r="807" spans="2:3">
      <c r="B807">
        <v>37</v>
      </c>
      <c r="C807" s="307" t="s">
        <v>2382</v>
      </c>
    </row>
    <row r="808" spans="2:3">
      <c r="B808">
        <v>38</v>
      </c>
      <c r="C808" s="307" t="s">
        <v>2366</v>
      </c>
    </row>
    <row r="809" spans="2:3">
      <c r="B809">
        <v>39</v>
      </c>
      <c r="C809" s="307" t="s">
        <v>2367</v>
      </c>
    </row>
    <row r="810" spans="2:3">
      <c r="B810">
        <v>40</v>
      </c>
      <c r="C810" s="307" t="s">
        <v>2368</v>
      </c>
    </row>
    <row r="811" spans="2:3">
      <c r="B811">
        <v>41</v>
      </c>
      <c r="C811" s="307" t="s">
        <v>2369</v>
      </c>
    </row>
    <row r="812" spans="2:3">
      <c r="B812">
        <v>42</v>
      </c>
      <c r="C812" s="307" t="s">
        <v>2370</v>
      </c>
    </row>
    <row r="813" spans="2:3">
      <c r="B813">
        <v>43</v>
      </c>
      <c r="C813" s="307" t="s">
        <v>2379</v>
      </c>
    </row>
    <row r="814" spans="2:3">
      <c r="B814">
        <v>44</v>
      </c>
      <c r="C814" s="307" t="s">
        <v>2383</v>
      </c>
    </row>
    <row r="815" spans="2:3">
      <c r="B815">
        <v>45</v>
      </c>
      <c r="C815" s="307" t="s">
        <v>2384</v>
      </c>
    </row>
    <row r="816" spans="2:3">
      <c r="B816">
        <v>46</v>
      </c>
      <c r="C816" s="307" t="s">
        <v>2374</v>
      </c>
    </row>
    <row r="817" spans="2:3">
      <c r="B817">
        <v>47</v>
      </c>
      <c r="C817" s="307" t="s">
        <v>2375</v>
      </c>
    </row>
    <row r="818" spans="2:3">
      <c r="B818">
        <v>48</v>
      </c>
      <c r="C818" s="307" t="s">
        <v>2376</v>
      </c>
    </row>
    <row r="819" spans="2:3">
      <c r="B819">
        <v>49</v>
      </c>
      <c r="C819" s="307" t="s">
        <v>2377</v>
      </c>
    </row>
    <row r="820" spans="2:3">
      <c r="B820">
        <v>50</v>
      </c>
      <c r="C820" s="307" t="s">
        <v>2378</v>
      </c>
    </row>
    <row r="821" spans="2:3">
      <c r="B821">
        <v>51</v>
      </c>
      <c r="C821" s="307" t="s">
        <v>2190</v>
      </c>
    </row>
    <row r="822" spans="2:3">
      <c r="B822">
        <v>52</v>
      </c>
      <c r="C822" s="307" t="s">
        <v>2191</v>
      </c>
    </row>
    <row r="823" spans="2:3">
      <c r="B823">
        <v>53</v>
      </c>
      <c r="C823" s="307" t="s">
        <v>2385</v>
      </c>
    </row>
    <row r="824" spans="2:3">
      <c r="B824">
        <v>54</v>
      </c>
      <c r="C824" s="307" t="s">
        <v>2355</v>
      </c>
    </row>
    <row r="825" spans="2:3">
      <c r="B825">
        <v>55</v>
      </c>
      <c r="C825" s="307" t="s">
        <v>2386</v>
      </c>
    </row>
    <row r="826" spans="2:3">
      <c r="B826">
        <v>56</v>
      </c>
      <c r="C826" s="307" t="s">
        <v>2168</v>
      </c>
    </row>
    <row r="827" spans="2:3">
      <c r="B827">
        <v>57</v>
      </c>
      <c r="C827" s="307" t="s">
        <v>2357</v>
      </c>
    </row>
    <row r="828" spans="2:3">
      <c r="B828">
        <v>58</v>
      </c>
      <c r="C828" s="307" t="s">
        <v>2358</v>
      </c>
    </row>
    <row r="829" spans="2:3">
      <c r="B829">
        <v>59</v>
      </c>
      <c r="C829" s="307" t="s">
        <v>2171</v>
      </c>
    </row>
    <row r="830" spans="2:3">
      <c r="B830">
        <v>60</v>
      </c>
      <c r="C830" s="307" t="s">
        <v>2360</v>
      </c>
    </row>
    <row r="831" spans="2:3">
      <c r="B831">
        <v>61</v>
      </c>
      <c r="C831" s="307" t="s">
        <v>2208</v>
      </c>
    </row>
    <row r="832" spans="2:3">
      <c r="C832" s="307"/>
    </row>
    <row r="833" spans="2:3">
      <c r="B833" s="163" t="s">
        <v>2387</v>
      </c>
      <c r="C833" s="307"/>
    </row>
    <row r="834" spans="2:3">
      <c r="B834" s="67" t="s">
        <v>2089</v>
      </c>
      <c r="C834" s="307"/>
    </row>
    <row r="835" spans="2:3">
      <c r="C835" s="307"/>
    </row>
    <row r="836" spans="2:3">
      <c r="B836">
        <v>1</v>
      </c>
      <c r="C836" s="307" t="s">
        <v>2091</v>
      </c>
    </row>
    <row r="837" spans="2:3">
      <c r="B837">
        <v>2</v>
      </c>
      <c r="C837" s="307" t="s">
        <v>2388</v>
      </c>
    </row>
    <row r="838" spans="2:3">
      <c r="B838">
        <v>3</v>
      </c>
      <c r="C838" s="307" t="s">
        <v>2389</v>
      </c>
    </row>
    <row r="839" spans="2:3">
      <c r="B839">
        <v>4</v>
      </c>
      <c r="C839" s="307" t="s">
        <v>2390</v>
      </c>
    </row>
    <row r="840" spans="2:3">
      <c r="B840">
        <v>5</v>
      </c>
      <c r="C840" s="307" t="s">
        <v>2391</v>
      </c>
    </row>
    <row r="841" spans="2:3">
      <c r="B841">
        <v>6</v>
      </c>
      <c r="C841" s="307" t="s">
        <v>2392</v>
      </c>
    </row>
    <row r="842" spans="2:3">
      <c r="B842">
        <v>7</v>
      </c>
      <c r="C842" s="307" t="s">
        <v>2219</v>
      </c>
    </row>
    <row r="843" spans="2:3">
      <c r="B843">
        <v>8</v>
      </c>
      <c r="C843" s="307" t="s">
        <v>2393</v>
      </c>
    </row>
    <row r="844" spans="2:3">
      <c r="B844">
        <v>9</v>
      </c>
      <c r="C844" s="307" t="s">
        <v>2394</v>
      </c>
    </row>
    <row r="845" spans="2:3">
      <c r="B845">
        <v>10</v>
      </c>
      <c r="C845" s="307" t="s">
        <v>2292</v>
      </c>
    </row>
    <row r="846" spans="2:3">
      <c r="B846">
        <v>11</v>
      </c>
      <c r="C846" s="307" t="s">
        <v>2395</v>
      </c>
    </row>
    <row r="847" spans="2:3">
      <c r="B847">
        <v>12</v>
      </c>
      <c r="C847" s="307" t="s">
        <v>2328</v>
      </c>
    </row>
    <row r="848" spans="2:3">
      <c r="B848">
        <v>13</v>
      </c>
      <c r="C848" s="307" t="s">
        <v>2396</v>
      </c>
    </row>
    <row r="849" spans="2:3">
      <c r="B849">
        <v>14</v>
      </c>
      <c r="C849" s="307" t="s">
        <v>2397</v>
      </c>
    </row>
    <row r="850" spans="2:3">
      <c r="B850">
        <v>15</v>
      </c>
      <c r="C850" s="307" t="s">
        <v>2398</v>
      </c>
    </row>
    <row r="851" spans="2:3">
      <c r="B851">
        <v>16</v>
      </c>
      <c r="C851" s="307" t="s">
        <v>2399</v>
      </c>
    </row>
    <row r="852" spans="2:3">
      <c r="B852">
        <v>17</v>
      </c>
      <c r="C852" s="307" t="s">
        <v>2400</v>
      </c>
    </row>
    <row r="853" spans="2:3">
      <c r="B853">
        <v>18</v>
      </c>
      <c r="C853" s="307" t="s">
        <v>2401</v>
      </c>
    </row>
    <row r="854" spans="2:3">
      <c r="B854">
        <v>19</v>
      </c>
      <c r="C854" s="307" t="s">
        <v>2171</v>
      </c>
    </row>
    <row r="855" spans="2:3">
      <c r="B855">
        <v>20</v>
      </c>
      <c r="C855" s="307" t="s">
        <v>2328</v>
      </c>
    </row>
    <row r="856" spans="2:3">
      <c r="B856">
        <v>21</v>
      </c>
      <c r="C856" s="307" t="s">
        <v>2402</v>
      </c>
    </row>
    <row r="857" spans="2:3">
      <c r="B857">
        <v>22</v>
      </c>
      <c r="C857" s="307" t="s">
        <v>2397</v>
      </c>
    </row>
    <row r="858" spans="2:3">
      <c r="B858">
        <v>23</v>
      </c>
      <c r="C858" s="307" t="s">
        <v>2398</v>
      </c>
    </row>
    <row r="859" spans="2:3">
      <c r="B859">
        <v>24</v>
      </c>
      <c r="C859" s="307" t="s">
        <v>2399</v>
      </c>
    </row>
    <row r="860" spans="2:3">
      <c r="B860">
        <v>25</v>
      </c>
      <c r="C860" s="307" t="s">
        <v>2400</v>
      </c>
    </row>
    <row r="861" spans="2:3">
      <c r="B861">
        <v>26</v>
      </c>
      <c r="C861" s="307" t="s">
        <v>2401</v>
      </c>
    </row>
    <row r="862" spans="2:3">
      <c r="B862">
        <v>27</v>
      </c>
      <c r="C862" s="307" t="s">
        <v>2207</v>
      </c>
    </row>
    <row r="863" spans="2:3">
      <c r="B863">
        <v>28</v>
      </c>
      <c r="C863" s="307" t="s">
        <v>2352</v>
      </c>
    </row>
    <row r="864" spans="2:3">
      <c r="B864">
        <v>29</v>
      </c>
      <c r="C864" s="307" t="s">
        <v>2208</v>
      </c>
    </row>
    <row r="865" spans="2:3">
      <c r="C865" s="307"/>
    </row>
    <row r="866" spans="2:3">
      <c r="C866" s="307"/>
    </row>
    <row r="867" spans="2:3">
      <c r="B867" s="163" t="s">
        <v>2403</v>
      </c>
      <c r="C867" s="307"/>
    </row>
    <row r="868" spans="2:3">
      <c r="B868" s="67" t="s">
        <v>2089</v>
      </c>
      <c r="C868" s="307"/>
    </row>
    <row r="869" spans="2:3">
      <c r="B869">
        <v>1</v>
      </c>
      <c r="C869" s="307" t="s">
        <v>2091</v>
      </c>
    </row>
    <row r="870" spans="2:3">
      <c r="B870">
        <v>2</v>
      </c>
      <c r="C870" s="307" t="s">
        <v>2219</v>
      </c>
    </row>
    <row r="871" spans="2:3">
      <c r="B871">
        <v>3</v>
      </c>
      <c r="C871" s="307" t="s">
        <v>2290</v>
      </c>
    </row>
    <row r="872" spans="2:3">
      <c r="B872">
        <v>4</v>
      </c>
      <c r="C872" s="307" t="s">
        <v>2291</v>
      </c>
    </row>
    <row r="873" spans="2:3">
      <c r="B873">
        <v>5</v>
      </c>
      <c r="C873" s="307" t="s">
        <v>2292</v>
      </c>
    </row>
    <row r="874" spans="2:3">
      <c r="B874">
        <v>6</v>
      </c>
      <c r="C874" s="307" t="s">
        <v>2404</v>
      </c>
    </row>
    <row r="875" spans="2:3">
      <c r="B875">
        <v>7</v>
      </c>
      <c r="C875" s="307" t="s">
        <v>2328</v>
      </c>
    </row>
    <row r="876" spans="2:3">
      <c r="B876">
        <v>8</v>
      </c>
      <c r="C876" s="307" t="s">
        <v>2405</v>
      </c>
    </row>
    <row r="877" spans="2:3">
      <c r="B877">
        <v>9</v>
      </c>
      <c r="C877" s="307" t="s">
        <v>2406</v>
      </c>
    </row>
    <row r="878" spans="2:3">
      <c r="B878">
        <v>10</v>
      </c>
      <c r="C878" s="307" t="s">
        <v>2407</v>
      </c>
    </row>
    <row r="879" spans="2:3">
      <c r="B879">
        <v>11</v>
      </c>
      <c r="C879" s="307" t="s">
        <v>2408</v>
      </c>
    </row>
    <row r="880" spans="2:3">
      <c r="B880">
        <v>12</v>
      </c>
      <c r="C880" s="307" t="s">
        <v>2171</v>
      </c>
    </row>
    <row r="881" spans="2:3">
      <c r="B881">
        <v>13</v>
      </c>
      <c r="C881" s="307" t="s">
        <v>2328</v>
      </c>
    </row>
    <row r="882" spans="2:3">
      <c r="B882">
        <v>14</v>
      </c>
      <c r="C882" s="307" t="s">
        <v>2409</v>
      </c>
    </row>
    <row r="883" spans="2:3">
      <c r="B883">
        <v>15</v>
      </c>
      <c r="C883" s="307" t="s">
        <v>2406</v>
      </c>
    </row>
    <row r="884" spans="2:3">
      <c r="B884">
        <v>16</v>
      </c>
      <c r="C884" s="307" t="s">
        <v>2410</v>
      </c>
    </row>
    <row r="885" spans="2:3">
      <c r="B885">
        <v>17</v>
      </c>
      <c r="C885" s="307" t="s">
        <v>2411</v>
      </c>
    </row>
    <row r="886" spans="2:3">
      <c r="B886">
        <v>18</v>
      </c>
      <c r="C886" s="307" t="s">
        <v>2207</v>
      </c>
    </row>
    <row r="887" spans="2:3">
      <c r="B887">
        <v>19</v>
      </c>
      <c r="C887" s="307" t="s">
        <v>2412</v>
      </c>
    </row>
    <row r="888" spans="2:3">
      <c r="B888">
        <v>20</v>
      </c>
      <c r="C888" s="307" t="s">
        <v>2413</v>
      </c>
    </row>
    <row r="889" spans="2:3">
      <c r="B889">
        <v>21</v>
      </c>
      <c r="C889" s="307" t="s">
        <v>2328</v>
      </c>
    </row>
    <row r="890" spans="2:3">
      <c r="B890">
        <v>22</v>
      </c>
      <c r="C890" s="307" t="s">
        <v>2405</v>
      </c>
    </row>
    <row r="891" spans="2:3">
      <c r="B891">
        <v>23</v>
      </c>
      <c r="C891" s="307" t="s">
        <v>2406</v>
      </c>
    </row>
    <row r="892" spans="2:3">
      <c r="B892">
        <v>24</v>
      </c>
      <c r="C892" s="307" t="s">
        <v>2407</v>
      </c>
    </row>
    <row r="893" spans="2:3">
      <c r="B893">
        <v>25</v>
      </c>
      <c r="C893" s="307" t="s">
        <v>2408</v>
      </c>
    </row>
    <row r="894" spans="2:3">
      <c r="B894">
        <v>26</v>
      </c>
      <c r="C894" s="307" t="s">
        <v>2171</v>
      </c>
    </row>
    <row r="895" spans="2:3">
      <c r="B895">
        <v>27</v>
      </c>
      <c r="C895" s="307" t="s">
        <v>2328</v>
      </c>
    </row>
    <row r="896" spans="2:3">
      <c r="B896">
        <v>28</v>
      </c>
      <c r="C896" s="307" t="s">
        <v>2409</v>
      </c>
    </row>
    <row r="897" spans="2:3">
      <c r="B897">
        <v>29</v>
      </c>
      <c r="C897" s="307" t="s">
        <v>2406</v>
      </c>
    </row>
    <row r="898" spans="2:3">
      <c r="B898">
        <v>30</v>
      </c>
      <c r="C898" s="307" t="s">
        <v>2410</v>
      </c>
    </row>
    <row r="899" spans="2:3">
      <c r="B899">
        <v>31</v>
      </c>
      <c r="C899" s="307" t="s">
        <v>2411</v>
      </c>
    </row>
    <row r="900" spans="2:3">
      <c r="B900">
        <v>32</v>
      </c>
      <c r="C900" s="307" t="s">
        <v>2207</v>
      </c>
    </row>
    <row r="901" spans="2:3">
      <c r="B901">
        <v>33</v>
      </c>
      <c r="C901" s="307" t="s">
        <v>2412</v>
      </c>
    </row>
    <row r="902" spans="2:3">
      <c r="B902">
        <v>34</v>
      </c>
      <c r="C902" s="307" t="s">
        <v>2414</v>
      </c>
    </row>
    <row r="903" spans="2:3">
      <c r="B903">
        <v>35</v>
      </c>
      <c r="C903" s="307" t="s">
        <v>2328</v>
      </c>
    </row>
    <row r="904" spans="2:3">
      <c r="B904">
        <v>36</v>
      </c>
      <c r="C904" s="307" t="s">
        <v>2415</v>
      </c>
    </row>
    <row r="905" spans="2:3">
      <c r="B905">
        <v>37</v>
      </c>
      <c r="C905" s="307" t="s">
        <v>2416</v>
      </c>
    </row>
    <row r="906" spans="2:3">
      <c r="B906">
        <v>38</v>
      </c>
      <c r="C906" s="307" t="s">
        <v>2417</v>
      </c>
    </row>
    <row r="907" spans="2:3">
      <c r="B907">
        <v>39</v>
      </c>
      <c r="C907" s="307" t="s">
        <v>2418</v>
      </c>
    </row>
    <row r="908" spans="2:3">
      <c r="B908">
        <v>40</v>
      </c>
      <c r="C908" s="307" t="s">
        <v>2171</v>
      </c>
    </row>
    <row r="909" spans="2:3">
      <c r="B909">
        <v>41</v>
      </c>
      <c r="C909" s="307" t="s">
        <v>2328</v>
      </c>
    </row>
    <row r="910" spans="2:3">
      <c r="B910">
        <v>42</v>
      </c>
      <c r="C910" s="307" t="s">
        <v>2419</v>
      </c>
    </row>
    <row r="911" spans="2:3">
      <c r="B911">
        <v>43</v>
      </c>
      <c r="C911" s="307" t="s">
        <v>2420</v>
      </c>
    </row>
    <row r="912" spans="2:3">
      <c r="B912">
        <v>44</v>
      </c>
      <c r="C912" s="307" t="s">
        <v>2421</v>
      </c>
    </row>
    <row r="913" spans="2:3">
      <c r="B913">
        <v>45</v>
      </c>
      <c r="C913" s="307" t="s">
        <v>2422</v>
      </c>
    </row>
    <row r="914" spans="2:3">
      <c r="B914">
        <v>46</v>
      </c>
      <c r="C914" s="307" t="s">
        <v>2207</v>
      </c>
    </row>
    <row r="915" spans="2:3">
      <c r="B915">
        <v>47</v>
      </c>
      <c r="C915" s="307" t="s">
        <v>2412</v>
      </c>
    </row>
    <row r="916" spans="2:3">
      <c r="B916">
        <v>48</v>
      </c>
      <c r="C916" s="307" t="s">
        <v>2423</v>
      </c>
    </row>
    <row r="917" spans="2:3">
      <c r="B917">
        <v>49</v>
      </c>
      <c r="C917" s="307" t="s">
        <v>2328</v>
      </c>
    </row>
    <row r="918" spans="2:3">
      <c r="B918">
        <v>50</v>
      </c>
      <c r="C918" s="307" t="s">
        <v>2405</v>
      </c>
    </row>
    <row r="919" spans="2:3">
      <c r="B919">
        <v>51</v>
      </c>
      <c r="C919" s="307" t="s">
        <v>2406</v>
      </c>
    </row>
    <row r="920" spans="2:3">
      <c r="B920">
        <v>52</v>
      </c>
      <c r="C920" s="307" t="s">
        <v>2424</v>
      </c>
    </row>
    <row r="921" spans="2:3">
      <c r="B921">
        <v>53</v>
      </c>
      <c r="C921" s="307" t="s">
        <v>2425</v>
      </c>
    </row>
    <row r="922" spans="2:3">
      <c r="B922">
        <v>54</v>
      </c>
      <c r="C922" s="307" t="s">
        <v>2171</v>
      </c>
    </row>
    <row r="923" spans="2:3">
      <c r="B923">
        <v>55</v>
      </c>
      <c r="C923" s="307" t="s">
        <v>2328</v>
      </c>
    </row>
    <row r="924" spans="2:3">
      <c r="B924">
        <v>56</v>
      </c>
      <c r="C924" s="307" t="s">
        <v>2426</v>
      </c>
    </row>
    <row r="925" spans="2:3">
      <c r="B925">
        <v>57</v>
      </c>
      <c r="C925" s="307" t="s">
        <v>2427</v>
      </c>
    </row>
    <row r="926" spans="2:3">
      <c r="B926">
        <v>58</v>
      </c>
      <c r="C926" s="307" t="s">
        <v>2428</v>
      </c>
    </row>
    <row r="927" spans="2:3">
      <c r="B927">
        <v>59</v>
      </c>
      <c r="C927" s="307" t="s">
        <v>2429</v>
      </c>
    </row>
    <row r="928" spans="2:3">
      <c r="B928">
        <v>60</v>
      </c>
      <c r="C928" s="307" t="s">
        <v>2207</v>
      </c>
    </row>
    <row r="929" spans="2:3">
      <c r="B929">
        <v>61</v>
      </c>
      <c r="C929" s="307" t="s">
        <v>2412</v>
      </c>
    </row>
    <row r="930" spans="2:3">
      <c r="B930">
        <v>62</v>
      </c>
      <c r="C930" s="307" t="s">
        <v>2430</v>
      </c>
    </row>
    <row r="931" spans="2:3">
      <c r="B931">
        <v>63</v>
      </c>
      <c r="C931" s="307" t="s">
        <v>2328</v>
      </c>
    </row>
    <row r="932" spans="2:3">
      <c r="B932">
        <v>64</v>
      </c>
      <c r="C932" s="307" t="s">
        <v>2405</v>
      </c>
    </row>
    <row r="933" spans="2:3">
      <c r="B933">
        <v>65</v>
      </c>
      <c r="C933" s="307" t="s">
        <v>2406</v>
      </c>
    </row>
    <row r="934" spans="2:3">
      <c r="B934">
        <v>66</v>
      </c>
      <c r="C934" s="307" t="s">
        <v>2424</v>
      </c>
    </row>
    <row r="935" spans="2:3">
      <c r="B935">
        <v>67</v>
      </c>
      <c r="C935" s="307" t="s">
        <v>2431</v>
      </c>
    </row>
    <row r="936" spans="2:3">
      <c r="B936">
        <v>68</v>
      </c>
      <c r="C936" s="307" t="s">
        <v>2171</v>
      </c>
    </row>
    <row r="937" spans="2:3">
      <c r="B937">
        <v>69</v>
      </c>
      <c r="C937" s="307" t="s">
        <v>2328</v>
      </c>
    </row>
    <row r="938" spans="2:3">
      <c r="B938">
        <v>70</v>
      </c>
      <c r="C938" s="307" t="s">
        <v>2426</v>
      </c>
    </row>
    <row r="939" spans="2:3">
      <c r="B939">
        <v>71</v>
      </c>
      <c r="C939" s="307" t="s">
        <v>2427</v>
      </c>
    </row>
    <row r="940" spans="2:3">
      <c r="B940">
        <v>72</v>
      </c>
      <c r="C940" s="307" t="s">
        <v>2428</v>
      </c>
    </row>
    <row r="941" spans="2:3">
      <c r="B941">
        <v>73</v>
      </c>
      <c r="C941" s="307" t="s">
        <v>2429</v>
      </c>
    </row>
    <row r="942" spans="2:3">
      <c r="B942">
        <v>74</v>
      </c>
      <c r="C942" s="307" t="s">
        <v>2207</v>
      </c>
    </row>
    <row r="943" spans="2:3">
      <c r="B943">
        <v>75</v>
      </c>
      <c r="C943" s="307" t="s">
        <v>2352</v>
      </c>
    </row>
    <row r="944" spans="2:3">
      <c r="B944">
        <v>76</v>
      </c>
      <c r="C944" s="307" t="s">
        <v>2208</v>
      </c>
    </row>
    <row r="945" spans="2:3">
      <c r="B945">
        <v>77</v>
      </c>
      <c r="C945" s="307"/>
    </row>
    <row r="946" spans="2:3">
      <c r="C946" s="307"/>
    </row>
    <row r="947" spans="2:3">
      <c r="C947" s="307"/>
    </row>
    <row r="956" spans="2:3">
      <c r="C956" s="307"/>
    </row>
    <row r="957" spans="2:3">
      <c r="C957" s="307"/>
    </row>
    <row r="958" spans="2:3">
      <c r="C958" s="307"/>
    </row>
    <row r="959" spans="2:3">
      <c r="C959" s="307"/>
    </row>
    <row r="960" spans="2:3">
      <c r="C960" s="307"/>
    </row>
    <row r="961" spans="3:3">
      <c r="C961" s="307"/>
    </row>
    <row r="962" spans="3:3">
      <c r="C962" s="307"/>
    </row>
    <row r="963" spans="3:3">
      <c r="C963" s="307"/>
    </row>
    <row r="964" spans="3:3">
      <c r="C964" s="307"/>
    </row>
    <row r="965" spans="3:3">
      <c r="C965" s="307"/>
    </row>
    <row r="966" spans="3:3">
      <c r="C966" s="307"/>
    </row>
    <row r="967" spans="3:3">
      <c r="C967" s="307"/>
    </row>
    <row r="968" spans="3:3">
      <c r="C968" s="307"/>
    </row>
    <row r="969" spans="3:3">
      <c r="C969" s="307"/>
    </row>
    <row r="970" spans="3:3">
      <c r="C970" s="307"/>
    </row>
    <row r="971" spans="3:3">
      <c r="C971" s="307"/>
    </row>
    <row r="972" spans="3:3">
      <c r="C972" s="307"/>
    </row>
    <row r="973" spans="3:3">
      <c r="C973" s="307"/>
    </row>
    <row r="974" spans="3:3">
      <c r="C974" s="307"/>
    </row>
    <row r="975" spans="3:3">
      <c r="C975" s="307"/>
    </row>
    <row r="976" spans="3:3">
      <c r="C976" s="307"/>
    </row>
    <row r="977" spans="3:3">
      <c r="C977" s="307"/>
    </row>
    <row r="978" spans="3:3">
      <c r="C978" s="307"/>
    </row>
    <row r="979" spans="3:3">
      <c r="C979" s="307"/>
    </row>
    <row r="980" spans="3:3">
      <c r="C980" s="307"/>
    </row>
    <row r="981" spans="3:3">
      <c r="C981" s="307"/>
    </row>
    <row r="982" spans="3:3">
      <c r="C982" s="307"/>
    </row>
    <row r="983" spans="3:3">
      <c r="C983" s="307"/>
    </row>
    <row r="984" spans="3:3">
      <c r="C984" s="307"/>
    </row>
    <row r="985" spans="3:3">
      <c r="C985" s="307"/>
    </row>
    <row r="986" spans="3:3">
      <c r="C986" s="307"/>
    </row>
    <row r="987" spans="3:3">
      <c r="C987" s="307"/>
    </row>
    <row r="988" spans="3:3">
      <c r="C988" s="307"/>
    </row>
    <row r="989" spans="3:3">
      <c r="C989" s="307"/>
    </row>
    <row r="990" spans="3:3">
      <c r="C990" s="307"/>
    </row>
    <row r="991" spans="3:3">
      <c r="C991" s="307"/>
    </row>
    <row r="992" spans="3:3">
      <c r="C992" s="307"/>
    </row>
    <row r="993" spans="3:3">
      <c r="C993" s="307"/>
    </row>
    <row r="994" spans="3:3">
      <c r="C994" s="307"/>
    </row>
    <row r="995" spans="3:3">
      <c r="C995" s="307"/>
    </row>
    <row r="996" spans="3:3">
      <c r="C996" s="307"/>
    </row>
    <row r="997" spans="3:3">
      <c r="C997" s="307"/>
    </row>
    <row r="998" spans="3:3">
      <c r="C998" s="307"/>
    </row>
    <row r="999" spans="3:3">
      <c r="C999" s="307"/>
    </row>
    <row r="1000" spans="3:3">
      <c r="C1000" s="307"/>
    </row>
    <row r="1001" spans="3:3">
      <c r="C1001" s="307"/>
    </row>
    <row r="1002" spans="3:3">
      <c r="C1002" s="307"/>
    </row>
    <row r="1003" spans="3:3">
      <c r="C1003" s="307"/>
    </row>
    <row r="1004" spans="3:3">
      <c r="C1004" s="307"/>
    </row>
    <row r="1005" spans="3:3">
      <c r="C1005" s="307"/>
    </row>
    <row r="1006" spans="3:3">
      <c r="C1006" s="307"/>
    </row>
    <row r="1007" spans="3:3">
      <c r="C1007" s="307"/>
    </row>
    <row r="1008" spans="3:3">
      <c r="C1008" s="307"/>
    </row>
    <row r="1009" spans="3:3">
      <c r="C1009" s="307"/>
    </row>
    <row r="1010" spans="3:3">
      <c r="C1010" s="307"/>
    </row>
    <row r="1011" spans="3:3">
      <c r="C1011" s="307"/>
    </row>
    <row r="1012" spans="3:3">
      <c r="C1012" s="307"/>
    </row>
    <row r="1013" spans="3:3">
      <c r="C1013" s="307"/>
    </row>
    <row r="1014" spans="3:3">
      <c r="C1014" s="307"/>
    </row>
    <row r="1015" spans="3:3">
      <c r="C1015" s="307"/>
    </row>
    <row r="1016" spans="3:3">
      <c r="C1016" s="307"/>
    </row>
    <row r="1017" spans="3:3">
      <c r="C1017" s="307"/>
    </row>
    <row r="1018" spans="3:3">
      <c r="C1018" s="307"/>
    </row>
    <row r="1019" spans="3:3">
      <c r="C1019" s="307"/>
    </row>
    <row r="1020" spans="3:3">
      <c r="C1020" s="307"/>
    </row>
    <row r="1021" spans="3:3">
      <c r="C1021" s="307"/>
    </row>
    <row r="1022" spans="3:3">
      <c r="C1022" s="307"/>
    </row>
    <row r="1023" spans="3:3">
      <c r="C1023" s="307"/>
    </row>
    <row r="1024" spans="3:3">
      <c r="C1024" s="307"/>
    </row>
    <row r="1025" spans="3:3">
      <c r="C1025" s="307"/>
    </row>
    <row r="1026" spans="3:3">
      <c r="C1026" s="307"/>
    </row>
    <row r="1027" spans="3:3">
      <c r="C1027" s="307"/>
    </row>
    <row r="1028" spans="3:3">
      <c r="C1028" s="307"/>
    </row>
    <row r="1029" spans="3:3">
      <c r="C1029" s="307"/>
    </row>
    <row r="1030" spans="3:3">
      <c r="C1030" s="307"/>
    </row>
    <row r="1031" spans="3:3">
      <c r="C1031" s="307"/>
    </row>
    <row r="1032" spans="3:3">
      <c r="C1032" s="307"/>
    </row>
    <row r="1033" spans="3:3">
      <c r="C1033" s="307"/>
    </row>
    <row r="1034" spans="3:3">
      <c r="C1034" s="307"/>
    </row>
    <row r="1035" spans="3:3">
      <c r="C1035" s="307"/>
    </row>
    <row r="1036" spans="3:3">
      <c r="C1036" s="307"/>
    </row>
    <row r="1037" spans="3:3">
      <c r="C1037" s="307"/>
    </row>
    <row r="1038" spans="3:3">
      <c r="C1038" s="307"/>
    </row>
    <row r="1039" spans="3:3">
      <c r="C1039" s="307"/>
    </row>
    <row r="1040" spans="3:3">
      <c r="C1040" s="307"/>
    </row>
    <row r="1041" spans="3:3">
      <c r="C1041" s="307"/>
    </row>
    <row r="1042" spans="3:3">
      <c r="C1042" s="307"/>
    </row>
    <row r="1043" spans="3:3">
      <c r="C1043" s="307"/>
    </row>
    <row r="1044" spans="3:3">
      <c r="C1044" s="307"/>
    </row>
    <row r="1045" spans="3:3">
      <c r="C1045" s="307"/>
    </row>
    <row r="1046" spans="3:3">
      <c r="C1046" s="307"/>
    </row>
    <row r="1047" spans="3:3">
      <c r="C1047" s="307"/>
    </row>
    <row r="1048" spans="3:3">
      <c r="C1048" s="307"/>
    </row>
    <row r="1049" spans="3:3">
      <c r="C1049" s="307"/>
    </row>
    <row r="1050" spans="3:3">
      <c r="C1050" s="307"/>
    </row>
    <row r="1051" spans="3:3">
      <c r="C1051" s="307"/>
    </row>
    <row r="1052" spans="3:3">
      <c r="C1052" s="307"/>
    </row>
    <row r="1053" spans="3:3">
      <c r="C1053" s="307"/>
    </row>
    <row r="1054" spans="3:3">
      <c r="C1054" s="307"/>
    </row>
    <row r="1055" spans="3:3">
      <c r="C1055" s="307"/>
    </row>
    <row r="1056" spans="3:3">
      <c r="C1056" s="307"/>
    </row>
    <row r="1057" spans="3:3">
      <c r="C1057" s="307"/>
    </row>
    <row r="1058" spans="3:3">
      <c r="C1058" s="307"/>
    </row>
    <row r="1059" spans="3:3">
      <c r="C1059" s="307"/>
    </row>
    <row r="1060" spans="3:3">
      <c r="C1060" s="307"/>
    </row>
    <row r="1061" spans="3:3">
      <c r="C1061" s="307"/>
    </row>
    <row r="1062" spans="3:3">
      <c r="C1062" s="307"/>
    </row>
    <row r="1063" spans="3:3">
      <c r="C1063" s="307"/>
    </row>
    <row r="1064" spans="3:3">
      <c r="C1064" s="307"/>
    </row>
    <row r="1065" spans="3:3">
      <c r="C1065" s="307"/>
    </row>
    <row r="1066" spans="3:3">
      <c r="C1066" s="307"/>
    </row>
    <row r="1067" spans="3:3">
      <c r="C1067" s="307"/>
    </row>
    <row r="1068" spans="3:3">
      <c r="C1068" s="307"/>
    </row>
    <row r="1069" spans="3:3">
      <c r="C1069" s="307"/>
    </row>
    <row r="1070" spans="3:3">
      <c r="C1070" s="307"/>
    </row>
    <row r="1071" spans="3:3">
      <c r="C1071" s="307"/>
    </row>
    <row r="1072" spans="3:3">
      <c r="C1072" s="307"/>
    </row>
    <row r="1073" spans="3:3">
      <c r="C1073" s="307"/>
    </row>
    <row r="1074" spans="3:3">
      <c r="C1074" s="307"/>
    </row>
    <row r="1075" spans="3:3">
      <c r="C1075" s="307"/>
    </row>
    <row r="1076" spans="3:3">
      <c r="C1076" s="307"/>
    </row>
    <row r="1077" spans="3:3">
      <c r="C1077" s="307"/>
    </row>
    <row r="1078" spans="3:3">
      <c r="C1078" s="307"/>
    </row>
    <row r="1079" spans="3:3">
      <c r="C1079" s="307"/>
    </row>
    <row r="1080" spans="3:3">
      <c r="C1080" s="307"/>
    </row>
    <row r="1081" spans="3:3">
      <c r="C1081" s="307"/>
    </row>
    <row r="1082" spans="3:3">
      <c r="C1082" s="307"/>
    </row>
    <row r="1083" spans="3:3">
      <c r="C1083" s="307"/>
    </row>
    <row r="1084" spans="3:3">
      <c r="C1084" s="307"/>
    </row>
    <row r="1085" spans="3:3">
      <c r="C1085" s="307"/>
    </row>
    <row r="1086" spans="3:3">
      <c r="C1086" s="307"/>
    </row>
    <row r="1087" spans="3:3">
      <c r="C1087" s="307"/>
    </row>
    <row r="1088" spans="3:3">
      <c r="C1088" s="307"/>
    </row>
    <row r="1089" spans="3:3">
      <c r="C1089" s="307"/>
    </row>
    <row r="1090" spans="3:3">
      <c r="C1090" s="307"/>
    </row>
    <row r="1091" spans="3:3">
      <c r="C1091" s="307"/>
    </row>
    <row r="1092" spans="3:3">
      <c r="C1092" s="307"/>
    </row>
    <row r="1093" spans="3:3">
      <c r="C1093" s="307"/>
    </row>
    <row r="1094" spans="3:3">
      <c r="C1094" s="307"/>
    </row>
    <row r="1095" spans="3:3">
      <c r="C1095" s="307"/>
    </row>
    <row r="1096" spans="3:3">
      <c r="C1096" s="307"/>
    </row>
    <row r="1097" spans="3:3">
      <c r="C1097" s="307"/>
    </row>
    <row r="1098" spans="3:3">
      <c r="C1098" s="307"/>
    </row>
    <row r="1099" spans="3:3">
      <c r="C1099" s="307"/>
    </row>
    <row r="1100" spans="3:3">
      <c r="C1100" s="307"/>
    </row>
    <row r="1101" spans="3:3">
      <c r="C1101" s="307"/>
    </row>
    <row r="1102" spans="3:3">
      <c r="C1102" s="307"/>
    </row>
    <row r="1103" spans="3:3">
      <c r="C1103" s="307"/>
    </row>
    <row r="1104" spans="3:3">
      <c r="C1104" s="307"/>
    </row>
    <row r="1105" spans="3:3">
      <c r="C1105" s="307"/>
    </row>
    <row r="1106" spans="3:3">
      <c r="C1106" s="307"/>
    </row>
    <row r="1107" spans="3:3">
      <c r="C1107" s="307"/>
    </row>
    <row r="1108" spans="3:3">
      <c r="C1108" s="307"/>
    </row>
    <row r="1109" spans="3:3">
      <c r="C1109" s="307"/>
    </row>
    <row r="1110" spans="3:3">
      <c r="C1110" s="307"/>
    </row>
    <row r="1111" spans="3:3">
      <c r="C1111" s="307"/>
    </row>
    <row r="1112" spans="3:3">
      <c r="C1112" s="307"/>
    </row>
    <row r="1113" spans="3:3">
      <c r="C1113" s="307"/>
    </row>
    <row r="1114" spans="3:3">
      <c r="C1114" s="307"/>
    </row>
    <row r="1115" spans="3:3">
      <c r="C1115" s="307"/>
    </row>
    <row r="1116" spans="3:3">
      <c r="C1116" s="307"/>
    </row>
    <row r="1117" spans="3:3">
      <c r="C1117" s="307"/>
    </row>
    <row r="1118" spans="3:3">
      <c r="C1118" s="307"/>
    </row>
    <row r="1119" spans="3:3">
      <c r="C1119" s="307"/>
    </row>
    <row r="1120" spans="3:3">
      <c r="C1120" s="307"/>
    </row>
    <row r="1121" spans="3:3">
      <c r="C1121" s="307"/>
    </row>
    <row r="1122" spans="3:3">
      <c r="C1122" s="307"/>
    </row>
    <row r="1123" spans="3:3">
      <c r="C1123" s="307"/>
    </row>
    <row r="1124" spans="3:3">
      <c r="C1124" s="307"/>
    </row>
    <row r="1125" spans="3:3">
      <c r="C1125" s="307"/>
    </row>
    <row r="1126" spans="3:3">
      <c r="C1126" s="307"/>
    </row>
    <row r="1127" spans="3:3">
      <c r="C1127" s="307"/>
    </row>
    <row r="1128" spans="3:3">
      <c r="C1128" s="307"/>
    </row>
    <row r="1129" spans="3:3">
      <c r="C1129" s="307"/>
    </row>
    <row r="1130" spans="3:3">
      <c r="C1130" s="307"/>
    </row>
    <row r="1131" spans="3:3">
      <c r="C1131" s="307"/>
    </row>
    <row r="1132" spans="3:3">
      <c r="C1132" s="307"/>
    </row>
    <row r="1133" spans="3:3">
      <c r="C1133" s="307"/>
    </row>
    <row r="1134" spans="3:3">
      <c r="C1134" s="307"/>
    </row>
    <row r="1135" spans="3:3">
      <c r="C1135" s="307"/>
    </row>
    <row r="1136" spans="3:3">
      <c r="C1136" s="307"/>
    </row>
    <row r="1137" spans="3:3">
      <c r="C1137" s="307"/>
    </row>
    <row r="1138" spans="3:3">
      <c r="C1138" s="307"/>
    </row>
    <row r="1139" spans="3:3">
      <c r="C1139" s="307"/>
    </row>
    <row r="1140" spans="3:3">
      <c r="C1140" s="307"/>
    </row>
    <row r="1141" spans="3:3">
      <c r="C1141" s="307"/>
    </row>
    <row r="1142" spans="3:3">
      <c r="C1142" s="307"/>
    </row>
    <row r="1143" spans="3:3">
      <c r="C1143" s="307"/>
    </row>
    <row r="1144" spans="3:3">
      <c r="C1144" s="307"/>
    </row>
    <row r="1145" spans="3:3">
      <c r="C1145" s="307"/>
    </row>
    <row r="1146" spans="3:3">
      <c r="C1146" s="307"/>
    </row>
    <row r="1147" spans="3:3">
      <c r="C1147" s="307"/>
    </row>
    <row r="1148" spans="3:3">
      <c r="C1148" s="307"/>
    </row>
    <row r="1149" spans="3:3">
      <c r="C1149" s="307"/>
    </row>
    <row r="1150" spans="3:3">
      <c r="C1150" s="307"/>
    </row>
    <row r="1151" spans="3:3">
      <c r="C1151" s="307"/>
    </row>
    <row r="1152" spans="3:3">
      <c r="C1152" s="307"/>
    </row>
    <row r="1153" spans="3:3">
      <c r="C1153" s="307"/>
    </row>
    <row r="1154" spans="3:3">
      <c r="C1154" s="307"/>
    </row>
    <row r="1155" spans="3:3">
      <c r="C1155" s="307"/>
    </row>
    <row r="1156" spans="3:3">
      <c r="C1156" s="307"/>
    </row>
    <row r="1157" spans="3:3">
      <c r="C1157" s="307"/>
    </row>
    <row r="1158" spans="3:3">
      <c r="C1158" s="307"/>
    </row>
    <row r="1159" spans="3:3">
      <c r="C1159" s="307"/>
    </row>
    <row r="1160" spans="3:3">
      <c r="C1160" s="307"/>
    </row>
    <row r="1161" spans="3:3">
      <c r="C1161" s="307"/>
    </row>
    <row r="1162" spans="3:3">
      <c r="C1162" s="307"/>
    </row>
    <row r="1163" spans="3:3">
      <c r="C1163" s="307"/>
    </row>
    <row r="1164" spans="3:3">
      <c r="C1164" s="307"/>
    </row>
    <row r="1165" spans="3:3">
      <c r="C1165" s="307"/>
    </row>
    <row r="1166" spans="3:3">
      <c r="C1166" s="307"/>
    </row>
    <row r="1167" spans="3:3">
      <c r="C1167" s="307"/>
    </row>
    <row r="1168" spans="3:3">
      <c r="C1168" s="307"/>
    </row>
    <row r="1169" spans="3:3">
      <c r="C1169" s="307"/>
    </row>
    <row r="1170" spans="3:3">
      <c r="C1170" s="307"/>
    </row>
    <row r="1171" spans="3:3">
      <c r="C1171" s="307"/>
    </row>
    <row r="1172" spans="3:3">
      <c r="C1172" s="307"/>
    </row>
    <row r="1173" spans="3:3">
      <c r="C1173" s="307"/>
    </row>
    <row r="1174" spans="3:3">
      <c r="C1174" s="307"/>
    </row>
    <row r="1175" spans="3:3">
      <c r="C1175" s="307"/>
    </row>
    <row r="1176" spans="3:3">
      <c r="C1176" s="307"/>
    </row>
    <row r="1177" spans="3:3">
      <c r="C1177" s="307"/>
    </row>
    <row r="1178" spans="3:3">
      <c r="C1178" s="307"/>
    </row>
    <row r="1179" spans="3:3">
      <c r="C1179" s="307"/>
    </row>
    <row r="1180" spans="3:3">
      <c r="C1180" s="307"/>
    </row>
    <row r="1181" spans="3:3">
      <c r="C1181" s="307"/>
    </row>
    <row r="1182" spans="3:3">
      <c r="C1182" s="307"/>
    </row>
    <row r="1183" spans="3:3">
      <c r="C1183" s="307"/>
    </row>
    <row r="1184" spans="3:3">
      <c r="C1184" s="307"/>
    </row>
    <row r="1185" spans="3:3">
      <c r="C1185" s="307"/>
    </row>
    <row r="1186" spans="3:3">
      <c r="C1186" s="307"/>
    </row>
    <row r="1187" spans="3:3">
      <c r="C1187" s="307"/>
    </row>
    <row r="1188" spans="3:3">
      <c r="C1188" s="307"/>
    </row>
    <row r="1189" spans="3:3">
      <c r="C1189" s="307"/>
    </row>
    <row r="1190" spans="3:3">
      <c r="C1190" s="307"/>
    </row>
    <row r="1191" spans="3:3">
      <c r="C1191" s="307"/>
    </row>
    <row r="1192" spans="3:3">
      <c r="C1192" s="307"/>
    </row>
    <row r="1193" spans="3:3">
      <c r="C1193" s="307"/>
    </row>
    <row r="1194" spans="3:3">
      <c r="C1194" s="307"/>
    </row>
    <row r="1195" spans="3:3">
      <c r="C1195" s="307"/>
    </row>
    <row r="1196" spans="3:3">
      <c r="C1196" s="307"/>
    </row>
    <row r="1197" spans="3:3">
      <c r="C1197" s="307"/>
    </row>
    <row r="1198" spans="3:3">
      <c r="C1198" s="307"/>
    </row>
    <row r="1199" spans="3:3">
      <c r="C1199" s="307"/>
    </row>
    <row r="1200" spans="3:3">
      <c r="C1200" s="307"/>
    </row>
    <row r="1201" spans="3:3">
      <c r="C1201" s="307"/>
    </row>
    <row r="1202" spans="3:3">
      <c r="C1202" s="307"/>
    </row>
    <row r="1203" spans="3:3">
      <c r="C1203" s="307"/>
    </row>
    <row r="1204" spans="3:3">
      <c r="C1204" s="307"/>
    </row>
    <row r="1205" spans="3:3">
      <c r="C1205" s="307"/>
    </row>
    <row r="1206" spans="3:3">
      <c r="C1206" s="307"/>
    </row>
    <row r="1207" spans="3:3">
      <c r="C1207" s="307"/>
    </row>
    <row r="1208" spans="3:3">
      <c r="C1208" s="307"/>
    </row>
    <row r="1209" spans="3:3">
      <c r="C1209" s="307"/>
    </row>
    <row r="1210" spans="3:3">
      <c r="C1210" s="307"/>
    </row>
    <row r="1211" spans="3:3">
      <c r="C1211" s="307"/>
    </row>
    <row r="1212" spans="3:3">
      <c r="C1212" s="307"/>
    </row>
    <row r="1213" spans="3:3">
      <c r="C1213" s="307"/>
    </row>
    <row r="1214" spans="3:3">
      <c r="C1214" s="307"/>
    </row>
    <row r="1215" spans="3:3">
      <c r="C1215" s="307"/>
    </row>
    <row r="1216" spans="3:3">
      <c r="C1216" s="307"/>
    </row>
    <row r="1217" spans="3:3">
      <c r="C1217" s="307"/>
    </row>
    <row r="1218" spans="3:3">
      <c r="C1218" s="307"/>
    </row>
    <row r="1219" spans="3:3">
      <c r="C1219" s="307"/>
    </row>
    <row r="1220" spans="3:3">
      <c r="C1220" s="307"/>
    </row>
    <row r="1221" spans="3:3">
      <c r="C1221" s="307"/>
    </row>
    <row r="1222" spans="3:3">
      <c r="C1222" s="307"/>
    </row>
    <row r="1223" spans="3:3">
      <c r="C1223" s="307"/>
    </row>
    <row r="1224" spans="3:3">
      <c r="C1224" s="307"/>
    </row>
    <row r="1225" spans="3:3">
      <c r="C1225" s="307"/>
    </row>
    <row r="1226" spans="3:3">
      <c r="C1226" s="307"/>
    </row>
    <row r="1227" spans="3:3">
      <c r="C1227" s="307"/>
    </row>
    <row r="1228" spans="3:3">
      <c r="C1228" s="307"/>
    </row>
    <row r="1229" spans="3:3">
      <c r="C1229" s="307"/>
    </row>
    <row r="1230" spans="3:3">
      <c r="C1230" s="307"/>
    </row>
    <row r="1231" spans="3:3">
      <c r="C1231" s="307"/>
    </row>
    <row r="1232" spans="3:3">
      <c r="C1232" s="307"/>
    </row>
    <row r="1233" spans="3:3">
      <c r="C1233" s="307"/>
    </row>
    <row r="1234" spans="3:3">
      <c r="C1234" s="307"/>
    </row>
    <row r="1235" spans="3:3">
      <c r="C1235" s="307"/>
    </row>
    <row r="1236" spans="3:3">
      <c r="C1236" s="307"/>
    </row>
    <row r="1237" spans="3:3">
      <c r="C1237" s="307"/>
    </row>
    <row r="1238" spans="3:3">
      <c r="C1238" s="307"/>
    </row>
    <row r="1239" spans="3:3">
      <c r="C1239" s="307"/>
    </row>
    <row r="1240" spans="3:3">
      <c r="C1240" s="307"/>
    </row>
    <row r="1241" spans="3:3">
      <c r="C1241" s="307"/>
    </row>
    <row r="1242" spans="3:3">
      <c r="C1242" s="307"/>
    </row>
    <row r="1243" spans="3:3">
      <c r="C1243" s="307"/>
    </row>
    <row r="1244" spans="3:3">
      <c r="C1244" s="307"/>
    </row>
    <row r="1245" spans="3:3">
      <c r="C1245" s="307"/>
    </row>
    <row r="1246" spans="3:3">
      <c r="C1246" s="307"/>
    </row>
    <row r="1247" spans="3:3">
      <c r="C1247" s="307"/>
    </row>
    <row r="1248" spans="3:3">
      <c r="C1248" s="307"/>
    </row>
    <row r="1249" spans="3:3">
      <c r="C1249" s="307"/>
    </row>
    <row r="1250" spans="3:3">
      <c r="C1250" s="307"/>
    </row>
    <row r="1251" spans="3:3">
      <c r="C1251" s="307"/>
    </row>
    <row r="1252" spans="3:3">
      <c r="C1252" s="307"/>
    </row>
    <row r="1253" spans="3:3">
      <c r="C1253" s="307"/>
    </row>
    <row r="1254" spans="3:3">
      <c r="C1254" s="307"/>
    </row>
  </sheetData>
  <mergeCells count="13">
    <mergeCell ref="C59:D59"/>
    <mergeCell ref="C53:D53"/>
    <mergeCell ref="C54:D54"/>
    <mergeCell ref="C55:D55"/>
    <mergeCell ref="C56:D56"/>
    <mergeCell ref="C57:D57"/>
    <mergeCell ref="C58:D58"/>
    <mergeCell ref="C52:D52"/>
    <mergeCell ref="C47:D47"/>
    <mergeCell ref="C48:D48"/>
    <mergeCell ref="C49:D49"/>
    <mergeCell ref="C50:D50"/>
    <mergeCell ref="C51:D51"/>
  </mergeCells>
  <pageMargins left="0.7" right="0.7" top="0.78740157499999996" bottom="0.78740157499999996" header="0.3" footer="0.3"/>
  <pageSetup paperSize="9" orientation="portrait" r:id="rId1"/>
  <headerFooter>
    <oddFooter>&amp;CSYS6000V4 MQTT Interface 1.0: Standard 
SAP Nr.: 10000105088, V1.8, &amp;D&amp;R&amp;P</oddFooter>
  </headerFooter>
  <rowBreaks count="28" manualBreakCount="28">
    <brk id="44" max="16383" man="1"/>
    <brk id="67" max="16383" man="1"/>
    <brk id="85" max="16383" man="1"/>
    <brk id="187" max="16383" man="1"/>
    <brk id="205" max="16383" man="1"/>
    <brk id="217" max="16383" man="1"/>
    <brk id="230" max="16383" man="1"/>
    <brk id="252" max="16383" man="1"/>
    <brk id="273" max="16383" man="1"/>
    <brk id="308" max="16383" man="1"/>
    <brk id="331" max="16383" man="1"/>
    <brk id="340" max="16383" man="1"/>
    <brk id="362" max="6" man="1"/>
    <brk id="410" max="6" man="1"/>
    <brk id="449" max="16383" man="1"/>
    <brk id="490" max="16383" man="1"/>
    <brk id="509" max="16383" man="1"/>
    <brk id="550" max="16383" man="1"/>
    <brk id="587" max="16383" man="1"/>
    <brk id="633" max="16383" man="1"/>
    <brk id="683" max="6" man="1"/>
    <brk id="701" max="16383" man="1"/>
    <brk id="751" max="16383" man="1"/>
    <brk id="767" max="16383" man="1"/>
    <brk id="805" max="16383" man="1"/>
    <brk id="832" max="16383" man="1"/>
    <brk id="866" max="16383" man="1"/>
    <brk id="914" max="16383" man="1"/>
  </rowBreaks>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28DFC2-AE12-43C4-B37B-AA58FF150C72}">
  <dimension ref="A1:J227"/>
  <sheetViews>
    <sheetView zoomScaleNormal="100" workbookViewId="0">
      <pane ySplit="2" topLeftCell="A100" activePane="bottomLeft" state="frozen"/>
      <selection pane="bottomLeft" activeCell="B109" sqref="B109"/>
    </sheetView>
  </sheetViews>
  <sheetFormatPr defaultColWidth="11.42578125" defaultRowHeight="15"/>
  <cols>
    <col min="1" max="1" width="29.7109375" style="35" customWidth="1"/>
    <col min="2" max="3" width="46.140625" style="35" customWidth="1"/>
    <col min="4" max="4" width="36.140625" style="35" customWidth="1"/>
    <col min="6" max="6" width="14" customWidth="1"/>
    <col min="7" max="7" width="25.28515625" customWidth="1"/>
    <col min="8" max="8" width="16.28515625" customWidth="1"/>
  </cols>
  <sheetData>
    <row r="1" spans="1:10" ht="15.75" thickBot="1">
      <c r="A1" s="21"/>
      <c r="B1" s="21"/>
      <c r="C1" s="21"/>
      <c r="D1" s="21"/>
      <c r="E1" s="17"/>
      <c r="F1" s="17"/>
      <c r="G1" s="17"/>
    </row>
    <row r="2" spans="1:10" ht="15.75" thickBot="1">
      <c r="A2" s="20" t="s">
        <v>88</v>
      </c>
      <c r="B2" s="20" t="s">
        <v>2</v>
      </c>
      <c r="C2" s="20" t="s">
        <v>1992</v>
      </c>
      <c r="D2" s="20" t="s">
        <v>2085</v>
      </c>
      <c r="E2" s="20" t="s">
        <v>1993</v>
      </c>
      <c r="F2" s="172" t="s">
        <v>1994</v>
      </c>
      <c r="G2" s="20" t="s">
        <v>1995</v>
      </c>
    </row>
    <row r="3" spans="1:10" ht="30.75" thickBot="1">
      <c r="A3" s="18" t="s">
        <v>100</v>
      </c>
      <c r="B3" s="18" t="str">
        <f>VLOOKUP(A3,'Übersicht SYS'!C3:G404,2,FALSE)</f>
        <v>Machine name</v>
      </c>
      <c r="C3" s="18" t="str">
        <f>VLOOKUP(A3,'Übersicht SYS'!C3:G404,5,FALSE)</f>
        <v>MachineName</v>
      </c>
      <c r="D3" s="270" t="s">
        <v>1996</v>
      </c>
      <c r="E3" s="17" t="s">
        <v>103</v>
      </c>
      <c r="F3" s="270" t="s">
        <v>1997</v>
      </c>
      <c r="G3" s="18"/>
      <c r="I3" s="47" t="s">
        <v>1998</v>
      </c>
      <c r="J3" s="224" t="s">
        <v>1999</v>
      </c>
    </row>
    <row r="4" spans="1:10" ht="15.75" thickBot="1">
      <c r="A4" s="18" t="s">
        <v>107</v>
      </c>
      <c r="B4" s="18" t="str">
        <f>VLOOKUP(A4,'Übersicht SYS'!C4:G405,2,FALSE)</f>
        <v>IP-address</v>
      </c>
      <c r="C4" s="18" t="str">
        <f>VLOOKUP(A4,'Übersicht SYS'!C4:G405,5,FALSE)</f>
        <v>IpAddress</v>
      </c>
      <c r="D4" s="18" t="s">
        <v>2000</v>
      </c>
      <c r="E4" s="17" t="s">
        <v>103</v>
      </c>
      <c r="F4" s="270" t="s">
        <v>1997</v>
      </c>
      <c r="G4" s="18"/>
      <c r="J4" s="225" t="s">
        <v>2001</v>
      </c>
    </row>
    <row r="5" spans="1:10" ht="30.75" thickBot="1">
      <c r="A5" s="281" t="s">
        <v>315</v>
      </c>
      <c r="B5" s="229" t="s">
        <v>2002</v>
      </c>
      <c r="C5" s="229"/>
      <c r="D5" s="271"/>
      <c r="E5" s="272"/>
      <c r="F5" s="273"/>
      <c r="G5" s="17"/>
    </row>
    <row r="6" spans="1:10" ht="30.75" thickBot="1">
      <c r="A6" s="270" t="s">
        <v>2003</v>
      </c>
      <c r="B6" s="18" t="str">
        <f>VLOOKUP($A6,'Übersicht SYS'!$C6:$G407,2,FALSE)</f>
        <v>Time stamp at end of application</v>
      </c>
      <c r="C6" s="18" t="str">
        <f>VLOOKUP(A6,'Übersicht SYS'!C6:G407,5,FALSE)</f>
        <v>TimeStamp
[Vision]ApplicationTimeStamp</v>
      </c>
      <c r="D6" s="21" t="s">
        <v>2004</v>
      </c>
      <c r="E6" s="17" t="s">
        <v>103</v>
      </c>
      <c r="F6" s="270" t="s">
        <v>1997</v>
      </c>
      <c r="G6" s="17"/>
    </row>
    <row r="7" spans="1:10" ht="15.75" thickBot="1">
      <c r="A7" s="18" t="s">
        <v>329</v>
      </c>
      <c r="B7" s="18" t="str">
        <f>VLOOKUP(A7,'Übersicht SYS'!C7:D408,2,FALSE)</f>
        <v>Unique-ID</v>
      </c>
      <c r="C7" s="18" t="str">
        <f>VLOOKUP(A7,'Übersicht SYS'!C7:G408,5,FALSE)</f>
        <v>UniqueId</v>
      </c>
      <c r="D7" s="21" t="s">
        <v>2005</v>
      </c>
      <c r="E7" s="17" t="s">
        <v>2006</v>
      </c>
      <c r="F7" s="270" t="s">
        <v>1997</v>
      </c>
      <c r="G7" s="17"/>
    </row>
    <row r="8" spans="1:10" ht="75.75" thickBot="1">
      <c r="A8" s="18" t="s">
        <v>333</v>
      </c>
      <c r="B8" s="18" t="str">
        <f>VLOOKUP(A8,'Übersicht SYS'!C8:D409,2,FALSE)</f>
        <v xml:space="preserve">Type / Part ID
In SYS6000, this is the PartId. It depends on the robot interface, whether there is a useful value. 
In ASC5000, this is sometimes also used as a TypeId. </v>
      </c>
      <c r="C8" s="18" t="str">
        <f>VLOOKUP(A8,'Übersicht SYS'!C8:G409,5,FALSE)</f>
        <v>PartId</v>
      </c>
      <c r="D8" s="21" t="s">
        <v>2000</v>
      </c>
      <c r="E8" s="17" t="s">
        <v>103</v>
      </c>
      <c r="F8" s="270" t="s">
        <v>1997</v>
      </c>
      <c r="G8" s="17"/>
    </row>
    <row r="9" spans="1:10" ht="15.75" thickBot="1">
      <c r="A9" s="18" t="s">
        <v>348</v>
      </c>
      <c r="B9" s="18" t="str">
        <f>VLOOKUP(A9,'Übersicht SYS'!C9:D410,2,FALSE)</f>
        <v>Material program number</v>
      </c>
      <c r="C9" s="18" t="str">
        <f>VLOOKUP(A9,'Übersicht SYS'!C9:G410,5,FALSE)</f>
        <v>ProgramNumber</v>
      </c>
      <c r="D9" s="21" t="s">
        <v>2005</v>
      </c>
      <c r="E9" s="17" t="s">
        <v>2006</v>
      </c>
      <c r="F9" s="270" t="s">
        <v>1997</v>
      </c>
      <c r="G9" s="17"/>
    </row>
    <row r="10" spans="1:10" ht="30.75" thickBot="1">
      <c r="A10" s="18" t="s">
        <v>359</v>
      </c>
      <c r="B10" s="18" t="str">
        <f>VLOOKUP(A10,'Übersicht SYS'!C10:D411,2,FALSE)</f>
        <v>Result of application</v>
      </c>
      <c r="C10" s="18" t="str">
        <f>VLOOKUP(A10,'Übersicht SYS'!C10:G411,5,FALSE)</f>
        <v>ApplicationResult</v>
      </c>
      <c r="D10" s="21" t="s">
        <v>2007</v>
      </c>
      <c r="E10" s="17" t="s">
        <v>103</v>
      </c>
      <c r="F10" s="270" t="s">
        <v>1997</v>
      </c>
      <c r="G10" s="17"/>
    </row>
    <row r="11" spans="1:10" ht="15.75" thickBot="1">
      <c r="A11" s="18" t="s">
        <v>382</v>
      </c>
      <c r="B11" s="18" t="str">
        <f>VLOOKUP(A11,'Übersicht SYS'!C11:D412,2,FALSE)</f>
        <v>Set volume in material program</v>
      </c>
      <c r="C11" s="18" t="str">
        <f>VLOOKUP(A11,'Übersicht SYS'!C11:G412,5,FALSE)</f>
        <v>TargetVolume</v>
      </c>
      <c r="D11" s="21" t="s">
        <v>2005</v>
      </c>
      <c r="E11" s="17" t="s">
        <v>2008</v>
      </c>
      <c r="F11" s="270" t="s">
        <v>1997</v>
      </c>
      <c r="G11" s="17"/>
    </row>
    <row r="12" spans="1:10" ht="15.75" thickBot="1">
      <c r="A12" s="18" t="s">
        <v>389</v>
      </c>
      <c r="B12" s="18" t="str">
        <f>VLOOKUP(A12,'Übersicht SYS'!C12:D413,2,FALSE)</f>
        <v>Measured volume</v>
      </c>
      <c r="C12" s="18" t="str">
        <f>VLOOKUP(A12,'Übersicht SYS'!C12:G413,5,FALSE)</f>
        <v>MeasuredVolume</v>
      </c>
      <c r="D12" s="21" t="s">
        <v>2005</v>
      </c>
      <c r="E12" s="17" t="s">
        <v>2008</v>
      </c>
      <c r="F12" s="270" t="s">
        <v>1997</v>
      </c>
      <c r="G12" s="17"/>
    </row>
    <row r="13" spans="1:10" ht="30.75" thickBot="1">
      <c r="A13" s="18" t="s">
        <v>400</v>
      </c>
      <c r="B13" s="18" t="str">
        <f>VLOOKUP(A13,'Übersicht SYS'!C13:D414,2,FALSE)</f>
        <v>Deviation between dispensed volume and set volume</v>
      </c>
      <c r="C13" s="18" t="str">
        <f>VLOOKUP(A13,'Übersicht SYS'!C13:G414,5,FALSE)</f>
        <v>VolumeDeviation</v>
      </c>
      <c r="D13" s="21" t="s">
        <v>2005</v>
      </c>
      <c r="E13" s="17" t="s">
        <v>2008</v>
      </c>
      <c r="F13" s="270" t="s">
        <v>1997</v>
      </c>
      <c r="G13" s="17"/>
    </row>
    <row r="14" spans="1:10" ht="15.75" thickBot="1">
      <c r="A14" s="270" t="s">
        <v>420</v>
      </c>
      <c r="B14" s="18" t="str">
        <f>VLOOKUP(A14,'Übersicht SYS'!C14:D415,2,FALSE)</f>
        <v>Gun open time</v>
      </c>
      <c r="C14" s="18" t="str">
        <f>VLOOKUP(A14,'Übersicht SYS'!C14:G415,5,FALSE)</f>
        <v>ApplTime</v>
      </c>
      <c r="D14" s="21" t="s">
        <v>2005</v>
      </c>
      <c r="E14" s="17" t="s">
        <v>2009</v>
      </c>
      <c r="F14" s="270" t="s">
        <v>1997</v>
      </c>
      <c r="G14" s="17"/>
    </row>
    <row r="15" spans="1:10" ht="15.75" thickBot="1">
      <c r="A15" s="15" t="s">
        <v>701</v>
      </c>
      <c r="B15" s="18" t="str">
        <f>VLOOKUP(A15,'Übersicht SYS'!C17:D418,2,FALSE)</f>
        <v xml:space="preserve">Total volume of the last application </v>
      </c>
      <c r="C15" s="18" t="str">
        <f>VLOOKUP(A15,'Übersicht SYS'!C17:G418,5,FALSE)</f>
        <v>LastVolume</v>
      </c>
      <c r="D15" s="21" t="s">
        <v>2005</v>
      </c>
      <c r="E15" s="17" t="s">
        <v>2008</v>
      </c>
      <c r="F15" s="270" t="s">
        <v>1997</v>
      </c>
      <c r="G15" s="17"/>
    </row>
    <row r="16" spans="1:10" ht="30.75" thickBot="1">
      <c r="A16" s="15" t="s">
        <v>706</v>
      </c>
      <c r="B16" s="18" t="str">
        <f>VLOOKUP(A16,'Übersicht SYS'!C18:D419,2,FALSE)</f>
        <v>Volume of the last application in meter 1</v>
      </c>
      <c r="C16" s="18" t="str">
        <f>VLOOKUP(A16,'Übersicht SYS'!C18:G419,5,FALSE)</f>
        <v>LastVolumeMeter1</v>
      </c>
      <c r="D16" s="21" t="s">
        <v>2005</v>
      </c>
      <c r="E16" s="17" t="s">
        <v>2008</v>
      </c>
      <c r="F16" s="270" t="s">
        <v>1997</v>
      </c>
      <c r="G16" s="17"/>
    </row>
    <row r="17" spans="1:7" ht="30.75" thickBot="1">
      <c r="A17" s="15" t="s">
        <v>711</v>
      </c>
      <c r="B17" s="18" t="str">
        <f>VLOOKUP(A17,'Übersicht SYS'!C19:D420,2,FALSE)</f>
        <v>Volume of the last application in meter 2</v>
      </c>
      <c r="C17" s="18" t="str">
        <f>VLOOKUP(A17,'Übersicht SYS'!C19:G420,5,FALSE)</f>
        <v>LastVolumeMeter2</v>
      </c>
      <c r="D17" s="21" t="s">
        <v>2005</v>
      </c>
      <c r="E17" s="17" t="s">
        <v>2008</v>
      </c>
      <c r="F17" s="270" t="s">
        <v>1997</v>
      </c>
      <c r="G17" s="17"/>
    </row>
    <row r="18" spans="1:7" ht="15.75" thickBot="1">
      <c r="A18" s="15" t="s">
        <v>556</v>
      </c>
      <c r="B18" s="18" t="str">
        <f>VLOOKUP(A18,'Übersicht SYS'!C20:D421,2,FALSE)</f>
        <v>Total time of the last application in ms</v>
      </c>
      <c r="C18" s="18" t="str">
        <f>VLOOKUP(A18,'Übersicht SYS'!C20:G421,5,FALSE)</f>
        <v>LastCycleTime</v>
      </c>
      <c r="D18" s="21" t="s">
        <v>2005</v>
      </c>
      <c r="E18" s="17" t="s">
        <v>2010</v>
      </c>
      <c r="F18" s="270" t="s">
        <v>1997</v>
      </c>
      <c r="G18" s="17"/>
    </row>
    <row r="19" spans="1:7" ht="30.75" thickBot="1">
      <c r="A19" s="15" t="s">
        <v>716</v>
      </c>
      <c r="B19" s="18" t="str">
        <f>VLOOKUP(A19,'Übersicht SYS'!C21:D422,2,FALSE)</f>
        <v>Valve opening time of the last application in seconds</v>
      </c>
      <c r="C19" s="18" t="str">
        <f>VLOOKUP(A19,'Übersicht SYS'!C21:G422,5,FALSE)</f>
        <v>LastDispenseTime</v>
      </c>
      <c r="D19" s="21" t="s">
        <v>2005</v>
      </c>
      <c r="E19" s="17" t="s">
        <v>2009</v>
      </c>
      <c r="F19" s="270" t="s">
        <v>1997</v>
      </c>
      <c r="G19" s="17"/>
    </row>
    <row r="20" spans="1:7" ht="15.75" thickBot="1">
      <c r="A20" s="15" t="s">
        <v>368</v>
      </c>
      <c r="B20" s="18" t="str">
        <f>VLOOKUP(A20,'Übersicht SYS'!C22:G423,2,FALSE)</f>
        <v>Indicate whether smart adjust is used or not</v>
      </c>
      <c r="C20" s="18" t="str">
        <f>VLOOKUP(A20,'Übersicht SYS'!C22:G423,5,FALSE)</f>
        <v>SmartAdjustUsed</v>
      </c>
      <c r="D20" s="21" t="s">
        <v>2005</v>
      </c>
      <c r="E20" s="17" t="s">
        <v>103</v>
      </c>
      <c r="F20" s="270" t="s">
        <v>2011</v>
      </c>
      <c r="G20" s="17"/>
    </row>
    <row r="21" spans="1:7" ht="45.75" thickBot="1">
      <c r="A21" s="15" t="s">
        <v>373</v>
      </c>
      <c r="B21" s="18" t="str">
        <f>VLOOKUP(A21,'Übersicht SYS'!C23:G424,2,FALSE)</f>
        <v xml:space="preserve">Part evaluation confirmation result after a bad application.  It depends on the robot interface, whether there is a useful value. </v>
      </c>
      <c r="C21" s="18" t="str">
        <f>VLOOKUP(A21,'Übersicht SYS'!C23:G424,5,FALSE)</f>
        <v>ConfirmationResult</v>
      </c>
      <c r="D21" s="21" t="s">
        <v>2000</v>
      </c>
      <c r="E21" s="17" t="s">
        <v>103</v>
      </c>
      <c r="F21" s="270" t="s">
        <v>2011</v>
      </c>
      <c r="G21" s="17"/>
    </row>
    <row r="22" spans="1:7" ht="30.75" thickBot="1">
      <c r="A22" s="15" t="s">
        <v>395</v>
      </c>
      <c r="B22" s="18" t="str">
        <f>VLOOKUP(A22,'Übersicht SYS'!C24:G425,2,FALSE)</f>
        <v>Volume calculated by flow (without pre-pressures)</v>
      </c>
      <c r="C22" s="18" t="str">
        <f>VLOOKUP(A22,'Übersicht SYS'!C24:G425,5,FALSE)</f>
        <v>CalculatedVolume</v>
      </c>
      <c r="D22" s="21" t="s">
        <v>2005</v>
      </c>
      <c r="E22" s="17" t="s">
        <v>2008</v>
      </c>
      <c r="F22" s="270" t="s">
        <v>2011</v>
      </c>
      <c r="G22" s="17"/>
    </row>
    <row r="23" spans="1:7" ht="15.75" thickBot="1">
      <c r="A23" s="15" t="s">
        <v>429</v>
      </c>
      <c r="B23" s="18" t="str">
        <f>VLOOKUP(A23,'Übersicht SYS'!C25:G426,2,FALSE)</f>
        <v>Minimum pressure for meter 1</v>
      </c>
      <c r="C23" s="18" t="str">
        <f>VLOOKUP(A23,'Übersicht SYS'!C25:G426,5,FALSE)</f>
        <v>MinPressure1</v>
      </c>
      <c r="D23" s="21" t="s">
        <v>2005</v>
      </c>
      <c r="E23" s="17" t="s">
        <v>2012</v>
      </c>
      <c r="F23" s="270" t="s">
        <v>2011</v>
      </c>
      <c r="G23" s="17"/>
    </row>
    <row r="24" spans="1:7" ht="15.75" thickBot="1">
      <c r="A24" s="15" t="s">
        <v>435</v>
      </c>
      <c r="B24" s="18" t="str">
        <f>VLOOKUP(A24,'Übersicht SYS'!C26:G427,2,FALSE)</f>
        <v>Minimum pressure for meter 2</v>
      </c>
      <c r="C24" s="18" t="str">
        <f>VLOOKUP(A24,'Übersicht SYS'!C26:G427,5,FALSE)</f>
        <v>MinPressure2</v>
      </c>
      <c r="D24" s="21" t="s">
        <v>2005</v>
      </c>
      <c r="E24" s="17" t="s">
        <v>2012</v>
      </c>
      <c r="F24" s="270" t="s">
        <v>2011</v>
      </c>
      <c r="G24" s="17"/>
    </row>
    <row r="25" spans="1:7" ht="15.75" thickBot="1">
      <c r="A25" s="15" t="s">
        <v>441</v>
      </c>
      <c r="B25" s="18" t="str">
        <f>VLOOKUP(A25,'Übersicht SYS'!C27:G428,2,FALSE)</f>
        <v>Maximum pressure for meter 1</v>
      </c>
      <c r="C25" s="18" t="str">
        <f>VLOOKUP(A25,'Übersicht SYS'!C27:G428,5,FALSE)</f>
        <v>MaxPressure1</v>
      </c>
      <c r="D25" s="21" t="s">
        <v>2005</v>
      </c>
      <c r="E25" s="17" t="s">
        <v>2012</v>
      </c>
      <c r="F25" s="270" t="s">
        <v>1997</v>
      </c>
      <c r="G25" s="17"/>
    </row>
    <row r="26" spans="1:7" ht="15.75" thickBot="1">
      <c r="A26" s="15" t="s">
        <v>447</v>
      </c>
      <c r="B26" s="18" t="str">
        <f>VLOOKUP(A26,'Übersicht SYS'!C28:G429,2,FALSE)</f>
        <v>Maximum pressure for meter 2</v>
      </c>
      <c r="C26" s="18" t="str">
        <f>VLOOKUP(A26,'Übersicht SYS'!C28:G429,5,FALSE)</f>
        <v>MaxPressure2</v>
      </c>
      <c r="D26" s="21" t="s">
        <v>2005</v>
      </c>
      <c r="E26" s="17" t="s">
        <v>2012</v>
      </c>
      <c r="F26" s="270" t="s">
        <v>1997</v>
      </c>
      <c r="G26" s="17"/>
    </row>
    <row r="27" spans="1:7" ht="15.75" thickBot="1">
      <c r="A27" s="15" t="s">
        <v>453</v>
      </c>
      <c r="B27" s="18" t="str">
        <f>VLOOKUP(A27,'Übersicht SYS'!C29:G430,2,FALSE)</f>
        <v>Average Pressure for meter 1</v>
      </c>
      <c r="C27" s="18" t="str">
        <f>VLOOKUP(A27,'Übersicht SYS'!C29:G430,5,FALSE)</f>
        <v>AveragePressure1</v>
      </c>
      <c r="D27" s="21" t="s">
        <v>2005</v>
      </c>
      <c r="E27" s="17" t="s">
        <v>2012</v>
      </c>
      <c r="F27" s="270" t="s">
        <v>2011</v>
      </c>
      <c r="G27" s="17"/>
    </row>
    <row r="28" spans="1:7" ht="15.75" thickBot="1">
      <c r="A28" s="15" t="s">
        <v>459</v>
      </c>
      <c r="B28" s="18" t="str">
        <f>VLOOKUP(A28,'Übersicht SYS'!C30:G431,2,FALSE)</f>
        <v>Average Pressure for meter 2</v>
      </c>
      <c r="C28" s="18" t="str">
        <f>VLOOKUP(A28,'Übersicht SYS'!C30:G431,5,FALSE)</f>
        <v>AveragePressure2</v>
      </c>
      <c r="D28" s="21" t="s">
        <v>2005</v>
      </c>
      <c r="E28" s="17" t="s">
        <v>2012</v>
      </c>
      <c r="F28" s="270" t="s">
        <v>2011</v>
      </c>
      <c r="G28" s="17"/>
    </row>
    <row r="29" spans="1:7" ht="15.75" thickBot="1">
      <c r="A29" s="7" t="s">
        <v>465</v>
      </c>
      <c r="B29" s="18" t="str">
        <f>VLOOKUP(A29,'Übersicht SYS'!C31:G432,2,FALSE)</f>
        <v>Set PrePressure for meter 1</v>
      </c>
      <c r="C29" s="18" t="str">
        <f>VLOOKUP(A29,'Übersicht SYS'!C31:G432,5,FALSE)</f>
        <v>SetPrePressure1</v>
      </c>
      <c r="D29" s="21" t="s">
        <v>2005</v>
      </c>
      <c r="E29" s="17" t="s">
        <v>2012</v>
      </c>
      <c r="F29" s="270" t="s">
        <v>2011</v>
      </c>
      <c r="G29" s="17"/>
    </row>
    <row r="30" spans="1:7" ht="15.75" thickBot="1">
      <c r="A30" s="7" t="s">
        <v>472</v>
      </c>
      <c r="B30" s="18" t="str">
        <f>VLOOKUP(A30,'Übersicht SYS'!C32:G433,2,FALSE)</f>
        <v>Set PrePressure for meter 2</v>
      </c>
      <c r="C30" s="18" t="str">
        <f>VLOOKUP(A30,'Übersicht SYS'!C32:G433,5,FALSE)</f>
        <v>SetPrePressure2</v>
      </c>
      <c r="D30" s="21" t="s">
        <v>2005</v>
      </c>
      <c r="E30" s="17" t="s">
        <v>2012</v>
      </c>
      <c r="F30" s="270" t="s">
        <v>2011</v>
      </c>
      <c r="G30" s="17"/>
    </row>
    <row r="31" spans="1:7" ht="15.75" thickBot="1">
      <c r="A31" s="7" t="s">
        <v>479</v>
      </c>
      <c r="B31" s="18" t="str">
        <f>VLOOKUP(A31,'Übersicht SYS'!C33:G434,2,FALSE)</f>
        <v>Maximum torque for meter 1</v>
      </c>
      <c r="C31" s="18" t="str">
        <f>VLOOKUP(A31,'Übersicht SYS'!C33:G434,5,FALSE)</f>
        <v>MaxTorque1</v>
      </c>
      <c r="D31" s="21" t="s">
        <v>2005</v>
      </c>
      <c r="E31" s="17" t="s">
        <v>2013</v>
      </c>
      <c r="F31" s="270" t="s">
        <v>2011</v>
      </c>
      <c r="G31" s="17"/>
    </row>
    <row r="32" spans="1:7" ht="15.75" thickBot="1">
      <c r="A32" s="7" t="s">
        <v>484</v>
      </c>
      <c r="B32" s="18" t="str">
        <f>VLOOKUP(A32,'Übersicht SYS'!C34:G435,2,FALSE)</f>
        <v>Maximum torque for meter 2</v>
      </c>
      <c r="C32" s="18" t="str">
        <f>VLOOKUP(A32,'Übersicht SYS'!C34:G435,5,FALSE)</f>
        <v>MaxTorque2</v>
      </c>
      <c r="D32" s="21" t="s">
        <v>2005</v>
      </c>
      <c r="E32" s="17" t="s">
        <v>2013</v>
      </c>
      <c r="F32" s="270" t="s">
        <v>2011</v>
      </c>
      <c r="G32" s="17"/>
    </row>
    <row r="33" spans="1:7" ht="15.75" thickBot="1">
      <c r="A33" s="7" t="s">
        <v>489</v>
      </c>
      <c r="B33" s="18" t="str">
        <f>VLOOKUP(A33,'Übersicht SYS'!C35:G436,2,FALSE)</f>
        <v>Average torque for meter 1</v>
      </c>
      <c r="C33" s="18" t="str">
        <f>VLOOKUP(A33,'Übersicht SYS'!C35:G436,5,FALSE)</f>
        <v>AverageTorque1</v>
      </c>
      <c r="D33" s="21" t="s">
        <v>2005</v>
      </c>
      <c r="E33" s="17" t="s">
        <v>2013</v>
      </c>
      <c r="F33" s="270" t="s">
        <v>2011</v>
      </c>
      <c r="G33" s="17"/>
    </row>
    <row r="34" spans="1:7" ht="15.75" thickBot="1">
      <c r="A34" s="7" t="s">
        <v>495</v>
      </c>
      <c r="B34" s="18" t="str">
        <f>VLOOKUP(A34,'Übersicht SYS'!C36:G437,2,FALSE)</f>
        <v>Average torque for meter 2</v>
      </c>
      <c r="C34" s="18" t="str">
        <f>VLOOKUP(A34,'Übersicht SYS'!C36:G437,5,FALSE)</f>
        <v>AverageTorque2</v>
      </c>
      <c r="D34" s="21" t="s">
        <v>2005</v>
      </c>
      <c r="E34" s="17" t="s">
        <v>2013</v>
      </c>
      <c r="F34" s="270" t="s">
        <v>2011</v>
      </c>
      <c r="G34" s="17"/>
    </row>
    <row r="35" spans="1:7" ht="15.75" thickBot="1">
      <c r="A35" s="7" t="s">
        <v>501</v>
      </c>
      <c r="B35" s="18" t="str">
        <f>VLOOKUP(A35,'Übersicht SYS'!C37:G438,2,FALSE)</f>
        <v>Active barrel for HPC 1</v>
      </c>
      <c r="C35" s="18" t="str">
        <f>VLOOKUP(A35,'Übersicht SYS'!C37:G438,5,FALSE)</f>
        <v>ActiveBarrel1</v>
      </c>
      <c r="D35" s="21" t="s">
        <v>2005</v>
      </c>
      <c r="E35" s="17" t="s">
        <v>2006</v>
      </c>
      <c r="F35" s="270" t="s">
        <v>2011</v>
      </c>
      <c r="G35" s="17"/>
    </row>
    <row r="36" spans="1:7" ht="15.75" thickBot="1">
      <c r="A36" s="7" t="s">
        <v>507</v>
      </c>
      <c r="B36" s="18" t="str">
        <f>VLOOKUP(A36,'Übersicht SYS'!C38:G439,2,FALSE)</f>
        <v>Active barrel for HPC 2</v>
      </c>
      <c r="C36" s="18" t="str">
        <f>VLOOKUP(A36,'Übersicht SYS'!C38:G439,5,FALSE)</f>
        <v>ActiveBarrel2</v>
      </c>
      <c r="D36" s="21" t="s">
        <v>2005</v>
      </c>
      <c r="E36" s="17" t="s">
        <v>2006</v>
      </c>
      <c r="F36" s="270" t="s">
        <v>2011</v>
      </c>
      <c r="G36" s="17"/>
    </row>
    <row r="37" spans="1:7" ht="15.75" thickBot="1">
      <c r="A37" s="7" t="s">
        <v>513</v>
      </c>
      <c r="B37" s="18" t="str">
        <f>VLOOKUP(A37,'Übersicht SYS'!C39:G440,2,FALSE)</f>
        <v>Spindle efficiency for meter 1</v>
      </c>
      <c r="C37" s="18" t="str">
        <f>VLOOKUP(A37,'Übersicht SYS'!C39:G440,5,FALSE)</f>
        <v>SpindleEfficiencyApplication1</v>
      </c>
      <c r="D37" s="21" t="s">
        <v>2005</v>
      </c>
      <c r="E37" s="17" t="s">
        <v>2014</v>
      </c>
      <c r="F37" s="270" t="s">
        <v>2011</v>
      </c>
      <c r="G37" s="17"/>
    </row>
    <row r="38" spans="1:7" ht="15.75" thickBot="1">
      <c r="A38" s="7" t="s">
        <v>520</v>
      </c>
      <c r="B38" s="18" t="str">
        <f>VLOOKUP(A38,'Übersicht SYS'!C40:G441,2,FALSE)</f>
        <v>Spindle efficiency for meter 2</v>
      </c>
      <c r="C38" s="18" t="str">
        <f>VLOOKUP(A38,'Übersicht SYS'!C40:G441,5,FALSE)</f>
        <v>SpindleEfficiencyApplication2</v>
      </c>
      <c r="D38" s="21" t="s">
        <v>2005</v>
      </c>
      <c r="E38" s="17" t="s">
        <v>103</v>
      </c>
      <c r="F38" s="270" t="s">
        <v>2011</v>
      </c>
      <c r="G38" s="17"/>
    </row>
    <row r="39" spans="1:7" ht="15.75" thickBot="1">
      <c r="A39" s="7" t="s">
        <v>526</v>
      </c>
      <c r="B39" s="18" t="str">
        <f>VLOOKUP(A39,'Übersicht SYS'!C41:G442,2,FALSE)</f>
        <v>Fill volume 1</v>
      </c>
      <c r="C39" s="18" t="str">
        <f>VLOOKUP(A39,'Übersicht SYS'!C41:G442,5,FALSE)</f>
        <v>FillVolume</v>
      </c>
      <c r="D39" s="21" t="s">
        <v>2005</v>
      </c>
      <c r="E39" s="17" t="s">
        <v>2008</v>
      </c>
      <c r="F39" s="270" t="s">
        <v>2011</v>
      </c>
      <c r="G39" s="17"/>
    </row>
    <row r="40" spans="1:7" ht="15.75" thickBot="1">
      <c r="A40" s="7" t="s">
        <v>531</v>
      </c>
      <c r="B40" s="18" t="str">
        <f>VLOOKUP(A40,'Übersicht SYS'!C42:G443,2,FALSE)</f>
        <v>Fill volume of Meter 2</v>
      </c>
      <c r="C40" s="18" t="str">
        <f>VLOOKUP(A40,'Übersicht SYS'!C42:G443,5,FALSE)</f>
        <v>FillVolume2</v>
      </c>
      <c r="D40" s="21" t="s">
        <v>2005</v>
      </c>
      <c r="E40" s="17" t="s">
        <v>2008</v>
      </c>
      <c r="F40" s="270" t="s">
        <v>2011</v>
      </c>
      <c r="G40" s="17"/>
    </row>
    <row r="41" spans="1:7" ht="15.75" thickBot="1">
      <c r="A41" s="7" t="s">
        <v>536</v>
      </c>
      <c r="B41" s="18" t="str">
        <f>VLOOKUP(A41,'Übersicht SYS'!C43:G444,2,FALSE)</f>
        <v>Fill time</v>
      </c>
      <c r="C41" s="18" t="str">
        <f>VLOOKUP(A41,'Übersicht SYS'!C43:G444,5,FALSE)</f>
        <v>FillTime</v>
      </c>
      <c r="D41" s="21" t="s">
        <v>2005</v>
      </c>
      <c r="E41" s="17" t="s">
        <v>2009</v>
      </c>
      <c r="F41" s="270" t="s">
        <v>2011</v>
      </c>
      <c r="G41" s="17"/>
    </row>
    <row r="42" spans="1:7" ht="15.75" thickBot="1">
      <c r="A42" s="7" t="s">
        <v>541</v>
      </c>
      <c r="B42" s="18" t="str">
        <f>VLOOKUP(A42,'Übersicht SYS'!C44:G445,2,FALSE)</f>
        <v>Fill time of Meter 2</v>
      </c>
      <c r="C42" s="18" t="str">
        <f>VLOOKUP(A42,'Übersicht SYS'!C44:G445,5,FALSE)</f>
        <v>FillTime2</v>
      </c>
      <c r="D42" s="21" t="s">
        <v>2005</v>
      </c>
      <c r="E42" s="17" t="s">
        <v>2009</v>
      </c>
      <c r="F42" s="270" t="s">
        <v>2011</v>
      </c>
      <c r="G42" s="17"/>
    </row>
    <row r="43" spans="1:7" ht="15.75" thickBot="1">
      <c r="A43" s="7" t="s">
        <v>546</v>
      </c>
      <c r="B43" s="18" t="str">
        <f>VLOOKUP(A43,'Übersicht SYS'!C45:G446,2,FALSE)</f>
        <v>Fill rate</v>
      </c>
      <c r="C43" s="18" t="str">
        <f>VLOOKUP(A43,'Übersicht SYS'!C45:G446,5,FALSE)</f>
        <v>FillRate</v>
      </c>
      <c r="D43" s="21" t="s">
        <v>2005</v>
      </c>
      <c r="E43" s="17" t="s">
        <v>2015</v>
      </c>
      <c r="F43" s="270" t="s">
        <v>2011</v>
      </c>
      <c r="G43" s="17"/>
    </row>
    <row r="44" spans="1:7" ht="15.75" thickBot="1">
      <c r="A44" s="7" t="s">
        <v>551</v>
      </c>
      <c r="B44" s="18" t="str">
        <f>VLOOKUP(A44,'Übersicht SYS'!C46:G447,2,FALSE)</f>
        <v>Fill rate of Meter 2</v>
      </c>
      <c r="C44" s="18" t="str">
        <f>VLOOKUP(A44,'Übersicht SYS'!C46:G447,5,FALSE)</f>
        <v>FillRate2</v>
      </c>
      <c r="D44" s="21" t="s">
        <v>2005</v>
      </c>
      <c r="E44" s="17" t="s">
        <v>2015</v>
      </c>
      <c r="F44" s="270" t="s">
        <v>2011</v>
      </c>
      <c r="G44" s="17"/>
    </row>
    <row r="45" spans="1:7" ht="30.75" thickBot="1">
      <c r="A45" s="15" t="s">
        <v>561</v>
      </c>
      <c r="B45" s="18" t="str">
        <f>VLOOKUP(A45,'Übersicht SYS'!C48:G449,2,FALSE)</f>
        <v>Error number of first error occurred during application</v>
      </c>
      <c r="C45" s="18" t="str">
        <f>VLOOKUP(A45,'Übersicht SYS'!C48:G449,5,FALSE)</f>
        <v>ErrorNumber</v>
      </c>
      <c r="D45" s="21" t="s">
        <v>2000</v>
      </c>
      <c r="E45" s="17" t="s">
        <v>103</v>
      </c>
      <c r="F45" s="270" t="s">
        <v>2011</v>
      </c>
      <c r="G45" s="17"/>
    </row>
    <row r="46" spans="1:7" ht="15.75" thickBot="1">
      <c r="A46" s="15" t="s">
        <v>566</v>
      </c>
      <c r="B46" s="18" t="str">
        <f>VLOOKUP(A46,'Übersicht SYS'!C49:G450,2,FALSE)</f>
        <v>Battery Id</v>
      </c>
      <c r="C46" s="18" t="str">
        <f>VLOOKUP(A46,'Übersicht SYS'!C49:G450,5,FALSE)</f>
        <v>BatteryId</v>
      </c>
      <c r="D46" s="21" t="s">
        <v>2000</v>
      </c>
      <c r="E46" s="17" t="s">
        <v>103</v>
      </c>
      <c r="F46" s="270" t="s">
        <v>2011</v>
      </c>
      <c r="G46" s="17"/>
    </row>
    <row r="47" spans="1:7" ht="15.75" thickBot="1">
      <c r="A47" s="15" t="s">
        <v>570</v>
      </c>
      <c r="B47" s="18" t="str">
        <f>VLOOKUP(A47,'Übersicht SYS'!C50:G451,2,FALSE)</f>
        <v>Module Number</v>
      </c>
      <c r="C47" s="18" t="str">
        <f>VLOOKUP(A47,'Übersicht SYS'!C50:G451,5,FALSE)</f>
        <v>ModuleNumber</v>
      </c>
      <c r="D47" s="21" t="s">
        <v>2005</v>
      </c>
      <c r="E47" s="17" t="s">
        <v>2006</v>
      </c>
      <c r="F47" s="270" t="s">
        <v>2011</v>
      </c>
      <c r="G47" s="17"/>
    </row>
    <row r="48" spans="1:7" ht="15.75" thickBot="1">
      <c r="A48" s="15" t="s">
        <v>574</v>
      </c>
      <c r="B48" s="18" t="str">
        <f>VLOOKUP(A48,'Übersicht SYS'!C51:G452,2,FALSE)</f>
        <v>Time of shortest bead applied</v>
      </c>
      <c r="C48" s="18" t="str">
        <f>VLOOKUP(A48,'Übersicht SYS'!C51:G452,5,FALSE)</f>
        <v>ShortestBeadTime</v>
      </c>
      <c r="D48" s="21" t="s">
        <v>2005</v>
      </c>
      <c r="E48" s="17" t="s">
        <v>2010</v>
      </c>
      <c r="F48" s="270" t="s">
        <v>2011</v>
      </c>
      <c r="G48" s="17"/>
    </row>
    <row r="49" spans="1:7" ht="15.75" thickBot="1">
      <c r="A49" s="15" t="s">
        <v>579</v>
      </c>
      <c r="B49" s="18" t="str">
        <f>VLOOKUP(A49,'Übersicht SYS'!C52:G453,2,FALSE)</f>
        <v>Last detected air bubble of meter 1 as ccm</v>
      </c>
      <c r="C49" s="18" t="str">
        <f>VLOOKUP(A49,'Übersicht SYS'!C52:G453,5,FALSE)</f>
        <v>CompressionFactor1</v>
      </c>
      <c r="D49" s="21" t="s">
        <v>2005</v>
      </c>
      <c r="E49" s="17" t="s">
        <v>2008</v>
      </c>
      <c r="F49" s="270" t="s">
        <v>2011</v>
      </c>
      <c r="G49" s="17"/>
    </row>
    <row r="50" spans="1:7" ht="15.75" thickBot="1">
      <c r="A50" s="15" t="s">
        <v>584</v>
      </c>
      <c r="B50" s="18" t="str">
        <f>VLOOKUP(A50,'Übersicht SYS'!C53:G454,2,FALSE)</f>
        <v>Last detected air bubble of meter 2 as ccm</v>
      </c>
      <c r="C50" s="18" t="str">
        <f>VLOOKUP(A50,'Übersicht SYS'!C53:G454,5,FALSE)</f>
        <v>CompressionFactor2</v>
      </c>
      <c r="D50" s="21" t="s">
        <v>2005</v>
      </c>
      <c r="E50" s="17" t="s">
        <v>2008</v>
      </c>
      <c r="F50" s="270" t="s">
        <v>2011</v>
      </c>
      <c r="G50" s="17"/>
    </row>
    <row r="51" spans="1:7" ht="30.75" thickBot="1">
      <c r="A51" s="15" t="s">
        <v>589</v>
      </c>
      <c r="B51" s="18" t="str">
        <f>VLOOKUP(A51,'Übersicht SYS'!C54:G455,2,FALSE)</f>
        <v>Visco correction factor of Meter1 used for the automatic adaptation of Pre-Pressure</v>
      </c>
      <c r="C51" s="18" t="str">
        <f>VLOOKUP(A51,'Übersicht SYS'!C54:G455,5,FALSE)</f>
        <v>ViCofMeter1</v>
      </c>
      <c r="D51" s="21" t="s">
        <v>2005</v>
      </c>
      <c r="E51" s="17" t="s">
        <v>103</v>
      </c>
      <c r="F51" s="270" t="s">
        <v>2011</v>
      </c>
      <c r="G51" s="17"/>
    </row>
    <row r="52" spans="1:7" ht="30.75" thickBot="1">
      <c r="A52" s="15" t="s">
        <v>594</v>
      </c>
      <c r="B52" s="18" t="str">
        <f>VLOOKUP(A52,'Übersicht SYS'!C55:G456,2,FALSE)</f>
        <v>Visco correction factor of Meter2 used for the automatic adaptation of Pre-Pressure</v>
      </c>
      <c r="C52" s="18" t="str">
        <f>VLOOKUP(A52,'Übersicht SYS'!C55:G456,5,FALSE)</f>
        <v>ViCofMeter2</v>
      </c>
      <c r="D52" s="21" t="s">
        <v>2005</v>
      </c>
      <c r="E52" s="17" t="s">
        <v>103</v>
      </c>
      <c r="F52" s="270" t="s">
        <v>2011</v>
      </c>
      <c r="G52" s="17"/>
    </row>
    <row r="53" spans="1:7" ht="30.75" thickBot="1">
      <c r="A53" s="15" t="s">
        <v>599</v>
      </c>
      <c r="B53" s="18" t="str">
        <f>VLOOKUP(A53,'Übersicht SYS'!C56:G457,2,FALSE)</f>
        <v>Volume correction factor of Meter1 used for the automatic adaptation of Pre-Pressure</v>
      </c>
      <c r="C53" s="18" t="str">
        <f>VLOOKUP(A53,'Übersicht SYS'!C56:G457,5,FALSE)</f>
        <v>VoCofMeter1</v>
      </c>
      <c r="D53" s="21" t="s">
        <v>2005</v>
      </c>
      <c r="E53" s="17" t="s">
        <v>103</v>
      </c>
      <c r="F53" s="270" t="s">
        <v>2011</v>
      </c>
      <c r="G53" s="17"/>
    </row>
    <row r="54" spans="1:7" ht="30.75" thickBot="1">
      <c r="A54" s="15" t="s">
        <v>604</v>
      </c>
      <c r="B54" s="18" t="str">
        <f>VLOOKUP(A54,'Übersicht SYS'!C57:G458,2,FALSE)</f>
        <v>Volume correction factor of Meter2 used for the automatic adaptation of Pre-Pressure</v>
      </c>
      <c r="C54" s="18" t="str">
        <f>VLOOKUP(A54,'Übersicht SYS'!C57:G458,5,FALSE)</f>
        <v>VoCofMeter2</v>
      </c>
      <c r="D54" s="21" t="s">
        <v>2005</v>
      </c>
      <c r="E54" s="17" t="s">
        <v>103</v>
      </c>
      <c r="F54" s="270" t="s">
        <v>2011</v>
      </c>
      <c r="G54" s="17"/>
    </row>
    <row r="55" spans="1:7" ht="15.75" thickBot="1">
      <c r="A55" s="15" t="s">
        <v>609</v>
      </c>
      <c r="B55" s="18" t="str">
        <f>VLOOKUP(A55,'Übersicht SYS'!C58:G459,2,FALSE)</f>
        <v>Opening time of Applicator 1</v>
      </c>
      <c r="C55" s="18" t="str">
        <f>VLOOKUP(A55,'Übersicht SYS'!C58:G459,5,FALSE)</f>
        <v>ApplicatorOpeningTime1</v>
      </c>
      <c r="D55" s="21" t="s">
        <v>2005</v>
      </c>
      <c r="E55" s="17" t="s">
        <v>2010</v>
      </c>
      <c r="F55" s="270" t="s">
        <v>2011</v>
      </c>
      <c r="G55" s="17"/>
    </row>
    <row r="56" spans="1:7" ht="15.75" thickBot="1">
      <c r="A56" s="15" t="s">
        <v>614</v>
      </c>
      <c r="B56" s="18" t="str">
        <f>VLOOKUP(A56,'Übersicht SYS'!C59:G460,2,FALSE)</f>
        <v>Opening time of Applicator 2</v>
      </c>
      <c r="C56" s="18" t="str">
        <f>VLOOKUP(A56,'Übersicht SYS'!C59:G460,5,FALSE)</f>
        <v>ApplicatorOpeningTime2</v>
      </c>
      <c r="D56" s="21" t="s">
        <v>2005</v>
      </c>
      <c r="E56" s="17" t="s">
        <v>2010</v>
      </c>
      <c r="F56" s="270" t="s">
        <v>2011</v>
      </c>
      <c r="G56" s="17"/>
    </row>
    <row r="57" spans="1:7" ht="15.75" thickBot="1">
      <c r="A57" s="15" t="s">
        <v>619</v>
      </c>
      <c r="B57" s="18" t="str">
        <f>VLOOKUP(A57,'Übersicht SYS'!C60:G461,2,FALSE)</f>
        <v>Closing time of Applicator 1</v>
      </c>
      <c r="C57" s="18" t="str">
        <f>VLOOKUP(A57,'Übersicht SYS'!C60:G461,5,FALSE)</f>
        <v>ApplicatorClosingTime1</v>
      </c>
      <c r="D57" s="21" t="s">
        <v>2005</v>
      </c>
      <c r="E57" s="17" t="s">
        <v>2010</v>
      </c>
      <c r="F57" s="270" t="s">
        <v>2011</v>
      </c>
      <c r="G57" s="17"/>
    </row>
    <row r="58" spans="1:7" ht="15.75" thickBot="1">
      <c r="A58" s="15" t="s">
        <v>624</v>
      </c>
      <c r="B58" s="18" t="str">
        <f>VLOOKUP(A58,'Übersicht SYS'!C61:G462,2,FALSE)</f>
        <v>Closing time of Applicator 2</v>
      </c>
      <c r="C58" s="18" t="str">
        <f>VLOOKUP(A58,'Übersicht SYS'!C61:G462,5,FALSE)</f>
        <v>ApplicatorClosingTime2</v>
      </c>
      <c r="D58" s="21" t="s">
        <v>2005</v>
      </c>
      <c r="E58" s="17" t="s">
        <v>2010</v>
      </c>
      <c r="F58" s="270" t="s">
        <v>2011</v>
      </c>
      <c r="G58" s="17"/>
    </row>
    <row r="59" spans="1:7" ht="30.75" thickBot="1">
      <c r="A59" s="15" t="s">
        <v>629</v>
      </c>
      <c r="B59" s="18" t="str">
        <f>VLOOKUP(A59,'Übersicht SYS'!C62:G463,2,FALSE)</f>
        <v>Minimum value of mix ratio of a 2K system measured during an application.</v>
      </c>
      <c r="C59" s="18" t="str">
        <f>VLOOKUP(A59,'Übersicht SYS'!C62:G463,5,FALSE)</f>
        <v>MixRatioMinimum</v>
      </c>
      <c r="D59" s="21" t="s">
        <v>2005</v>
      </c>
      <c r="E59" s="17" t="s">
        <v>103</v>
      </c>
      <c r="F59" s="270" t="s">
        <v>2011</v>
      </c>
      <c r="G59" s="17"/>
    </row>
    <row r="60" spans="1:7" ht="30.75" thickBot="1">
      <c r="A60" s="15" t="s">
        <v>634</v>
      </c>
      <c r="B60" s="18" t="str">
        <f>VLOOKUP(A60,'Übersicht SYS'!C63:G464,2,FALSE)</f>
        <v>Maximum value of mix ratio of a 2K system measured during an application.</v>
      </c>
      <c r="C60" s="18" t="str">
        <f>VLOOKUP(A60,'Übersicht SYS'!C63:G464,5,FALSE)</f>
        <v>MixRatioMaximum</v>
      </c>
      <c r="D60" s="21" t="s">
        <v>2005</v>
      </c>
      <c r="E60" s="17" t="s">
        <v>103</v>
      </c>
      <c r="F60" s="270" t="s">
        <v>2011</v>
      </c>
      <c r="G60" s="17"/>
    </row>
    <row r="61" spans="1:7" ht="30.75" thickBot="1">
      <c r="A61" s="15" t="s">
        <v>639</v>
      </c>
      <c r="B61" s="18" t="str">
        <f>VLOOKUP(A61,'Übersicht SYS'!C64:G465,2,FALSE)</f>
        <v>Longest closing time of controlled applicator during application</v>
      </c>
      <c r="C61" s="18" t="str">
        <f>VLOOKUP(A61,'Übersicht SYS'!C64:G465,5,FALSE)</f>
        <v>CAClosingTime</v>
      </c>
      <c r="D61" s="21" t="s">
        <v>2005</v>
      </c>
      <c r="E61" s="17" t="s">
        <v>2010</v>
      </c>
      <c r="F61" s="270" t="s">
        <v>2011</v>
      </c>
      <c r="G61" s="17"/>
    </row>
    <row r="62" spans="1:7" ht="30.75" thickBot="1">
      <c r="A62" s="15" t="s">
        <v>644</v>
      </c>
      <c r="B62" s="18" t="str">
        <f>VLOOKUP(A62,'Übersicht SYS'!C65:G466,2,FALSE)</f>
        <v>Longest opening time of controlled applicator during application</v>
      </c>
      <c r="C62" s="18" t="str">
        <f>VLOOKUP(A62,'Übersicht SYS'!C65:G466,5,FALSE)</f>
        <v>CAOpeningTime</v>
      </c>
      <c r="D62" s="21" t="s">
        <v>2005</v>
      </c>
      <c r="E62" s="17" t="s">
        <v>2010</v>
      </c>
      <c r="F62" s="270" t="s">
        <v>2011</v>
      </c>
      <c r="G62" s="17"/>
    </row>
    <row r="63" spans="1:7" ht="30.75" thickBot="1">
      <c r="A63" s="15" t="s">
        <v>649</v>
      </c>
      <c r="B63" s="18" t="str">
        <f>VLOOKUP(A63,'Übersicht SYS'!C66:G467,2,FALSE)</f>
        <v>Visco Correction of Controlled Applicator at the begining of an applicaiton</v>
      </c>
      <c r="C63" s="18" t="str">
        <f>VLOOKUP(A63,'Übersicht SYS'!C66:G467,5,FALSE)</f>
        <v>CAViscoFactor_Start</v>
      </c>
      <c r="D63" s="21" t="s">
        <v>2005</v>
      </c>
      <c r="E63" s="17" t="s">
        <v>103</v>
      </c>
      <c r="F63" s="270" t="s">
        <v>2011</v>
      </c>
      <c r="G63" s="17"/>
    </row>
    <row r="64" spans="1:7" ht="30.75" thickBot="1">
      <c r="A64" s="15" t="s">
        <v>655</v>
      </c>
      <c r="B64" s="18" t="str">
        <f>VLOOKUP(A64,'Übersicht SYS'!C67:G468,2,FALSE)</f>
        <v>Visco Correction of Controlled Applicator at the end of an applicaiton</v>
      </c>
      <c r="C64" s="18" t="str">
        <f>VLOOKUP(A64,'Übersicht SYS'!C67:G468,5,FALSE)</f>
        <v>CAViscoFactor_End</v>
      </c>
      <c r="D64" s="21" t="s">
        <v>2005</v>
      </c>
      <c r="E64" s="17" t="s">
        <v>103</v>
      </c>
      <c r="F64" s="270" t="s">
        <v>2011</v>
      </c>
      <c r="G64" s="17"/>
    </row>
    <row r="65" spans="1:7" ht="45.75" thickBot="1">
      <c r="A65" s="15" t="s">
        <v>661</v>
      </c>
      <c r="B65" s="18" t="str">
        <f>VLOOKUP(A65,'Übersicht SYS'!C68:G469,2,FALSE)</f>
        <v>Maximum difference measured between calculated and measured pressure at nozzle during application.</v>
      </c>
      <c r="C65" s="18" t="str">
        <f>VLOOKUP(A65,'Übersicht SYS'!C68:G469,5,FALSE)</f>
        <v>CANozzleContactMaxRampAppl</v>
      </c>
      <c r="D65" s="21" t="s">
        <v>2005</v>
      </c>
      <c r="E65" s="17" t="s">
        <v>103</v>
      </c>
      <c r="F65" s="270" t="s">
        <v>2011</v>
      </c>
      <c r="G65" s="17"/>
    </row>
    <row r="66" spans="1:7" ht="15.75" thickBot="1">
      <c r="A66" s="15" t="s">
        <v>666</v>
      </c>
      <c r="B66" s="18" t="str">
        <f>VLOOKUP(A66,'Übersicht SYS'!C69:G470,2,FALSE)</f>
        <v>Minimum used target value for air swirl</v>
      </c>
      <c r="C66" s="18" t="str">
        <f>VLOOKUP(A66,'Übersicht SYS'!C69:G470,5,FALSE)</f>
        <v>MinAirSwirl</v>
      </c>
      <c r="D66" s="21" t="s">
        <v>2005</v>
      </c>
      <c r="E66" s="17" t="s">
        <v>103</v>
      </c>
      <c r="F66" s="270" t="s">
        <v>2011</v>
      </c>
      <c r="G66" s="17"/>
    </row>
    <row r="67" spans="1:7" ht="15.75" thickBot="1">
      <c r="A67" s="15" t="s">
        <v>671</v>
      </c>
      <c r="B67" s="18" t="str">
        <f>VLOOKUP(A67,'Übersicht SYS'!C70:G471,2,FALSE)</f>
        <v>Maximum used target value for air swirl</v>
      </c>
      <c r="C67" s="18" t="str">
        <f>VLOOKUP(A67,'Übersicht SYS'!C70:G471,5,FALSE)</f>
        <v>MaxAirSwirl</v>
      </c>
      <c r="D67" s="21" t="s">
        <v>2005</v>
      </c>
      <c r="E67" s="17" t="s">
        <v>103</v>
      </c>
      <c r="F67" s="270" t="s">
        <v>2011</v>
      </c>
      <c r="G67" s="17"/>
    </row>
    <row r="68" spans="1:7" ht="30.75" thickBot="1">
      <c r="A68" s="15" t="s">
        <v>676</v>
      </c>
      <c r="B68" s="18" t="str">
        <f>VLOOKUP(A68,'Übersicht SYS'!C71:G472,2,FALSE)</f>
        <v>Minimum measured value from air swirl feedback sensor</v>
      </c>
      <c r="C68" s="18" t="str">
        <f>VLOOKUP(A68,'Übersicht SYS'!C71:G472,5,FALSE)</f>
        <v>MinAirSwirlFeedback</v>
      </c>
      <c r="D68" s="21" t="s">
        <v>2005</v>
      </c>
      <c r="E68" s="17" t="s">
        <v>103</v>
      </c>
      <c r="F68" s="270" t="s">
        <v>2011</v>
      </c>
      <c r="G68" s="17"/>
    </row>
    <row r="69" spans="1:7" ht="30.75" thickBot="1">
      <c r="A69" s="15" t="s">
        <v>681</v>
      </c>
      <c r="B69" s="18" t="str">
        <f>VLOOKUP(A69,'Übersicht SYS'!C72:G473,2,FALSE)</f>
        <v>Maximum measured value from air swirl feedback sensor</v>
      </c>
      <c r="C69" s="18" t="str">
        <f>VLOOKUP(A69,'Übersicht SYS'!C72:G473,5,FALSE)</f>
        <v>MaxAirSwirlFeedback</v>
      </c>
      <c r="D69" s="21" t="s">
        <v>2005</v>
      </c>
      <c r="E69" s="17" t="s">
        <v>103</v>
      </c>
      <c r="F69" s="270" t="s">
        <v>2011</v>
      </c>
      <c r="G69" s="17"/>
    </row>
    <row r="70" spans="1:7" ht="45.75" thickBot="1">
      <c r="A70" s="15" t="s">
        <v>686</v>
      </c>
      <c r="B70" s="18" t="str">
        <f>VLOOKUP(A70,'Übersicht SYS'!C73:G474,2,FALSE)</f>
        <v>Parameter Table number when error occured during an application. This is related to Error Number.</v>
      </c>
      <c r="C70" s="18" t="str">
        <f>VLOOKUP(A70,'Übersicht SYS'!C73:G474,5,FALSE)</f>
        <v>ErrorNumberMatProgramParam</v>
      </c>
      <c r="D70" s="21" t="s">
        <v>2005</v>
      </c>
      <c r="E70" s="17" t="s">
        <v>103</v>
      </c>
      <c r="F70" s="270" t="s">
        <v>2011</v>
      </c>
      <c r="G70" s="17"/>
    </row>
    <row r="71" spans="1:7" ht="30.75" thickBot="1">
      <c r="A71" s="15" t="s">
        <v>691</v>
      </c>
      <c r="B71" s="18" t="str">
        <f>VLOOKUP(A71,'Übersicht SYS'!C74:G475,2,FALSE)</f>
        <v>Bead number when error occured during an application. This is related to Error Number.</v>
      </c>
      <c r="C71" s="18" t="str">
        <f>VLOOKUP(A71,'Übersicht SYS'!C74:G475,5,FALSE)</f>
        <v>ErrorNumberMatBeadNumber</v>
      </c>
      <c r="D71" s="21" t="s">
        <v>2005</v>
      </c>
      <c r="E71" s="17" t="s">
        <v>103</v>
      </c>
      <c r="F71" s="270" t="s">
        <v>2011</v>
      </c>
      <c r="G71" s="17"/>
    </row>
    <row r="72" spans="1:7" ht="15.75" thickBot="1">
      <c r="A72" s="15" t="s">
        <v>721</v>
      </c>
      <c r="B72" s="18" t="str">
        <f>VLOOKUP(A72,'Übersicht SYS'!C75:G476,2,FALSE)</f>
        <v xml:space="preserve">Current mixing ratio based on material flow </v>
      </c>
      <c r="C72" s="18" t="str">
        <f>VLOOKUP(A72,'Übersicht SYS'!C75:G476,5,FALSE)</f>
        <v>MixRatio</v>
      </c>
      <c r="D72" s="21" t="s">
        <v>2005</v>
      </c>
      <c r="E72" s="17" t="s">
        <v>103</v>
      </c>
      <c r="F72" s="270" t="s">
        <v>2011</v>
      </c>
      <c r="G72" s="17"/>
    </row>
    <row r="73" spans="1:7" ht="15.75" thickBot="1">
      <c r="A73" s="282" t="s">
        <v>2021</v>
      </c>
      <c r="B73" s="229"/>
      <c r="C73" s="229"/>
      <c r="D73" s="21"/>
      <c r="E73" s="17"/>
      <c r="F73" s="270"/>
      <c r="G73" s="17"/>
    </row>
    <row r="74" spans="1:7" ht="15.75" thickBot="1">
      <c r="A74" s="7" t="s">
        <v>756</v>
      </c>
      <c r="B74" s="18" t="str">
        <f>VLOOKUP(A74,'Übersicht SYS'!C77:G478,2,FALSE)</f>
        <v>Number of beads</v>
      </c>
      <c r="C74" s="18" t="str">
        <f>VLOOKUP(A74,'Übersicht SYS'!C77:G478,5,FALSE)</f>
        <v>BeadCount</v>
      </c>
      <c r="D74" s="21" t="s">
        <v>2005</v>
      </c>
      <c r="E74" s="17" t="s">
        <v>2006</v>
      </c>
      <c r="F74" s="270" t="s">
        <v>1997</v>
      </c>
      <c r="G74" s="17"/>
    </row>
    <row r="75" spans="1:7" ht="15.75" thickBot="1">
      <c r="A75" s="18" t="s">
        <v>2022</v>
      </c>
      <c r="B75" s="18" t="str">
        <f>VLOOKUP(A75,'Übersicht SYS'!C78:G479,2,FALSE)</f>
        <v>Bead name</v>
      </c>
      <c r="C75" s="18" t="str">
        <f>VLOOKUP(A75,'Übersicht SYS'!C78:G479,5,FALSE)</f>
        <v>BeadName</v>
      </c>
      <c r="D75" s="21" t="s">
        <v>2000</v>
      </c>
      <c r="E75" s="17" t="s">
        <v>103</v>
      </c>
      <c r="F75" s="270" t="s">
        <v>1997</v>
      </c>
      <c r="G75" s="17"/>
    </row>
    <row r="76" spans="1:7" ht="30.75" thickBot="1">
      <c r="A76" s="7" t="s">
        <v>771</v>
      </c>
      <c r="B76" s="18" t="str">
        <f>VLOOKUP(A76,'Übersicht SYS'!C79:G480,2,FALSE)</f>
        <v>Bead number calculated from array position using BeadCount</v>
      </c>
      <c r="C76" s="18" t="str">
        <f>VLOOKUP(A76,'Übersicht SYS'!C79:G480,5,FALSE)</f>
        <v>BeadNumber</v>
      </c>
      <c r="D76" s="21" t="s">
        <v>2005</v>
      </c>
      <c r="E76" s="17" t="s">
        <v>2006</v>
      </c>
      <c r="F76" s="270" t="s">
        <v>1997</v>
      </c>
      <c r="G76" s="17"/>
    </row>
    <row r="77" spans="1:7" ht="45.75" thickBot="1">
      <c r="A77" s="7" t="s">
        <v>777</v>
      </c>
      <c r="B77" s="18" t="str">
        <f>VLOOKUP(A77,'Übersicht SYS'!C80:G481,2,FALSE)</f>
        <v>Array of single bead application results. 
Depending upon the customer requirement each value can be extracted in derived data logic.</v>
      </c>
      <c r="C77" s="18" t="str">
        <f>VLOOKUP(A77,'Übersicht SYS'!C80:G481,5,FALSE)</f>
        <v>Result</v>
      </c>
      <c r="D77" s="21" t="s">
        <v>2000</v>
      </c>
      <c r="E77" s="17" t="s">
        <v>2008</v>
      </c>
      <c r="F77" s="270" t="s">
        <v>1997</v>
      </c>
      <c r="G77" s="17"/>
    </row>
    <row r="78" spans="1:7" ht="45.75" thickBot="1">
      <c r="A78" s="7" t="s">
        <v>785</v>
      </c>
      <c r="B78" s="18" t="str">
        <f>VLOOKUP(A78,'Übersicht SYS'!C81:G482,2,FALSE)</f>
        <v>Array of single bead application volumes.
Depending upon the customer requirement each value can be extracted in derived data logic.</v>
      </c>
      <c r="C78" s="18" t="str">
        <f>VLOOKUP(A78,'Übersicht SYS'!C81:G482,5,FALSE)</f>
        <v>AppliedVolume</v>
      </c>
      <c r="D78" s="21" t="s">
        <v>2005</v>
      </c>
      <c r="E78" s="17" t="s">
        <v>2008</v>
      </c>
      <c r="F78" s="270" t="s">
        <v>1997</v>
      </c>
      <c r="G78" s="17"/>
    </row>
    <row r="79" spans="1:7" ht="45.75" thickBot="1">
      <c r="A79" s="7" t="s">
        <v>791</v>
      </c>
      <c r="B79" s="18" t="str">
        <f>VLOOKUP(A79,'Übersicht SYS'!C82:G483,2,FALSE)</f>
        <v>Array of single bead target volumes.
Depending upon the customer requirement each value can be extracted in derived data logic.</v>
      </c>
      <c r="C79" s="18" t="str">
        <f>VLOOKUP(A79,'Übersicht SYS'!C82:G483,5,FALSE)</f>
        <v>TargetVolume</v>
      </c>
      <c r="D79" s="21" t="s">
        <v>2005</v>
      </c>
      <c r="E79" s="17" t="s">
        <v>2008</v>
      </c>
      <c r="F79" s="270" t="s">
        <v>1997</v>
      </c>
      <c r="G79" s="17"/>
    </row>
    <row r="80" spans="1:7" ht="75.75" thickBot="1">
      <c r="A80" s="7" t="s">
        <v>796</v>
      </c>
      <c r="B80" s="18" t="str">
        <f>VLOOKUP(A80,'Übersicht SYS'!C83:G484,2,FALSE)</f>
        <v>Array of single bead volume lower tolerance.
Depending upon the customer requirement lower limit can be calculated in derived data logic.
Also value of each single bead can be extracted.</v>
      </c>
      <c r="C80" s="18" t="str">
        <f>VLOOKUP(A80,'Übersicht SYS'!C83:G484,5,FALSE)</f>
        <v>LowerLimit</v>
      </c>
      <c r="D80" s="21" t="s">
        <v>2005</v>
      </c>
      <c r="E80" s="17" t="s">
        <v>2008</v>
      </c>
      <c r="F80" s="270" t="s">
        <v>1997</v>
      </c>
      <c r="G80" s="17"/>
    </row>
    <row r="81" spans="1:7" ht="75.75" thickBot="1">
      <c r="A81" s="7" t="s">
        <v>802</v>
      </c>
      <c r="B81" s="18" t="str">
        <f>VLOOKUP(A81,'Übersicht SYS'!C84:G485,2,FALSE)</f>
        <v>Array of single bead volume upper tolerance.
Depending upon the customer requirement each upper limit can be calculated in derived data logic.
Also value of each single bead can be extracted.</v>
      </c>
      <c r="C81" s="18" t="str">
        <f>VLOOKUP(A81,'Übersicht SYS'!C84:G485,5,FALSE)</f>
        <v>UpperLimit</v>
      </c>
      <c r="D81" s="21" t="s">
        <v>2005</v>
      </c>
      <c r="E81" s="17" t="s">
        <v>2008</v>
      </c>
      <c r="F81" s="270" t="s">
        <v>1997</v>
      </c>
      <c r="G81" s="17"/>
    </row>
    <row r="82" spans="1:7" ht="45.75" thickBot="1">
      <c r="A82" s="7" t="s">
        <v>808</v>
      </c>
      <c r="B82" s="18" t="str">
        <f>VLOOKUP(A82,'Übersicht SYS'!C85:G486,2,FALSE)</f>
        <v>Array of single bead application times.
Depending upon the customer requirement each value can be extracted in derived data logic.</v>
      </c>
      <c r="C82" s="18" t="str">
        <f>VLOOKUP(A82,'Übersicht SYS'!C85:G486,5,FALSE)</f>
        <v>ApplicationTime</v>
      </c>
      <c r="D82" s="21" t="s">
        <v>2005</v>
      </c>
      <c r="E82" s="17" t="s">
        <v>2009</v>
      </c>
      <c r="F82" s="270" t="s">
        <v>1997</v>
      </c>
      <c r="G82" s="17"/>
    </row>
    <row r="83" spans="1:7" ht="30.75" thickBot="1">
      <c r="A83" s="230" t="s">
        <v>2023</v>
      </c>
      <c r="B83" s="229" t="s">
        <v>2024</v>
      </c>
      <c r="C83" s="228"/>
      <c r="D83" s="21"/>
      <c r="E83" s="17"/>
      <c r="F83" s="270"/>
      <c r="G83" s="17"/>
    </row>
    <row r="84" spans="1:7" ht="15.75" thickBot="1">
      <c r="A84" s="7" t="s">
        <v>847</v>
      </c>
      <c r="B84" s="18" t="str">
        <f>VLOOKUP(A84,'Übersicht SYS'!C87:G488,2,FALSE)</f>
        <v>Error event unique id</v>
      </c>
      <c r="C84" s="18" t="str">
        <f>VLOOKUP(A84,'Übersicht SYS'!C87:G488,5,FALSE)</f>
        <v>UniqueId</v>
      </c>
      <c r="D84" s="21" t="s">
        <v>2005</v>
      </c>
      <c r="E84" s="17" t="s">
        <v>2006</v>
      </c>
      <c r="F84" s="270" t="s">
        <v>1997</v>
      </c>
      <c r="G84" s="17"/>
    </row>
    <row r="85" spans="1:7" ht="30.75" thickBot="1">
      <c r="A85" s="7" t="s">
        <v>852</v>
      </c>
      <c r="B85" s="18" t="str">
        <f>VLOOKUP(A85,'Übersicht SYS'!C88:G489,2,FALSE)</f>
        <v>Timestamp of error event</v>
      </c>
      <c r="C85" s="18" t="str">
        <f>VLOOKUP(A85,'Übersicht SYS'!C88:G489,5,FALSE)</f>
        <v>TimeStamp</v>
      </c>
      <c r="D85" s="21" t="s">
        <v>2004</v>
      </c>
      <c r="E85" s="17" t="s">
        <v>103</v>
      </c>
      <c r="F85" s="270" t="s">
        <v>1997</v>
      </c>
      <c r="G85" s="17"/>
    </row>
    <row r="86" spans="1:7" ht="90.75" thickBot="1">
      <c r="A86" s="18" t="s">
        <v>856</v>
      </c>
      <c r="B86" s="18" t="str">
        <f>VLOOKUP(A86,'Übersicht SYS'!C89:G490,2,FALSE)</f>
        <v>Type of error. Some examples are given below,
*Error
*Warning
*NoAckError
*MinorError
*NoAckWarning</v>
      </c>
      <c r="C86" s="18" t="str">
        <f>VLOOKUP(A86,'Übersicht SYS'!C89:G490,5,FALSE)</f>
        <v>ErrorType</v>
      </c>
      <c r="D86" s="21" t="s">
        <v>2000</v>
      </c>
      <c r="E86" s="17" t="s">
        <v>103</v>
      </c>
      <c r="F86" s="270" t="s">
        <v>1997</v>
      </c>
      <c r="G86" s="17"/>
    </row>
    <row r="87" spans="1:7" ht="30.75" thickBot="1">
      <c r="A87" s="18" t="s">
        <v>862</v>
      </c>
      <c r="B87" s="18" t="str">
        <f>VLOOKUP(A87,'Übersicht SYS'!C90:G491,2,FALSE)</f>
        <v>This data is used to derive messageDescription, messageHint, messageTitle</v>
      </c>
      <c r="C87" s="18" t="str">
        <f>VLOOKUP(A87,'Übersicht SYS'!C90:G491,5,FALSE)</f>
        <v>ErrorCode</v>
      </c>
      <c r="D87" s="21" t="s">
        <v>2025</v>
      </c>
      <c r="E87" s="17" t="s">
        <v>103</v>
      </c>
      <c r="F87" s="270" t="s">
        <v>1997</v>
      </c>
      <c r="G87" s="17"/>
    </row>
    <row r="88" spans="1:7" ht="30.75" thickBot="1">
      <c r="A88" s="7" t="s">
        <v>867</v>
      </c>
      <c r="B88" s="18" t="str">
        <f>VLOOKUP(A88,'Übersicht SYS'!C91:G492,2,FALSE)</f>
        <v>Indicates whether an error is acknowledged or not.</v>
      </c>
      <c r="C88" s="18" t="str">
        <f>VLOOKUP(A88,'Übersicht SYS'!C91:G492,5,FALSE)</f>
        <v>Acknowledged</v>
      </c>
      <c r="D88" s="21" t="s">
        <v>2026</v>
      </c>
      <c r="E88" s="17" t="s">
        <v>103</v>
      </c>
      <c r="F88" s="270" t="s">
        <v>1997</v>
      </c>
      <c r="G88" s="17"/>
    </row>
    <row r="89" spans="1:7" ht="30.75" thickBot="1">
      <c r="A89" s="7" t="s">
        <v>872</v>
      </c>
      <c r="B89" s="18" t="str">
        <f>VLOOKUP(A89,'Übersicht SYS'!C92:G493,2,FALSE)</f>
        <v>Error text is derived using error number and error params</v>
      </c>
      <c r="C89" s="18" t="str">
        <f>VLOOKUP(A89,'Übersicht SYS'!C92:G493,5,FALSE)</f>
        <v>ErrorText</v>
      </c>
      <c r="D89" s="21" t="s">
        <v>2000</v>
      </c>
      <c r="E89" s="17" t="s">
        <v>103</v>
      </c>
      <c r="F89" s="270" t="s">
        <v>1997</v>
      </c>
      <c r="G89" s="17"/>
    </row>
    <row r="90" spans="1:7" ht="15.75" thickBot="1">
      <c r="A90" s="7" t="s">
        <v>877</v>
      </c>
      <c r="B90" s="18" t="str">
        <f>VLOOKUP(A90,'Übersicht SYS'!C93:G494,2,FALSE)</f>
        <v>Configured system type</v>
      </c>
      <c r="C90" s="18" t="str">
        <f>VLOOKUP(A90,'Übersicht SYS'!C93:G494,5,FALSE)</f>
        <v>ErrorSystemConfiguration</v>
      </c>
      <c r="D90" s="21"/>
      <c r="E90" s="17"/>
      <c r="F90" s="270" t="s">
        <v>2011</v>
      </c>
      <c r="G90" s="17"/>
    </row>
    <row r="91" spans="1:7" ht="30.75" thickBot="1">
      <c r="A91" s="7" t="s">
        <v>882</v>
      </c>
      <c r="B91" s="18" t="str">
        <f>VLOOKUP(A91,'Übersicht SYS'!C94:G495,2,FALSE)</f>
        <v>Duration of error in seconds until the error is acknowledged</v>
      </c>
      <c r="C91" s="18" t="str">
        <f>VLOOKUP(A91,'Übersicht SYS'!C94:G495,5,FALSE)</f>
        <v>ErrorDuration</v>
      </c>
      <c r="D91" s="21" t="s">
        <v>2005</v>
      </c>
      <c r="E91" s="17" t="s">
        <v>2009</v>
      </c>
      <c r="F91" s="270" t="s">
        <v>2011</v>
      </c>
      <c r="G91" s="17"/>
    </row>
    <row r="92" spans="1:7" ht="30.75" thickBot="1">
      <c r="A92" s="7" t="s">
        <v>886</v>
      </c>
      <c r="B92" s="18" t="str">
        <f>VLOOKUP(A92,'Übersicht SYS'!C95:G496,2,FALSE)</f>
        <v>Indicate whether error occured during an applciation</v>
      </c>
      <c r="C92" s="18" t="str">
        <f>VLOOKUP(A92,'Übersicht SYS'!C95:G496,5,FALSE)</f>
        <v>ErrorMaterialProgramActive</v>
      </c>
      <c r="D92" s="21" t="s">
        <v>2005</v>
      </c>
      <c r="E92" s="17" t="s">
        <v>103</v>
      </c>
      <c r="F92" s="270" t="s">
        <v>2011</v>
      </c>
      <c r="G92" s="17"/>
    </row>
    <row r="93" spans="1:7" ht="45.75" thickBot="1">
      <c r="A93" s="7" t="s">
        <v>891</v>
      </c>
      <c r="B93" s="18" t="str">
        <f>VLOOKUP(A93,'Übersicht SYS'!C96:G497,2,FALSE)</f>
        <v>Program number related to an error. This value is valid only if statistics.mapping.errorMatProg_Active is true</v>
      </c>
      <c r="C93" s="18" t="str">
        <f>VLOOKUP(A93,'Übersicht SYS'!C96:G497,5,FALSE)</f>
        <v>ErrorMaterialProgramNumber</v>
      </c>
      <c r="D93" s="21" t="s">
        <v>2005</v>
      </c>
      <c r="E93" s="17" t="s">
        <v>103</v>
      </c>
      <c r="F93" s="270" t="s">
        <v>2011</v>
      </c>
      <c r="G93" s="17"/>
    </row>
    <row r="94" spans="1:7" ht="45.75" thickBot="1">
      <c r="A94" s="7" t="s">
        <v>896</v>
      </c>
      <c r="B94" s="18" t="str">
        <f>VLOOKUP(A94,'Übersicht SYS'!C97:G498,2,FALSE)</f>
        <v>Parameter Table number related to error.This value is valid only if statistics.mapping.errorMatProg_Active is true</v>
      </c>
      <c r="C94" s="18" t="str">
        <f>VLOOKUP(A94,'Übersicht SYS'!C97:G498,5,FALSE)</f>
        <v>ErrorMaterialProgramParameter</v>
      </c>
      <c r="D94" s="21" t="s">
        <v>2005</v>
      </c>
      <c r="E94" s="17" t="s">
        <v>103</v>
      </c>
      <c r="F94" s="270" t="s">
        <v>2011</v>
      </c>
      <c r="G94" s="17"/>
    </row>
    <row r="95" spans="1:7" ht="45.75" thickBot="1">
      <c r="A95" s="7" t="s">
        <v>901</v>
      </c>
      <c r="B95" s="18" t="str">
        <f>VLOOKUP(A95,'Übersicht SYS'!C98:G499,2,FALSE)</f>
        <v>Bead number related to error. This value is valid only if statistics.mapping.errorMatProg_Active is true</v>
      </c>
      <c r="C95" s="18" t="str">
        <f>VLOOKUP(A95,'Übersicht SYS'!C98:G499,5,FALSE)</f>
        <v>ErrorBeadNumber</v>
      </c>
      <c r="D95" s="21" t="s">
        <v>2005</v>
      </c>
      <c r="E95" s="17" t="s">
        <v>103</v>
      </c>
      <c r="F95" s="270" t="s">
        <v>2011</v>
      </c>
      <c r="G95" s="17"/>
    </row>
    <row r="96" spans="1:7" ht="45.75" thickBot="1">
      <c r="A96" s="7" t="s">
        <v>906</v>
      </c>
      <c r="B96" s="18" t="str">
        <f>VLOOKUP(A96,'Übersicht SYS'!C99:G500,2,FALSE)</f>
        <v>Application Id (in Application Statistics) related to error. This value is valid only if statistics.mapping.errorMatProg_Active is true</v>
      </c>
      <c r="C96" s="18" t="str">
        <f>VLOOKUP(A96,'Übersicht SYS'!C99:G500,5,FALSE)</f>
        <v>ApplicationId</v>
      </c>
      <c r="D96" s="21" t="s">
        <v>2005</v>
      </c>
      <c r="E96" s="17" t="s">
        <v>103</v>
      </c>
      <c r="F96" s="270" t="s">
        <v>2011</v>
      </c>
      <c r="G96" s="17"/>
    </row>
    <row r="97" spans="1:7" ht="60.75" thickBot="1">
      <c r="A97" s="230" t="s">
        <v>2027</v>
      </c>
      <c r="B97" s="229" t="s">
        <v>2028</v>
      </c>
      <c r="C97" s="228"/>
      <c r="D97" s="21"/>
      <c r="E97" s="17"/>
      <c r="F97" s="270"/>
      <c r="G97" s="17"/>
    </row>
    <row r="98" spans="1:7" ht="15.75" thickBot="1">
      <c r="A98" s="7" t="s">
        <v>951</v>
      </c>
      <c r="B98" s="18" t="str">
        <f>VLOOKUP(A98,'Übersicht SYS'!C101:G502,2,FALSE)</f>
        <v>Barrel change unique id</v>
      </c>
      <c r="C98" s="18" t="str">
        <f>VLOOKUP(A98,'Übersicht SYS'!C101:G502,5,FALSE)</f>
        <v>UniqueId</v>
      </c>
      <c r="D98" s="21" t="s">
        <v>2005</v>
      </c>
      <c r="E98" s="17" t="s">
        <v>2006</v>
      </c>
      <c r="F98" s="270" t="s">
        <v>1997</v>
      </c>
      <c r="G98" s="17"/>
    </row>
    <row r="99" spans="1:7" ht="30.75" thickBot="1">
      <c r="A99" s="7" t="s">
        <v>955</v>
      </c>
      <c r="B99" s="18" t="str">
        <f>VLOOKUP(A99,'Übersicht SYS'!C102:G503,2,FALSE)</f>
        <v>Timestamp of barrel change event</v>
      </c>
      <c r="C99" s="18" t="str">
        <f>VLOOKUP(A99,'Übersicht SYS'!C102:G503,5,FALSE)</f>
        <v>TimeStamp</v>
      </c>
      <c r="D99" s="21" t="s">
        <v>2004</v>
      </c>
      <c r="E99" s="17" t="s">
        <v>103</v>
      </c>
      <c r="F99" s="270" t="s">
        <v>1997</v>
      </c>
      <c r="G99" s="17"/>
    </row>
    <row r="100" spans="1:7" ht="15.75" thickBot="1">
      <c r="A100" s="7" t="s">
        <v>959</v>
      </c>
      <c r="B100" s="18" t="str">
        <f>VLOOKUP(A100,'Übersicht SYS'!C103:G504,2,FALSE)</f>
        <v>Charge number</v>
      </c>
      <c r="C100" s="18" t="str">
        <f>VLOOKUP(A100,'Übersicht SYS'!C103:G504,5,FALSE)</f>
        <v>Charge</v>
      </c>
      <c r="D100" s="21" t="s">
        <v>2000</v>
      </c>
      <c r="E100" s="17" t="s">
        <v>103</v>
      </c>
      <c r="F100" s="270" t="s">
        <v>1997</v>
      </c>
      <c r="G100" s="17"/>
    </row>
    <row r="101" spans="1:7" ht="15.75" thickBot="1">
      <c r="A101" s="7" t="s">
        <v>965</v>
      </c>
      <c r="B101" s="18" t="str">
        <f>VLOOKUP(A101,'Übersicht SYS'!C104:G505,2,FALSE)</f>
        <v>Barrel number</v>
      </c>
      <c r="C101" s="18" t="str">
        <f>VLOOKUP(A101,'Übersicht SYS'!C104:G505,5,FALSE)</f>
        <v>Barrel</v>
      </c>
      <c r="D101" s="21" t="s">
        <v>2029</v>
      </c>
      <c r="E101" s="17" t="s">
        <v>2006</v>
      </c>
      <c r="F101" s="270" t="s">
        <v>1997</v>
      </c>
      <c r="G101" s="17"/>
    </row>
    <row r="102" spans="1:7" ht="30.75" thickBot="1">
      <c r="A102" s="7" t="s">
        <v>969</v>
      </c>
      <c r="B102" s="18" t="str">
        <f>VLOOKUP(A102,'Übersicht SYS'!C105:G506,2,FALSE)</f>
        <v>Adhesive material used</v>
      </c>
      <c r="C102" s="18" t="str">
        <f>VLOOKUP(A102,'Übersicht SYS'!C105:G506,5,FALSE)</f>
        <v>Material</v>
      </c>
      <c r="D102" s="21" t="s">
        <v>2030</v>
      </c>
      <c r="E102" s="17" t="s">
        <v>103</v>
      </c>
      <c r="F102" s="270" t="s">
        <v>1997</v>
      </c>
      <c r="G102" s="17"/>
    </row>
    <row r="103" spans="1:7" ht="30.75" thickBot="1">
      <c r="A103" s="7" t="s">
        <v>975</v>
      </c>
      <c r="B103" s="18" t="str">
        <f>VLOOKUP(A103,'Übersicht SYS'!C106:G507,2,FALSE)</f>
        <v>Expiration date of material</v>
      </c>
      <c r="C103" s="18" t="str">
        <f>VLOOKUP(A103,'Übersicht SYS'!C106:G507,5,FALSE)</f>
        <v>ExpirationDate</v>
      </c>
      <c r="D103" s="21" t="s">
        <v>2031</v>
      </c>
      <c r="E103" s="17" t="s">
        <v>103</v>
      </c>
      <c r="F103" s="270" t="s">
        <v>1997</v>
      </c>
      <c r="G103" s="17"/>
    </row>
    <row r="104" spans="1:7" ht="15.75" thickBot="1">
      <c r="A104" s="7" t="s">
        <v>981</v>
      </c>
      <c r="B104" s="18" t="str">
        <f>VLOOKUP(A104,'Übersicht SYS'!C107:G508,2,FALSE)</f>
        <v>Package number</v>
      </c>
      <c r="C104" s="18" t="str">
        <f>VLOOKUP(A104,'Übersicht SYS'!C107:G508,5,FALSE)</f>
        <v>PackageNumber</v>
      </c>
      <c r="D104" s="21" t="s">
        <v>2000</v>
      </c>
      <c r="E104" s="17" t="s">
        <v>103</v>
      </c>
      <c r="F104" s="270" t="s">
        <v>1997</v>
      </c>
      <c r="G104" s="17"/>
    </row>
    <row r="105" spans="1:7" ht="15.75" thickBot="1">
      <c r="A105" s="7" t="s">
        <v>987</v>
      </c>
      <c r="B105" s="18" t="str">
        <f>VLOOKUP(A105,'Übersicht SYS'!C108:G509,2,FALSE)</f>
        <v xml:space="preserve">User name during barrel change. </v>
      </c>
      <c r="C105" s="18" t="str">
        <f>VLOOKUP(A105,'Übersicht SYS'!C108:G509,5,FALSE)</f>
        <v>UserName</v>
      </c>
      <c r="D105" s="21" t="s">
        <v>2000</v>
      </c>
      <c r="E105" s="17" t="s">
        <v>103</v>
      </c>
      <c r="F105" s="270" t="s">
        <v>1997</v>
      </c>
      <c r="G105" s="17"/>
    </row>
    <row r="106" spans="1:7" ht="15.75" thickBot="1">
      <c r="A106" s="7" t="s">
        <v>991</v>
      </c>
      <c r="B106" s="18" t="str">
        <f>VLOOKUP(A106,'Übersicht SYS'!C109:G510,2,FALSE)</f>
        <v>HPC (Heating Pump Cabinet) number</v>
      </c>
      <c r="C106" s="18" t="str">
        <f>VLOOKUP(A106,'Übersicht SYS'!C109:G510,5,FALSE)</f>
        <v>HPC</v>
      </c>
      <c r="D106" s="21" t="s">
        <v>2029</v>
      </c>
      <c r="E106" s="17" t="s">
        <v>2006</v>
      </c>
      <c r="F106" s="270" t="s">
        <v>1997</v>
      </c>
      <c r="G106" s="17"/>
    </row>
    <row r="107" spans="1:7" ht="30.75" thickBot="1">
      <c r="A107" s="230" t="s">
        <v>2032</v>
      </c>
      <c r="B107" s="229" t="s">
        <v>2033</v>
      </c>
      <c r="C107" s="228"/>
      <c r="D107" s="21"/>
      <c r="E107" s="17"/>
      <c r="F107" s="270"/>
      <c r="G107" s="17"/>
    </row>
    <row r="108" spans="1:7" ht="15.75" thickBot="1">
      <c r="A108" s="7" t="s">
        <v>1065</v>
      </c>
      <c r="B108" s="18" t="str">
        <f>VLOOKUP(A108,'Übersicht SYS'!C111:G512,2,FALSE)</f>
        <v xml:space="preserve">UniqueId of parameter change </v>
      </c>
      <c r="C108" s="18" t="str">
        <f>VLOOKUP(A108,'Übersicht SYS'!C111:G512,5,FALSE)</f>
        <v>UniqueId</v>
      </c>
      <c r="D108" s="21" t="s">
        <v>2005</v>
      </c>
      <c r="E108" s="17" t="s">
        <v>2006</v>
      </c>
      <c r="F108" s="270" t="s">
        <v>1997</v>
      </c>
      <c r="G108" s="17"/>
    </row>
    <row r="109" spans="1:7" ht="30.75" thickBot="1">
      <c r="A109" s="7" t="s">
        <v>1068</v>
      </c>
      <c r="B109" s="18" t="str">
        <f>VLOOKUP(A109,'Übersicht SYS'!C112:G513,2,FALSE)</f>
        <v>Timestamp of parameter change</v>
      </c>
      <c r="C109" s="18" t="str">
        <f>VLOOKUP(A109,'Übersicht SYS'!C112:G513,5,FALSE)</f>
        <v>TimeStamp</v>
      </c>
      <c r="D109" s="21" t="s">
        <v>2004</v>
      </c>
      <c r="E109" s="17" t="s">
        <v>103</v>
      </c>
      <c r="F109" s="270" t="s">
        <v>1997</v>
      </c>
      <c r="G109" s="17"/>
    </row>
    <row r="110" spans="1:7" ht="90.75" thickBot="1">
      <c r="A110" s="7" t="s">
        <v>1101</v>
      </c>
      <c r="B110" s="18" t="str">
        <f>VLOOKUP(A110,'Übersicht SYS'!C113:G514,2,FALSE)</f>
        <v>This is derived from the following xparms 
1.statistics.mapping.modificationLocationData
2. LanguageCode
3.statistics.mapping.modificationPara1 &amp; statistics.mapping.modificationPara2 &amp; statistics.mapping.modificationPara3</v>
      </c>
      <c r="C110" s="18" t="str">
        <f>VLOOKUP(A110,'Übersicht SYS'!C113:G514,5,FALSE)</f>
        <v>ModificationLocation</v>
      </c>
      <c r="D110" s="21" t="s">
        <v>2034</v>
      </c>
      <c r="E110" s="17" t="s">
        <v>103</v>
      </c>
      <c r="F110" s="270" t="s">
        <v>1997</v>
      </c>
      <c r="G110" s="17"/>
    </row>
    <row r="111" spans="1:7" ht="15.75" thickBot="1">
      <c r="A111" s="7" t="s">
        <v>1106</v>
      </c>
      <c r="B111" s="18" t="str">
        <f>VLOOKUP(A111,'Übersicht SYS'!C114:G515,2,FALSE)</f>
        <v>New value</v>
      </c>
      <c r="C111" s="18" t="str">
        <f>VLOOKUP(A111,'Übersicht SYS'!C114:G515,5,FALSE)</f>
        <v>NewValue</v>
      </c>
      <c r="D111" s="21" t="s">
        <v>2000</v>
      </c>
      <c r="E111" s="17" t="s">
        <v>103</v>
      </c>
      <c r="F111" s="270" t="s">
        <v>1997</v>
      </c>
      <c r="G111" s="17"/>
    </row>
    <row r="112" spans="1:7" ht="15.75" thickBot="1">
      <c r="A112" s="7" t="s">
        <v>1112</v>
      </c>
      <c r="B112" s="18" t="str">
        <f>VLOOKUP(A112,'Übersicht SYS'!C115:G516,2,FALSE)</f>
        <v>Old value</v>
      </c>
      <c r="C112" s="18" t="str">
        <f>VLOOKUP(A112,'Übersicht SYS'!C115:G516,5,FALSE)</f>
        <v>OldValue</v>
      </c>
      <c r="D112" s="21" t="s">
        <v>2000</v>
      </c>
      <c r="E112" s="17" t="s">
        <v>103</v>
      </c>
      <c r="F112" s="270" t="s">
        <v>1997</v>
      </c>
      <c r="G112" s="17"/>
    </row>
    <row r="113" spans="1:7" ht="15.75" thickBot="1">
      <c r="A113" s="7" t="s">
        <v>1118</v>
      </c>
      <c r="B113" s="18" t="str">
        <f>VLOOKUP(A113,'Übersicht SYS'!C116:G517,2,FALSE)</f>
        <v>User name</v>
      </c>
      <c r="C113" s="18" t="str">
        <f>VLOOKUP(A113,'Übersicht SYS'!C116:G517,5,FALSE)</f>
        <v>User</v>
      </c>
      <c r="D113" s="21" t="s">
        <v>2000</v>
      </c>
      <c r="E113" s="17" t="s">
        <v>103</v>
      </c>
      <c r="F113" s="270" t="s">
        <v>1997</v>
      </c>
      <c r="G113" s="17"/>
    </row>
    <row r="114" spans="1:7" ht="15.75" thickBot="1">
      <c r="A114" s="7" t="s">
        <v>1123</v>
      </c>
      <c r="B114" s="18" t="str">
        <f>VLOOKUP(A114,'Übersicht SYS'!C117:G518,2,FALSE)</f>
        <v>Access level</v>
      </c>
      <c r="C114" s="18" t="str">
        <f>VLOOKUP(A114,'Übersicht SYS'!C117:G518,5,FALSE)</f>
        <v>AccessLevel</v>
      </c>
      <c r="D114" s="21" t="s">
        <v>2005</v>
      </c>
      <c r="E114" s="17" t="s">
        <v>103</v>
      </c>
      <c r="F114" s="270" t="s">
        <v>1997</v>
      </c>
      <c r="G114" s="17"/>
    </row>
    <row r="115" spans="1:7" ht="30.75" thickBot="1">
      <c r="A115" s="7" t="s">
        <v>1129</v>
      </c>
      <c r="B115" s="18" t="str">
        <f>VLOOKUP(A115,'Übersicht SYS'!C118:G519,2,FALSE)</f>
        <v>ModificationTarget of parameter change</v>
      </c>
      <c r="C115" s="18" t="str">
        <f>VLOOKUP(A115,'Übersicht SYS'!C118:G519,5,FALSE)</f>
        <v>ModificationTarget</v>
      </c>
      <c r="D115" s="21" t="s">
        <v>2000</v>
      </c>
      <c r="E115" s="17" t="s">
        <v>103</v>
      </c>
      <c r="F115" s="270" t="s">
        <v>1997</v>
      </c>
      <c r="G115" s="17"/>
    </row>
    <row r="116" spans="1:7" ht="30.75" thickBot="1">
      <c r="A116" s="7" t="s">
        <v>1076</v>
      </c>
      <c r="B116" s="18" t="str">
        <f>VLOOKUP(A116,'Übersicht SYS'!C119:G520,2,FALSE)</f>
        <v>ModificationLocation description of parameter change modification location description</v>
      </c>
      <c r="C116" s="18" t="str">
        <f>VLOOKUP(A116,'Übersicht SYS'!C119:G520,5,FALSE)</f>
        <v>ModificationLocationDescription</v>
      </c>
      <c r="D116" s="21" t="s">
        <v>2000</v>
      </c>
      <c r="E116" s="17" t="s">
        <v>103</v>
      </c>
      <c r="F116" s="270" t="s">
        <v>2011</v>
      </c>
      <c r="G116" s="17"/>
    </row>
    <row r="117" spans="1:7" ht="30.75" thickBot="1">
      <c r="A117" s="7" t="s">
        <v>1081</v>
      </c>
      <c r="B117" s="18" t="str">
        <f>VLOOKUP(A117,'Übersicht SYS'!C120:G521,2,FALSE)</f>
        <v>ModificationLocationAs digit of parameter change</v>
      </c>
      <c r="C117" s="18" t="str">
        <f>VLOOKUP(A117,'Übersicht SYS'!C120:G521,5,FALSE)</f>
        <v>ModificationLocationAsDigit</v>
      </c>
      <c r="D117" s="21" t="s">
        <v>2005</v>
      </c>
      <c r="E117" s="17" t="s">
        <v>2006</v>
      </c>
      <c r="F117" s="270" t="s">
        <v>2011</v>
      </c>
      <c r="G117" s="17"/>
    </row>
    <row r="118" spans="1:7" ht="45.75" thickBot="1">
      <c r="A118" s="230" t="s">
        <v>2035</v>
      </c>
      <c r="B118" s="229" t="s">
        <v>2036</v>
      </c>
      <c r="C118" s="228"/>
      <c r="D118" s="21"/>
      <c r="E118" s="17"/>
      <c r="F118" s="270"/>
      <c r="G118" s="17"/>
    </row>
    <row r="119" spans="1:7" ht="15.75" thickBot="1">
      <c r="A119" s="15" t="s">
        <v>1426</v>
      </c>
      <c r="B119" s="18" t="str">
        <f>VLOOKUP(A119,'Übersicht SYS'!C122:G523,2,FALSE)</f>
        <v>Indicates current status/operation</v>
      </c>
      <c r="C119" s="18" t="str">
        <f>VLOOKUP(A119,'Übersicht SYS'!C122:G523,5,FALSE)</f>
        <v>StatusLine</v>
      </c>
      <c r="D119" s="21" t="s">
        <v>2000</v>
      </c>
      <c r="E119" s="17"/>
      <c r="F119" s="270" t="s">
        <v>1997</v>
      </c>
      <c r="G119" s="17"/>
    </row>
    <row r="120" spans="1:7" ht="15.75" thickBot="1">
      <c r="A120" s="7" t="s">
        <v>1436</v>
      </c>
      <c r="B120" s="18" t="str">
        <f>VLOOKUP(A120,'Übersicht SYS'!C123:G524,2,FALSE)</f>
        <v>Indicate whether Hpc1 is present</v>
      </c>
      <c r="C120" s="18" t="str">
        <f>VLOOKUP(A120,'Übersicht SYS'!C123:G524,5,FALSE)</f>
        <v>Available</v>
      </c>
      <c r="D120" s="21" t="s">
        <v>2000</v>
      </c>
      <c r="E120" s="17" t="s">
        <v>103</v>
      </c>
      <c r="F120" s="270" t="s">
        <v>1997</v>
      </c>
      <c r="G120" s="17"/>
    </row>
    <row r="121" spans="1:7" ht="15.75" thickBot="1">
      <c r="A121" s="7" t="s">
        <v>1441</v>
      </c>
      <c r="B121" s="18" t="str">
        <f>VLOOKUP(A121,'Übersicht SYS'!C124:G525,2,FALSE)</f>
        <v>Indicate whether Hpc2 is present</v>
      </c>
      <c r="C121" s="18" t="str">
        <f>VLOOKUP(A121,'Übersicht SYS'!C124:G525,5,FALSE)</f>
        <v>Available</v>
      </c>
      <c r="D121" s="21" t="s">
        <v>2000</v>
      </c>
      <c r="E121" s="17" t="s">
        <v>103</v>
      </c>
      <c r="F121" s="270" t="s">
        <v>1997</v>
      </c>
      <c r="G121" s="17"/>
    </row>
    <row r="122" spans="1:7" ht="15.75" thickBot="1">
      <c r="A122" s="15" t="s">
        <v>1135</v>
      </c>
      <c r="B122" s="18" t="str">
        <f>VLOOKUP(A122,'Übersicht SYS'!C125:G526,2,FALSE)</f>
        <v>Pump Status for HPC 1 Pump 1</v>
      </c>
      <c r="C122" s="18" t="str">
        <f>VLOOKUP(A122,'Übersicht SYS'!C125:G526,5,FALSE)</f>
        <v>StatePump1</v>
      </c>
      <c r="D122" s="21" t="s">
        <v>2000</v>
      </c>
      <c r="E122" s="17"/>
      <c r="F122" s="270" t="s">
        <v>1997</v>
      </c>
      <c r="G122" s="17"/>
    </row>
    <row r="123" spans="1:7" ht="15.75" thickBot="1">
      <c r="A123" s="15" t="s">
        <v>1141</v>
      </c>
      <c r="B123" s="18" t="str">
        <f>VLOOKUP(A123,'Übersicht SYS'!C126:G527,2,FALSE)</f>
        <v>Pump Status for HPC 1 Pump 2</v>
      </c>
      <c r="C123" s="18" t="str">
        <f>VLOOKUP(A123,'Übersicht SYS'!C126:G527,5,FALSE)</f>
        <v>StatePump2</v>
      </c>
      <c r="D123" s="21" t="s">
        <v>2000</v>
      </c>
      <c r="E123" s="17"/>
      <c r="F123" s="270" t="s">
        <v>1997</v>
      </c>
      <c r="G123" s="17"/>
    </row>
    <row r="124" spans="1:7" ht="15.75" thickBot="1">
      <c r="A124" s="15" t="s">
        <v>1146</v>
      </c>
      <c r="B124" s="18" t="str">
        <f>VLOOKUP(A124,'Übersicht SYS'!C127:G528,2,FALSE)</f>
        <v>Pump Status for HPC 2 Pump 1</v>
      </c>
      <c r="C124" s="18" t="str">
        <f>VLOOKUP(A124,'Übersicht SYS'!C127:G528,5,FALSE)</f>
        <v>StatePump1</v>
      </c>
      <c r="D124" s="21" t="s">
        <v>2000</v>
      </c>
      <c r="E124" s="17"/>
      <c r="F124" s="270" t="s">
        <v>1997</v>
      </c>
      <c r="G124" s="17"/>
    </row>
    <row r="125" spans="1:7" ht="15.75" thickBot="1">
      <c r="A125" s="15" t="s">
        <v>1150</v>
      </c>
      <c r="B125" s="18" t="str">
        <f>VLOOKUP(A125,'Übersicht SYS'!C128:G529,2,FALSE)</f>
        <v>Pump Status for HPC 2 Pump 2</v>
      </c>
      <c r="C125" s="18" t="str">
        <f>VLOOKUP(A125,'Übersicht SYS'!C128:G529,5,FALSE)</f>
        <v>StatePump2</v>
      </c>
      <c r="D125" s="21" t="s">
        <v>2000</v>
      </c>
      <c r="E125" s="17"/>
      <c r="F125" s="270" t="s">
        <v>1997</v>
      </c>
      <c r="G125" s="17"/>
    </row>
    <row r="126" spans="1:7" ht="15.75" thickBot="1">
      <c r="A126" s="15" t="s">
        <v>1154</v>
      </c>
      <c r="B126" s="18" t="str">
        <f>VLOOKUP(A126,'Übersicht SYS'!C129:G530,2,FALSE)</f>
        <v>Fill level warning for HPC 1 Pump 1</v>
      </c>
      <c r="C126" s="18" t="str">
        <f>VLOOKUP(A126,'Übersicht SYS'!C129:G530,5,FALSE)</f>
        <v>FillLevelWarningPump1</v>
      </c>
      <c r="D126" s="21" t="s">
        <v>2000</v>
      </c>
      <c r="E126" s="17"/>
      <c r="F126" s="270" t="s">
        <v>1997</v>
      </c>
      <c r="G126" s="17"/>
    </row>
    <row r="127" spans="1:7" ht="15.75" thickBot="1">
      <c r="A127" s="15" t="s">
        <v>1159</v>
      </c>
      <c r="B127" s="18" t="str">
        <f>VLOOKUP(A127,'Übersicht SYS'!C130:G531,2,FALSE)</f>
        <v>Fill level warning for HPC 1 Pump 2</v>
      </c>
      <c r="C127" s="18" t="str">
        <f>VLOOKUP(A127,'Übersicht SYS'!C130:G531,5,FALSE)</f>
        <v>FillLevelWarningPump2</v>
      </c>
      <c r="D127" s="21" t="s">
        <v>2000</v>
      </c>
      <c r="E127" s="17"/>
      <c r="F127" s="270" t="s">
        <v>1997</v>
      </c>
      <c r="G127" s="17"/>
    </row>
    <row r="128" spans="1:7" ht="15.75" thickBot="1">
      <c r="A128" s="15" t="s">
        <v>1164</v>
      </c>
      <c r="B128" s="18" t="str">
        <f>VLOOKUP(A128,'Übersicht SYS'!C131:G532,2,FALSE)</f>
        <v>Fill level warning for HPC 2 Pump 1</v>
      </c>
      <c r="C128" s="18" t="str">
        <f>VLOOKUP(A128,'Übersicht SYS'!C131:G532,5,FALSE)</f>
        <v>FillLevelWarningPump1</v>
      </c>
      <c r="D128" s="21" t="s">
        <v>2000</v>
      </c>
      <c r="E128" s="17"/>
      <c r="F128" s="270" t="s">
        <v>1997</v>
      </c>
      <c r="G128" s="17"/>
    </row>
    <row r="129" spans="1:7" ht="15.75" thickBot="1">
      <c r="A129" s="15" t="s">
        <v>1168</v>
      </c>
      <c r="B129" s="18" t="str">
        <f>VLOOKUP(A129,'Übersicht SYS'!C132:G533,2,FALSE)</f>
        <v>Fill level warning for HPC 2 Pump 2</v>
      </c>
      <c r="C129" s="18" t="str">
        <f>VLOOKUP(A129,'Übersicht SYS'!C132:G533,5,FALSE)</f>
        <v>FillLevelWarningPump2</v>
      </c>
      <c r="D129" s="21" t="s">
        <v>2000</v>
      </c>
      <c r="E129" s="17"/>
      <c r="F129" s="270" t="s">
        <v>1997</v>
      </c>
      <c r="G129" s="17"/>
    </row>
    <row r="130" spans="1:7" ht="45.75" thickBot="1">
      <c r="A130" s="230" t="s">
        <v>1170</v>
      </c>
      <c r="B130" s="229" t="s">
        <v>2037</v>
      </c>
      <c r="C130" s="228"/>
      <c r="D130" s="21"/>
      <c r="E130" s="17"/>
      <c r="F130" s="270"/>
      <c r="G130" s="17"/>
    </row>
    <row r="131" spans="1:7" ht="15.75" thickBot="1">
      <c r="A131" s="7" t="s">
        <v>1172</v>
      </c>
      <c r="B131" s="18" t="str">
        <f>VLOOKUP(A131,'Übersicht SYS'!C134:G535,2,FALSE)</f>
        <v>UniqueId of general event</v>
      </c>
      <c r="C131" s="18" t="str">
        <f>VLOOKUP(A131,'Übersicht SYS'!C134:G535,5,FALSE)</f>
        <v>UniqueId</v>
      </c>
      <c r="D131" s="21" t="s">
        <v>2005</v>
      </c>
      <c r="E131" s="17" t="s">
        <v>2006</v>
      </c>
      <c r="F131" s="270" t="s">
        <v>1997</v>
      </c>
      <c r="G131" s="17"/>
    </row>
    <row r="132" spans="1:7" ht="30.75" thickBot="1">
      <c r="A132" s="7" t="s">
        <v>1175</v>
      </c>
      <c r="B132" s="18" t="str">
        <f>VLOOKUP(A132,'Übersicht SYS'!C135:G536,2,FALSE)</f>
        <v>Timestamp of general event</v>
      </c>
      <c r="C132" s="18" t="str">
        <f>VLOOKUP(A132,'Übersicht SYS'!C135:G536,5,FALSE)</f>
        <v>TimeStamp</v>
      </c>
      <c r="D132" s="21" t="s">
        <v>2004</v>
      </c>
      <c r="E132" s="17" t="s">
        <v>103</v>
      </c>
      <c r="F132" s="270" t="s">
        <v>1997</v>
      </c>
      <c r="G132" s="17"/>
    </row>
    <row r="133" spans="1:7" ht="75.75" thickBot="1">
      <c r="A133" s="18" t="s">
        <v>1197</v>
      </c>
      <c r="B133" s="18" t="str">
        <f>VLOOKUP(A133,'Übersicht SYS'!C136:G537,2,FALSE)</f>
        <v>Derived from 
1. LocationParm1, Location Parm2, LocationParm3
2.GeneralEvent.Code
3.LocationParmUnit1
4.LocationParmUnit2</v>
      </c>
      <c r="C133" s="18" t="str">
        <f>VLOOKUP(A133,'Übersicht SYS'!C136:G537,5,FALSE)</f>
        <v>LocalizedDescription</v>
      </c>
      <c r="D133" s="21" t="s">
        <v>2000</v>
      </c>
      <c r="E133" s="17" t="s">
        <v>103</v>
      </c>
      <c r="F133" s="270" t="s">
        <v>1997</v>
      </c>
      <c r="G133" s="17"/>
    </row>
    <row r="134" spans="1:7" ht="30.75" thickBot="1">
      <c r="A134" s="18" t="s">
        <v>1202</v>
      </c>
      <c r="B134" s="18" t="str">
        <f>VLOOKUP(A134,'Übersicht SYS'!C137:G538,2,FALSE)</f>
        <v>General event code
This data is used to derive 'description'</v>
      </c>
      <c r="C134" s="18" t="str">
        <f>VLOOKUP(A134,'Übersicht SYS'!C137:G538,5,FALSE)</f>
        <v>EventCode</v>
      </c>
      <c r="D134" s="21" t="s">
        <v>2038</v>
      </c>
      <c r="E134" s="17" t="s">
        <v>103</v>
      </c>
      <c r="F134" s="270" t="s">
        <v>1997</v>
      </c>
      <c r="G134" s="17"/>
    </row>
    <row r="135" spans="1:7" ht="45.75" thickBot="1">
      <c r="A135" s="230" t="s">
        <v>2039</v>
      </c>
      <c r="B135" s="229" t="s">
        <v>2040</v>
      </c>
      <c r="C135" s="228"/>
      <c r="D135" s="21"/>
      <c r="E135" s="17"/>
      <c r="F135" s="270"/>
      <c r="G135" s="17"/>
    </row>
    <row r="136" spans="1:7" ht="30.75" thickBot="1">
      <c r="A136" s="18" t="s">
        <v>1212</v>
      </c>
      <c r="B136" s="18" t="str">
        <f>VLOOKUP(A136,'Übersicht SYS'!C139:G540,2,FALSE)</f>
        <v>Timestamp of counter data</v>
      </c>
      <c r="C136" s="18" t="str">
        <f>VLOOKUP(A136,'Übersicht SYS'!C139:G540,5,FALSE)</f>
        <v>TimeStamp</v>
      </c>
      <c r="D136" s="21" t="s">
        <v>2004</v>
      </c>
      <c r="E136" s="17" t="s">
        <v>103</v>
      </c>
      <c r="F136" s="270" t="s">
        <v>1997</v>
      </c>
      <c r="G136" s="17"/>
    </row>
    <row r="137" spans="1:7" ht="15.75" thickBot="1">
      <c r="A137" s="15" t="s">
        <v>1216</v>
      </c>
      <c r="B137" s="18" t="str">
        <f>VLOOKUP(A137,'Übersicht SYS'!C140:G541,2,FALSE)</f>
        <v>System cycle counter</v>
      </c>
      <c r="C137" s="18" t="str">
        <f>VLOOKUP(A137,'Übersicht SYS'!C140:G541,5,FALSE)</f>
        <v>SystemCycles</v>
      </c>
      <c r="D137" s="21" t="s">
        <v>2005</v>
      </c>
      <c r="E137" s="17" t="s">
        <v>2006</v>
      </c>
      <c r="F137" s="270" t="s">
        <v>1997</v>
      </c>
      <c r="G137" s="17"/>
    </row>
    <row r="138" spans="1:7" ht="15.75" thickBot="1">
      <c r="A138" s="7" t="s">
        <v>1221</v>
      </c>
      <c r="B138" s="18" t="str">
        <f>VLOOKUP(A138,'Übersicht SYS'!C141:G542,2,FALSE)</f>
        <v>Total purge material volume</v>
      </c>
      <c r="C138" s="18" t="str">
        <f>VLOOKUP(A138,'Übersicht SYS'!C141:G542,5,FALSE)</f>
        <v>TotalPurgeVolume</v>
      </c>
      <c r="D138" s="21" t="s">
        <v>2005</v>
      </c>
      <c r="E138" s="17" t="s">
        <v>2008</v>
      </c>
      <c r="F138" s="270" t="s">
        <v>1997</v>
      </c>
      <c r="G138" s="17"/>
    </row>
    <row r="139" spans="1:7" ht="30.75" thickBot="1">
      <c r="A139" s="7" t="s">
        <v>1227</v>
      </c>
      <c r="B139" s="18" t="str">
        <f>VLOOKUP(A139,'Übersicht SYS'!C142:G543,2,FALSE)</f>
        <v>Total applied material volume for production</v>
      </c>
      <c r="C139" s="18" t="str">
        <f>VLOOKUP(A139,'Übersicht SYS'!C142:G543,5,FALSE)</f>
        <v>TotalProductionQuantity</v>
      </c>
      <c r="D139" s="21" t="s">
        <v>2005</v>
      </c>
      <c r="E139" s="17" t="s">
        <v>2008</v>
      </c>
      <c r="F139" s="270" t="s">
        <v>1997</v>
      </c>
      <c r="G139" s="17"/>
    </row>
    <row r="140" spans="1:7" ht="30.75" thickBot="1">
      <c r="A140" s="7" t="s">
        <v>1233</v>
      </c>
      <c r="B140" s="18" t="str">
        <f>VLOOKUP(A140,'Übersicht SYS'!C143:G544,2,FALSE)</f>
        <v>Total  applied material volume for maintenance</v>
      </c>
      <c r="C140" s="18" t="str">
        <f>VLOOKUP(A140,'Übersicht SYS'!C143:G544,5,FALSE)</f>
        <v>TotalMaintenanceVolume</v>
      </c>
      <c r="D140" s="21" t="s">
        <v>2005</v>
      </c>
      <c r="E140" s="17" t="s">
        <v>2008</v>
      </c>
      <c r="F140" s="270" t="s">
        <v>1997</v>
      </c>
      <c r="G140" s="17"/>
    </row>
    <row r="141" spans="1:7" ht="15.75" thickBot="1">
      <c r="A141" s="7" t="s">
        <v>1238</v>
      </c>
      <c r="B141" s="18" t="str">
        <f>VLOOKUP(A141,'Übersicht SYS'!C144:G545,2,FALSE)</f>
        <v>Total counter since last reset</v>
      </c>
      <c r="C141" s="18" t="str">
        <f>VLOOKUP(A141,'Übersicht SYS'!C144:G545,5,FALSE)</f>
        <v>TotalCounterSinceLastReset</v>
      </c>
      <c r="D141" s="21" t="s">
        <v>2005</v>
      </c>
      <c r="E141" s="17" t="s">
        <v>2006</v>
      </c>
      <c r="F141" s="270" t="s">
        <v>1997</v>
      </c>
      <c r="G141" s="17"/>
    </row>
    <row r="142" spans="1:7" ht="15.75" thickBot="1">
      <c r="A142" s="7" t="s">
        <v>1256</v>
      </c>
      <c r="B142" s="18" t="str">
        <f>VLOOKUP(A142,'Übersicht SYS'!C145:G546,2,FALSE)</f>
        <v>Cycles applicator for meter 1 applicator 1</v>
      </c>
      <c r="C142" s="18" t="str">
        <f>VLOOKUP(A142,'Übersicht SYS'!C145:G546,5,FALSE)</f>
        <v>CyclesApplicator1</v>
      </c>
      <c r="D142" s="21" t="s">
        <v>2005</v>
      </c>
      <c r="E142" s="17" t="s">
        <v>2006</v>
      </c>
      <c r="F142" s="270" t="s">
        <v>1997</v>
      </c>
      <c r="G142" s="17"/>
    </row>
    <row r="143" spans="1:7" ht="15.75" thickBot="1">
      <c r="A143" s="7" t="s">
        <v>1263</v>
      </c>
      <c r="B143" s="18" t="str">
        <f>VLOOKUP(A143,'Übersicht SYS'!C146:G547,2,FALSE)</f>
        <v>Cycles applicator for meter 1 applicator 2</v>
      </c>
      <c r="C143" s="18" t="str">
        <f>VLOOKUP(A143,'Übersicht SYS'!C146:G547,5,FALSE)</f>
        <v>CyclesApplicator2</v>
      </c>
      <c r="D143" s="21" t="s">
        <v>2005</v>
      </c>
      <c r="E143" s="17" t="s">
        <v>2006</v>
      </c>
      <c r="F143" s="270" t="s">
        <v>1997</v>
      </c>
      <c r="G143" s="17"/>
    </row>
    <row r="144" spans="1:7" ht="15.75" thickBot="1">
      <c r="A144" s="7" t="s">
        <v>1270</v>
      </c>
      <c r="B144" s="18" t="str">
        <f>VLOOKUP(A144,'Übersicht SYS'!C147:G548,2,FALSE)</f>
        <v>Cycles applicator for meter 1 applicator 3</v>
      </c>
      <c r="C144" s="18" t="str">
        <f>VLOOKUP(A144,'Übersicht SYS'!C147:G548,5,FALSE)</f>
        <v>CyclesApplicator3</v>
      </c>
      <c r="D144" s="21" t="s">
        <v>2005</v>
      </c>
      <c r="E144" s="17" t="s">
        <v>2006</v>
      </c>
      <c r="F144" s="270" t="s">
        <v>1997</v>
      </c>
      <c r="G144" s="17"/>
    </row>
    <row r="145" spans="1:7" ht="15.75" thickBot="1">
      <c r="A145" s="7" t="s">
        <v>1277</v>
      </c>
      <c r="B145" s="18" t="str">
        <f>VLOOKUP(A145,'Übersicht SYS'!C148:G549,2,FALSE)</f>
        <v>Cycles applicator for meter 1 applicator 4</v>
      </c>
      <c r="C145" s="18" t="str">
        <f>VLOOKUP(A145,'Übersicht SYS'!C148:G549,5,FALSE)</f>
        <v>CyclesApplicator4</v>
      </c>
      <c r="D145" s="21" t="s">
        <v>2005</v>
      </c>
      <c r="E145" s="17" t="s">
        <v>2006</v>
      </c>
      <c r="F145" s="270" t="s">
        <v>1997</v>
      </c>
      <c r="G145" s="17"/>
    </row>
    <row r="146" spans="1:7" ht="15.75" thickBot="1">
      <c r="A146" s="7" t="s">
        <v>1283</v>
      </c>
      <c r="B146" s="18" t="str">
        <f>VLOOKUP(A146,'Übersicht SYS'!C149:G550,2,FALSE)</f>
        <v>Cycles applicator for meter 2 applicator 1</v>
      </c>
      <c r="C146" s="18" t="str">
        <f>VLOOKUP(A146,'Übersicht SYS'!C149:G550,5,FALSE)</f>
        <v>CyclesApplicator1</v>
      </c>
      <c r="D146" s="21" t="s">
        <v>2005</v>
      </c>
      <c r="E146" s="17" t="s">
        <v>2006</v>
      </c>
      <c r="F146" s="270" t="s">
        <v>1997</v>
      </c>
      <c r="G146" s="17"/>
    </row>
    <row r="147" spans="1:7" ht="15.75" thickBot="1">
      <c r="A147" s="15" t="s">
        <v>1299</v>
      </c>
      <c r="B147" s="18" t="str">
        <f>VLOOKUP(A147,'Übersicht SYS'!C150:G551,2,FALSE)</f>
        <v>Number of strokes for Hpc 1 Pump 1</v>
      </c>
      <c r="C147" s="18" t="str">
        <f>VLOOKUP(A147,'Übersicht SYS'!C150:G551,5,FALSE)</f>
        <v>NumberOfStrokesPump1</v>
      </c>
      <c r="D147" s="21" t="s">
        <v>2005</v>
      </c>
      <c r="E147" s="17" t="s">
        <v>2006</v>
      </c>
      <c r="F147" s="270" t="s">
        <v>1997</v>
      </c>
      <c r="G147" s="17"/>
    </row>
    <row r="148" spans="1:7" ht="15.75" thickBot="1">
      <c r="A148" s="15" t="s">
        <v>1306</v>
      </c>
      <c r="B148" s="18" t="str">
        <f>VLOOKUP(A148,'Übersicht SYS'!C151:G552,2,FALSE)</f>
        <v>Number of strokes for Hpc 1 Pump 2</v>
      </c>
      <c r="C148" s="18" t="str">
        <f>VLOOKUP(A148,'Übersicht SYS'!C151:G552,5,FALSE)</f>
        <v>NumberOfStrokesPump2</v>
      </c>
      <c r="D148" s="21" t="s">
        <v>2005</v>
      </c>
      <c r="E148" s="17" t="s">
        <v>2006</v>
      </c>
      <c r="F148" s="270" t="s">
        <v>1997</v>
      </c>
      <c r="G148" s="17"/>
    </row>
    <row r="149" spans="1:7" ht="15.75" thickBot="1">
      <c r="A149" s="15" t="s">
        <v>1313</v>
      </c>
      <c r="B149" s="18" t="str">
        <f>VLOOKUP(A149,'Übersicht SYS'!C152:G553,2,FALSE)</f>
        <v>Number of strokes for Hpc 2 Pump 1</v>
      </c>
      <c r="C149" s="18" t="str">
        <f>VLOOKUP(A149,'Übersicht SYS'!C152:G553,5,FALSE)</f>
        <v>NumberOfStrokesPump1</v>
      </c>
      <c r="D149" s="21" t="s">
        <v>2005</v>
      </c>
      <c r="E149" s="17" t="s">
        <v>2006</v>
      </c>
      <c r="F149" s="270" t="s">
        <v>1997</v>
      </c>
      <c r="G149" s="17"/>
    </row>
    <row r="150" spans="1:7" ht="15.75" thickBot="1">
      <c r="A150" s="15" t="s">
        <v>1319</v>
      </c>
      <c r="B150" s="18" t="str">
        <f>VLOOKUP(A150,'Übersicht SYS'!C153:G554,2,FALSE)</f>
        <v>Number of strokes for Hpc 2 Pump 2</v>
      </c>
      <c r="C150" s="18" t="str">
        <f>VLOOKUP(A150,'Übersicht SYS'!C153:G554,5,FALSE)</f>
        <v>NumberOfStrokesPump2</v>
      </c>
      <c r="D150" s="21" t="s">
        <v>2005</v>
      </c>
      <c r="E150" s="17" t="s">
        <v>2006</v>
      </c>
      <c r="F150" s="270" t="s">
        <v>1997</v>
      </c>
      <c r="G150" s="17"/>
    </row>
    <row r="151" spans="1:7" ht="15.75" thickBot="1">
      <c r="A151" s="15" t="s">
        <v>1325</v>
      </c>
      <c r="B151" s="18" t="str">
        <f>VLOOKUP(A151,'Übersicht SYS'!C154:G555,2,FALSE)</f>
        <v>Total quantity for Hpc 1</v>
      </c>
      <c r="C151" s="18" t="str">
        <f>VLOOKUP(A151,'Übersicht SYS'!C154:G555,5,FALSE)</f>
        <v>TotalQuantity</v>
      </c>
      <c r="D151" s="21" t="s">
        <v>2005</v>
      </c>
      <c r="E151" s="17" t="s">
        <v>2006</v>
      </c>
      <c r="F151" s="270" t="s">
        <v>1997</v>
      </c>
      <c r="G151" s="17"/>
    </row>
    <row r="152" spans="1:7" ht="15.75" thickBot="1">
      <c r="A152" s="15" t="s">
        <v>1330</v>
      </c>
      <c r="B152" s="18" t="str">
        <f>VLOOKUP(A152,'Übersicht SYS'!C155:G556,2,FALSE)</f>
        <v>Total quantity for Hpc 2</v>
      </c>
      <c r="C152" s="18" t="str">
        <f>VLOOKUP(A152,'Übersicht SYS'!C155:G556,5,FALSE)</f>
        <v>TotalQuantity</v>
      </c>
      <c r="D152" s="21" t="s">
        <v>2005</v>
      </c>
      <c r="E152" s="17" t="s">
        <v>2006</v>
      </c>
      <c r="F152" s="270" t="s">
        <v>1997</v>
      </c>
      <c r="G152" s="17"/>
    </row>
    <row r="153" spans="1:7" ht="45.75" thickBot="1">
      <c r="A153" s="230" t="s">
        <v>2041</v>
      </c>
      <c r="B153" s="229" t="s">
        <v>2042</v>
      </c>
      <c r="C153" s="228"/>
      <c r="D153" s="21"/>
      <c r="E153" s="17"/>
      <c r="F153" s="270"/>
      <c r="G153" s="17"/>
    </row>
    <row r="154" spans="1:7" ht="15.75" thickBot="1">
      <c r="A154" s="7" t="s">
        <v>1598</v>
      </c>
      <c r="B154" s="18" t="str">
        <f>VLOOKUP(A154,'Übersicht SYS'!C157:G558,2,FALSE)</f>
        <v>Adhesive material name of Hpc1 Barrel 1</v>
      </c>
      <c r="C154" s="18" t="str">
        <f>VLOOKUP(A154,'Übersicht SYS'!C157:G558,5,FALSE)</f>
        <v>Hpc1.Barrel1.Material</v>
      </c>
      <c r="D154" s="21" t="s">
        <v>2000</v>
      </c>
      <c r="E154" s="17" t="s">
        <v>103</v>
      </c>
      <c r="F154" s="270" t="s">
        <v>2043</v>
      </c>
      <c r="G154" s="17"/>
    </row>
    <row r="155" spans="1:7" ht="15.75" thickBot="1">
      <c r="A155" s="7" t="s">
        <v>1602</v>
      </c>
      <c r="B155" s="18" t="str">
        <f>VLOOKUP(A155,'Übersicht SYS'!C158:G559,2,FALSE)</f>
        <v>Adhesive material name of Hpc1 Barrel 2</v>
      </c>
      <c r="C155" s="18" t="str">
        <f>VLOOKUP(A155,'Übersicht SYS'!C158:G559,5,FALSE)</f>
        <v>Hpc1.Barrel2.Material</v>
      </c>
      <c r="D155" s="21" t="s">
        <v>2000</v>
      </c>
      <c r="E155" s="17" t="s">
        <v>103</v>
      </c>
      <c r="F155" s="270" t="s">
        <v>2043</v>
      </c>
      <c r="G155" s="17"/>
    </row>
    <row r="156" spans="1:7" ht="15.75" thickBot="1">
      <c r="A156" s="7" t="s">
        <v>1607</v>
      </c>
      <c r="B156" s="18" t="str">
        <f>VLOOKUP(A156,'Übersicht SYS'!C159:G560,2,FALSE)</f>
        <v>Adhesive material name of Hpc2 Barrel 1</v>
      </c>
      <c r="C156" s="18" t="str">
        <f>VLOOKUP(A156,'Übersicht SYS'!C159:G560,5,FALSE)</f>
        <v>Hpc2.Barrel1.Material</v>
      </c>
      <c r="D156" s="21" t="s">
        <v>2000</v>
      </c>
      <c r="E156" s="17" t="s">
        <v>103</v>
      </c>
      <c r="F156" s="270" t="s">
        <v>2043</v>
      </c>
      <c r="G156" s="17"/>
    </row>
    <row r="157" spans="1:7" ht="15.75" thickBot="1">
      <c r="A157" s="7" t="s">
        <v>1611</v>
      </c>
      <c r="B157" s="18" t="str">
        <f>VLOOKUP(A157,'Übersicht SYS'!C160:G561,2,FALSE)</f>
        <v>Adhesive material name of Hpc2 Barrel 2</v>
      </c>
      <c r="C157" s="18" t="str">
        <f>VLOOKUP(A157,'Übersicht SYS'!C160:G561,5,FALSE)</f>
        <v>Hpc2.Barrel2.Material</v>
      </c>
      <c r="D157" s="21" t="s">
        <v>2000</v>
      </c>
      <c r="E157" s="17" t="s">
        <v>103</v>
      </c>
      <c r="F157" s="270" t="s">
        <v>2043</v>
      </c>
      <c r="G157" s="17"/>
    </row>
    <row r="158" spans="1:7" ht="30.75" thickBot="1">
      <c r="A158" s="7" t="s">
        <v>1616</v>
      </c>
      <c r="B158" s="18" t="str">
        <f>VLOOKUP(A158,'Übersicht SYS'!C161:G562,2,FALSE)</f>
        <v>Expiration date of adhesive material of Hpc1 Barrel 1</v>
      </c>
      <c r="C158" s="18" t="str">
        <f>VLOOKUP(A158,'Übersicht SYS'!C161:G562,5,FALSE)</f>
        <v>Hpc1.Barrel1.ExpirationDate</v>
      </c>
      <c r="D158" s="21" t="s">
        <v>2000</v>
      </c>
      <c r="E158" s="17" t="s">
        <v>103</v>
      </c>
      <c r="F158" s="270" t="s">
        <v>2043</v>
      </c>
      <c r="G158" s="17"/>
    </row>
    <row r="159" spans="1:7" ht="30.75" thickBot="1">
      <c r="A159" s="7" t="s">
        <v>1622</v>
      </c>
      <c r="B159" s="18" t="str">
        <f>VLOOKUP(A159,'Übersicht SYS'!C162:G563,2,FALSE)</f>
        <v>Expiration date of adhesive material of Hpc1 Barrel 2</v>
      </c>
      <c r="C159" s="18" t="str">
        <f>VLOOKUP(A159,'Übersicht SYS'!C162:G563,5,FALSE)</f>
        <v>Hpc1.Barrel2.ExpirationDate</v>
      </c>
      <c r="D159" s="21" t="s">
        <v>2000</v>
      </c>
      <c r="E159" s="17" t="s">
        <v>103</v>
      </c>
      <c r="F159" s="270" t="s">
        <v>2043</v>
      </c>
      <c r="G159" s="17"/>
    </row>
    <row r="160" spans="1:7" ht="30.75" thickBot="1">
      <c r="A160" s="7" t="s">
        <v>1628</v>
      </c>
      <c r="B160" s="18" t="str">
        <f>VLOOKUP(A160,'Übersicht SYS'!C163:G564,2,FALSE)</f>
        <v>Expiration date of adhesive material of Hpc2 Barrel 1</v>
      </c>
      <c r="C160" s="18" t="str">
        <f>VLOOKUP(A160,'Übersicht SYS'!C163:G564,5,FALSE)</f>
        <v>Hpc2.Barrel1.ExpirationDate</v>
      </c>
      <c r="D160" s="21" t="s">
        <v>2000</v>
      </c>
      <c r="E160" s="17" t="s">
        <v>103</v>
      </c>
      <c r="F160" s="270" t="s">
        <v>2043</v>
      </c>
      <c r="G160" s="17"/>
    </row>
    <row r="161" spans="1:7" ht="30.75" thickBot="1">
      <c r="A161" s="7" t="s">
        <v>1633</v>
      </c>
      <c r="B161" s="18" t="str">
        <f>VLOOKUP(A161,'Übersicht SYS'!C164:G565,2,FALSE)</f>
        <v>Expiration date of adhesive material of Hpc2 Barrel 2</v>
      </c>
      <c r="C161" s="18" t="str">
        <f>VLOOKUP(A161,'Übersicht SYS'!C164:G565,5,FALSE)</f>
        <v>Hpc2.Barrel2.ExpirationDate</v>
      </c>
      <c r="D161" s="21" t="s">
        <v>2000</v>
      </c>
      <c r="E161" s="17" t="s">
        <v>103</v>
      </c>
      <c r="F161" s="270" t="s">
        <v>2043</v>
      </c>
      <c r="G161" s="17"/>
    </row>
    <row r="162" spans="1:7" ht="30.75" thickBot="1">
      <c r="A162" s="7" t="s">
        <v>1639</v>
      </c>
      <c r="B162" s="18" t="str">
        <f>VLOOKUP(A162,'Übersicht SYS'!C165:G566,2,FALSE)</f>
        <v>Active barrel number of Hpc1 (0: no barrel or barrel number 1 or 2)</v>
      </c>
      <c r="C162" s="18" t="str">
        <f>VLOOKUP(A162,'Übersicht SYS'!C165:G566,5,FALSE)</f>
        <v>Hpc1.ActiveBarrelNumber</v>
      </c>
      <c r="D162" s="21" t="s">
        <v>2005</v>
      </c>
      <c r="E162" s="17" t="s">
        <v>2006</v>
      </c>
      <c r="F162" s="270" t="s">
        <v>2043</v>
      </c>
      <c r="G162" s="17"/>
    </row>
    <row r="163" spans="1:7" ht="30.75" thickBot="1">
      <c r="A163" s="7" t="s">
        <v>1645</v>
      </c>
      <c r="B163" s="18" t="str">
        <f>VLOOKUP(A163,'Übersicht SYS'!C166:G567,2,FALSE)</f>
        <v>Active barrel number of Hpc2 (0: no barrel or barrel number 1 or 2)</v>
      </c>
      <c r="C163" s="18" t="str">
        <f>VLOOKUP(A163,'Übersicht SYS'!C166:G567,5,FALSE)</f>
        <v>Hpc2.ActiveBarrelNumber</v>
      </c>
      <c r="D163" s="21" t="s">
        <v>2005</v>
      </c>
      <c r="E163" s="17" t="s">
        <v>2006</v>
      </c>
      <c r="F163" s="270" t="s">
        <v>2043</v>
      </c>
      <c r="G163" s="17"/>
    </row>
    <row r="164" spans="1:7" ht="15.75" thickBot="1">
      <c r="A164" s="7" t="s">
        <v>1703</v>
      </c>
      <c r="B164" s="18" t="str">
        <f>VLOOKUP(A164,'Übersicht SYS'!C167:G568,2,FALSE)</f>
        <v>User name of HPC 1 barrel 1</v>
      </c>
      <c r="C164" s="18" t="str">
        <f>VLOOKUP(A164,'Übersicht SYS'!C167:G568,5,FALSE)</f>
        <v>Hpc1.Barrel1.UserName</v>
      </c>
      <c r="D164" s="21" t="s">
        <v>2000</v>
      </c>
      <c r="E164" s="17" t="s">
        <v>103</v>
      </c>
      <c r="F164" s="270" t="s">
        <v>2011</v>
      </c>
      <c r="G164" s="17"/>
    </row>
    <row r="165" spans="1:7" ht="15.75" thickBot="1">
      <c r="A165" s="7" t="s">
        <v>1707</v>
      </c>
      <c r="B165" s="18" t="str">
        <f>VLOOKUP(A165,'Übersicht SYS'!C168:G569,2,FALSE)</f>
        <v>User name of HPC 1 barrel 2</v>
      </c>
      <c r="C165" s="18" t="str">
        <f>VLOOKUP(A165,'Übersicht SYS'!C168:G569,5,FALSE)</f>
        <v>Hpc1.Barrel2.UserName</v>
      </c>
      <c r="D165" s="21" t="s">
        <v>2000</v>
      </c>
      <c r="E165" s="17" t="s">
        <v>103</v>
      </c>
      <c r="F165" s="270" t="s">
        <v>2011</v>
      </c>
      <c r="G165" s="17"/>
    </row>
    <row r="166" spans="1:7" ht="15.75" thickBot="1">
      <c r="A166" s="7" t="s">
        <v>1712</v>
      </c>
      <c r="B166" s="18" t="str">
        <f>VLOOKUP(A166,'Übersicht SYS'!C169:G570,2,FALSE)</f>
        <v>User name of HPC 2 barrel 1</v>
      </c>
      <c r="C166" s="18" t="str">
        <f>VLOOKUP(A166,'Übersicht SYS'!C169:G570,5,FALSE)</f>
        <v>Hpc2.Barrel1.UserName</v>
      </c>
      <c r="D166" s="21" t="s">
        <v>2000</v>
      </c>
      <c r="E166" s="17" t="s">
        <v>103</v>
      </c>
      <c r="F166" s="270" t="s">
        <v>2011</v>
      </c>
      <c r="G166" s="17"/>
    </row>
    <row r="167" spans="1:7" ht="15.75" thickBot="1">
      <c r="A167" s="7" t="s">
        <v>1716</v>
      </c>
      <c r="B167" s="18" t="str">
        <f>VLOOKUP(A167,'Übersicht SYS'!C170:G571,2,FALSE)</f>
        <v>User name of HPC 2 barrel 2</v>
      </c>
      <c r="C167" s="18" t="str">
        <f>VLOOKUP(A167,'Übersicht SYS'!C170:G571,5,FALSE)</f>
        <v>Hpc2.Barrel2.UserName</v>
      </c>
      <c r="D167" s="21" t="s">
        <v>2000</v>
      </c>
      <c r="E167" s="17" t="s">
        <v>103</v>
      </c>
      <c r="F167" s="270" t="s">
        <v>2011</v>
      </c>
      <c r="G167" s="17"/>
    </row>
    <row r="168" spans="1:7" ht="15.75" thickBot="1">
      <c r="A168" s="7" t="s">
        <v>1721</v>
      </c>
      <c r="B168" s="18" t="str">
        <f>VLOOKUP(A168,'Übersicht SYS'!C171:G572,2,FALSE)</f>
        <v>Charge number of Hpc1 Barrel 1</v>
      </c>
      <c r="C168" s="18" t="str">
        <f>VLOOKUP(A168,'Übersicht SYS'!C171:G572,5,FALSE)</f>
        <v>Hpc1.Barrel1.Charge</v>
      </c>
      <c r="D168" s="21" t="s">
        <v>2000</v>
      </c>
      <c r="E168" s="17" t="s">
        <v>103</v>
      </c>
      <c r="F168" s="270" t="s">
        <v>2011</v>
      </c>
      <c r="G168" s="17"/>
    </row>
    <row r="169" spans="1:7" ht="15.75" thickBot="1">
      <c r="A169" s="7" t="s">
        <v>1727</v>
      </c>
      <c r="B169" s="18" t="str">
        <f>VLOOKUP(A169,'Übersicht SYS'!C172:G573,2,FALSE)</f>
        <v>Charge number of Hpc1 Barrel 2</v>
      </c>
      <c r="C169" s="18" t="str">
        <f>VLOOKUP(A169,'Übersicht SYS'!C172:G573,5,FALSE)</f>
        <v>Hpc1.Barrel2.Charge</v>
      </c>
      <c r="D169" s="21" t="s">
        <v>2000</v>
      </c>
      <c r="E169" s="17" t="s">
        <v>103</v>
      </c>
      <c r="F169" s="270" t="s">
        <v>2011</v>
      </c>
      <c r="G169" s="17"/>
    </row>
    <row r="170" spans="1:7" ht="15.75" thickBot="1">
      <c r="A170" s="7" t="s">
        <v>1733</v>
      </c>
      <c r="B170" s="18" t="str">
        <f>VLOOKUP(A170,'Übersicht SYS'!C173:G574,2,FALSE)</f>
        <v>Charge number of Hpc2 Barrel 1</v>
      </c>
      <c r="C170" s="18" t="str">
        <f>VLOOKUP(A170,'Übersicht SYS'!C173:G574,5,FALSE)</f>
        <v>Hpc2.Barrel1.Charge</v>
      </c>
      <c r="D170" s="21" t="s">
        <v>2000</v>
      </c>
      <c r="E170" s="17" t="s">
        <v>103</v>
      </c>
      <c r="F170" s="270" t="s">
        <v>2011</v>
      </c>
      <c r="G170" s="17"/>
    </row>
    <row r="171" spans="1:7" ht="15.75" thickBot="1">
      <c r="A171" s="7" t="s">
        <v>1738</v>
      </c>
      <c r="B171" s="18" t="str">
        <f>VLOOKUP(A171,'Übersicht SYS'!C174:G575,2,FALSE)</f>
        <v>Charge number of Hpc2 Barrel 2</v>
      </c>
      <c r="C171" s="18" t="str">
        <f>VLOOKUP(A171,'Übersicht SYS'!C174:G575,5,FALSE)</f>
        <v>Hpc2.Barrel2.Charge</v>
      </c>
      <c r="D171" s="21" t="s">
        <v>2000</v>
      </c>
      <c r="E171" s="17" t="s">
        <v>103</v>
      </c>
      <c r="F171" s="270" t="s">
        <v>2011</v>
      </c>
      <c r="G171" s="17"/>
    </row>
    <row r="172" spans="1:7" ht="15.75" thickBot="1">
      <c r="A172" s="7" t="s">
        <v>1744</v>
      </c>
      <c r="B172" s="18" t="str">
        <f>VLOOKUP(A172,'Übersicht SYS'!C175:G576,2,FALSE)</f>
        <v>Package number of Hpc1 Barrel 1</v>
      </c>
      <c r="C172" s="18" t="str">
        <f>VLOOKUP(A172,'Übersicht SYS'!C175:G576,5,FALSE)</f>
        <v>Hpc1.Barrel1.PackageNumber</v>
      </c>
      <c r="D172" s="21" t="s">
        <v>2000</v>
      </c>
      <c r="E172" s="17" t="s">
        <v>103</v>
      </c>
      <c r="F172" s="270" t="s">
        <v>2011</v>
      </c>
      <c r="G172" s="17"/>
    </row>
    <row r="173" spans="1:7" ht="15.75" thickBot="1">
      <c r="A173" s="7" t="s">
        <v>1749</v>
      </c>
      <c r="B173" s="18" t="str">
        <f>VLOOKUP(A173,'Übersicht SYS'!C176:G577,2,FALSE)</f>
        <v>Package number of Hpc1 Barrel 2</v>
      </c>
      <c r="C173" s="18" t="str">
        <f>VLOOKUP(A173,'Übersicht SYS'!C176:G577,5,FALSE)</f>
        <v>Hpc1.Barrel2.PackageNumber</v>
      </c>
      <c r="D173" s="21" t="s">
        <v>2000</v>
      </c>
      <c r="E173" s="17" t="s">
        <v>103</v>
      </c>
      <c r="F173" s="270" t="s">
        <v>2011</v>
      </c>
      <c r="G173" s="17"/>
    </row>
    <row r="174" spans="1:7" ht="15.75" thickBot="1">
      <c r="A174" s="7" t="s">
        <v>1754</v>
      </c>
      <c r="B174" s="18" t="str">
        <f>VLOOKUP(A174,'Übersicht SYS'!C177:G578,2,FALSE)</f>
        <v>Package number of Hpc2 Barrel 1</v>
      </c>
      <c r="C174" s="18" t="str">
        <f>VLOOKUP(A174,'Übersicht SYS'!C177:G578,5,FALSE)</f>
        <v>Hpc2.Barrel1.PackageNumber</v>
      </c>
      <c r="D174" s="21" t="s">
        <v>2000</v>
      </c>
      <c r="E174" s="17" t="s">
        <v>103</v>
      </c>
      <c r="F174" s="270" t="s">
        <v>2011</v>
      </c>
      <c r="G174" s="17"/>
    </row>
    <row r="175" spans="1:7" ht="15.75" thickBot="1">
      <c r="A175" s="7" t="s">
        <v>1758</v>
      </c>
      <c r="B175" s="18" t="str">
        <f>VLOOKUP(A175,'Übersicht SYS'!C178:G579,2,FALSE)</f>
        <v>Package number of Hpc2 Barrel 2</v>
      </c>
      <c r="C175" s="18" t="str">
        <f>VLOOKUP(A175,'Übersicht SYS'!C178:G579,5,FALSE)</f>
        <v>Hpc2.Barrel2.PackageNumber</v>
      </c>
      <c r="D175" s="21" t="s">
        <v>2000</v>
      </c>
      <c r="E175" s="17" t="s">
        <v>103</v>
      </c>
      <c r="F175" s="270" t="s">
        <v>2011</v>
      </c>
      <c r="G175" s="17"/>
    </row>
    <row r="176" spans="1:7" ht="15.75" thickBot="1">
      <c r="A176" s="7" t="s">
        <v>1763</v>
      </c>
      <c r="B176" s="18" t="str">
        <f>VLOOKUP(A176,'Übersicht SYS'!C179:G580,2,FALSE)</f>
        <v>Installation date of Hpc1 Barrel 1</v>
      </c>
      <c r="C176" s="18" t="str">
        <f>VLOOKUP(A176,'Übersicht SYS'!C179:G580,5,FALSE)</f>
        <v>Hpc1.Barrel1.InstallDate</v>
      </c>
      <c r="D176" s="21" t="s">
        <v>2000</v>
      </c>
      <c r="E176" s="17" t="s">
        <v>103</v>
      </c>
      <c r="F176" s="270" t="s">
        <v>2011</v>
      </c>
      <c r="G176" s="17"/>
    </row>
    <row r="177" spans="1:7" ht="15.75" thickBot="1">
      <c r="A177" s="7" t="s">
        <v>1768</v>
      </c>
      <c r="B177" s="18" t="str">
        <f>VLOOKUP(A177,'Übersicht SYS'!C180:G581,2,FALSE)</f>
        <v>Installation date of Hpc1 Barrel 2</v>
      </c>
      <c r="C177" s="18" t="str">
        <f>VLOOKUP(A177,'Übersicht SYS'!C180:G581,5,FALSE)</f>
        <v>Hpc1.Barrel2.InstallDate</v>
      </c>
      <c r="D177" s="21" t="s">
        <v>2000</v>
      </c>
      <c r="E177" s="17" t="s">
        <v>103</v>
      </c>
      <c r="F177" s="270" t="s">
        <v>2011</v>
      </c>
      <c r="G177" s="17"/>
    </row>
    <row r="178" spans="1:7" ht="15.75" thickBot="1">
      <c r="A178" s="7" t="s">
        <v>1773</v>
      </c>
      <c r="B178" s="18" t="str">
        <f>VLOOKUP(A178,'Übersicht SYS'!C181:G582,2,FALSE)</f>
        <v>Installation date of Hpc2 Barrel 1</v>
      </c>
      <c r="C178" s="18" t="str">
        <f>VLOOKUP(A178,'Übersicht SYS'!C181:G582,5,FALSE)</f>
        <v>Hpc2.Barrel1.InstallDate</v>
      </c>
      <c r="D178" s="21" t="s">
        <v>2000</v>
      </c>
      <c r="E178" s="17" t="s">
        <v>103</v>
      </c>
      <c r="F178" s="270" t="s">
        <v>2011</v>
      </c>
      <c r="G178" s="17"/>
    </row>
    <row r="179" spans="1:7" ht="15.75" thickBot="1">
      <c r="A179" s="7" t="s">
        <v>1777</v>
      </c>
      <c r="B179" s="18" t="str">
        <f>VLOOKUP(A179,'Übersicht SYS'!C182:G583,2,FALSE)</f>
        <v>Installation date of Hpc2 Barrel 2</v>
      </c>
      <c r="C179" s="18" t="str">
        <f>VLOOKUP(A179,'Übersicht SYS'!C182:G583,5,FALSE)</f>
        <v>Hpc2.Barrel2.InstallDate</v>
      </c>
      <c r="D179" s="21" t="s">
        <v>2000</v>
      </c>
      <c r="E179" s="17" t="s">
        <v>103</v>
      </c>
      <c r="F179" s="270" t="s">
        <v>2011</v>
      </c>
      <c r="G179" s="17"/>
    </row>
    <row r="180" spans="1:7" ht="15.75" thickBot="1">
      <c r="A180" s="7" t="s">
        <v>1782</v>
      </c>
      <c r="B180" s="18" t="str">
        <f>VLOOKUP(A180,'Übersicht SYS'!C183:G584,2,FALSE)</f>
        <v>Scan HPC1 barrel info</v>
      </c>
      <c r="C180" s="18" t="str">
        <f>VLOOKUP(A180,'Übersicht SYS'!C183:G584,5,FALSE)</f>
        <v>Hpc1.ScanBarrelInfo</v>
      </c>
      <c r="D180" s="21" t="s">
        <v>2000</v>
      </c>
      <c r="E180" s="17" t="s">
        <v>103</v>
      </c>
      <c r="F180" s="270" t="s">
        <v>2011</v>
      </c>
      <c r="G180" s="17"/>
    </row>
    <row r="181" spans="1:7" ht="15.75" thickBot="1">
      <c r="A181" s="7" t="s">
        <v>1787</v>
      </c>
      <c r="B181" s="18" t="str">
        <f>VLOOKUP(A181,'Übersicht SYS'!C184:G585,2,FALSE)</f>
        <v>Scan HPC2 barrel info</v>
      </c>
      <c r="C181" s="18" t="str">
        <f>VLOOKUP(A181,'Übersicht SYS'!C184:G585,5,FALSE)</f>
        <v>Hpc2.ScanBarrelInfo</v>
      </c>
      <c r="D181" s="21" t="s">
        <v>2000</v>
      </c>
      <c r="E181" s="17" t="s">
        <v>103</v>
      </c>
      <c r="F181" s="270" t="s">
        <v>2011</v>
      </c>
      <c r="G181" s="17"/>
    </row>
    <row r="182" spans="1:7" ht="45.75" thickBot="1">
      <c r="A182" s="230" t="s">
        <v>2044</v>
      </c>
      <c r="B182" s="229" t="s">
        <v>2045</v>
      </c>
      <c r="C182" s="228"/>
      <c r="D182" s="21"/>
      <c r="E182" s="17"/>
      <c r="F182" s="270"/>
      <c r="G182" s="17"/>
    </row>
    <row r="183" spans="1:7" ht="15.75" thickBot="1">
      <c r="A183" s="7" t="s">
        <v>1792</v>
      </c>
      <c r="B183" s="18" t="str">
        <f>VLOOKUP(A183,'Übersicht SYS'!C186:G587,2,FALSE)</f>
        <v>Filling level of Meter 1 in %</v>
      </c>
      <c r="C183" s="18" t="str">
        <f>VLOOKUP(A183,'Übersicht SYS'!C186:G587,5,FALSE)</f>
        <v>Meter1.FillLevel</v>
      </c>
      <c r="D183" s="21" t="s">
        <v>2005</v>
      </c>
      <c r="E183" s="17" t="s">
        <v>2014</v>
      </c>
      <c r="F183" s="270" t="s">
        <v>2043</v>
      </c>
      <c r="G183" s="17"/>
    </row>
    <row r="184" spans="1:7" ht="15.75" thickBot="1">
      <c r="A184" s="7" t="s">
        <v>1797</v>
      </c>
      <c r="B184" s="18" t="str">
        <f>VLOOKUP(A184,'Übersicht SYS'!C187:G588,2,FALSE)</f>
        <v>Filling level of Meter 2 in %</v>
      </c>
      <c r="C184" s="18" t="str">
        <f>VLOOKUP(A184,'Übersicht SYS'!C187:G588,5,FALSE)</f>
        <v>Meter2.FillLevel</v>
      </c>
      <c r="D184" s="21" t="s">
        <v>2005</v>
      </c>
      <c r="E184" s="17" t="s">
        <v>2014</v>
      </c>
      <c r="F184" s="270" t="s">
        <v>2043</v>
      </c>
      <c r="G184" s="17"/>
    </row>
    <row r="185" spans="1:7" ht="45.75" thickBot="1">
      <c r="A185" s="230" t="s">
        <v>2046</v>
      </c>
      <c r="B185" s="229" t="s">
        <v>2047</v>
      </c>
      <c r="C185" s="228"/>
      <c r="D185" s="21"/>
      <c r="E185" s="17"/>
      <c r="F185" s="270"/>
      <c r="G185" s="17"/>
    </row>
    <row r="186" spans="1:7" ht="15.75" thickBot="1">
      <c r="A186" s="249" t="s">
        <v>2048</v>
      </c>
      <c r="B186" s="229"/>
      <c r="C186" s="229" t="s">
        <v>2432</v>
      </c>
      <c r="D186" s="21" t="s">
        <v>2005</v>
      </c>
      <c r="E186" s="17" t="s">
        <v>103</v>
      </c>
      <c r="F186" s="270" t="s">
        <v>2043</v>
      </c>
      <c r="G186" s="17"/>
    </row>
    <row r="187" spans="1:7" ht="15.75" thickBot="1">
      <c r="A187" s="7" t="s">
        <v>1450</v>
      </c>
      <c r="B187" s="18" t="str">
        <f>VLOOKUP(A187,'Übersicht SYS'!C190:G591,2,FALSE)</f>
        <v xml:space="preserve">Whether the heating zone is enabled for meter 1. </v>
      </c>
      <c r="C187" s="18" t="str">
        <f>VLOOKUP(A187,'Übersicht SYS'!C190:G591,5,FALSE)</f>
        <v>TemperaturesMeter1.Enabled</v>
      </c>
      <c r="D187" s="21" t="s">
        <v>2049</v>
      </c>
      <c r="E187" s="17" t="s">
        <v>103</v>
      </c>
      <c r="F187" s="270" t="s">
        <v>2043</v>
      </c>
      <c r="G187" s="17"/>
    </row>
    <row r="188" spans="1:7" ht="15.75" thickBot="1">
      <c r="A188" s="7" t="s">
        <v>1455</v>
      </c>
      <c r="B188" s="18" t="str">
        <f>VLOOKUP(A188,'Übersicht SYS'!C191:G592,2,FALSE)</f>
        <v xml:space="preserve">Whether the heating zone is enabled for meter 2. </v>
      </c>
      <c r="C188" s="18" t="str">
        <f>VLOOKUP(A188,'Übersicht SYS'!C191:G592,5,FALSE)</f>
        <v>TemperaturesMeter1.Enabled</v>
      </c>
      <c r="D188" s="21" t="s">
        <v>2049</v>
      </c>
      <c r="E188" s="17" t="s">
        <v>103</v>
      </c>
      <c r="F188" s="270" t="s">
        <v>2043</v>
      </c>
      <c r="G188" s="17"/>
    </row>
    <row r="189" spans="1:7" ht="30.75" thickBot="1">
      <c r="A189" s="7" t="s">
        <v>1459</v>
      </c>
      <c r="B189" s="18" t="str">
        <f>VLOOKUP(A189,'Übersicht SYS'!C192:G593,2,FALSE)</f>
        <v xml:space="preserve">The heating zone status, e.g. active, deactive, sensor broken, for meter 1. </v>
      </c>
      <c r="C189" s="18" t="str">
        <f>VLOOKUP(A189,'Übersicht SYS'!C192:G593,5,FALSE)</f>
        <v>TemperaturesMeter1.Status</v>
      </c>
      <c r="D189" s="21" t="s">
        <v>2000</v>
      </c>
      <c r="E189" s="17" t="s">
        <v>103</v>
      </c>
      <c r="F189" s="270" t="s">
        <v>2043</v>
      </c>
      <c r="G189" s="17"/>
    </row>
    <row r="190" spans="1:7" ht="30.75" thickBot="1">
      <c r="A190" s="7" t="s">
        <v>1464</v>
      </c>
      <c r="B190" s="18" t="str">
        <f>VLOOKUP(A190,'Übersicht SYS'!C193:G594,2,FALSE)</f>
        <v xml:space="preserve">The heating zone status, e.g. active, deactive, sensor broken, for meter 2. </v>
      </c>
      <c r="C190" s="18" t="str">
        <f>VLOOKUP(A190,'Übersicht SYS'!C193:G594,5,FALSE)</f>
        <v>TemperaturesMeter2.Status</v>
      </c>
      <c r="D190" s="21" t="s">
        <v>2000</v>
      </c>
      <c r="E190" s="17" t="s">
        <v>103</v>
      </c>
      <c r="F190" s="270" t="s">
        <v>2043</v>
      </c>
      <c r="G190" s="17"/>
    </row>
    <row r="191" spans="1:7" ht="15.75" thickBot="1">
      <c r="A191" s="7" t="s">
        <v>1469</v>
      </c>
      <c r="B191" s="18" t="str">
        <f>VLOOKUP(A191,'Übersicht SYS'!C194:G595,2,FALSE)</f>
        <v>Temperature for meter 1</v>
      </c>
      <c r="C191" s="18" t="str">
        <f>VLOOKUP(A191,'Übersicht SYS'!C194:G595,5,FALSE)</f>
        <v>TemperaturesMeter1.Actual</v>
      </c>
      <c r="D191" s="21" t="s">
        <v>2005</v>
      </c>
      <c r="E191" s="17" t="s">
        <v>2050</v>
      </c>
      <c r="F191" s="270" t="s">
        <v>2043</v>
      </c>
      <c r="G191" s="17"/>
    </row>
    <row r="192" spans="1:7" ht="15.75" thickBot="1">
      <c r="A192" s="7" t="s">
        <v>1475</v>
      </c>
      <c r="B192" s="18" t="str">
        <f>VLOOKUP(A192,'Übersicht SYS'!C195:G596,2,FALSE)</f>
        <v>Temperature for meter 2</v>
      </c>
      <c r="C192" s="18" t="str">
        <f>VLOOKUP(A192,'Übersicht SYS'!C195:G596,5,FALSE)</f>
        <v>TemperaturesMeter2.Actual</v>
      </c>
      <c r="D192" s="21" t="s">
        <v>2005</v>
      </c>
      <c r="E192" s="17" t="s">
        <v>2050</v>
      </c>
      <c r="F192" s="270" t="s">
        <v>2043</v>
      </c>
      <c r="G192" s="17"/>
    </row>
    <row r="193" spans="1:7" ht="15.75" thickBot="1">
      <c r="A193" s="15" t="s">
        <v>1528</v>
      </c>
      <c r="B193" s="18" t="str">
        <f>VLOOKUP(A193,'Übersicht SYS'!C196:G597,2,FALSE)</f>
        <v>Peltier temperature core, array of 8 zones</v>
      </c>
      <c r="C193" s="18" t="str">
        <f>VLOOKUP(A193,'Übersicht SYS'!C196:G597,5,FALSE)</f>
        <v>TemperaturesPeltier.PeltierTempCore</v>
      </c>
      <c r="D193" s="21" t="s">
        <v>2005</v>
      </c>
      <c r="E193" s="17" t="s">
        <v>2050</v>
      </c>
      <c r="F193" s="270" t="s">
        <v>2011</v>
      </c>
      <c r="G193" s="17"/>
    </row>
    <row r="194" spans="1:7" ht="15.75" thickBot="1">
      <c r="A194" s="15" t="s">
        <v>1533</v>
      </c>
      <c r="B194" s="18" t="str">
        <f>VLOOKUP(A194,'Übersicht SYS'!C197:G598,2,FALSE)</f>
        <v>Peltier temperature On, array of 8 zones</v>
      </c>
      <c r="C194" s="18" t="str">
        <f>VLOOKUP(A194,'Übersicht SYS'!C197:G598,5,FALSE)</f>
        <v>TemperaturesPeltier.PeltierTempIn</v>
      </c>
      <c r="D194" s="21" t="s">
        <v>2005</v>
      </c>
      <c r="E194" s="17" t="s">
        <v>2050</v>
      </c>
      <c r="F194" s="270" t="s">
        <v>2011</v>
      </c>
      <c r="G194" s="17"/>
    </row>
    <row r="195" spans="1:7" ht="15.75" thickBot="1">
      <c r="A195" s="15" t="s">
        <v>1538</v>
      </c>
      <c r="B195" s="18" t="str">
        <f>VLOOKUP(A195,'Übersicht SYS'!C198:G599,2,FALSE)</f>
        <v>Peltier temperature Off, array of 8 zones</v>
      </c>
      <c r="C195" s="18" t="str">
        <f>VLOOKUP(A195,'Übersicht SYS'!C198:G599,5,FALSE)</f>
        <v>TemperaturesPeltier.PeltierTempOut</v>
      </c>
      <c r="D195" s="21" t="s">
        <v>2005</v>
      </c>
      <c r="E195" s="17" t="s">
        <v>2050</v>
      </c>
      <c r="F195" s="270" t="s">
        <v>2011</v>
      </c>
      <c r="G195" s="17"/>
    </row>
    <row r="196" spans="1:7" ht="15.75" thickBot="1">
      <c r="A196" s="15" t="s">
        <v>1543</v>
      </c>
      <c r="B196" s="18" t="str">
        <f>VLOOKUP(A196,'Übersicht SYS'!C199:G600,2,FALSE)</f>
        <v>Peltier temperature applicator, array of 8 zones</v>
      </c>
      <c r="C196" s="18" t="str">
        <f>VLOOKUP(A196,'Übersicht SYS'!C199:G600,5,FALSE)</f>
        <v>TemperaturesPeltier.PeltierTempAppl</v>
      </c>
      <c r="D196" s="21" t="s">
        <v>2005</v>
      </c>
      <c r="E196" s="17" t="s">
        <v>2050</v>
      </c>
      <c r="F196" s="270" t="s">
        <v>2011</v>
      </c>
      <c r="G196" s="274"/>
    </row>
    <row r="197" spans="1:7" ht="15.75" thickBot="1">
      <c r="A197" s="15" t="s">
        <v>1558</v>
      </c>
      <c r="B197" s="18" t="str">
        <f>VLOOKUP(A197,'Übersicht SYS'!C201:G602,2,FALSE)</f>
        <v>Temperature for Hpc 1</v>
      </c>
      <c r="C197" s="18" t="str">
        <f>VLOOKUP(A197,'Übersicht SYS'!C201:G602,5,FALSE)</f>
        <v>TemperaturesHpc1.Actual</v>
      </c>
      <c r="D197" s="21" t="s">
        <v>2005</v>
      </c>
      <c r="E197" s="17" t="s">
        <v>2050</v>
      </c>
      <c r="F197" s="275" t="s">
        <v>2051</v>
      </c>
      <c r="G197" s="274"/>
    </row>
    <row r="198" spans="1:7" ht="15.75" thickBot="1">
      <c r="A198" s="15" t="s">
        <v>1563</v>
      </c>
      <c r="B198" s="18" t="str">
        <f>VLOOKUP(A198,'Übersicht SYS'!C202:G603,2,FALSE)</f>
        <v>Temperature for Hpc 2</v>
      </c>
      <c r="C198" s="18" t="str">
        <f>VLOOKUP(A198,'Übersicht SYS'!C202:G603,5,FALSE)</f>
        <v>TemperaturesHpc2.Actual</v>
      </c>
      <c r="D198" s="21" t="s">
        <v>2005</v>
      </c>
      <c r="E198" s="17" t="s">
        <v>2050</v>
      </c>
      <c r="F198" s="275" t="s">
        <v>2051</v>
      </c>
      <c r="G198" s="274"/>
    </row>
    <row r="199" spans="1:7" ht="15.75" thickBot="1">
      <c r="A199" s="15" t="s">
        <v>1578</v>
      </c>
      <c r="B199" s="18" t="str">
        <f>VLOOKUP(A199,'Übersicht SYS'!C203:G604,2,FALSE)</f>
        <v xml:space="preserve">Whether the heating zone is enabled, for HPC 1. </v>
      </c>
      <c r="C199" s="18" t="str">
        <f>VLOOKUP(A199,'Übersicht SYS'!C203:G604,5,FALSE)</f>
        <v>TemperaturesHpc1.Enabled</v>
      </c>
      <c r="D199" s="21" t="s">
        <v>2049</v>
      </c>
      <c r="E199" s="17" t="s">
        <v>103</v>
      </c>
      <c r="F199" s="275" t="s">
        <v>2051</v>
      </c>
      <c r="G199" s="274"/>
    </row>
    <row r="200" spans="1:7" ht="15.75" thickBot="1">
      <c r="A200" s="15" t="s">
        <v>1583</v>
      </c>
      <c r="B200" s="18" t="str">
        <f>VLOOKUP(A200,'Übersicht SYS'!C204:G605,2,FALSE)</f>
        <v xml:space="preserve">Whether the heating zone is enabled, for HPC 2. </v>
      </c>
      <c r="C200" s="18" t="str">
        <f>VLOOKUP(A200,'Übersicht SYS'!C204:G605,5,FALSE)</f>
        <v>TemperaturesHpc2.Enabled</v>
      </c>
      <c r="D200" s="21" t="s">
        <v>2049</v>
      </c>
      <c r="E200" s="17" t="s">
        <v>103</v>
      </c>
      <c r="F200" s="275" t="s">
        <v>2051</v>
      </c>
      <c r="G200" s="274"/>
    </row>
    <row r="201" spans="1:7" ht="30.75" thickBot="1">
      <c r="A201" s="15" t="s">
        <v>1588</v>
      </c>
      <c r="B201" s="18" t="str">
        <f>VLOOKUP(A201,'Übersicht SYS'!C205:G606,2,FALSE)</f>
        <v xml:space="preserve">The heating zone status, e.g. active, deactive, sensor broken, for HPC 1. </v>
      </c>
      <c r="C201" s="18" t="str">
        <f>VLOOKUP(A201,'Übersicht SYS'!C205:G606,5,FALSE)</f>
        <v>TemperaturesHpc1.Status</v>
      </c>
      <c r="D201" s="21" t="s">
        <v>2052</v>
      </c>
      <c r="E201" s="17" t="s">
        <v>103</v>
      </c>
      <c r="F201" s="275" t="s">
        <v>2051</v>
      </c>
      <c r="G201" s="274"/>
    </row>
    <row r="202" spans="1:7" ht="30.75" thickBot="1">
      <c r="A202" s="15" t="s">
        <v>1593</v>
      </c>
      <c r="B202" s="18" t="str">
        <f>VLOOKUP(A202,'Übersicht SYS'!C206:G607,2,FALSE)</f>
        <v>The heating zone status, e.g. active, deactive, sensor broken, for HPC 2</v>
      </c>
      <c r="C202" s="18" t="str">
        <f>VLOOKUP(A202,'Übersicht SYS'!C206:G607,5,FALSE)</f>
        <v>TemperaturesHpc2.Status</v>
      </c>
      <c r="D202" s="21" t="s">
        <v>2000</v>
      </c>
      <c r="E202" s="17" t="s">
        <v>103</v>
      </c>
      <c r="F202" s="275" t="s">
        <v>2051</v>
      </c>
      <c r="G202" s="274"/>
    </row>
    <row r="203" spans="1:7" ht="45.75" thickBot="1">
      <c r="A203" s="230" t="s">
        <v>2053</v>
      </c>
      <c r="B203" s="229" t="s">
        <v>2054</v>
      </c>
      <c r="C203" s="228"/>
      <c r="D203" s="21"/>
      <c r="E203" s="17"/>
      <c r="F203" s="270"/>
      <c r="G203" s="17"/>
    </row>
    <row r="204" spans="1:7" ht="60.75" thickBot="1">
      <c r="A204" s="7" t="s">
        <v>1820</v>
      </c>
      <c r="B204" s="18" t="str">
        <f>VLOOKUP(A204,'Übersicht SYS'!C208:G609,2,FALSE)</f>
        <v>Result of the applicaiton from vision system.
VisionInput.Word_1 which is communication data from Vision system to SYS6000 is used to extract ProductResult.</v>
      </c>
      <c r="C204" s="18" t="str">
        <f>VLOOKUP(A204,'Übersicht SYS'!C208:G609,5,FALSE)</f>
        <v>ProductResult</v>
      </c>
      <c r="D204" s="21" t="s">
        <v>2000</v>
      </c>
      <c r="E204" s="17" t="s">
        <v>103</v>
      </c>
      <c r="F204" s="276" t="s">
        <v>2055</v>
      </c>
      <c r="G204" s="17"/>
    </row>
    <row r="205" spans="1:7" ht="60.75" thickBot="1">
      <c r="A205" s="7" t="s">
        <v>1824</v>
      </c>
      <c r="B205" s="18" t="str">
        <f>VLOOKUP(A205,'Übersicht SYS'!C209:G610,2,FALSE)</f>
        <v>Vision system error.
VisionInput.Word_1 which is communication data from Vision system to SYS6000 is used to extract SystemError.</v>
      </c>
      <c r="C205" s="18" t="str">
        <f>VLOOKUP(A205,'Übersicht SYS'!C209:G610,5,FALSE)</f>
        <v>SystemError</v>
      </c>
      <c r="D205" s="21" t="s">
        <v>2049</v>
      </c>
      <c r="E205" s="17" t="s">
        <v>103</v>
      </c>
      <c r="F205" s="276" t="s">
        <v>2055</v>
      </c>
      <c r="G205" s="17"/>
    </row>
    <row r="206" spans="1:7" ht="15.75" thickBot="1">
      <c r="A206" s="7" t="s">
        <v>1829</v>
      </c>
      <c r="B206" s="18" t="str">
        <f>VLOOKUP(A206,'Übersicht SYS'!C210:G611,2,FALSE)</f>
        <v>Timestamp of inspection</v>
      </c>
      <c r="C206" s="18" t="str">
        <f>VLOOKUP(A206,'Übersicht SYS'!C210:G611,5,FALSE)</f>
        <v>InspectionTimeStamp</v>
      </c>
      <c r="D206" s="21" t="s">
        <v>2000</v>
      </c>
      <c r="E206" s="17" t="s">
        <v>103</v>
      </c>
      <c r="F206" s="276" t="s">
        <v>2056</v>
      </c>
      <c r="G206" s="17"/>
    </row>
    <row r="207" spans="1:7" ht="255.75" thickBot="1">
      <c r="A207" s="7" t="s">
        <v>1833</v>
      </c>
      <c r="B207" s="18" t="str">
        <f>VLOOKUP(A207,'Übersicht SYS'!C211:G612,2,FALSE)</f>
        <v>Contains InspectionNr, various errors that could happen per inspection and and InspectionResult. 
For data from RTVision.t.
The errors are
- GlueNotFound
- BeadTooWide
- BeadTooNarrow
- GlueDisplaced
- GlueFound
- GapTooLong
- ReferenceNotFound
- InvalidReference
- ReferenceDisplaced
- DistanceDisplaced
- SensorComparisonNOK
- OtherProblem</v>
      </c>
      <c r="C207" s="18" t="str">
        <f>VLOOKUP(A207,'Übersicht SYS'!C211:G612,5,FALSE)</f>
        <v>Inspections</v>
      </c>
      <c r="D207" s="18" t="s">
        <v>2057</v>
      </c>
      <c r="E207" s="17" t="s">
        <v>103</v>
      </c>
      <c r="F207" s="276" t="s">
        <v>2056</v>
      </c>
      <c r="G207" s="17"/>
    </row>
    <row r="208" spans="1:7" ht="180.75" thickBot="1">
      <c r="A208" s="7" t="s">
        <v>1839</v>
      </c>
      <c r="B208" s="18" t="str">
        <f>VLOOKUP(A208,'Übersicht SYS'!C212:G613,2,FALSE)</f>
        <v>Contains InspectionName and various artifacts, per inspection. 
For data from RTVision.3d.
Possible artifact names are, among others,
- BeadInspectionResults
- DotsInspectionResults
- HeightInspectionResults
- VolumeInspectionResults
- Depth
Possible artifact results are, among others
- ok
- none</v>
      </c>
      <c r="C208" s="18" t="str">
        <f>VLOOKUP(A208,'Übersicht SYS'!C212:G613,5,FALSE)</f>
        <v>Inspections</v>
      </c>
      <c r="D208" s="277" t="s">
        <v>2058</v>
      </c>
      <c r="E208" s="17"/>
      <c r="F208" s="276" t="s">
        <v>2059</v>
      </c>
      <c r="G208" s="17"/>
    </row>
    <row r="209" spans="1:7" ht="45.75" thickBot="1">
      <c r="A209" s="230" t="s">
        <v>2060</v>
      </c>
      <c r="B209" s="229" t="s">
        <v>2061</v>
      </c>
      <c r="C209" s="228"/>
      <c r="D209" s="21"/>
      <c r="E209" s="17"/>
      <c r="F209" s="276"/>
      <c r="G209" s="17"/>
    </row>
    <row r="210" spans="1:7" ht="15.75" thickBot="1">
      <c r="A210" s="15" t="s">
        <v>1335</v>
      </c>
      <c r="B210" s="18" t="str">
        <f>VLOOKUP(A210,'Übersicht SYS'!C214:G615,2,FALSE)</f>
        <v xml:space="preserve">Number of active errors </v>
      </c>
      <c r="C210" s="18" t="str">
        <f>VLOOKUP(A210,'Übersicht SYS'!C214:G615,5,FALSE)</f>
        <v>ErrorCount</v>
      </c>
      <c r="D210" s="21" t="s">
        <v>2005</v>
      </c>
      <c r="E210" s="17" t="s">
        <v>2006</v>
      </c>
      <c r="F210" s="278" t="s">
        <v>2011</v>
      </c>
      <c r="G210" s="17"/>
    </row>
    <row r="211" spans="1:7" ht="15.75" thickBot="1">
      <c r="A211" s="15" t="s">
        <v>1340</v>
      </c>
      <c r="B211" s="18" t="str">
        <f>VLOOKUP(A211,'Übersicht SYS'!C215:G616,2,FALSE)</f>
        <v>List of active error numbers of active errors</v>
      </c>
      <c r="C211" s="18" t="str">
        <f>VLOOKUP(A211,'Übersicht SYS'!C215:G616,5,FALSE)</f>
        <v>ErrorList.ErrorNumber</v>
      </c>
      <c r="D211" s="21" t="s">
        <v>2000</v>
      </c>
      <c r="E211" s="17"/>
      <c r="F211" s="278" t="s">
        <v>2011</v>
      </c>
      <c r="G211" s="17"/>
    </row>
    <row r="212" spans="1:7" ht="30.75" thickBot="1">
      <c r="A212" s="15" t="s">
        <v>1345</v>
      </c>
      <c r="B212" s="18" t="str">
        <f>VLOOKUP(A212,'Übersicht SYS'!C216:G617,2,FALSE)</f>
        <v xml:space="preserve">List of material program active of active errors </v>
      </c>
      <c r="C212" s="18" t="str">
        <f>VLOOKUP(A212,'Übersicht SYS'!C216:G617,5,FALSE)</f>
        <v xml:space="preserve">ErrorList.ErrorMatProgAct </v>
      </c>
      <c r="D212" s="21" t="s">
        <v>2005</v>
      </c>
      <c r="E212" s="17" t="s">
        <v>2006</v>
      </c>
      <c r="F212" s="278" t="s">
        <v>2011</v>
      </c>
      <c r="G212" s="17"/>
    </row>
    <row r="213" spans="1:7" ht="30.75" thickBot="1">
      <c r="A213" s="15" t="s">
        <v>1350</v>
      </c>
      <c r="B213" s="18" t="str">
        <f>VLOOKUP(A213,'Übersicht SYS'!C217:G618,2,FALSE)</f>
        <v>List of material program numbers of active errors</v>
      </c>
      <c r="C213" s="18" t="str">
        <f>VLOOKUP(A213,'Übersicht SYS'!C217:G618,5,FALSE)</f>
        <v xml:space="preserve">ErrorList.ErrorMatProgNr </v>
      </c>
      <c r="D213" s="21" t="s">
        <v>2005</v>
      </c>
      <c r="E213" s="17" t="s">
        <v>2006</v>
      </c>
      <c r="F213" s="278" t="s">
        <v>2011</v>
      </c>
      <c r="G213" s="17"/>
    </row>
    <row r="214" spans="1:7" ht="30.75" thickBot="1">
      <c r="A214" s="15" t="s">
        <v>1355</v>
      </c>
      <c r="B214" s="18" t="str">
        <f>VLOOKUP(A214,'Übersicht SYS'!C218:G619,2,FALSE)</f>
        <v>List of parameter table number of active errors</v>
      </c>
      <c r="C214" s="18" t="str">
        <f>VLOOKUP(A214,'Übersicht SYS'!C218:G619,5,FALSE)</f>
        <v xml:space="preserve">ErrorList.ErrorMatProgPar </v>
      </c>
      <c r="D214" s="21" t="s">
        <v>2005</v>
      </c>
      <c r="E214" s="17" t="s">
        <v>2006</v>
      </c>
      <c r="F214" s="278" t="s">
        <v>2011</v>
      </c>
      <c r="G214" s="17"/>
    </row>
    <row r="215" spans="1:7" ht="15.75" thickBot="1">
      <c r="A215" s="15" t="s">
        <v>1360</v>
      </c>
      <c r="B215" s="18" t="str">
        <f>VLOOKUP(A215,'Übersicht SYS'!C219:G620,2,FALSE)</f>
        <v>List of  bead number of active errors</v>
      </c>
      <c r="C215" s="18" t="str">
        <f>VLOOKUP(A215,'Übersicht SYS'!C219:G620,5,FALSE)</f>
        <v>ErrorList.ErrorBeadNr</v>
      </c>
      <c r="D215" s="21" t="s">
        <v>2005</v>
      </c>
      <c r="E215" s="17" t="s">
        <v>2006</v>
      </c>
      <c r="F215" s="278" t="s">
        <v>2011</v>
      </c>
      <c r="G215" s="17"/>
    </row>
    <row r="216" spans="1:7" ht="30.75" thickBot="1">
      <c r="A216" s="15" t="s">
        <v>1365</v>
      </c>
      <c r="B216" s="18" t="str">
        <f>VLOOKUP(A216,'Übersicht SYS'!C220:G621,2,FALSE)</f>
        <v>List of error system configuration of active errors</v>
      </c>
      <c r="C216" s="18" t="str">
        <f>VLOOKUP(A216,'Übersicht SYS'!C220:G621,5,FALSE)</f>
        <v>ErrorList.ErrorSyscfg</v>
      </c>
      <c r="D216" s="21" t="s">
        <v>2005</v>
      </c>
      <c r="E216" s="17" t="s">
        <v>2006</v>
      </c>
      <c r="F216" s="278" t="s">
        <v>2011</v>
      </c>
      <c r="G216" s="17"/>
    </row>
    <row r="217" spans="1:7" ht="15.75" thickBot="1">
      <c r="A217" s="15" t="s">
        <v>1370</v>
      </c>
      <c r="B217" s="18" t="str">
        <f>VLOOKUP(A217,'Übersicht SYS'!C221:G622,2,FALSE)</f>
        <v>List of error type of active errors</v>
      </c>
      <c r="C217" s="18" t="str">
        <f>VLOOKUP(A217,'Übersicht SYS'!C221:G622,5,FALSE)</f>
        <v>ErrorList.ErrorType</v>
      </c>
      <c r="D217" s="21" t="s">
        <v>2000</v>
      </c>
      <c r="E217" s="17" t="s">
        <v>103</v>
      </c>
      <c r="F217" s="278" t="s">
        <v>2011</v>
      </c>
      <c r="G217" s="17"/>
    </row>
    <row r="218" spans="1:7" ht="15.75" thickBot="1">
      <c r="A218" s="15" t="s">
        <v>1375</v>
      </c>
      <c r="B218" s="18" t="str">
        <f>VLOOKUP(A218,'Übersicht SYS'!C222:G623,2,FALSE)</f>
        <v xml:space="preserve">List of Param 1 of active errors </v>
      </c>
      <c r="C218" s="18" t="str">
        <f>VLOOKUP(A218,'Übersicht SYS'!C222:G623,5,FALSE)</f>
        <v xml:space="preserve">ErrorList.ErrorParam1 </v>
      </c>
      <c r="D218" s="21" t="s">
        <v>2000</v>
      </c>
      <c r="E218" s="17" t="s">
        <v>103</v>
      </c>
      <c r="F218" s="278" t="s">
        <v>2011</v>
      </c>
      <c r="G218" s="17"/>
    </row>
    <row r="219" spans="1:7" ht="15.75" thickBot="1">
      <c r="A219" s="15" t="s">
        <v>1380</v>
      </c>
      <c r="B219" s="18" t="str">
        <f>VLOOKUP(A219,'Übersicht SYS'!C223:G624,2,FALSE)</f>
        <v xml:space="preserve">List of Param 2 of active errors </v>
      </c>
      <c r="C219" s="18" t="str">
        <f>VLOOKUP(A219,'Übersicht SYS'!C223:G624,5,FALSE)</f>
        <v>ErrorList.ErrorParam2</v>
      </c>
      <c r="D219" s="21" t="s">
        <v>2000</v>
      </c>
      <c r="E219" s="17" t="s">
        <v>103</v>
      </c>
      <c r="F219" s="278" t="s">
        <v>2011</v>
      </c>
      <c r="G219" s="17"/>
    </row>
    <row r="220" spans="1:7" ht="15.75" thickBot="1">
      <c r="A220" s="15" t="s">
        <v>1385</v>
      </c>
      <c r="B220" s="18" t="str">
        <f>VLOOKUP(A220,'Übersicht SYS'!C224:G625,2,FALSE)</f>
        <v xml:space="preserve">List of Param 3 of active errors </v>
      </c>
      <c r="C220" s="18" t="str">
        <f>VLOOKUP(A220,'Übersicht SYS'!C224:G625,5,FALSE)</f>
        <v>ErrorList.ErrorParam3</v>
      </c>
      <c r="D220" s="21" t="s">
        <v>2000</v>
      </c>
      <c r="E220" s="17" t="s">
        <v>103</v>
      </c>
      <c r="F220" s="278" t="s">
        <v>2011</v>
      </c>
      <c r="G220" s="17"/>
    </row>
    <row r="221" spans="1:7" ht="15.75" thickBot="1">
      <c r="A221" s="15" t="s">
        <v>1390</v>
      </c>
      <c r="B221" s="18" t="str">
        <f>VLOOKUP(A221,'Übersicht SYS'!C225:G626,2,FALSE)</f>
        <v xml:space="preserve">List of Param 4 of active errors </v>
      </c>
      <c r="C221" s="18" t="str">
        <f>VLOOKUP(A221,'Übersicht SYS'!C225:G626,5,FALSE)</f>
        <v>ErrorList.ErrorParam4</v>
      </c>
      <c r="D221" s="21" t="s">
        <v>2000</v>
      </c>
      <c r="E221" s="17" t="s">
        <v>103</v>
      </c>
      <c r="F221" s="278" t="s">
        <v>2011</v>
      </c>
      <c r="G221" s="17"/>
    </row>
    <row r="222" spans="1:7" ht="15.75" thickBot="1">
      <c r="A222" s="15" t="s">
        <v>1395</v>
      </c>
      <c r="B222" s="18" t="str">
        <f>VLOOKUP(A222,'Übersicht SYS'!C226:G627,2,FALSE)</f>
        <v xml:space="preserve">List of Param 5 of active errors </v>
      </c>
      <c r="C222" s="18" t="str">
        <f>VLOOKUP(A222,'Übersicht SYS'!C226:G627,5,FALSE)</f>
        <v>ErrorList.ErrorParam5</v>
      </c>
      <c r="D222" s="21" t="s">
        <v>2000</v>
      </c>
      <c r="E222" s="17" t="s">
        <v>103</v>
      </c>
      <c r="F222" s="278" t="s">
        <v>2011</v>
      </c>
      <c r="G222" s="17"/>
    </row>
    <row r="223" spans="1:7" ht="15.75" thickBot="1">
      <c r="A223" s="15" t="s">
        <v>1400</v>
      </c>
      <c r="B223" s="18" t="str">
        <f>VLOOKUP(A223,'Übersicht SYS'!C227:G628,2,FALSE)</f>
        <v xml:space="preserve">List of Param 6 of active errors </v>
      </c>
      <c r="C223" s="18" t="str">
        <f>VLOOKUP(A223,'Übersicht SYS'!C227:G628,5,FALSE)</f>
        <v>ErrorList.ErrorParam6</v>
      </c>
      <c r="D223" s="21" t="s">
        <v>2000</v>
      </c>
      <c r="E223" s="17" t="s">
        <v>103</v>
      </c>
      <c r="F223" s="278" t="s">
        <v>2011</v>
      </c>
      <c r="G223" s="17"/>
    </row>
    <row r="224" spans="1:7" ht="15.75" thickBot="1">
      <c r="A224" s="15" t="s">
        <v>1405</v>
      </c>
      <c r="B224" s="18" t="str">
        <f>VLOOKUP(A224,'Übersicht SYS'!C228:G629,2,FALSE)</f>
        <v xml:space="preserve">List of Param 7 of active errors </v>
      </c>
      <c r="C224" s="18" t="str">
        <f>VLOOKUP(A224,'Übersicht SYS'!C228:G629,5,FALSE)</f>
        <v xml:space="preserve">ErrorList.ErrorParam7 </v>
      </c>
      <c r="D224" s="21" t="s">
        <v>2000</v>
      </c>
      <c r="E224" s="17" t="s">
        <v>103</v>
      </c>
      <c r="F224" s="278" t="s">
        <v>2011</v>
      </c>
      <c r="G224" s="17"/>
    </row>
    <row r="225" spans="1:7" ht="15.75" thickBot="1">
      <c r="A225" s="15" t="s">
        <v>1410</v>
      </c>
      <c r="B225" s="18" t="str">
        <f>VLOOKUP(A225,'Übersicht SYS'!C229:G630,2,FALSE)</f>
        <v xml:space="preserve">List of Param 8 of active errors </v>
      </c>
      <c r="C225" s="18" t="str">
        <f>VLOOKUP(A225,'Übersicht SYS'!C229:G630,5,FALSE)</f>
        <v>ErrorList.ErrorParam8</v>
      </c>
      <c r="D225" s="21" t="s">
        <v>2000</v>
      </c>
      <c r="E225" s="17" t="s">
        <v>103</v>
      </c>
      <c r="F225" s="278" t="s">
        <v>2011</v>
      </c>
      <c r="G225" s="17"/>
    </row>
    <row r="226" spans="1:7" ht="15.75" thickBot="1">
      <c r="A226" s="15" t="s">
        <v>1415</v>
      </c>
      <c r="B226" s="18" t="str">
        <f>VLOOKUP(A226,'Übersicht SYS'!C230:G631,2,FALSE)</f>
        <v xml:space="preserve">List of Param 9 of active errors </v>
      </c>
      <c r="C226" s="18" t="str">
        <f>VLOOKUP(A226,'Übersicht SYS'!C230:G631,5,FALSE)</f>
        <v>ErrorList.ErrorParam9</v>
      </c>
      <c r="D226" s="21" t="s">
        <v>2000</v>
      </c>
      <c r="E226" s="17" t="s">
        <v>103</v>
      </c>
      <c r="F226" s="278" t="s">
        <v>2011</v>
      </c>
      <c r="G226" s="17"/>
    </row>
    <row r="227" spans="1:7" ht="15.75" thickBot="1">
      <c r="A227" s="15" t="s">
        <v>1420</v>
      </c>
      <c r="B227" s="18" t="str">
        <f>VLOOKUP(A227,'Übersicht SYS'!C231:G632,2,FALSE)</f>
        <v xml:space="preserve">List of Param 10 of active errors </v>
      </c>
      <c r="C227" s="18" t="str">
        <f>VLOOKUP(A227,'Übersicht SYS'!C231:G632,5,FALSE)</f>
        <v>ErrorList.ErrorParam10</v>
      </c>
      <c r="D227" s="21" t="s">
        <v>2000</v>
      </c>
      <c r="E227" s="17" t="s">
        <v>103</v>
      </c>
      <c r="F227" s="278" t="s">
        <v>2011</v>
      </c>
      <c r="G227" s="17"/>
    </row>
  </sheetData>
  <conditionalFormatting sqref="A1:A1048576">
    <cfRule type="duplicateValues" dxfId="29" priority="1"/>
  </conditionalFormatting>
  <pageMargins left="0.7" right="0.7" top="0.78740157499999996" bottom="0.78740157499999996"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870373-15B5-40E1-B4AE-98329A63098E}">
  <dimension ref="A1:J68"/>
  <sheetViews>
    <sheetView zoomScale="130" zoomScaleNormal="130" workbookViewId="0">
      <pane xSplit="1" ySplit="3" topLeftCell="B52" activePane="bottomRight" state="frozen"/>
      <selection pane="bottomRight" activeCell="C10" sqref="C10"/>
      <selection pane="bottomLeft" activeCell="A4" sqref="A4"/>
      <selection pane="topRight" activeCell="B1" sqref="B1"/>
    </sheetView>
  </sheetViews>
  <sheetFormatPr defaultColWidth="11.42578125" defaultRowHeight="15"/>
  <cols>
    <col min="1" max="1" width="29.7109375" style="35" customWidth="1"/>
    <col min="2" max="2" width="46.140625" style="35" customWidth="1"/>
    <col min="3" max="3" width="46.140625" customWidth="1"/>
    <col min="4" max="4" width="36.140625" customWidth="1"/>
    <col min="6" max="6" width="14" customWidth="1"/>
    <col min="7" max="7" width="25.28515625" customWidth="1"/>
    <col min="8" max="8" width="16.28515625" customWidth="1"/>
    <col min="9" max="9" width="22.85546875" bestFit="1" customWidth="1"/>
    <col min="10" max="10" width="26.7109375" bestFit="1" customWidth="1"/>
  </cols>
  <sheetData>
    <row r="1" spans="1:10" s="35" customFormat="1">
      <c r="A1" s="193"/>
      <c r="B1" s="193"/>
      <c r="C1" s="193"/>
      <c r="D1" s="193"/>
      <c r="E1" s="193"/>
      <c r="F1" s="193"/>
      <c r="G1" s="193"/>
    </row>
    <row r="2" spans="1:10" s="35" customFormat="1" ht="25.5">
      <c r="A2" s="194" t="s">
        <v>88</v>
      </c>
      <c r="B2" s="194" t="s">
        <v>2</v>
      </c>
      <c r="C2" s="194" t="s">
        <v>1992</v>
      </c>
      <c r="D2" s="194" t="s">
        <v>2085</v>
      </c>
      <c r="E2" s="194" t="s">
        <v>1993</v>
      </c>
      <c r="F2" s="194" t="s">
        <v>1994</v>
      </c>
      <c r="G2" s="194" t="s">
        <v>1995</v>
      </c>
      <c r="I2" s="190"/>
    </row>
    <row r="3" spans="1:10" s="35" customFormat="1">
      <c r="A3" s="194"/>
      <c r="B3" s="194"/>
      <c r="C3" s="194"/>
      <c r="D3" s="194"/>
      <c r="E3" s="194"/>
      <c r="F3" s="194"/>
      <c r="G3" s="194"/>
      <c r="I3" s="191"/>
    </row>
    <row r="4" spans="1:10" s="35" customFormat="1">
      <c r="A4" s="283" t="s">
        <v>2433</v>
      </c>
      <c r="B4" s="284" t="s">
        <v>2434</v>
      </c>
      <c r="C4" s="285"/>
      <c r="D4" s="64"/>
      <c r="E4" s="64"/>
      <c r="F4" s="192" t="s">
        <v>2435</v>
      </c>
      <c r="G4" s="64"/>
      <c r="I4" s="191"/>
    </row>
    <row r="5" spans="1:10" s="35" customFormat="1">
      <c r="A5" s="238" t="s">
        <v>2436</v>
      </c>
      <c r="B5" s="238" t="s">
        <v>2437</v>
      </c>
      <c r="C5" s="238" t="s">
        <v>324</v>
      </c>
      <c r="D5" s="99" t="s">
        <v>2000</v>
      </c>
      <c r="E5" s="99"/>
      <c r="F5" s="192" t="s">
        <v>2435</v>
      </c>
      <c r="G5" s="99"/>
      <c r="I5" s="47" t="s">
        <v>1998</v>
      </c>
      <c r="J5" s="224" t="s">
        <v>1999</v>
      </c>
    </row>
    <row r="6" spans="1:10" s="35" customFormat="1">
      <c r="A6" s="99" t="s">
        <v>742</v>
      </c>
      <c r="B6" s="99" t="str">
        <f>VLOOKUP(A6,'Übersicht SYS'!$C:$J,2,FALSE)</f>
        <v>Last part of topic when split by "/"</v>
      </c>
      <c r="C6" s="99" t="str">
        <f>VLOOKUP(A6,'Übersicht SYS'!$C:$J,8,FALSE)</f>
        <v>machineId</v>
      </c>
      <c r="D6" s="99" t="s">
        <v>2000</v>
      </c>
      <c r="E6" s="99"/>
      <c r="F6" s="192" t="s">
        <v>2435</v>
      </c>
      <c r="G6" s="99"/>
      <c r="I6"/>
      <c r="J6" s="225" t="s">
        <v>2001</v>
      </c>
    </row>
    <row r="7" spans="1:10" s="35" customFormat="1">
      <c r="A7" s="99" t="s">
        <v>354</v>
      </c>
      <c r="B7" s="99" t="str">
        <f>VLOOKUP(A7,'Übersicht SYS'!$C:$J,2,FALSE)</f>
        <v>Program name of material program</v>
      </c>
      <c r="C7" s="99" t="str">
        <f>VLOOKUP(A7,'Übersicht SYS'!$C:$J,8,FALSE)</f>
        <v>partNumber</v>
      </c>
      <c r="D7" s="99" t="s">
        <v>2000</v>
      </c>
      <c r="E7" s="99"/>
      <c r="F7" s="192" t="s">
        <v>2435</v>
      </c>
      <c r="G7" s="99"/>
      <c r="I7" s="191"/>
    </row>
    <row r="8" spans="1:10">
      <c r="A8" s="284" t="s">
        <v>2438</v>
      </c>
      <c r="B8" s="284" t="s">
        <v>2439</v>
      </c>
      <c r="C8" s="285" t="s">
        <v>2440</v>
      </c>
      <c r="D8" s="99" t="s">
        <v>2441</v>
      </c>
      <c r="E8" s="64"/>
      <c r="F8" s="192" t="s">
        <v>2435</v>
      </c>
      <c r="G8" s="64"/>
      <c r="I8" s="191"/>
      <c r="J8" s="35"/>
    </row>
    <row r="9" spans="1:10" s="35" customFormat="1">
      <c r="A9" s="284" t="s">
        <v>2442</v>
      </c>
      <c r="B9" s="284" t="s">
        <v>2443</v>
      </c>
      <c r="C9" s="285" t="s">
        <v>2444</v>
      </c>
      <c r="D9" s="99" t="s">
        <v>2445</v>
      </c>
      <c r="E9" s="64"/>
      <c r="F9" s="192" t="s">
        <v>2435</v>
      </c>
      <c r="G9" s="64"/>
      <c r="I9" s="191"/>
    </row>
    <row r="10" spans="1:10" s="35" customFormat="1" ht="30">
      <c r="A10" s="99" t="s">
        <v>348</v>
      </c>
      <c r="B10" s="99" t="str">
        <f>VLOOKUP(A10,'Übersicht SYS'!$C:$J,2,FALSE)</f>
        <v>Material program number</v>
      </c>
      <c r="C10" s="99" t="str">
        <f>VLOOKUP(A10,'Übersicht SYS'!$C:$J,8,FALSE)</f>
        <v>results.reading,
program</v>
      </c>
      <c r="D10" s="99" t="s">
        <v>2000</v>
      </c>
      <c r="E10" s="99"/>
      <c r="F10" s="192" t="s">
        <v>2435</v>
      </c>
      <c r="G10" s="99"/>
    </row>
    <row r="11" spans="1:10">
      <c r="A11" s="284" t="s">
        <v>2446</v>
      </c>
      <c r="B11" s="284" t="s">
        <v>2447</v>
      </c>
      <c r="C11" s="285" t="s">
        <v>2448</v>
      </c>
      <c r="D11" s="99" t="s">
        <v>2449</v>
      </c>
      <c r="E11" s="64"/>
      <c r="F11" s="192" t="s">
        <v>2435</v>
      </c>
      <c r="G11" s="64"/>
    </row>
    <row r="12" spans="1:10">
      <c r="A12" s="284" t="s">
        <v>2450</v>
      </c>
      <c r="B12" s="284" t="s">
        <v>2451</v>
      </c>
      <c r="C12" s="285" t="s">
        <v>2452</v>
      </c>
      <c r="D12" s="99" t="s">
        <v>2453</v>
      </c>
      <c r="E12" s="64"/>
      <c r="F12" s="192" t="s">
        <v>2435</v>
      </c>
      <c r="G12" s="64"/>
    </row>
    <row r="13" spans="1:10" s="35" customFormat="1">
      <c r="A13" s="139"/>
      <c r="B13" s="139"/>
      <c r="C13" s="64"/>
      <c r="D13" s="64"/>
      <c r="E13" s="64"/>
      <c r="F13" s="64"/>
      <c r="G13" s="64"/>
    </row>
    <row r="14" spans="1:10" ht="30">
      <c r="A14" s="283" t="s">
        <v>2454</v>
      </c>
      <c r="B14" s="284" t="s">
        <v>2455</v>
      </c>
      <c r="C14" s="285"/>
      <c r="D14" s="64"/>
      <c r="E14" s="64"/>
      <c r="F14" s="192" t="s">
        <v>2435</v>
      </c>
      <c r="G14" s="64"/>
    </row>
    <row r="15" spans="1:10" s="35" customFormat="1" ht="30">
      <c r="A15" s="99" t="s">
        <v>1871</v>
      </c>
      <c r="B15" s="99" t="str">
        <f>VLOOKUP(A15,'Übersicht SYS'!$C:$J,2,FALSE)</f>
        <v>type of status message, e.g. error, process_end, process_start, ready, setup</v>
      </c>
      <c r="C15" s="99" t="str">
        <f>VLOOKUP(A15,'Übersicht SYS'!$C:$J,8,FALSE)</f>
        <v>type</v>
      </c>
      <c r="D15" s="99" t="s">
        <v>2000</v>
      </c>
      <c r="E15" s="99"/>
      <c r="F15" s="192" t="s">
        <v>2435</v>
      </c>
      <c r="G15" s="99"/>
      <c r="I15" s="191"/>
    </row>
    <row r="16" spans="1:10">
      <c r="A16" s="139"/>
      <c r="B16" s="139"/>
      <c r="C16" s="64"/>
      <c r="D16" s="64"/>
      <c r="E16" s="64"/>
      <c r="F16" s="64"/>
      <c r="G16" s="64"/>
    </row>
    <row r="17" spans="1:7" ht="30">
      <c r="A17" s="283" t="s">
        <v>2456</v>
      </c>
      <c r="B17" s="284" t="s">
        <v>2457</v>
      </c>
      <c r="C17" s="285"/>
      <c r="D17" s="64"/>
      <c r="E17" s="64"/>
      <c r="F17" s="192" t="s">
        <v>2435</v>
      </c>
      <c r="G17" s="64"/>
    </row>
    <row r="18" spans="1:7" ht="75">
      <c r="A18" s="99" t="s">
        <v>333</v>
      </c>
      <c r="B18" s="99" t="str">
        <f>VLOOKUP(A18,'Übersicht SYS'!$C:$J,2,FALSE)</f>
        <v xml:space="preserve">Type / Part ID
In SYS6000, this is the PartId. It depends on the robot interface, whether there is a useful value. 
In ASC5000, this is sometimes also used as a TypeId. </v>
      </c>
      <c r="C18" s="99" t="str">
        <f>VLOOKUP(A18,'Übersicht SYS'!$C:$J,8,FALSE)</f>
        <v>partId</v>
      </c>
      <c r="D18" s="99" t="s">
        <v>2000</v>
      </c>
      <c r="E18" s="99"/>
      <c r="F18" s="192" t="s">
        <v>2435</v>
      </c>
      <c r="G18" s="99"/>
    </row>
    <row r="19" spans="1:7">
      <c r="A19" s="139"/>
      <c r="B19" s="139"/>
      <c r="C19" s="64"/>
      <c r="D19" s="64"/>
      <c r="E19" s="64"/>
      <c r="F19" s="64"/>
      <c r="G19" s="64"/>
    </row>
    <row r="20" spans="1:7">
      <c r="A20" s="283" t="s">
        <v>2458</v>
      </c>
      <c r="B20" s="284" t="s">
        <v>2459</v>
      </c>
      <c r="C20" s="285"/>
      <c r="D20" s="64"/>
      <c r="E20" s="64"/>
      <c r="F20" s="192" t="s">
        <v>2435</v>
      </c>
      <c r="G20" s="64"/>
    </row>
    <row r="21" spans="1:7" ht="30">
      <c r="A21" s="99" t="s">
        <v>862</v>
      </c>
      <c r="B21" s="99" t="str">
        <f>VLOOKUP(A21,'Übersicht SYS'!$C:$J,2,FALSE)</f>
        <v>This data is used to derive messageDescription, messageHint, messageTitle</v>
      </c>
      <c r="C21" s="99" t="str">
        <f>VLOOKUP(A21,'Übersicht SYS'!$C:$J,8,FALSE)</f>
        <v>errors.Code</v>
      </c>
      <c r="D21" s="99" t="s">
        <v>2000</v>
      </c>
      <c r="E21" s="99"/>
      <c r="F21" s="192" t="s">
        <v>2435</v>
      </c>
      <c r="G21" s="99"/>
    </row>
    <row r="22" spans="1:7" ht="30">
      <c r="A22" s="99" t="s">
        <v>867</v>
      </c>
      <c r="B22" s="99" t="str">
        <f>VLOOKUP(A22,'Übersicht SYS'!$C:$J,2,FALSE)</f>
        <v>Indicates whether an error is acknowledged or not.</v>
      </c>
      <c r="C22" s="99" t="str">
        <f>VLOOKUP(A22,'Übersicht SYS'!$C:$J,8,FALSE)</f>
        <v>errors.data.ComingOrGoing</v>
      </c>
      <c r="D22" s="99" t="s">
        <v>2000</v>
      </c>
      <c r="E22" s="99"/>
      <c r="F22" s="192" t="s">
        <v>2435</v>
      </c>
      <c r="G22" s="99"/>
    </row>
    <row r="23" spans="1:7">
      <c r="A23" s="139"/>
      <c r="B23" s="139"/>
      <c r="C23" s="64"/>
      <c r="D23" s="64"/>
      <c r="E23" s="64"/>
      <c r="F23" s="64"/>
      <c r="G23" s="64"/>
    </row>
    <row r="24" spans="1:7">
      <c r="A24" s="283" t="s">
        <v>2460</v>
      </c>
      <c r="B24" s="284" t="s">
        <v>2461</v>
      </c>
      <c r="C24" s="285"/>
      <c r="D24" s="64"/>
      <c r="E24" s="64"/>
      <c r="F24" s="192" t="s">
        <v>2435</v>
      </c>
      <c r="G24" s="64"/>
    </row>
    <row r="25" spans="1:7" s="35" customFormat="1">
      <c r="A25" s="283" t="s">
        <v>2462</v>
      </c>
      <c r="B25" s="284" t="s">
        <v>2463</v>
      </c>
      <c r="C25" s="285"/>
      <c r="D25" s="64"/>
      <c r="E25" s="64"/>
      <c r="F25" s="192" t="s">
        <v>2435</v>
      </c>
      <c r="G25" s="64"/>
    </row>
    <row r="26" spans="1:7">
      <c r="A26" s="283" t="s">
        <v>2464</v>
      </c>
      <c r="B26" s="284" t="s">
        <v>2465</v>
      </c>
      <c r="C26" s="285"/>
      <c r="D26" s="64"/>
      <c r="E26" s="64"/>
      <c r="F26" s="192" t="s">
        <v>2435</v>
      </c>
      <c r="G26" s="64"/>
    </row>
    <row r="27" spans="1:7">
      <c r="A27" s="283" t="s">
        <v>2466</v>
      </c>
      <c r="B27" s="284" t="s">
        <v>2467</v>
      </c>
      <c r="C27" s="285"/>
      <c r="D27" s="64"/>
      <c r="E27" s="64"/>
      <c r="F27" s="192" t="s">
        <v>2435</v>
      </c>
      <c r="G27" s="64"/>
    </row>
    <row r="28" spans="1:7">
      <c r="A28" s="139"/>
      <c r="B28" s="139"/>
      <c r="C28" s="64"/>
      <c r="D28" s="64"/>
      <c r="E28" s="64"/>
      <c r="F28" s="64"/>
      <c r="G28" s="64"/>
    </row>
    <row r="29" spans="1:7">
      <c r="A29" s="283" t="s">
        <v>2468</v>
      </c>
      <c r="B29" s="284" t="s">
        <v>2469</v>
      </c>
      <c r="C29" s="285"/>
      <c r="D29" s="64"/>
      <c r="E29" s="64"/>
      <c r="F29" s="192" t="s">
        <v>2435</v>
      </c>
      <c r="G29" s="64"/>
    </row>
    <row r="30" spans="1:7">
      <c r="A30" s="99" t="s">
        <v>318</v>
      </c>
      <c r="B30" s="99" t="str">
        <f>VLOOKUP(A30,'Übersicht SYS'!$C:$J,2,FALSE)</f>
        <v>Time stamp at end of application</v>
      </c>
      <c r="C30" s="99" t="str">
        <f>VLOOKUP(A30,'Übersicht SYS'!$C:$J,8,FALSE)</f>
        <v>messageTs</v>
      </c>
      <c r="D30" s="99" t="s">
        <v>2000</v>
      </c>
      <c r="E30" s="99"/>
      <c r="F30" s="192" t="s">
        <v>2435</v>
      </c>
      <c r="G30" s="64"/>
    </row>
    <row r="31" spans="1:7">
      <c r="A31" s="99" t="s">
        <v>329</v>
      </c>
      <c r="B31" s="99" t="str">
        <f>VLOOKUP(A31,'Übersicht SYS'!$C:$J,2,FALSE)</f>
        <v>Unique-ID</v>
      </c>
      <c r="C31" s="99" t="str">
        <f>VLOOKUP(A31,'Übersicht SYS'!$C:$J,8,FALSE)</f>
        <v>results.reading</v>
      </c>
      <c r="D31" s="99" t="s">
        <v>2000</v>
      </c>
      <c r="E31" s="99"/>
      <c r="F31" s="192" t="s">
        <v>2435</v>
      </c>
      <c r="G31" s="99"/>
    </row>
    <row r="32" spans="1:7" s="35" customFormat="1">
      <c r="A32" s="99" t="s">
        <v>359</v>
      </c>
      <c r="B32" s="99" t="str">
        <f>VLOOKUP(A32,'Übersicht SYS'!$C:$J,2,FALSE)</f>
        <v>Result of application</v>
      </c>
      <c r="C32" s="99" t="str">
        <f>VLOOKUP(A32,'Übersicht SYS'!$C:$J,8,FALSE)</f>
        <v>results.reading</v>
      </c>
      <c r="D32" s="99" t="s">
        <v>2000</v>
      </c>
      <c r="E32" s="99"/>
      <c r="F32" s="192" t="s">
        <v>2435</v>
      </c>
      <c r="G32" s="99"/>
    </row>
    <row r="33" spans="1:7" s="35" customFormat="1">
      <c r="A33" s="99" t="s">
        <v>382</v>
      </c>
      <c r="B33" s="99" t="str">
        <f>VLOOKUP(A33,'Übersicht SYS'!$C:$J,2,FALSE)</f>
        <v>Set volume in material program</v>
      </c>
      <c r="C33" s="99" t="str">
        <f>VLOOKUP(A33,'Übersicht SYS'!$C:$J,8,FALSE)</f>
        <v>results.targetN</v>
      </c>
      <c r="D33" s="99" t="s">
        <v>2000</v>
      </c>
      <c r="E33" s="99" t="s">
        <v>2008</v>
      </c>
      <c r="F33" s="192" t="s">
        <v>2435</v>
      </c>
      <c r="G33" s="99"/>
    </row>
    <row r="34" spans="1:7">
      <c r="A34" s="99" t="s">
        <v>389</v>
      </c>
      <c r="B34" s="99" t="str">
        <f>VLOOKUP(A34,'Übersicht SYS'!$C:$J,2,FALSE)</f>
        <v>Measured volume</v>
      </c>
      <c r="C34" s="99" t="str">
        <f>VLOOKUP(A34,'Übersicht SYS'!$C:$J,8,FALSE)</f>
        <v>results.reading</v>
      </c>
      <c r="D34" s="99" t="s">
        <v>2000</v>
      </c>
      <c r="E34" s="99" t="s">
        <v>2008</v>
      </c>
      <c r="F34" s="192" t="s">
        <v>2435</v>
      </c>
      <c r="G34" s="99"/>
    </row>
    <row r="35" spans="1:7" ht="30">
      <c r="A35" s="99" t="s">
        <v>405</v>
      </c>
      <c r="B35" s="99" t="str">
        <f>VLOOKUP(A35,'Übersicht SYS'!$C:$J,2,FALSE)</f>
        <v>Below this applied volume would result in a not-Ok bead</v>
      </c>
      <c r="C35" s="99" t="str">
        <f>VLOOKUP(A35,'Übersicht SYS'!$C:$J,8,FALSE)</f>
        <v>results.limitLowN</v>
      </c>
      <c r="D35" s="99" t="s">
        <v>2000</v>
      </c>
      <c r="E35" s="99" t="s">
        <v>2008</v>
      </c>
      <c r="F35" s="192" t="s">
        <v>2435</v>
      </c>
      <c r="G35" s="99"/>
    </row>
    <row r="36" spans="1:7" ht="30">
      <c r="A36" s="99" t="s">
        <v>412</v>
      </c>
      <c r="B36" s="99" t="str">
        <f>VLOOKUP(A36,'Übersicht SYS'!$C:$J,2,FALSE)</f>
        <v>Above this applied volume would result in a not-Ok bead</v>
      </c>
      <c r="C36" s="99" t="str">
        <f>VLOOKUP(A36,'Übersicht SYS'!$C:$J,8,FALSE)</f>
        <v>results.limitUpN</v>
      </c>
      <c r="D36" s="99" t="s">
        <v>2000</v>
      </c>
      <c r="E36" s="99" t="s">
        <v>2008</v>
      </c>
      <c r="F36" s="192" t="s">
        <v>2435</v>
      </c>
      <c r="G36" s="99"/>
    </row>
    <row r="37" spans="1:7">
      <c r="A37" s="99" t="s">
        <v>441</v>
      </c>
      <c r="B37" s="99" t="str">
        <f>VLOOKUP(A37,'Übersicht SYS'!$C:$J,2,FALSE)</f>
        <v>Maximum pressure for meter 1</v>
      </c>
      <c r="C37" s="99" t="str">
        <f>VLOOKUP(A37,'Übersicht SYS'!$C:$J,8,FALSE)</f>
        <v>results.reading</v>
      </c>
      <c r="D37" s="99" t="s">
        <v>2000</v>
      </c>
      <c r="E37" s="99" t="s">
        <v>2012</v>
      </c>
      <c r="F37" s="192" t="s">
        <v>2435</v>
      </c>
      <c r="G37" s="99"/>
    </row>
    <row r="38" spans="1:7">
      <c r="A38" s="99" t="s">
        <v>447</v>
      </c>
      <c r="B38" s="99" t="str">
        <f>VLOOKUP(A38,'Übersicht SYS'!$C:$J,2,FALSE)</f>
        <v>Maximum pressure for meter 2</v>
      </c>
      <c r="C38" s="99" t="str">
        <f>VLOOKUP(A38,'Übersicht SYS'!$C:$J,8,FALSE)</f>
        <v>results.reading</v>
      </c>
      <c r="D38" s="99" t="s">
        <v>2000</v>
      </c>
      <c r="E38" s="99" t="s">
        <v>2012</v>
      </c>
      <c r="F38" s="192" t="s">
        <v>2435</v>
      </c>
      <c r="G38" s="99"/>
    </row>
    <row r="39" spans="1:7" ht="30">
      <c r="A39" s="99" t="s">
        <v>750</v>
      </c>
      <c r="B39" s="99" t="str">
        <f>VLOOKUP(A39,'Übersicht SYS'!$C:$J,2,FALSE)</f>
        <v xml:space="preserve">Information about the application, meter temperature and single bead data. </v>
      </c>
      <c r="C39" s="99" t="str">
        <f>VLOOKUP(A39,'Übersicht SYS'!$C:$J,8,FALSE)</f>
        <v>results</v>
      </c>
      <c r="D39" s="99" t="s">
        <v>2000</v>
      </c>
      <c r="E39" s="99"/>
      <c r="F39" s="192" t="s">
        <v>2435</v>
      </c>
      <c r="G39" s="99"/>
    </row>
    <row r="40" spans="1:7">
      <c r="A40" s="99" t="s">
        <v>756</v>
      </c>
      <c r="B40" s="99" t="str">
        <f>VLOOKUP(A40,'Übersicht SYS'!$C:$J,2,FALSE)</f>
        <v>Number of beads</v>
      </c>
      <c r="C40" s="99" t="str">
        <f>VLOOKUP(A40,'Übersicht SYS'!$C:$J,8,FALSE)</f>
        <v>results.reading</v>
      </c>
      <c r="D40" s="99" t="s">
        <v>2000</v>
      </c>
      <c r="E40" s="99"/>
      <c r="F40" s="192" t="s">
        <v>2435</v>
      </c>
      <c r="G40" s="99"/>
    </row>
    <row r="41" spans="1:7" ht="45">
      <c r="A41" s="99" t="s">
        <v>777</v>
      </c>
      <c r="B41" s="99" t="str">
        <f>VLOOKUP(A41,'Übersicht SYS'!$C:$J,2,FALSE)</f>
        <v>Array of single bead application results. 
Depending upon the customer requirement each value can be extracted in derived data logic.</v>
      </c>
      <c r="C41" s="99" t="str">
        <f>VLOOKUP(A41,'Übersicht SYS'!$C:$J,8,FALSE)</f>
        <v>results.rating</v>
      </c>
      <c r="D41" s="99" t="s">
        <v>2000</v>
      </c>
      <c r="E41" s="99"/>
      <c r="F41" s="192" t="s">
        <v>2435</v>
      </c>
      <c r="G41" s="99"/>
    </row>
    <row r="42" spans="1:7" ht="45">
      <c r="A42" s="99" t="s">
        <v>785</v>
      </c>
      <c r="B42" s="99" t="str">
        <f>VLOOKUP(A42,'Übersicht SYS'!$C:$J,2,FALSE)</f>
        <v>Array of single bead application volumes.
Depending upon the customer requirement each value can be extracted in derived data logic.</v>
      </c>
      <c r="C42" s="99" t="str">
        <f>VLOOKUP(A42,'Übersicht SYS'!$C:$J,8,FALSE)</f>
        <v>results.reading</v>
      </c>
      <c r="D42" s="99" t="s">
        <v>2000</v>
      </c>
      <c r="E42" s="99" t="s">
        <v>2008</v>
      </c>
      <c r="F42" s="192" t="s">
        <v>2435</v>
      </c>
      <c r="G42" s="99"/>
    </row>
    <row r="43" spans="1:7" ht="45">
      <c r="A43" s="99" t="s">
        <v>791</v>
      </c>
      <c r="B43" s="99" t="str">
        <f>VLOOKUP(A43,'Übersicht SYS'!$C:$J,2,FALSE)</f>
        <v>Array of single bead target volumes.
Depending upon the customer requirement each value can be extracted in derived data logic.</v>
      </c>
      <c r="C43" s="99" t="str">
        <f>VLOOKUP(A43,'Übersicht SYS'!$C:$J,8,FALSE)</f>
        <v>results.targetN</v>
      </c>
      <c r="D43" s="99" t="s">
        <v>2000</v>
      </c>
      <c r="E43" s="99" t="s">
        <v>2008</v>
      </c>
      <c r="F43" s="192" t="s">
        <v>2435</v>
      </c>
      <c r="G43" s="99"/>
    </row>
    <row r="44" spans="1:7" ht="75">
      <c r="A44" s="99" t="s">
        <v>796</v>
      </c>
      <c r="B44" s="99" t="str">
        <f>VLOOKUP(A44,'Übersicht SYS'!$C:$J,2,FALSE)</f>
        <v>Array of single bead volume lower tolerance.
Depending upon the customer requirement lower limit can be calculated in derived data logic.
Also value of each single bead can be extracted.</v>
      </c>
      <c r="C44" s="99" t="str">
        <f>VLOOKUP(A44,'Übersicht SYS'!$C:$J,8,FALSE)</f>
        <v>results.limitLowN</v>
      </c>
      <c r="D44" s="99" t="s">
        <v>2000</v>
      </c>
      <c r="E44" s="99" t="s">
        <v>2008</v>
      </c>
      <c r="F44" s="192" t="s">
        <v>2435</v>
      </c>
      <c r="G44" s="99"/>
    </row>
    <row r="45" spans="1:7" ht="75">
      <c r="A45" s="99" t="s">
        <v>802</v>
      </c>
      <c r="B45" s="99" t="str">
        <f>VLOOKUP(A45,'Übersicht SYS'!$C:$J,2,FALSE)</f>
        <v>Array of single bead volume upper tolerance.
Depending upon the customer requirement each upper limit can be calculated in derived data logic.
Also value of each single bead can be extracted.</v>
      </c>
      <c r="C45" s="99" t="str">
        <f>VLOOKUP(A45,'Übersicht SYS'!$C:$J,8,FALSE)</f>
        <v>results.limitUpN</v>
      </c>
      <c r="D45" s="99" t="s">
        <v>2000</v>
      </c>
      <c r="E45" s="99" t="s">
        <v>2008</v>
      </c>
      <c r="F45" s="192" t="s">
        <v>2435</v>
      </c>
      <c r="G45" s="99"/>
    </row>
    <row r="46" spans="1:7" ht="45">
      <c r="A46" s="99" t="s">
        <v>808</v>
      </c>
      <c r="B46" s="99" t="str">
        <f>VLOOKUP(A46,'Übersicht SYS'!$C:$J,2,FALSE)</f>
        <v>Array of single bead application times.
Depending upon the customer requirement each value can be extracted in derived data logic.</v>
      </c>
      <c r="C46" s="99" t="str">
        <f>VLOOKUP(A46,'Übersicht SYS'!$C:$J,8,FALSE)</f>
        <v>results.reading</v>
      </c>
      <c r="D46" s="99" t="s">
        <v>2000</v>
      </c>
      <c r="E46" s="99" t="s">
        <v>2009</v>
      </c>
      <c r="F46" s="192" t="s">
        <v>2435</v>
      </c>
      <c r="G46" s="99"/>
    </row>
    <row r="47" spans="1:7">
      <c r="A47" s="248" t="s">
        <v>1676</v>
      </c>
      <c r="B47" s="99" t="str">
        <f>VLOOKUP(A47,'Übersicht SYS'!$C:$J,2,FALSE)</f>
        <v>Charge of active barrel for HPC 1</v>
      </c>
      <c r="C47" s="99" t="str">
        <f>VLOOKUP(A47,'Übersicht SYS'!$C:$J,8,FALSE)</f>
        <v>dmcCodes.payload</v>
      </c>
      <c r="D47" s="99" t="s">
        <v>2000</v>
      </c>
      <c r="E47" s="99"/>
      <c r="F47" s="192" t="s">
        <v>2435</v>
      </c>
      <c r="G47" s="99"/>
    </row>
    <row r="48" spans="1:7">
      <c r="A48" s="248" t="s">
        <v>1681</v>
      </c>
      <c r="B48" s="99" t="str">
        <f>VLOOKUP(A48,'Übersicht SYS'!$C:$J,2,FALSE)</f>
        <v>Charge of active barrel for HPC 2</v>
      </c>
      <c r="C48" s="99" t="str">
        <f>VLOOKUP(A48,'Übersicht SYS'!$C:$J,8,FALSE)</f>
        <v>dmcCodes.payload</v>
      </c>
      <c r="D48" s="99" t="s">
        <v>2000</v>
      </c>
      <c r="E48" s="99"/>
      <c r="F48" s="192" t="s">
        <v>2435</v>
      </c>
      <c r="G48" s="99"/>
    </row>
    <row r="49" spans="1:7" ht="30">
      <c r="A49" s="99" t="s">
        <v>1459</v>
      </c>
      <c r="B49" s="99" t="str">
        <f>VLOOKUP(A49,'Übersicht SYS'!$C:$J,2,FALSE)</f>
        <v xml:space="preserve">The heating zone status, e.g. active, deactive, sensor broken, for meter 1. </v>
      </c>
      <c r="C49" s="99" t="str">
        <f>VLOOKUP(A49,'Übersicht SYS'!$C:$J,8,FALSE)</f>
        <v>results.rating</v>
      </c>
      <c r="D49" s="99" t="s">
        <v>2000</v>
      </c>
      <c r="E49" s="99"/>
      <c r="F49" s="192" t="s">
        <v>2435</v>
      </c>
      <c r="G49" s="99"/>
    </row>
    <row r="50" spans="1:7" ht="30">
      <c r="A50" s="99" t="s">
        <v>1464</v>
      </c>
      <c r="B50" s="99" t="str">
        <f>VLOOKUP(A50,'Übersicht SYS'!$C:$J,2,FALSE)</f>
        <v xml:space="preserve">The heating zone status, e.g. active, deactive, sensor broken, for meter 2. </v>
      </c>
      <c r="C50" s="99" t="str">
        <f>VLOOKUP(A50,'Übersicht SYS'!$C:$J,8,FALSE)</f>
        <v>results.rating</v>
      </c>
      <c r="D50" s="99" t="s">
        <v>2000</v>
      </c>
      <c r="E50" s="99"/>
      <c r="F50" s="192" t="s">
        <v>2435</v>
      </c>
      <c r="G50" s="99"/>
    </row>
    <row r="51" spans="1:7">
      <c r="A51" s="99" t="s">
        <v>1469</v>
      </c>
      <c r="B51" s="99" t="str">
        <f>VLOOKUP(A51,'Übersicht SYS'!$C:$J,2,FALSE)</f>
        <v>Temperature for meter 1</v>
      </c>
      <c r="C51" s="99" t="str">
        <f>VLOOKUP(A51,'Übersicht SYS'!$C:$J,8,FALSE)</f>
        <v>results.reading</v>
      </c>
      <c r="D51" s="99" t="s">
        <v>2000</v>
      </c>
      <c r="E51" s="99" t="s">
        <v>2050</v>
      </c>
      <c r="F51" s="192" t="s">
        <v>2435</v>
      </c>
      <c r="G51" s="99"/>
    </row>
    <row r="52" spans="1:7">
      <c r="A52" s="99" t="s">
        <v>1475</v>
      </c>
      <c r="B52" s="99" t="str">
        <f>VLOOKUP(A52,'Übersicht SYS'!$C:$J,2,FALSE)</f>
        <v>Temperature for meter 2</v>
      </c>
      <c r="C52" s="99" t="str">
        <f>VLOOKUP(A52,'Übersicht SYS'!$C:$J,8,FALSE)</f>
        <v>results.reading</v>
      </c>
      <c r="D52" s="99" t="s">
        <v>2000</v>
      </c>
      <c r="E52" s="99" t="s">
        <v>2050</v>
      </c>
      <c r="F52" s="192" t="s">
        <v>2435</v>
      </c>
      <c r="G52" s="99"/>
    </row>
    <row r="53" spans="1:7">
      <c r="A53" s="99" t="s">
        <v>1481</v>
      </c>
      <c r="B53" s="99" t="str">
        <f>VLOOKUP(A53,'Übersicht SYS'!$C:$J,2,FALSE)</f>
        <v>Set temperature for meter 1</v>
      </c>
      <c r="C53" s="99" t="str">
        <f>VLOOKUP(A53,'Übersicht SYS'!$C:$J,8,FALSE)</f>
        <v>results.targetN</v>
      </c>
      <c r="D53" s="99" t="s">
        <v>2000</v>
      </c>
      <c r="E53" s="99" t="s">
        <v>2050</v>
      </c>
      <c r="F53" s="192" t="s">
        <v>2435</v>
      </c>
      <c r="G53" s="99"/>
    </row>
    <row r="54" spans="1:7">
      <c r="A54" s="99" t="s">
        <v>1486</v>
      </c>
      <c r="B54" s="99" t="str">
        <f>VLOOKUP(A54,'Übersicht SYS'!$C:$J,2,FALSE)</f>
        <v>Set temperature for meter 2</v>
      </c>
      <c r="C54" s="99" t="str">
        <f>VLOOKUP(A54,'Übersicht SYS'!$C:$J,8,FALSE)</f>
        <v>results.targetN</v>
      </c>
      <c r="D54" s="99" t="s">
        <v>2000</v>
      </c>
      <c r="E54" s="99" t="s">
        <v>2050</v>
      </c>
      <c r="F54" s="192" t="s">
        <v>2435</v>
      </c>
      <c r="G54" s="99"/>
    </row>
    <row r="55" spans="1:7">
      <c r="A55" s="99" t="s">
        <v>1491</v>
      </c>
      <c r="B55" s="99" t="str">
        <f>VLOOKUP(A55,'Übersicht SYS'!$C:$J,2,FALSE)</f>
        <v>Lower limit of temperature for meter 1</v>
      </c>
      <c r="C55" s="99" t="str">
        <f>VLOOKUP(A55,'Übersicht SYS'!$C:$J,8,FALSE)</f>
        <v>results.limitLowN</v>
      </c>
      <c r="D55" s="99" t="s">
        <v>2000</v>
      </c>
      <c r="E55" s="99" t="s">
        <v>2050</v>
      </c>
      <c r="F55" s="192" t="s">
        <v>2435</v>
      </c>
      <c r="G55" s="99"/>
    </row>
    <row r="56" spans="1:7">
      <c r="A56" s="99" t="s">
        <v>1496</v>
      </c>
      <c r="B56" s="99" t="str">
        <f>VLOOKUP(A56,'Übersicht SYS'!$C:$J,2,FALSE)</f>
        <v>Lower limit of temperature for meter 2</v>
      </c>
      <c r="C56" s="99" t="str">
        <f>VLOOKUP(A56,'Übersicht SYS'!$C:$J,8,FALSE)</f>
        <v>results.limitLowN</v>
      </c>
      <c r="D56" s="99" t="s">
        <v>2000</v>
      </c>
      <c r="E56" s="99" t="s">
        <v>2050</v>
      </c>
      <c r="F56" s="192" t="s">
        <v>2435</v>
      </c>
      <c r="G56" s="99"/>
    </row>
    <row r="57" spans="1:7">
      <c r="A57" s="99" t="s">
        <v>1501</v>
      </c>
      <c r="B57" s="99" t="str">
        <f>VLOOKUP(A57,'Übersicht SYS'!$C:$J,2,FALSE)</f>
        <v>Higher limit of temperature for meter 1</v>
      </c>
      <c r="C57" s="99" t="str">
        <f>VLOOKUP(A57,'Übersicht SYS'!$C:$J,8,FALSE)</f>
        <v>results.limitUpN</v>
      </c>
      <c r="D57" s="99" t="s">
        <v>2000</v>
      </c>
      <c r="E57" s="99" t="s">
        <v>2050</v>
      </c>
      <c r="F57" s="192" t="s">
        <v>2435</v>
      </c>
      <c r="G57" s="99"/>
    </row>
    <row r="58" spans="1:7">
      <c r="A58" s="99" t="s">
        <v>1506</v>
      </c>
      <c r="B58" s="99" t="str">
        <f>VLOOKUP(A58,'Übersicht SYS'!$C:$J,2,FALSE)</f>
        <v>Higher limit of temperature for meter 2</v>
      </c>
      <c r="C58" s="99" t="str">
        <f>VLOOKUP(A58,'Übersicht SYS'!$C:$J,8,FALSE)</f>
        <v>results.limitUpN</v>
      </c>
      <c r="D58" s="99" t="s">
        <v>2000</v>
      </c>
      <c r="E58" s="99" t="s">
        <v>2050</v>
      </c>
      <c r="F58" s="192" t="s">
        <v>2435</v>
      </c>
      <c r="G58" s="99"/>
    </row>
    <row r="59" spans="1:7">
      <c r="A59" s="195"/>
      <c r="B59" s="139"/>
      <c r="C59" s="64"/>
      <c r="D59" s="64"/>
      <c r="E59" s="64"/>
      <c r="F59" s="64"/>
      <c r="G59" s="64"/>
    </row>
    <row r="60" spans="1:7" ht="30">
      <c r="A60" s="283" t="s">
        <v>2470</v>
      </c>
      <c r="B60" s="284" t="s">
        <v>2471</v>
      </c>
      <c r="C60" s="285"/>
      <c r="D60" s="64"/>
      <c r="E60" s="64"/>
      <c r="F60" s="192" t="s">
        <v>2435</v>
      </c>
      <c r="G60" s="64"/>
    </row>
    <row r="61" spans="1:7" ht="225">
      <c r="A61" s="99" t="s">
        <v>1841</v>
      </c>
      <c r="B61" s="99" t="str">
        <f>VLOOKUP(A61,'Übersicht SYS'!$C:$J,2,FALSE)</f>
        <v>Information about the inspection result, i.e. results for various aspects that the vision systems checks. 
- GlueNotFound
- BeadTooWide
- BeadTooNarrow
- GlueDisplaced
- GlueFound
- GapTooLong
- ReferenceNotFound
- InvalidReference
- ReferenceDisplaced
- DistanceDisplaced
- SensorComparisonNOK
- OtherProblem</v>
      </c>
      <c r="C61" s="99" t="str">
        <f>VLOOKUP(A61,'Übersicht SYS'!$C:$J,8,FALSE)</f>
        <v>results</v>
      </c>
      <c r="D61" s="99" t="s">
        <v>2000</v>
      </c>
      <c r="E61" s="99"/>
      <c r="F61" s="192" t="s">
        <v>2435</v>
      </c>
      <c r="G61" s="99"/>
    </row>
    <row r="68" spans="3:7" s="35" customFormat="1">
      <c r="C68"/>
      <c r="D68"/>
      <c r="E68"/>
      <c r="F68"/>
      <c r="G68"/>
    </row>
  </sheetData>
  <conditionalFormatting sqref="A1:A1048576">
    <cfRule type="duplicateValues" dxfId="28" priority="1"/>
  </conditionalFormatting>
  <conditionalFormatting sqref="A15">
    <cfRule type="duplicateValues" dxfId="27" priority="5"/>
    <cfRule type="duplicateValues" dxfId="26" priority="6"/>
  </conditionalFormatting>
  <conditionalFormatting sqref="C29:C1048576 C1:C27">
    <cfRule type="duplicateValues" dxfId="25" priority="70"/>
  </conditionalFormatting>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EE706D-FC87-406D-8632-BA7CEA21236F}">
  <dimension ref="A1:G495"/>
  <sheetViews>
    <sheetView view="pageLayout" topLeftCell="A60" zoomScale="140" zoomScaleNormal="130" zoomScaleSheetLayoutView="175" zoomScalePageLayoutView="140" workbookViewId="0">
      <selection activeCell="A69" sqref="A69"/>
    </sheetView>
  </sheetViews>
  <sheetFormatPr defaultColWidth="11.42578125" defaultRowHeight="15"/>
  <cols>
    <col min="1" max="1" width="18.85546875" customWidth="1"/>
    <col min="2" max="2" width="21" customWidth="1"/>
    <col min="3" max="3" width="13.5703125" customWidth="1"/>
    <col min="5" max="5" width="10.42578125" customWidth="1"/>
    <col min="6" max="6" width="6.28515625" customWidth="1"/>
    <col min="7" max="7" width="7.28515625" customWidth="1"/>
  </cols>
  <sheetData>
    <row r="1" spans="3:4">
      <c r="D1" s="38"/>
    </row>
    <row r="2" spans="3:4">
      <c r="D2" s="38"/>
    </row>
    <row r="3" spans="3:4">
      <c r="D3" s="38"/>
    </row>
    <row r="4" spans="3:4">
      <c r="D4" s="38"/>
    </row>
    <row r="5" spans="3:4">
      <c r="D5" s="38"/>
    </row>
    <row r="6" spans="3:4">
      <c r="D6" s="38"/>
    </row>
    <row r="7" spans="3:4">
      <c r="D7" s="38"/>
    </row>
    <row r="8" spans="3:4">
      <c r="D8" s="38"/>
    </row>
    <row r="9" spans="3:4">
      <c r="D9" s="38"/>
    </row>
    <row r="10" spans="3:4">
      <c r="D10" s="38"/>
    </row>
    <row r="11" spans="3:4">
      <c r="C11" s="38"/>
      <c r="D11" s="38"/>
    </row>
    <row r="12" spans="3:4">
      <c r="C12" s="38"/>
      <c r="D12" s="38"/>
    </row>
    <row r="13" spans="3:4">
      <c r="C13" s="38"/>
      <c r="D13" s="38"/>
    </row>
    <row r="14" spans="3:4">
      <c r="C14" s="38"/>
      <c r="D14" s="38"/>
    </row>
    <row r="15" spans="3:4">
      <c r="C15" s="38"/>
      <c r="D15" s="38"/>
    </row>
    <row r="16" spans="3:4">
      <c r="C16" s="38"/>
      <c r="D16" s="38"/>
    </row>
    <row r="17" spans="1:4">
      <c r="C17" s="38"/>
      <c r="D17" s="38"/>
    </row>
    <row r="18" spans="1:4">
      <c r="C18" s="38"/>
      <c r="D18" s="38"/>
    </row>
    <row r="19" spans="1:4">
      <c r="C19" s="38"/>
      <c r="D19" s="38"/>
    </row>
    <row r="20" spans="1:4">
      <c r="C20" s="38"/>
      <c r="D20" s="38"/>
    </row>
    <row r="21" spans="1:4">
      <c r="C21" s="38"/>
      <c r="D21" s="38"/>
    </row>
    <row r="22" spans="1:4">
      <c r="C22" s="38"/>
      <c r="D22" s="38"/>
    </row>
    <row r="23" spans="1:4" ht="26.25">
      <c r="C23" s="46"/>
      <c r="D23" s="38"/>
    </row>
    <row r="24" spans="1:4" ht="26.25">
      <c r="C24" s="46"/>
      <c r="D24" s="38"/>
    </row>
    <row r="25" spans="1:4" ht="26.25">
      <c r="C25" s="46"/>
      <c r="D25" s="38"/>
    </row>
    <row r="26" spans="1:4">
      <c r="C26" s="38"/>
      <c r="D26" s="38"/>
    </row>
    <row r="27" spans="1:4">
      <c r="C27" s="38"/>
      <c r="D27" s="38"/>
    </row>
    <row r="28" spans="1:4">
      <c r="C28" s="38"/>
      <c r="D28" s="38"/>
    </row>
    <row r="29" spans="1:4">
      <c r="C29" s="38"/>
      <c r="D29" s="38"/>
    </row>
    <row r="30" spans="1:4">
      <c r="A30" s="47"/>
      <c r="C30" s="48"/>
      <c r="D30" s="38"/>
    </row>
    <row r="31" spans="1:4">
      <c r="C31" s="48"/>
      <c r="D31" s="38"/>
    </row>
    <row r="32" spans="1:4">
      <c r="C32" s="48"/>
      <c r="D32" s="38"/>
    </row>
    <row r="33" spans="1:5">
      <c r="C33" s="38"/>
      <c r="D33" s="38"/>
    </row>
    <row r="34" spans="1:5">
      <c r="A34" s="47"/>
      <c r="C34" s="48"/>
      <c r="D34" s="38"/>
    </row>
    <row r="35" spans="1:5">
      <c r="C35" s="38"/>
      <c r="D35" s="38"/>
    </row>
    <row r="36" spans="1:5">
      <c r="C36" s="38"/>
      <c r="D36" s="38"/>
    </row>
    <row r="37" spans="1:5">
      <c r="C37" s="38"/>
      <c r="D37" s="38"/>
    </row>
    <row r="38" spans="1:5">
      <c r="C38" s="38"/>
      <c r="D38" s="38"/>
    </row>
    <row r="39" spans="1:5">
      <c r="C39" s="38"/>
      <c r="D39" s="38"/>
    </row>
    <row r="40" spans="1:5">
      <c r="B40" s="47"/>
      <c r="C40" s="48"/>
      <c r="D40" s="38"/>
    </row>
    <row r="41" spans="1:5">
      <c r="B41" s="47"/>
      <c r="C41" s="48"/>
      <c r="D41" s="38"/>
    </row>
    <row r="42" spans="1:5">
      <c r="B42" s="47"/>
      <c r="C42" s="48"/>
      <c r="D42" s="38"/>
    </row>
    <row r="43" spans="1:5">
      <c r="B43" s="47"/>
      <c r="C43" s="48"/>
      <c r="D43" s="38"/>
    </row>
    <row r="44" spans="1:5">
      <c r="B44" s="47"/>
      <c r="C44" s="48"/>
      <c r="D44" s="38"/>
    </row>
    <row r="45" spans="1:5">
      <c r="B45" s="47"/>
      <c r="C45" s="48"/>
      <c r="D45" s="38"/>
    </row>
    <row r="46" spans="1:5">
      <c r="A46" s="88" t="str">
        <f>LEFT('Template Pdf'!B47,3)&amp;RIGHT('Template Pdf'!B47,16)</f>
        <v>1. Revision History</v>
      </c>
    </row>
    <row r="47" spans="1:5">
      <c r="A47" s="199" t="s">
        <v>48</v>
      </c>
      <c r="B47" s="387" t="s">
        <v>50</v>
      </c>
      <c r="C47" s="389"/>
      <c r="D47" s="200" t="s">
        <v>51</v>
      </c>
      <c r="E47" s="199" t="s">
        <v>49</v>
      </c>
    </row>
    <row r="48" spans="1:5">
      <c r="A48" s="176">
        <v>45601</v>
      </c>
      <c r="B48" s="382" t="s">
        <v>2472</v>
      </c>
      <c r="C48" s="384"/>
      <c r="D48" s="186" t="s">
        <v>59</v>
      </c>
      <c r="E48" s="174" t="s">
        <v>55</v>
      </c>
    </row>
    <row r="49" spans="1:5">
      <c r="A49" s="176">
        <v>45673</v>
      </c>
      <c r="B49" s="382" t="s">
        <v>2079</v>
      </c>
      <c r="C49" s="383"/>
      <c r="D49" s="186" t="s">
        <v>2080</v>
      </c>
      <c r="E49" s="174" t="s">
        <v>57</v>
      </c>
    </row>
    <row r="50" spans="1:5">
      <c r="A50" s="176"/>
      <c r="B50" s="382"/>
      <c r="C50" s="384"/>
      <c r="D50" s="186"/>
      <c r="E50" s="174"/>
    </row>
    <row r="51" spans="1:5">
      <c r="A51" s="176"/>
      <c r="B51" s="382"/>
      <c r="C51" s="384"/>
      <c r="D51" s="186"/>
      <c r="E51" s="174"/>
    </row>
    <row r="52" spans="1:5">
      <c r="D52" s="38"/>
    </row>
    <row r="53" spans="1:5">
      <c r="A53" s="87" t="str">
        <f>IF('Template Pdf'!B55="","",'Template Pdf'!B55)</f>
        <v>Table of contents</v>
      </c>
      <c r="B53" s="87"/>
      <c r="C53" s="87"/>
      <c r="D53" s="87"/>
      <c r="E53" s="87"/>
    </row>
    <row r="54" spans="1:5">
      <c r="A54" s="33" t="str">
        <f>IF('Template Pdf'!B56="","",'Template Pdf'!B56)</f>
        <v>1. Revision History</v>
      </c>
      <c r="B54" s="33"/>
      <c r="D54" s="38"/>
      <c r="E54">
        <v>2</v>
      </c>
    </row>
    <row r="55" spans="1:5">
      <c r="A55" s="33" t="str">
        <f ca="1">'Template Pdf'!B57</f>
        <v>2.  Data Collection</v>
      </c>
      <c r="B55" s="33"/>
      <c r="D55" s="38"/>
      <c r="E55">
        <v>3</v>
      </c>
    </row>
    <row r="56" spans="1:5">
      <c r="A56" s="33" t="str">
        <f>IF('Template Pdf'!B58="","",'Template Pdf'!B58)</f>
        <v/>
      </c>
      <c r="B56" s="33" t="str">
        <f>IF('Template Pdf'!C58="","",'Template Pdf'!C58)</f>
        <v>2.1 Commercial Guideline &amp; Recommendations</v>
      </c>
      <c r="D56" s="38"/>
      <c r="E56">
        <v>3</v>
      </c>
    </row>
    <row r="57" spans="1:5">
      <c r="A57" s="33" t="str">
        <f>IF('Template Pdf'!B59="","",'Template Pdf'!B59)</f>
        <v/>
      </c>
      <c r="B57" s="33" t="str">
        <f>IF('Template Pdf'!C59="","",'Template Pdf'!C59)</f>
        <v>2.2 Data description</v>
      </c>
      <c r="D57" s="38"/>
      <c r="E57">
        <v>3</v>
      </c>
    </row>
    <row r="58" spans="1:5">
      <c r="A58" s="33" t="str">
        <f>IF('Template Pdf'!B60="","",'Template Pdf'!B60)</f>
        <v/>
      </c>
      <c r="B58" s="33"/>
      <c r="D58" s="38"/>
    </row>
    <row r="59" spans="1:5">
      <c r="A59" s="33"/>
      <c r="B59" s="33"/>
      <c r="D59" s="38"/>
    </row>
    <row r="60" spans="1:5">
      <c r="A60" s="88" t="str">
        <f ca="1">LEFT('Template Pdf'!B62,3)&amp;RIGHT('Template Pdf'!B62,16)</f>
        <v>2.  Data Collection</v>
      </c>
      <c r="B60" s="33"/>
      <c r="D60" s="38"/>
    </row>
    <row r="61" spans="1:5">
      <c r="A61" s="88" t="str">
        <f>IF('Template Pdf'!B63="","",'Template Pdf'!B63)</f>
        <v xml:space="preserve">2.1 Commercial Guideline &amp; Recommendations </v>
      </c>
      <c r="B61" s="33"/>
      <c r="D61" s="38"/>
    </row>
    <row r="62" spans="1:5">
      <c r="A62" s="94" t="str">
        <f>IF('Template Pdf'!B64="","",'Template Pdf'!B64)</f>
        <v>1. The current document serves as a guide. It is continuously enriched and maintained by Atlas Copco.</v>
      </c>
      <c r="B62" s="33"/>
      <c r="D62" s="38"/>
    </row>
    <row r="63" spans="1:5">
      <c r="A63" s="94" t="str">
        <f>IF('Template Pdf'!B65="","",'Template Pdf'!B65)</f>
        <v xml:space="preserve">2. The enabling of the data transfer functionality, is linked to a license file activation on the controller. </v>
      </c>
      <c r="B63" s="33"/>
      <c r="D63" s="38"/>
    </row>
    <row r="64" spans="1:5">
      <c r="A64" s="94" t="str">
        <f>IF('Template Pdf'!B66="","",'Template Pdf'!B66)</f>
        <v xml:space="preserve">    A temporary license can be provided for up to 3 months, for Demo purposes. </v>
      </c>
      <c r="B64" s="33"/>
      <c r="D64" s="38"/>
    </row>
    <row r="65" spans="1:4">
      <c r="A65" s="94" t="str">
        <f>IF('Template Pdf'!B67="","",'Template Pdf'!B67)</f>
        <v>3. It has to be noted that some quantities might only be available through the use of specific options in the controller, </v>
      </c>
      <c r="B65" s="33"/>
      <c r="D65" s="38"/>
    </row>
    <row r="66" spans="1:4">
      <c r="A66" s="94" t="str">
        <f>IF('Template Pdf'!B68="","",'Template Pdf'!B68)</f>
        <v xml:space="preserve">    which might not be activated by default.</v>
      </c>
      <c r="B66" s="33"/>
      <c r="C66" s="38"/>
    </row>
    <row r="67" spans="1:4">
      <c r="A67" s="94" t="str">
        <f>IF('Template Pdf'!B69="","",'Template Pdf'!B69)</f>
        <v xml:space="preserve">4. A simulator is usually provided to facilitate the integration in the factory network, prior the delivery of the real </v>
      </c>
      <c r="B67" s="33"/>
      <c r="D67" s="38"/>
    </row>
    <row r="68" spans="1:4">
      <c r="A68" s="94" t="str">
        <f>IF('Template Pdf'!B70="","",'Template Pdf'!B70)</f>
        <v xml:space="preserve">    system.</v>
      </c>
      <c r="B68" s="33"/>
      <c r="D68" s="38"/>
    </row>
    <row r="69" spans="1:4">
      <c r="A69" s="94" t="str">
        <f>IF('Template Pdf'!B72="","",'Template Pdf'!B72)</f>
        <v/>
      </c>
      <c r="B69" s="33"/>
      <c r="D69" s="38"/>
    </row>
    <row r="70" spans="1:4">
      <c r="A70" s="33" t="str">
        <f>IF('Template Pdf'!B73="","",'Template Pdf'!B73)</f>
        <v/>
      </c>
      <c r="B70" s="33"/>
      <c r="D70" s="38"/>
    </row>
    <row r="71" spans="1:4">
      <c r="A71" s="33" t="str">
        <f>IF('Template Pdf'!B74="","",'Template Pdf'!B74)</f>
        <v/>
      </c>
      <c r="B71" s="33"/>
      <c r="D71" s="38"/>
    </row>
    <row r="72" spans="1:4">
      <c r="A72" s="88" t="str">
        <f>IF('Template Pdf'!B75="","",'Template Pdf'!B75)</f>
        <v>2.2 Data description</v>
      </c>
      <c r="B72" s="33"/>
      <c r="D72" s="38"/>
    </row>
    <row r="73" spans="1:4">
      <c r="A73" s="94" t="str">
        <f>IF('Template Pdf'!B76="","",'Template Pdf'!B76)</f>
        <v xml:space="preserve">Available data are listed in the table below. </v>
      </c>
      <c r="B73" s="33"/>
      <c r="D73" s="38"/>
    </row>
    <row r="74" spans="1:4">
      <c r="A74" s="94" t="str">
        <f>IF('Template Pdf'!B77="","",'Template Pdf'!B77)</f>
        <v xml:space="preserve">Within JSON messages (especially for MQTT), the order of the properties may differ in the future, </v>
      </c>
      <c r="B74" s="33"/>
      <c r="D74" s="38"/>
    </row>
    <row r="75" spans="1:4">
      <c r="A75" s="94" t="str">
        <f>IF('Template Pdf'!B78="","",'Template Pdf'!B78)</f>
        <v xml:space="preserve">but the names of the properties are fixed. </v>
      </c>
      <c r="B75" s="33"/>
      <c r="D75" s="38"/>
    </row>
    <row r="76" spans="1:4">
      <c r="A76" s="94"/>
      <c r="B76" s="33"/>
      <c r="D76" s="38"/>
    </row>
    <row r="77" spans="1:4">
      <c r="A77" s="94" t="s">
        <v>2473</v>
      </c>
      <c r="B77" s="33"/>
      <c r="D77" s="38"/>
    </row>
    <row r="78" spans="1:4">
      <c r="A78" s="94"/>
      <c r="B78" s="33"/>
      <c r="D78" s="38"/>
    </row>
    <row r="79" spans="1:4">
      <c r="A79" s="94"/>
      <c r="B79" s="33"/>
      <c r="D79" s="38"/>
    </row>
    <row r="80" spans="1:4">
      <c r="D80" s="38"/>
    </row>
    <row r="81" spans="1:6" ht="15.75" thickBot="1">
      <c r="A81" s="60"/>
      <c r="D81" s="38"/>
    </row>
    <row r="82" spans="1:6" ht="24.75" thickBot="1">
      <c r="A82" s="74" t="s">
        <v>88</v>
      </c>
      <c r="B82" s="75" t="s">
        <v>2</v>
      </c>
      <c r="C82" s="75" t="s">
        <v>1992</v>
      </c>
      <c r="D82" s="75" t="s">
        <v>2085</v>
      </c>
      <c r="E82" s="75" t="s">
        <v>1993</v>
      </c>
      <c r="F82" s="173" t="s">
        <v>1994</v>
      </c>
    </row>
    <row r="83" spans="1:6" ht="24">
      <c r="A83" s="196" t="str">
        <f>IF('SYS MQTT FFT Boysen'!A4="","",'SYS MQTT FFT Boysen'!A4)</f>
        <v>General</v>
      </c>
      <c r="B83" s="197" t="str">
        <f>IF('SYS MQTT FFT Boysen'!B4="","",'SYS MQTT FFT Boysen'!B4)</f>
        <v>fields that exist in all messages</v>
      </c>
      <c r="C83" s="197" t="str">
        <f>IF('SYS MQTT FFT Boysen'!C4="","",'SYS MQTT FFT Boysen'!C4)</f>
        <v/>
      </c>
      <c r="D83" s="197" t="str">
        <f>IF('SYS MQTT FFT Boysen'!D4="","",'SYS MQTT FFT Boysen'!D4)</f>
        <v/>
      </c>
      <c r="E83" s="197" t="str">
        <f>IF('SYS MQTT FFT Boysen'!E4="","",'SYS MQTT FFT Boysen'!E4)</f>
        <v/>
      </c>
      <c r="F83" s="197" t="str">
        <f>IF('SYS MQTT FFT Boysen'!F4="","",'SYS MQTT FFT Boysen'!F4)</f>
        <v>5.3</v>
      </c>
    </row>
    <row r="84" spans="1:6" ht="24">
      <c r="A84" s="164" t="str">
        <f>IF('SYS MQTT FFT Boysen'!A5="","",'SYS MQTT FFT Boysen'!A5)</f>
        <v>Message TimeStamp</v>
      </c>
      <c r="B84" s="164" t="str">
        <f>IF('SYS MQTT FFT Boysen'!B5="","",'SYS MQTT FFT Boysen'!B5)</f>
        <v>timestamp according to Boysen spec</v>
      </c>
      <c r="C84" s="164" t="str">
        <f>IF('SYS MQTT FFT Boysen'!C5="","",'SYS MQTT FFT Boysen'!C5)</f>
        <v>messageTs</v>
      </c>
      <c r="D84" s="164" t="str">
        <f>IF('SYS MQTT FFT Boysen'!D5="","",'SYS MQTT FFT Boysen'!D5)</f>
        <v>string</v>
      </c>
      <c r="E84" s="164" t="str">
        <f>IF('SYS MQTT FFT Boysen'!E5="","",'SYS MQTT FFT Boysen'!E5)</f>
        <v/>
      </c>
      <c r="F84" s="164" t="str">
        <f>IF('SYS MQTT FFT Boysen'!F5="","",'SYS MQTT FFT Boysen'!F5)</f>
        <v>5.3</v>
      </c>
    </row>
    <row r="85" spans="1:6" ht="24">
      <c r="A85" s="197" t="str">
        <f>IF('SYS MQTT FFT Boysen'!A6="","",'SYS MQTT FFT Boysen'!A6)</f>
        <v>Machine Id</v>
      </c>
      <c r="B85" s="197" t="str">
        <f>IF('SYS MQTT FFT Boysen'!B6="","",'SYS MQTT FFT Boysen'!B6)</f>
        <v>Last part of topic when split by "/"</v>
      </c>
      <c r="C85" s="197" t="str">
        <f>IF('SYS MQTT FFT Boysen'!C6="","",'SYS MQTT FFT Boysen'!C6)</f>
        <v>machineId</v>
      </c>
      <c r="D85" s="197" t="str">
        <f>IF('SYS MQTT FFT Boysen'!D6="","",'SYS MQTT FFT Boysen'!D6)</f>
        <v>string</v>
      </c>
      <c r="E85" s="197" t="str">
        <f>IF('SYS MQTT FFT Boysen'!E6="","",'SYS MQTT FFT Boysen'!E6)</f>
        <v/>
      </c>
      <c r="F85" s="197" t="str">
        <f>IF('SYS MQTT FFT Boysen'!F6="","",'SYS MQTT FFT Boysen'!F6)</f>
        <v>5.3</v>
      </c>
    </row>
    <row r="86" spans="1:6" ht="24">
      <c r="A86" s="164" t="str">
        <f>IF('SYS MQTT FFT Boysen'!A7="","",'SYS MQTT FFT Boysen'!A7)</f>
        <v>Program Name</v>
      </c>
      <c r="B86" s="164" t="str">
        <f>IF('SYS MQTT FFT Boysen'!B7="","",'SYS MQTT FFT Boysen'!B7)</f>
        <v>Program name of material program</v>
      </c>
      <c r="C86" s="164" t="str">
        <f>IF('SYS MQTT FFT Boysen'!C7="","",'SYS MQTT FFT Boysen'!C7)</f>
        <v>partNumber</v>
      </c>
      <c r="D86" s="164" t="str">
        <f>IF('SYS MQTT FFT Boysen'!D7="","",'SYS MQTT FFT Boysen'!D7)</f>
        <v>string</v>
      </c>
      <c r="E86" s="164" t="str">
        <f>IF('SYS MQTT FFT Boysen'!E7="","",'SYS MQTT FFT Boysen'!E7)</f>
        <v/>
      </c>
      <c r="F86" s="164" t="str">
        <f>IF('SYS MQTT FFT Boysen'!F7="","",'SYS MQTT FFT Boysen'!F7)</f>
        <v>5.3</v>
      </c>
    </row>
    <row r="87" spans="1:6" ht="24">
      <c r="A87" s="197" t="str">
        <f>IF('SYS MQTT FFT Boysen'!A8="","",'SYS MQTT FFT Boysen'!A8)</f>
        <v>Revision</v>
      </c>
      <c r="B87" s="197" t="str">
        <f>IF('SYS MQTT FFT Boysen'!B8="","",'SYS MQTT FFT Boysen'!B8)</f>
        <v>revision according to Boysen spec</v>
      </c>
      <c r="C87" s="197" t="str">
        <f>IF('SYS MQTT FFT Boysen'!C8="","",'SYS MQTT FFT Boysen'!C8)</f>
        <v>revision</v>
      </c>
      <c r="D87" s="197" t="str">
        <f>IF('SYS MQTT FFT Boysen'!D8="","",'SYS MQTT FFT Boysen'!D8)</f>
        <v>string, e.g. "2020-01"</v>
      </c>
      <c r="E87" s="197" t="str">
        <f>IF('SYS MQTT FFT Boysen'!E8="","",'SYS MQTT FFT Boysen'!E8)</f>
        <v/>
      </c>
      <c r="F87" s="197" t="str">
        <f>IF('SYS MQTT FFT Boysen'!F8="","",'SYS MQTT FFT Boysen'!F8)</f>
        <v>5.3</v>
      </c>
    </row>
    <row r="88" spans="1:6" ht="36">
      <c r="A88" s="164" t="str">
        <f>IF('SYS MQTT FFT Boysen'!A9="","",'SYS MQTT FFT Boysen'!A9)</f>
        <v>Category</v>
      </c>
      <c r="B88" s="164" t="str">
        <f>IF('SYS MQTT FFT Boysen'!B9="","",'SYS MQTT FFT Boysen'!B9)</f>
        <v>category according to Boysen spec</v>
      </c>
      <c r="C88" s="164" t="str">
        <f>IF('SYS MQTT FFT Boysen'!C9="","",'SYS MQTT FFT Boysen'!C9)</f>
        <v>category</v>
      </c>
      <c r="D88" s="164" t="str">
        <f>IF('SYS MQTT FFT Boysen'!D9="","",'SYS MQTT FFT Boysen'!D9)</f>
        <v>string, "status" or "testresult"</v>
      </c>
      <c r="E88" s="164" t="str">
        <f>IF('SYS MQTT FFT Boysen'!E9="","",'SYS MQTT FFT Boysen'!E9)</f>
        <v/>
      </c>
      <c r="F88" s="164" t="str">
        <f>IF('SYS MQTT FFT Boysen'!F9="","",'SYS MQTT FFT Boysen'!F9)</f>
        <v>5.3</v>
      </c>
    </row>
    <row r="89" spans="1:6" ht="24">
      <c r="A89" s="197" t="str">
        <f>IF('SYS MQTT FFT Boysen'!A10="","",'SYS MQTT FFT Boysen'!A10)</f>
        <v>Material program number</v>
      </c>
      <c r="B89" s="197" t="str">
        <f>IF('SYS MQTT FFT Boysen'!B10="","",'SYS MQTT FFT Boysen'!B10)</f>
        <v>Material program number</v>
      </c>
      <c r="C89" s="197" t="str">
        <f>IF('SYS MQTT FFT Boysen'!C10="","",'SYS MQTT FFT Boysen'!C10)</f>
        <v>results.reading,
program</v>
      </c>
      <c r="D89" s="197" t="str">
        <f>IF('SYS MQTT FFT Boysen'!D10="","",'SYS MQTT FFT Boysen'!D10)</f>
        <v>string</v>
      </c>
      <c r="E89" s="197" t="str">
        <f>IF('SYS MQTT FFT Boysen'!E10="","",'SYS MQTT FFT Boysen'!E10)</f>
        <v/>
      </c>
      <c r="F89" s="197" t="str">
        <f>IF('SYS MQTT FFT Boysen'!F10="","",'SYS MQTT FFT Boysen'!F10)</f>
        <v>5.3</v>
      </c>
    </row>
    <row r="90" spans="1:6" ht="24">
      <c r="A90" s="164" t="str">
        <f>IF('SYS MQTT FFT Boysen'!A11="","",'SYS MQTT FFT Boysen'!A11)</f>
        <v>Production Order</v>
      </c>
      <c r="B90" s="164" t="str">
        <f>IF('SYS MQTT FFT Boysen'!B11="","",'SYS MQTT FFT Boysen'!B11)</f>
        <v>productionOrder according to Boysen spec</v>
      </c>
      <c r="C90" s="164" t="str">
        <f>IF('SYS MQTT FFT Boysen'!C11="","",'SYS MQTT FFT Boysen'!C11)</f>
        <v>productionOrder</v>
      </c>
      <c r="D90" s="164" t="str">
        <f>IF('SYS MQTT FFT Boysen'!D11="","",'SYS MQTT FFT Boysen'!D11)</f>
        <v>string, e.g. ""</v>
      </c>
      <c r="E90" s="164" t="str">
        <f>IF('SYS MQTT FFT Boysen'!E11="","",'SYS MQTT FFT Boysen'!E11)</f>
        <v/>
      </c>
      <c r="F90" s="164" t="str">
        <f>IF('SYS MQTT FFT Boysen'!F11="","",'SYS MQTT FFT Boysen'!F11)</f>
        <v>5.3</v>
      </c>
    </row>
    <row r="91" spans="1:6" ht="24">
      <c r="A91" s="197" t="str">
        <f>IF('SYS MQTT FFT Boysen'!A12="","",'SYS MQTT FFT Boysen'!A12)</f>
        <v>TimeBase</v>
      </c>
      <c r="B91" s="197" t="str">
        <f>IF('SYS MQTT FFT Boysen'!B12="","",'SYS MQTT FFT Boysen'!B12)</f>
        <v>timeBase according to Boysen spec</v>
      </c>
      <c r="C91" s="197" t="str">
        <f>IF('SYS MQTT FFT Boysen'!C12="","",'SYS MQTT FFT Boysen'!C12)</f>
        <v>timeBase</v>
      </c>
      <c r="D91" s="197" t="str">
        <f>IF('SYS MQTT FFT Boysen'!D12="","",'SYS MQTT FFT Boysen'!D12)</f>
        <v>string, e.g. "local"</v>
      </c>
      <c r="E91" s="197" t="str">
        <f>IF('SYS MQTT FFT Boysen'!E12="","",'SYS MQTT FFT Boysen'!E12)</f>
        <v/>
      </c>
      <c r="F91" s="197" t="str">
        <f>IF('SYS MQTT FFT Boysen'!F12="","",'SYS MQTT FFT Boysen'!F12)</f>
        <v>5.3</v>
      </c>
    </row>
    <row r="92" spans="1:6">
      <c r="A92" s="197" t="str">
        <f>IF('SYS MQTT FFT Boysen'!A13="","",'SYS MQTT FFT Boysen'!A13)</f>
        <v/>
      </c>
      <c r="B92" s="197" t="str">
        <f>IF('SYS MQTT FFT Boysen'!B13="","",'SYS MQTT FFT Boysen'!B13)</f>
        <v/>
      </c>
      <c r="C92" s="197" t="str">
        <f>IF('SYS MQTT FFT Boysen'!C13="","",'SYS MQTT FFT Boysen'!C13)</f>
        <v/>
      </c>
      <c r="D92" s="197" t="str">
        <f>IF('SYS MQTT FFT Boysen'!D13="","",'SYS MQTT FFT Boysen'!D13)</f>
        <v/>
      </c>
      <c r="E92" s="197" t="str">
        <f>IF('SYS MQTT FFT Boysen'!E13="","",'SYS MQTT FFT Boysen'!E13)</f>
        <v/>
      </c>
      <c r="F92" s="197" t="str">
        <f>IF('SYS MQTT FFT Boysen'!F13="","",'SYS MQTT FFT Boysen'!F13)</f>
        <v/>
      </c>
    </row>
    <row r="93" spans="1:6" ht="36">
      <c r="A93" s="196" t="str">
        <f>IF('SYS MQTT FFT Boysen'!A14="","",'SYS MQTT FFT Boysen'!A14)</f>
        <v>Status - general</v>
      </c>
      <c r="B93" s="197" t="str">
        <f>IF('SYS MQTT FFT Boysen'!B14="","",'SYS MQTT FFT Boysen'!B14)</f>
        <v>fields for all status messages
Topic: &lt;Topic&gt;/Status</v>
      </c>
      <c r="C93" s="197" t="str">
        <f>IF('SYS MQTT FFT Boysen'!C14="","",'SYS MQTT FFT Boysen'!C14)</f>
        <v/>
      </c>
      <c r="D93" s="197" t="str">
        <f>IF('SYS MQTT FFT Boysen'!D14="","",'SYS MQTT FFT Boysen'!D14)</f>
        <v/>
      </c>
      <c r="E93" s="197" t="str">
        <f>IF('SYS MQTT FFT Boysen'!E14="","",'SYS MQTT FFT Boysen'!E14)</f>
        <v/>
      </c>
      <c r="F93" s="197" t="str">
        <f>IF('SYS MQTT FFT Boysen'!F14="","",'SYS MQTT FFT Boysen'!F14)</f>
        <v>5.3</v>
      </c>
    </row>
    <row r="94" spans="1:6" ht="48">
      <c r="A94" s="164" t="str">
        <f>IF('SYS MQTT FFT Boysen'!A15="","",'SYS MQTT FFT Boysen'!A15)</f>
        <v>Status Type</v>
      </c>
      <c r="B94" s="164" t="str">
        <f>IF('SYS MQTT FFT Boysen'!B15="","",'SYS MQTT FFT Boysen'!B15)</f>
        <v>type of status message, e.g. error, process_end, process_start, ready, setup</v>
      </c>
      <c r="C94" s="164" t="str">
        <f>IF('SYS MQTT FFT Boysen'!C15="","",'SYS MQTT FFT Boysen'!C15)</f>
        <v>type</v>
      </c>
      <c r="D94" s="164" t="str">
        <f>IF('SYS MQTT FFT Boysen'!D15="","",'SYS MQTT FFT Boysen'!D15)</f>
        <v>string</v>
      </c>
      <c r="E94" s="164" t="str">
        <f>IF('SYS MQTT FFT Boysen'!E15="","",'SYS MQTT FFT Boysen'!E15)</f>
        <v/>
      </c>
      <c r="F94" s="164" t="str">
        <f>IF('SYS MQTT FFT Boysen'!F15="","",'SYS MQTT FFT Boysen'!F15)</f>
        <v>5.3</v>
      </c>
    </row>
    <row r="95" spans="1:6">
      <c r="A95" s="197" t="str">
        <f>IF('SYS MQTT FFT Boysen'!A16="","",'SYS MQTT FFT Boysen'!A16)</f>
        <v/>
      </c>
      <c r="B95" s="197" t="str">
        <f>IF('SYS MQTT FFT Boysen'!B16="","",'SYS MQTT FFT Boysen'!B16)</f>
        <v/>
      </c>
      <c r="C95" s="197" t="str">
        <f>IF('SYS MQTT FFT Boysen'!C16="","",'SYS MQTT FFT Boysen'!C16)</f>
        <v/>
      </c>
      <c r="D95" s="197" t="str">
        <f>IF('SYS MQTT FFT Boysen'!D16="","",'SYS MQTT FFT Boysen'!D16)</f>
        <v/>
      </c>
      <c r="E95" s="197" t="str">
        <f>IF('SYS MQTT FFT Boysen'!E16="","",'SYS MQTT FFT Boysen'!E16)</f>
        <v/>
      </c>
      <c r="F95" s="197" t="str">
        <f>IF('SYS MQTT FFT Boysen'!F16="","",'SYS MQTT FFT Boysen'!F16)</f>
        <v/>
      </c>
    </row>
    <row r="96" spans="1:6" ht="36">
      <c r="A96" s="196" t="str">
        <f>IF('SYS MQTT FFT Boysen'!A17="","",'SYS MQTT FFT Boysen'!A17)</f>
        <v>TestResult - general</v>
      </c>
      <c r="B96" s="197" t="str">
        <f>IF('SYS MQTT FFT Boysen'!B17="","",'SYS MQTT FFT Boysen'!B17)</f>
        <v>fields for all TestResult messages 
Topic: &lt;Topic&gt;/TestResult</v>
      </c>
      <c r="C96" s="197" t="str">
        <f>IF('SYS MQTT FFT Boysen'!C17="","",'SYS MQTT FFT Boysen'!C17)</f>
        <v/>
      </c>
      <c r="D96" s="197" t="str">
        <f>IF('SYS MQTT FFT Boysen'!D17="","",'SYS MQTT FFT Boysen'!D17)</f>
        <v/>
      </c>
      <c r="E96" s="197" t="str">
        <f>IF('SYS MQTT FFT Boysen'!E17="","",'SYS MQTT FFT Boysen'!E17)</f>
        <v/>
      </c>
      <c r="F96" s="197" t="str">
        <f>IF('SYS MQTT FFT Boysen'!F17="","",'SYS MQTT FFT Boysen'!F17)</f>
        <v>5.3</v>
      </c>
    </row>
    <row r="97" spans="1:6" ht="96">
      <c r="A97" s="164" t="str">
        <f>IF('SYS MQTT FFT Boysen'!A18="","",'SYS MQTT FFT Boysen'!A18)</f>
        <v>Type / Part ID</v>
      </c>
      <c r="B97" s="164" t="str">
        <f>IF('SYS MQTT FFT Boysen'!B18="","",'SYS MQTT FFT Boysen'!B18)</f>
        <v xml:space="preserve">Type / Part ID
In SYS6000, this is the PartId. It depends on the robot interface, whether there is a useful value. 
In ASC5000, this is sometimes also used as a TypeId. </v>
      </c>
      <c r="C97" s="164" t="str">
        <f>IF('SYS MQTT FFT Boysen'!C18="","",'SYS MQTT FFT Boysen'!C18)</f>
        <v>partId</v>
      </c>
      <c r="D97" s="164" t="str">
        <f>IF('SYS MQTT FFT Boysen'!D18="","",'SYS MQTT FFT Boysen'!D18)</f>
        <v>string</v>
      </c>
      <c r="E97" s="164" t="str">
        <f>IF('SYS MQTT FFT Boysen'!E18="","",'SYS MQTT FFT Boysen'!E18)</f>
        <v/>
      </c>
      <c r="F97" s="164" t="str">
        <f>IF('SYS MQTT FFT Boysen'!F18="","",'SYS MQTT FFT Boysen'!F18)</f>
        <v>5.3</v>
      </c>
    </row>
    <row r="98" spans="1:6">
      <c r="A98" s="197" t="str">
        <f>IF('SYS MQTT FFT Boysen'!A19="","",'SYS MQTT FFT Boysen'!A19)</f>
        <v/>
      </c>
      <c r="B98" s="197" t="str">
        <f>IF('SYS MQTT FFT Boysen'!B19="","",'SYS MQTT FFT Boysen'!B19)</f>
        <v/>
      </c>
      <c r="C98" s="197" t="str">
        <f>IF('SYS MQTT FFT Boysen'!C19="","",'SYS MQTT FFT Boysen'!C19)</f>
        <v/>
      </c>
      <c r="D98" s="197" t="str">
        <f>IF('SYS MQTT FFT Boysen'!D19="","",'SYS MQTT FFT Boysen'!D19)</f>
        <v/>
      </c>
      <c r="E98" s="197" t="str">
        <f>IF('SYS MQTT FFT Boysen'!E19="","",'SYS MQTT FFT Boysen'!E19)</f>
        <v/>
      </c>
      <c r="F98" s="197" t="str">
        <f>IF('SYS MQTT FFT Boysen'!F19="","",'SYS MQTT FFT Boysen'!F19)</f>
        <v/>
      </c>
    </row>
    <row r="99" spans="1:6" ht="24">
      <c r="A99" s="196" t="str">
        <f>IF('SYS MQTT FFT Boysen'!A20="","",'SYS MQTT FFT Boysen'!A20)</f>
        <v>Status - error message</v>
      </c>
      <c r="B99" s="197" t="str">
        <f>IF('SYS MQTT FFT Boysen'!B20="","",'SYS MQTT FFT Boysen'!B20)</f>
        <v>Trigger: Error was created or acknowledged</v>
      </c>
      <c r="C99" s="197" t="str">
        <f>IF('SYS MQTT FFT Boysen'!C20="","",'SYS MQTT FFT Boysen'!C20)</f>
        <v/>
      </c>
      <c r="D99" s="197" t="str">
        <f>IF('SYS MQTT FFT Boysen'!D20="","",'SYS MQTT FFT Boysen'!D20)</f>
        <v/>
      </c>
      <c r="E99" s="197" t="str">
        <f>IF('SYS MQTT FFT Boysen'!E20="","",'SYS MQTT FFT Boysen'!E20)</f>
        <v/>
      </c>
      <c r="F99" s="197" t="str">
        <f>IF('SYS MQTT FFT Boysen'!F20="","",'SYS MQTT FFT Boysen'!F20)</f>
        <v>5.3</v>
      </c>
    </row>
    <row r="100" spans="1:6" ht="60">
      <c r="A100" s="164" t="str">
        <f>IF('SYS MQTT FFT Boysen'!A21="","",'SYS MQTT FFT Boysen'!A21)</f>
        <v>Error Number (Code)</v>
      </c>
      <c r="B100" s="164" t="str">
        <f>IF('SYS MQTT FFT Boysen'!B21="","",'SYS MQTT FFT Boysen'!B21)</f>
        <v>This data is used to derive messageDescription, messageHint, messageTitle</v>
      </c>
      <c r="C100" s="164" t="str">
        <f>IF('SYS MQTT FFT Boysen'!C21="","",'SYS MQTT FFT Boysen'!C21)</f>
        <v>errors.Code</v>
      </c>
      <c r="D100" s="164" t="str">
        <f>IF('SYS MQTT FFT Boysen'!D21="","",'SYS MQTT FFT Boysen'!D21)</f>
        <v>string</v>
      </c>
      <c r="E100" s="164" t="str">
        <f>IF('SYS MQTT FFT Boysen'!E21="","",'SYS MQTT FFT Boysen'!E21)</f>
        <v/>
      </c>
      <c r="F100" s="164" t="str">
        <f>IF('SYS MQTT FFT Boysen'!F21="","",'SYS MQTT FFT Boysen'!F21)</f>
        <v>5.3</v>
      </c>
    </row>
    <row r="101" spans="1:6" ht="36">
      <c r="A101" s="197" t="str">
        <f>IF('SYS MQTT FFT Boysen'!A22="","",'SYS MQTT FFT Boysen'!A22)</f>
        <v>Error Acknowledged</v>
      </c>
      <c r="B101" s="197" t="str">
        <f>IF('SYS MQTT FFT Boysen'!B22="","",'SYS MQTT FFT Boysen'!B22)</f>
        <v>Indicates whether an error is acknowledged or not.</v>
      </c>
      <c r="C101" s="197" t="str">
        <f>IF('SYS MQTT FFT Boysen'!C22="","",'SYS MQTT FFT Boysen'!C22)</f>
        <v>errors.data.ComingOrGoing</v>
      </c>
      <c r="D101" s="197" t="str">
        <f>IF('SYS MQTT FFT Boysen'!D22="","",'SYS MQTT FFT Boysen'!D22)</f>
        <v>string</v>
      </c>
      <c r="E101" s="197" t="str">
        <f>IF('SYS MQTT FFT Boysen'!E22="","",'SYS MQTT FFT Boysen'!E22)</f>
        <v/>
      </c>
      <c r="F101" s="197" t="str">
        <f>IF('SYS MQTT FFT Boysen'!F22="","",'SYS MQTT FFT Boysen'!F22)</f>
        <v>5.3</v>
      </c>
    </row>
    <row r="102" spans="1:6">
      <c r="A102" s="197" t="str">
        <f>IF('SYS MQTT FFT Boysen'!A23="","",'SYS MQTT FFT Boysen'!A23)</f>
        <v/>
      </c>
      <c r="B102" s="197" t="str">
        <f>IF('SYS MQTT FFT Boysen'!B23="","",'SYS MQTT FFT Boysen'!B23)</f>
        <v/>
      </c>
      <c r="C102" s="197" t="str">
        <f>IF('SYS MQTT FFT Boysen'!C23="","",'SYS MQTT FFT Boysen'!C23)</f>
        <v/>
      </c>
      <c r="D102" s="197" t="str">
        <f>IF('SYS MQTT FFT Boysen'!D23="","",'SYS MQTT FFT Boysen'!D23)</f>
        <v/>
      </c>
      <c r="E102" s="197" t="str">
        <f>IF('SYS MQTT FFT Boysen'!E23="","",'SYS MQTT FFT Boysen'!E23)</f>
        <v/>
      </c>
      <c r="F102" s="197" t="str">
        <f>IF('SYS MQTT FFT Boysen'!F23="","",'SYS MQTT FFT Boysen'!F23)</f>
        <v/>
      </c>
    </row>
    <row r="103" spans="1:6" ht="24">
      <c r="A103" s="196" t="str">
        <f>IF('SYS MQTT FFT Boysen'!A24="","",'SYS MQTT FFT Boysen'!A24)</f>
        <v>Status-process_end message</v>
      </c>
      <c r="B103" s="197" t="str">
        <f>IF('SYS MQTT FFT Boysen'!B24="","",'SYS MQTT FFT Boysen'!B24)</f>
        <v>Trigger: Cycle was started</v>
      </c>
      <c r="C103" s="197" t="str">
        <f>IF('SYS MQTT FFT Boysen'!C24="","",'SYS MQTT FFT Boysen'!C24)</f>
        <v/>
      </c>
      <c r="D103" s="197" t="str">
        <f>IF('SYS MQTT FFT Boysen'!D24="","",'SYS MQTT FFT Boysen'!D24)</f>
        <v/>
      </c>
      <c r="E103" s="197" t="str">
        <f>IF('SYS MQTT FFT Boysen'!E24="","",'SYS MQTT FFT Boysen'!E24)</f>
        <v/>
      </c>
      <c r="F103" s="197" t="str">
        <f>IF('SYS MQTT FFT Boysen'!F24="","",'SYS MQTT FFT Boysen'!F24)</f>
        <v>5.3</v>
      </c>
    </row>
    <row r="104" spans="1:6" ht="24">
      <c r="A104" s="196" t="str">
        <f>IF('SYS MQTT FFT Boysen'!A25="","",'SYS MQTT FFT Boysen'!A25)</f>
        <v>Status-process_start message</v>
      </c>
      <c r="B104" s="197" t="str">
        <f>IF('SYS MQTT FFT Boysen'!B25="","",'SYS MQTT FFT Boysen'!B25)</f>
        <v>Trigger: Cycle finished</v>
      </c>
      <c r="C104" s="197" t="str">
        <f>IF('SYS MQTT FFT Boysen'!C25="","",'SYS MQTT FFT Boysen'!C25)</f>
        <v/>
      </c>
      <c r="D104" s="197" t="str">
        <f>IF('SYS MQTT FFT Boysen'!D25="","",'SYS MQTT FFT Boysen'!D25)</f>
        <v/>
      </c>
      <c r="E104" s="197" t="str">
        <f>IF('SYS MQTT FFT Boysen'!E25="","",'SYS MQTT FFT Boysen'!E25)</f>
        <v/>
      </c>
      <c r="F104" s="197" t="str">
        <f>IF('SYS MQTT FFT Boysen'!F25="","",'SYS MQTT FFT Boysen'!F25)</f>
        <v>5.3</v>
      </c>
    </row>
    <row r="105" spans="1:6" ht="24">
      <c r="A105" s="196" t="str">
        <f>IF('SYS MQTT FFT Boysen'!A26="","",'SYS MQTT FFT Boysen'!A26)</f>
        <v>Status-ready message</v>
      </c>
      <c r="B105" s="197" t="str">
        <f>IF('SYS MQTT FFT Boysen'!B26="","",'SYS MQTT FFT Boysen'!B26)</f>
        <v>Trigger: Automatic mode enabled</v>
      </c>
      <c r="C105" s="197" t="str">
        <f>IF('SYS MQTT FFT Boysen'!C26="","",'SYS MQTT FFT Boysen'!C26)</f>
        <v/>
      </c>
      <c r="D105" s="197" t="str">
        <f>IF('SYS MQTT FFT Boysen'!D26="","",'SYS MQTT FFT Boysen'!D26)</f>
        <v/>
      </c>
      <c r="E105" s="197" t="str">
        <f>IF('SYS MQTT FFT Boysen'!E26="","",'SYS MQTT FFT Boysen'!E26)</f>
        <v/>
      </c>
      <c r="F105" s="197" t="str">
        <f>IF('SYS MQTT FFT Boysen'!F26="","",'SYS MQTT FFT Boysen'!F26)</f>
        <v>5.3</v>
      </c>
    </row>
    <row r="106" spans="1:6" ht="24.75" thickBot="1">
      <c r="A106" s="196" t="str">
        <f>IF('SYS MQTT FFT Boysen'!A27="","",'SYS MQTT FFT Boysen'!A27)</f>
        <v>Status-setup message</v>
      </c>
      <c r="B106" s="197" t="str">
        <f>IF('SYS MQTT FFT Boysen'!B27="","",'SYS MQTT FFT Boysen'!B27)</f>
        <v>Trigger: Manual mode enabled</v>
      </c>
      <c r="C106" s="197" t="str">
        <f>IF('SYS MQTT FFT Boysen'!C27="","",'SYS MQTT FFT Boysen'!C27)</f>
        <v/>
      </c>
      <c r="D106" s="197" t="str">
        <f>IF('SYS MQTT FFT Boysen'!D27="","",'SYS MQTT FFT Boysen'!D27)</f>
        <v/>
      </c>
      <c r="E106" s="197" t="str">
        <f>IF('SYS MQTT FFT Boysen'!E27="","",'SYS MQTT FFT Boysen'!E27)</f>
        <v/>
      </c>
      <c r="F106" s="197" t="str">
        <f>IF('SYS MQTT FFT Boysen'!F27="","",'SYS MQTT FFT Boysen'!F27)</f>
        <v>5.3</v>
      </c>
    </row>
    <row r="107" spans="1:6" ht="24.75" thickBot="1">
      <c r="A107" s="74" t="s">
        <v>88</v>
      </c>
      <c r="B107" s="75" t="s">
        <v>2</v>
      </c>
      <c r="C107" s="75" t="s">
        <v>1992</v>
      </c>
      <c r="D107" s="75" t="s">
        <v>2085</v>
      </c>
      <c r="E107" s="75" t="s">
        <v>1993</v>
      </c>
      <c r="F107" s="173" t="s">
        <v>1994</v>
      </c>
    </row>
    <row r="108" spans="1:6" ht="24">
      <c r="A108" s="196" t="str">
        <f>IF('SYS MQTT FFT Boysen'!A29="","",'SYS MQTT FFT Boysen'!A29)</f>
        <v>TestResult message with beads</v>
      </c>
      <c r="B108" s="197" t="str">
        <f>IF('SYS MQTT FFT Boysen'!B29="","",'SYS MQTT FFT Boysen'!B29)</f>
        <v>Trigger: Application finished</v>
      </c>
      <c r="C108" s="197" t="str">
        <f>IF('SYS MQTT FFT Boysen'!C29="","",'SYS MQTT FFT Boysen'!C29)</f>
        <v/>
      </c>
      <c r="D108" s="197" t="str">
        <f>IF('SYS MQTT FFT Boysen'!D29="","",'SYS MQTT FFT Boysen'!D29)</f>
        <v/>
      </c>
      <c r="E108" s="197" t="str">
        <f>IF('SYS MQTT FFT Boysen'!E29="","",'SYS MQTT FFT Boysen'!E29)</f>
        <v/>
      </c>
      <c r="F108" s="197" t="str">
        <f>IF('SYS MQTT FFT Boysen'!F29="","",'SYS MQTT FFT Boysen'!F29)</f>
        <v>5.3</v>
      </c>
    </row>
    <row r="109" spans="1:6" ht="24">
      <c r="A109" s="164" t="str">
        <f>IF('SYS MQTT FFT Boysen'!A30="","",'SYS MQTT FFT Boysen'!A30)</f>
        <v>Application Time Stamp</v>
      </c>
      <c r="B109" s="164" t="str">
        <f>IF('SYS MQTT FFT Boysen'!B30="","",'SYS MQTT FFT Boysen'!B30)</f>
        <v>Time stamp at end of application</v>
      </c>
      <c r="C109" s="164" t="str">
        <f>IF('SYS MQTT FFT Boysen'!C30="","",'SYS MQTT FFT Boysen'!C30)</f>
        <v>messageTs</v>
      </c>
      <c r="D109" s="164" t="str">
        <f>IF('SYS MQTT FFT Boysen'!D30="","",'SYS MQTT FFT Boysen'!D30)</f>
        <v>string</v>
      </c>
      <c r="E109" s="164" t="str">
        <f>IF('SYS MQTT FFT Boysen'!E30="","",'SYS MQTT FFT Boysen'!E30)</f>
        <v/>
      </c>
      <c r="F109" s="164" t="str">
        <f>IF('SYS MQTT FFT Boysen'!F30="","",'SYS MQTT FFT Boysen'!F30)</f>
        <v>5.3</v>
      </c>
    </row>
    <row r="110" spans="1:6">
      <c r="A110" s="197" t="str">
        <f>IF('SYS MQTT FFT Boysen'!A31="","",'SYS MQTT FFT Boysen'!A31)</f>
        <v>Unique-ID</v>
      </c>
      <c r="B110" s="197" t="str">
        <f>IF('SYS MQTT FFT Boysen'!B31="","",'SYS MQTT FFT Boysen'!B31)</f>
        <v>Unique-ID</v>
      </c>
      <c r="C110" s="197" t="str">
        <f>IF('SYS MQTT FFT Boysen'!C31="","",'SYS MQTT FFT Boysen'!C31)</f>
        <v>results.reading</v>
      </c>
      <c r="D110" s="197" t="str">
        <f>IF('SYS MQTT FFT Boysen'!D31="","",'SYS MQTT FFT Boysen'!D31)</f>
        <v>string</v>
      </c>
      <c r="E110" s="197" t="str">
        <f>IF('SYS MQTT FFT Boysen'!E31="","",'SYS MQTT FFT Boysen'!E31)</f>
        <v/>
      </c>
      <c r="F110" s="197" t="str">
        <f>IF('SYS MQTT FFT Boysen'!F31="","",'SYS MQTT FFT Boysen'!F31)</f>
        <v>5.3</v>
      </c>
    </row>
    <row r="111" spans="1:6">
      <c r="A111" s="164" t="e">
        <f>IF('SYS MQTT FFT Boysen'!#REF!="","",'SYS MQTT FFT Boysen'!#REF!)</f>
        <v>#REF!</v>
      </c>
      <c r="B111" s="164" t="e">
        <f>IF('SYS MQTT FFT Boysen'!#REF!="","",'SYS MQTT FFT Boysen'!#REF!)</f>
        <v>#REF!</v>
      </c>
      <c r="C111" s="164" t="e">
        <f>IF('SYS MQTT FFT Boysen'!#REF!="","",'SYS MQTT FFT Boysen'!#REF!)</f>
        <v>#REF!</v>
      </c>
      <c r="D111" s="164" t="e">
        <f>IF('SYS MQTT FFT Boysen'!#REF!="","",'SYS MQTT FFT Boysen'!#REF!)</f>
        <v>#REF!</v>
      </c>
      <c r="E111" s="164" t="e">
        <f>IF('SYS MQTT FFT Boysen'!#REF!="","",'SYS MQTT FFT Boysen'!#REF!)</f>
        <v>#REF!</v>
      </c>
      <c r="F111" s="164" t="e">
        <f>IF('SYS MQTT FFT Boysen'!#REF!="","",'SYS MQTT FFT Boysen'!#REF!)</f>
        <v>#REF!</v>
      </c>
    </row>
    <row r="112" spans="1:6">
      <c r="A112" s="197" t="str">
        <f>IF('SYS MQTT FFT Boysen'!A32="","",'SYS MQTT FFT Boysen'!A32)</f>
        <v>Application Result</v>
      </c>
      <c r="B112" s="197" t="str">
        <f>IF('SYS MQTT FFT Boysen'!B32="","",'SYS MQTT FFT Boysen'!B32)</f>
        <v>Result of application</v>
      </c>
      <c r="C112" s="197" t="str">
        <f>IF('SYS MQTT FFT Boysen'!C32="","",'SYS MQTT FFT Boysen'!C32)</f>
        <v>results.reading</v>
      </c>
      <c r="D112" s="197" t="str">
        <f>IF('SYS MQTT FFT Boysen'!D32="","",'SYS MQTT FFT Boysen'!D32)</f>
        <v>string</v>
      </c>
      <c r="E112" s="197" t="str">
        <f>IF('SYS MQTT FFT Boysen'!E32="","",'SYS MQTT FFT Boysen'!E32)</f>
        <v/>
      </c>
      <c r="F112" s="197" t="str">
        <f>IF('SYS MQTT FFT Boysen'!F32="","",'SYS MQTT FFT Boysen'!F32)</f>
        <v>5.3</v>
      </c>
    </row>
    <row r="113" spans="1:6" ht="24">
      <c r="A113" s="164" t="str">
        <f>IF('SYS MQTT FFT Boysen'!A33="","",'SYS MQTT FFT Boysen'!A33)</f>
        <v>Target Volume</v>
      </c>
      <c r="B113" s="164" t="str">
        <f>IF('SYS MQTT FFT Boysen'!B33="","",'SYS MQTT FFT Boysen'!B33)</f>
        <v>Set volume in material program</v>
      </c>
      <c r="C113" s="164" t="str">
        <f>IF('SYS MQTT FFT Boysen'!C33="","",'SYS MQTT FFT Boysen'!C33)</f>
        <v>results.targetN</v>
      </c>
      <c r="D113" s="164" t="str">
        <f>IF('SYS MQTT FFT Boysen'!D33="","",'SYS MQTT FFT Boysen'!D33)</f>
        <v>string</v>
      </c>
      <c r="E113" s="164" t="str">
        <f>IF('SYS MQTT FFT Boysen'!E33="","",'SYS MQTT FFT Boysen'!E33)</f>
        <v>cm³</v>
      </c>
      <c r="F113" s="164" t="str">
        <f>IF('SYS MQTT FFT Boysen'!F33="","",'SYS MQTT FFT Boysen'!F33)</f>
        <v>5.3</v>
      </c>
    </row>
    <row r="114" spans="1:6">
      <c r="A114" s="197" t="str">
        <f>IF('SYS MQTT FFT Boysen'!A34="","",'SYS MQTT FFT Boysen'!A34)</f>
        <v>Measured Volume</v>
      </c>
      <c r="B114" s="197" t="str">
        <f>IF('SYS MQTT FFT Boysen'!B34="","",'SYS MQTT FFT Boysen'!B34)</f>
        <v>Measured volume</v>
      </c>
      <c r="C114" s="197" t="str">
        <f>IF('SYS MQTT FFT Boysen'!C34="","",'SYS MQTT FFT Boysen'!C34)</f>
        <v>results.reading</v>
      </c>
      <c r="D114" s="197" t="str">
        <f>IF('SYS MQTT FFT Boysen'!D34="","",'SYS MQTT FFT Boysen'!D34)</f>
        <v>string</v>
      </c>
      <c r="E114" s="197" t="str">
        <f>IF('SYS MQTT FFT Boysen'!E34="","",'SYS MQTT FFT Boysen'!E34)</f>
        <v>cm³</v>
      </c>
      <c r="F114" s="197" t="str">
        <f>IF('SYS MQTT FFT Boysen'!F34="","",'SYS MQTT FFT Boysen'!F34)</f>
        <v>5.3</v>
      </c>
    </row>
    <row r="115" spans="1:6" ht="36">
      <c r="A115" s="164" t="str">
        <f>IF('SYS MQTT FFT Boysen'!A35="","",'SYS MQTT FFT Boysen'!A35)</f>
        <v>Volume Lower Limit</v>
      </c>
      <c r="B115" s="164" t="str">
        <f>IF('SYS MQTT FFT Boysen'!B35="","",'SYS MQTT FFT Boysen'!B35)</f>
        <v>Below this applied volume would result in a not-Ok bead</v>
      </c>
      <c r="C115" s="164" t="str">
        <f>IF('SYS MQTT FFT Boysen'!C35="","",'SYS MQTT FFT Boysen'!C35)</f>
        <v>results.limitLowN</v>
      </c>
      <c r="D115" s="164" t="str">
        <f>IF('SYS MQTT FFT Boysen'!D35="","",'SYS MQTT FFT Boysen'!D35)</f>
        <v>string</v>
      </c>
      <c r="E115" s="164" t="str">
        <f>IF('SYS MQTT FFT Boysen'!E35="","",'SYS MQTT FFT Boysen'!E35)</f>
        <v>cm³</v>
      </c>
      <c r="F115" s="164" t="str">
        <f>IF('SYS MQTT FFT Boysen'!F35="","",'SYS MQTT FFT Boysen'!F35)</f>
        <v>5.3</v>
      </c>
    </row>
    <row r="116" spans="1:6" ht="36">
      <c r="A116" s="197" t="str">
        <f>IF('SYS MQTT FFT Boysen'!A36="","",'SYS MQTT FFT Boysen'!A36)</f>
        <v>Volume Upper Limit</v>
      </c>
      <c r="B116" s="197" t="str">
        <f>IF('SYS MQTT FFT Boysen'!B36="","",'SYS MQTT FFT Boysen'!B36)</f>
        <v>Above this applied volume would result in a not-Ok bead</v>
      </c>
      <c r="C116" s="197" t="str">
        <f>IF('SYS MQTT FFT Boysen'!C36="","",'SYS MQTT FFT Boysen'!C36)</f>
        <v>results.limitUpN</v>
      </c>
      <c r="D116" s="197" t="str">
        <f>IF('SYS MQTT FFT Boysen'!D36="","",'SYS MQTT FFT Boysen'!D36)</f>
        <v>string</v>
      </c>
      <c r="E116" s="197" t="str">
        <f>IF('SYS MQTT FFT Boysen'!E36="","",'SYS MQTT FFT Boysen'!E36)</f>
        <v>cm³</v>
      </c>
      <c r="F116" s="197" t="str">
        <f>IF('SYS MQTT FFT Boysen'!F36="","",'SYS MQTT FFT Boysen'!F36)</f>
        <v>5.3</v>
      </c>
    </row>
    <row r="117" spans="1:6" ht="24">
      <c r="A117" s="164" t="str">
        <f>IF('SYS MQTT FFT Boysen'!A37="","",'SYS MQTT FFT Boysen'!A37)</f>
        <v>Max Pressure Meter 1</v>
      </c>
      <c r="B117" s="164" t="str">
        <f>IF('SYS MQTT FFT Boysen'!B37="","",'SYS MQTT FFT Boysen'!B37)</f>
        <v>Maximum pressure for meter 1</v>
      </c>
      <c r="C117" s="164" t="str">
        <f>IF('SYS MQTT FFT Boysen'!C37="","",'SYS MQTT FFT Boysen'!C37)</f>
        <v>results.reading</v>
      </c>
      <c r="D117" s="164" t="str">
        <f>IF('SYS MQTT FFT Boysen'!D37="","",'SYS MQTT FFT Boysen'!D37)</f>
        <v>string</v>
      </c>
      <c r="E117" s="164" t="str">
        <f>IF('SYS MQTT FFT Boysen'!E37="","",'SYS MQTT FFT Boysen'!E37)</f>
        <v>bar</v>
      </c>
      <c r="F117" s="164" t="str">
        <f>IF('SYS MQTT FFT Boysen'!F37="","",'SYS MQTT FFT Boysen'!F37)</f>
        <v>5.3</v>
      </c>
    </row>
    <row r="118" spans="1:6" ht="24">
      <c r="A118" s="197" t="str">
        <f>IF('SYS MQTT FFT Boysen'!A38="","",'SYS MQTT FFT Boysen'!A38)</f>
        <v>Max Pressure Meter 2</v>
      </c>
      <c r="B118" s="197" t="str">
        <f>IF('SYS MQTT FFT Boysen'!B38="","",'SYS MQTT FFT Boysen'!B38)</f>
        <v>Maximum pressure for meter 2</v>
      </c>
      <c r="C118" s="197" t="str">
        <f>IF('SYS MQTT FFT Boysen'!C38="","",'SYS MQTT FFT Boysen'!C38)</f>
        <v>results.reading</v>
      </c>
      <c r="D118" s="197" t="str">
        <f>IF('SYS MQTT FFT Boysen'!D38="","",'SYS MQTT FFT Boysen'!D38)</f>
        <v>string</v>
      </c>
      <c r="E118" s="197" t="str">
        <f>IF('SYS MQTT FFT Boysen'!E38="","",'SYS MQTT FFT Boysen'!E38)</f>
        <v>bar</v>
      </c>
      <c r="F118" s="197" t="str">
        <f>IF('SYS MQTT FFT Boysen'!F38="","",'SYS MQTT FFT Boysen'!F38)</f>
        <v>5.3</v>
      </c>
    </row>
    <row r="119" spans="1:6" ht="48">
      <c r="A119" s="164" t="str">
        <f>IF('SYS MQTT FFT Boysen'!A39="","",'SYS MQTT FFT Boysen'!A39)</f>
        <v>TestResults of application</v>
      </c>
      <c r="B119" s="164" t="str">
        <f>IF('SYS MQTT FFT Boysen'!B39="","",'SYS MQTT FFT Boysen'!B39)</f>
        <v xml:space="preserve">Information about the application, meter temperature and single bead data. </v>
      </c>
      <c r="C119" s="164" t="str">
        <f>IF('SYS MQTT FFT Boysen'!C39="","",'SYS MQTT FFT Boysen'!C39)</f>
        <v>results</v>
      </c>
      <c r="D119" s="164" t="str">
        <f>IF('SYS MQTT FFT Boysen'!D39="","",'SYS MQTT FFT Boysen'!D39)</f>
        <v>string</v>
      </c>
      <c r="E119" s="164" t="str">
        <f>IF('SYS MQTT FFT Boysen'!E39="","",'SYS MQTT FFT Boysen'!E39)</f>
        <v/>
      </c>
      <c r="F119" s="164" t="str">
        <f>IF('SYS MQTT FFT Boysen'!F39="","",'SYS MQTT FFT Boysen'!F39)</f>
        <v>5.3</v>
      </c>
    </row>
    <row r="120" spans="1:6">
      <c r="A120" s="197" t="str">
        <f>IF('SYS MQTT FFT Boysen'!A40="","",'SYS MQTT FFT Boysen'!A40)</f>
        <v>Beads Number</v>
      </c>
      <c r="B120" s="197" t="str">
        <f>IF('SYS MQTT FFT Boysen'!B40="","",'SYS MQTT FFT Boysen'!B40)</f>
        <v>Number of beads</v>
      </c>
      <c r="C120" s="197" t="str">
        <f>IF('SYS MQTT FFT Boysen'!C40="","",'SYS MQTT FFT Boysen'!C40)</f>
        <v>results.reading</v>
      </c>
      <c r="D120" s="197" t="str">
        <f>IF('SYS MQTT FFT Boysen'!D40="","",'SYS MQTT FFT Boysen'!D40)</f>
        <v>string</v>
      </c>
      <c r="E120" s="197" t="str">
        <f>IF('SYS MQTT FFT Boysen'!E40="","",'SYS MQTT FFT Boysen'!E40)</f>
        <v/>
      </c>
      <c r="F120" s="197" t="str">
        <f>IF('SYS MQTT FFT Boysen'!F40="","",'SYS MQTT FFT Boysen'!F40)</f>
        <v>5.3</v>
      </c>
    </row>
    <row r="121" spans="1:6" ht="84">
      <c r="A121" s="164" t="str">
        <f>IF('SYS MQTT FFT Boysen'!A41="","",'SYS MQTT FFT Boysen'!A41)</f>
        <v>Bead Results</v>
      </c>
      <c r="B121" s="164" t="str">
        <f>IF('SYS MQTT FFT Boysen'!B41="","",'SYS MQTT FFT Boysen'!B41)</f>
        <v>Array of single bead application results. 
Depending upon the customer requirement each value can be extracted in derived data logic.</v>
      </c>
      <c r="C121" s="164" t="str">
        <f>IF('SYS MQTT FFT Boysen'!C41="","",'SYS MQTT FFT Boysen'!C41)</f>
        <v>results.rating</v>
      </c>
      <c r="D121" s="164" t="str">
        <f>IF('SYS MQTT FFT Boysen'!D41="","",'SYS MQTT FFT Boysen'!D41)</f>
        <v>string</v>
      </c>
      <c r="E121" s="164" t="str">
        <f>IF('SYS MQTT FFT Boysen'!E41="","",'SYS MQTT FFT Boysen'!E41)</f>
        <v/>
      </c>
      <c r="F121" s="164" t="str">
        <f>IF('SYS MQTT FFT Boysen'!F41="","",'SYS MQTT FFT Boysen'!F41)</f>
        <v>5.3</v>
      </c>
    </row>
    <row r="122" spans="1:6" ht="84">
      <c r="A122" s="197" t="str">
        <f>IF('SYS MQTT FFT Boysen'!A42="","",'SYS MQTT FFT Boysen'!A42)</f>
        <v>Bead Measured Volumes</v>
      </c>
      <c r="B122" s="197" t="str">
        <f>IF('SYS MQTT FFT Boysen'!B42="","",'SYS MQTT FFT Boysen'!B42)</f>
        <v>Array of single bead application volumes.
Depending upon the customer requirement each value can be extracted in derived data logic.</v>
      </c>
      <c r="C122" s="197" t="str">
        <f>IF('SYS MQTT FFT Boysen'!C42="","",'SYS MQTT FFT Boysen'!C42)</f>
        <v>results.reading</v>
      </c>
      <c r="D122" s="197" t="str">
        <f>IF('SYS MQTT FFT Boysen'!D42="","",'SYS MQTT FFT Boysen'!D42)</f>
        <v>string</v>
      </c>
      <c r="E122" s="197" t="str">
        <f>IF('SYS MQTT FFT Boysen'!E42="","",'SYS MQTT FFT Boysen'!E42)</f>
        <v>cm³</v>
      </c>
      <c r="F122" s="197" t="str">
        <f>IF('SYS MQTT FFT Boysen'!F42="","",'SYS MQTT FFT Boysen'!F42)</f>
        <v>5.3</v>
      </c>
    </row>
    <row r="123" spans="1:6" ht="84">
      <c r="A123" s="164" t="str">
        <f>IF('SYS MQTT FFT Boysen'!A43="","",'SYS MQTT FFT Boysen'!A43)</f>
        <v>Bead Target Volume</v>
      </c>
      <c r="B123" s="164" t="str">
        <f>IF('SYS MQTT FFT Boysen'!B43="","",'SYS MQTT FFT Boysen'!B43)</f>
        <v>Array of single bead target volumes.
Depending upon the customer requirement each value can be extracted in derived data logic.</v>
      </c>
      <c r="C123" s="164" t="str">
        <f>IF('SYS MQTT FFT Boysen'!C43="","",'SYS MQTT FFT Boysen'!C43)</f>
        <v>results.targetN</v>
      </c>
      <c r="D123" s="164" t="str">
        <f>IF('SYS MQTT FFT Boysen'!D43="","",'SYS MQTT FFT Boysen'!D43)</f>
        <v>string</v>
      </c>
      <c r="E123" s="164" t="str">
        <f>IF('SYS MQTT FFT Boysen'!E43="","",'SYS MQTT FFT Boysen'!E43)</f>
        <v>cm³</v>
      </c>
      <c r="F123" s="164" t="str">
        <f>IF('SYS MQTT FFT Boysen'!F43="","",'SYS MQTT FFT Boysen'!F43)</f>
        <v>5.3</v>
      </c>
    </row>
    <row r="124" spans="1:6" ht="108">
      <c r="A124" s="197" t="str">
        <f>IF('SYS MQTT FFT Boysen'!A44="","",'SYS MQTT FFT Boysen'!A44)</f>
        <v>Bead Lower Tolerances</v>
      </c>
      <c r="B124" s="197" t="str">
        <f>IF('SYS MQTT FFT Boysen'!B44="","",'SYS MQTT FFT Boysen'!B44)</f>
        <v>Array of single bead volume lower tolerance.
Depending upon the customer requirement lower limit can be calculated in derived data logic.
Also value of each single bead can be extracted.</v>
      </c>
      <c r="C124" s="197" t="str">
        <f>IF('SYS MQTT FFT Boysen'!C44="","",'SYS MQTT FFT Boysen'!C44)</f>
        <v>results.limitLowN</v>
      </c>
      <c r="D124" s="197" t="str">
        <f>IF('SYS MQTT FFT Boysen'!D44="","",'SYS MQTT FFT Boysen'!D44)</f>
        <v>string</v>
      </c>
      <c r="E124" s="197" t="str">
        <f>IF('SYS MQTT FFT Boysen'!E44="","",'SYS MQTT FFT Boysen'!E44)</f>
        <v>cm³</v>
      </c>
      <c r="F124" s="197" t="str">
        <f>IF('SYS MQTT FFT Boysen'!F44="","",'SYS MQTT FFT Boysen'!F44)</f>
        <v>5.3</v>
      </c>
    </row>
    <row r="125" spans="1:6" ht="108">
      <c r="A125" s="164" t="str">
        <f>IF('SYS MQTT FFT Boysen'!A45="","",'SYS MQTT FFT Boysen'!A45)</f>
        <v>Bead Upper Tolerances</v>
      </c>
      <c r="B125" s="164" t="str">
        <f>IF('SYS MQTT FFT Boysen'!B45="","",'SYS MQTT FFT Boysen'!B45)</f>
        <v>Array of single bead volume upper tolerance.
Depending upon the customer requirement each upper limit can be calculated in derived data logic.
Also value of each single bead can be extracted.</v>
      </c>
      <c r="C125" s="164" t="str">
        <f>IF('SYS MQTT FFT Boysen'!C45="","",'SYS MQTT FFT Boysen'!C45)</f>
        <v>results.limitUpN</v>
      </c>
      <c r="D125" s="164" t="str">
        <f>IF('SYS MQTT FFT Boysen'!D45="","",'SYS MQTT FFT Boysen'!D45)</f>
        <v>string</v>
      </c>
      <c r="E125" s="164" t="str">
        <f>IF('SYS MQTT FFT Boysen'!E45="","",'SYS MQTT FFT Boysen'!E45)</f>
        <v>cm³</v>
      </c>
      <c r="F125" s="164" t="str">
        <f>IF('SYS MQTT FFT Boysen'!F45="","",'SYS MQTT FFT Boysen'!F45)</f>
        <v>5.3</v>
      </c>
    </row>
    <row r="126" spans="1:6" s="198" customFormat="1" ht="84">
      <c r="A126" s="197" t="str">
        <f>IF('SYS MQTT FFT Boysen'!A46="","",'SYS MQTT FFT Boysen'!A46)</f>
        <v>Bead Application Times</v>
      </c>
      <c r="B126" s="197" t="str">
        <f>IF('SYS MQTT FFT Boysen'!B46="","",'SYS MQTT FFT Boysen'!B46)</f>
        <v>Array of single bead application times.
Depending upon the customer requirement each value can be extracted in derived data logic.</v>
      </c>
      <c r="C126" s="197" t="str">
        <f>IF('SYS MQTT FFT Boysen'!C46="","",'SYS MQTT FFT Boysen'!C46)</f>
        <v>results.reading</v>
      </c>
      <c r="D126" s="197" t="str">
        <f>IF('SYS MQTT FFT Boysen'!D46="","",'SYS MQTT FFT Boysen'!D46)</f>
        <v>string</v>
      </c>
      <c r="E126" s="197" t="str">
        <f>IF('SYS MQTT FFT Boysen'!E46="","",'SYS MQTT FFT Boysen'!E46)</f>
        <v>s</v>
      </c>
      <c r="F126" s="197" t="str">
        <f>IF('SYS MQTT FFT Boysen'!F46="","",'SYS MQTT FFT Boysen'!F46)</f>
        <v>5.3</v>
      </c>
    </row>
    <row r="127" spans="1:6" ht="24">
      <c r="A127" s="164" t="str">
        <f>IF('SYS MQTT FFT Boysen'!A47="","",'SYS MQTT FFT Boysen'!A47)</f>
        <v>Hpc 1 Active Barrel Charge</v>
      </c>
      <c r="B127" s="164" t="str">
        <f>IF('SYS MQTT FFT Boysen'!B47="","",'SYS MQTT FFT Boysen'!B47)</f>
        <v>Charge of active barrel for HPC 1</v>
      </c>
      <c r="C127" s="164" t="str">
        <f>IF('SYS MQTT FFT Boysen'!C47="","",'SYS MQTT FFT Boysen'!C47)</f>
        <v>dmcCodes.payload</v>
      </c>
      <c r="D127" s="164" t="str">
        <f>IF('SYS MQTT FFT Boysen'!D47="","",'SYS MQTT FFT Boysen'!D47)</f>
        <v>string</v>
      </c>
      <c r="E127" s="164" t="str">
        <f>IF('SYS MQTT FFT Boysen'!E47="","",'SYS MQTT FFT Boysen'!E47)</f>
        <v/>
      </c>
      <c r="F127" s="164" t="str">
        <f>IF('SYS MQTT FFT Boysen'!F47="","",'SYS MQTT FFT Boysen'!F47)</f>
        <v>5.3</v>
      </c>
    </row>
    <row r="128" spans="1:6" s="198" customFormat="1" ht="24">
      <c r="A128" s="197" t="str">
        <f>IF('SYS MQTT FFT Boysen'!A48="","",'SYS MQTT FFT Boysen'!A48)</f>
        <v>Hpc 2 Active Barrel Charge</v>
      </c>
      <c r="B128" s="197" t="str">
        <f>IF('SYS MQTT FFT Boysen'!B48="","",'SYS MQTT FFT Boysen'!B48)</f>
        <v>Charge of active barrel for HPC 2</v>
      </c>
      <c r="C128" s="197" t="str">
        <f>IF('SYS MQTT FFT Boysen'!C48="","",'SYS MQTT FFT Boysen'!C48)</f>
        <v>dmcCodes.payload</v>
      </c>
      <c r="D128" s="197" t="str">
        <f>IF('SYS MQTT FFT Boysen'!D48="","",'SYS MQTT FFT Boysen'!D48)</f>
        <v>string</v>
      </c>
      <c r="E128" s="197" t="str">
        <f>IF('SYS MQTT FFT Boysen'!E48="","",'SYS MQTT FFT Boysen'!E48)</f>
        <v/>
      </c>
      <c r="F128" s="197" t="str">
        <f>IF('SYS MQTT FFT Boysen'!F48="","",'SYS MQTT FFT Boysen'!F48)</f>
        <v>5.3</v>
      </c>
    </row>
    <row r="129" spans="1:7" ht="48">
      <c r="A129" s="164" t="str">
        <f>IF('SYS MQTT FFT Boysen'!A49="","",'SYS MQTT FFT Boysen'!A49)</f>
        <v>Meter 1 HZ Status</v>
      </c>
      <c r="B129" s="164" t="str">
        <f>IF('SYS MQTT FFT Boysen'!B49="","",'SYS MQTT FFT Boysen'!B49)</f>
        <v xml:space="preserve">The heating zone status, e.g. active, deactive, sensor broken, for meter 1. </v>
      </c>
      <c r="C129" s="164" t="str">
        <f>IF('SYS MQTT FFT Boysen'!C49="","",'SYS MQTT FFT Boysen'!C49)</f>
        <v>results.rating</v>
      </c>
      <c r="D129" s="164" t="str">
        <f>IF('SYS MQTT FFT Boysen'!D49="","",'SYS MQTT FFT Boysen'!D49)</f>
        <v>string</v>
      </c>
      <c r="E129" s="164" t="str">
        <f>IF('SYS MQTT FFT Boysen'!E49="","",'SYS MQTT FFT Boysen'!E49)</f>
        <v/>
      </c>
      <c r="F129" s="164" t="str">
        <f>IF('SYS MQTT FFT Boysen'!F49="","",'SYS MQTT FFT Boysen'!F49)</f>
        <v>5.3</v>
      </c>
    </row>
    <row r="130" spans="1:7" ht="48">
      <c r="A130" s="197" t="str">
        <f>IF('SYS MQTT FFT Boysen'!A50="","",'SYS MQTT FFT Boysen'!A50)</f>
        <v>Meter 2 HZ Status</v>
      </c>
      <c r="B130" s="197" t="str">
        <f>IF('SYS MQTT FFT Boysen'!B50="","",'SYS MQTT FFT Boysen'!B50)</f>
        <v xml:space="preserve">The heating zone status, e.g. active, deactive, sensor broken, for meter 2. </v>
      </c>
      <c r="C130" s="197" t="str">
        <f>IF('SYS MQTT FFT Boysen'!C50="","",'SYS MQTT FFT Boysen'!C50)</f>
        <v>results.rating</v>
      </c>
      <c r="D130" s="197" t="str">
        <f>IF('SYS MQTT FFT Boysen'!D50="","",'SYS MQTT FFT Boysen'!D50)</f>
        <v>string</v>
      </c>
      <c r="E130" s="197" t="str">
        <f>IF('SYS MQTT FFT Boysen'!E50="","",'SYS MQTT FFT Boysen'!E50)</f>
        <v/>
      </c>
      <c r="F130" s="197" t="str">
        <f>IF('SYS MQTT FFT Boysen'!F50="","",'SYS MQTT FFT Boysen'!F50)</f>
        <v>5.3</v>
      </c>
    </row>
    <row r="131" spans="1:7">
      <c r="A131" s="164" t="str">
        <f>IF('SYS MQTT FFT Boysen'!A51="","",'SYS MQTT FFT Boysen'!A51)</f>
        <v>Meter 1 Temperature</v>
      </c>
      <c r="B131" s="164" t="str">
        <f>IF('SYS MQTT FFT Boysen'!B51="","",'SYS MQTT FFT Boysen'!B51)</f>
        <v>Temperature for meter 1</v>
      </c>
      <c r="C131" s="164" t="str">
        <f>IF('SYS MQTT FFT Boysen'!C51="","",'SYS MQTT FFT Boysen'!C51)</f>
        <v>results.reading</v>
      </c>
      <c r="D131" s="164" t="str">
        <f>IF('SYS MQTT FFT Boysen'!D51="","",'SYS MQTT FFT Boysen'!D51)</f>
        <v>string</v>
      </c>
      <c r="E131" s="164" t="str">
        <f>IF('SYS MQTT FFT Boysen'!E51="","",'SYS MQTT FFT Boysen'!E51)</f>
        <v>°C</v>
      </c>
      <c r="F131" s="164" t="str">
        <f>IF('SYS MQTT FFT Boysen'!F51="","",'SYS MQTT FFT Boysen'!F51)</f>
        <v>5.3</v>
      </c>
    </row>
    <row r="132" spans="1:7">
      <c r="A132" s="197" t="str">
        <f>IF('SYS MQTT FFT Boysen'!A52="","",'SYS MQTT FFT Boysen'!A52)</f>
        <v>Meter 2 Temperature</v>
      </c>
      <c r="B132" s="197" t="str">
        <f>IF('SYS MQTT FFT Boysen'!B52="","",'SYS MQTT FFT Boysen'!B52)</f>
        <v>Temperature for meter 2</v>
      </c>
      <c r="C132" s="197" t="str">
        <f>IF('SYS MQTT FFT Boysen'!C52="","",'SYS MQTT FFT Boysen'!C52)</f>
        <v>results.reading</v>
      </c>
      <c r="D132" s="197" t="str">
        <f>IF('SYS MQTT FFT Boysen'!D52="","",'SYS MQTT FFT Boysen'!D52)</f>
        <v>string</v>
      </c>
      <c r="E132" s="197" t="str">
        <f>IF('SYS MQTT FFT Boysen'!E52="","",'SYS MQTT FFT Boysen'!E52)</f>
        <v>°C</v>
      </c>
      <c r="F132" s="197" t="str">
        <f>IF('SYS MQTT FFT Boysen'!F52="","",'SYS MQTT FFT Boysen'!F52)</f>
        <v>5.3</v>
      </c>
    </row>
    <row r="133" spans="1:7" ht="24">
      <c r="A133" s="164" t="str">
        <f>IF('SYS MQTT FFT Boysen'!A53="","",'SYS MQTT FFT Boysen'!A53)</f>
        <v>Meter 1 Set Temperature</v>
      </c>
      <c r="B133" s="164" t="str">
        <f>IF('SYS MQTT FFT Boysen'!B53="","",'SYS MQTT FFT Boysen'!B53)</f>
        <v>Set temperature for meter 1</v>
      </c>
      <c r="C133" s="164" t="str">
        <f>IF('SYS MQTT FFT Boysen'!C53="","",'SYS MQTT FFT Boysen'!C53)</f>
        <v>results.targetN</v>
      </c>
      <c r="D133" s="164" t="str">
        <f>IF('SYS MQTT FFT Boysen'!D53="","",'SYS MQTT FFT Boysen'!D53)</f>
        <v>string</v>
      </c>
      <c r="E133" s="164" t="str">
        <f>IF('SYS MQTT FFT Boysen'!E53="","",'SYS MQTT FFT Boysen'!E53)</f>
        <v>°C</v>
      </c>
      <c r="F133" s="164" t="str">
        <f>IF('SYS MQTT FFT Boysen'!F53="","",'SYS MQTT FFT Boysen'!F53)</f>
        <v>5.3</v>
      </c>
    </row>
    <row r="134" spans="1:7" ht="24">
      <c r="A134" s="197" t="str">
        <f>IF('SYS MQTT FFT Boysen'!A54="","",'SYS MQTT FFT Boysen'!A54)</f>
        <v>Meter 2 Set Temperature</v>
      </c>
      <c r="B134" s="197" t="str">
        <f>IF('SYS MQTT FFT Boysen'!B54="","",'SYS MQTT FFT Boysen'!B54)</f>
        <v>Set temperature for meter 2</v>
      </c>
      <c r="C134" s="197" t="str">
        <f>IF('SYS MQTT FFT Boysen'!C54="","",'SYS MQTT FFT Boysen'!C54)</f>
        <v>results.targetN</v>
      </c>
      <c r="D134" s="197" t="str">
        <f>IF('SYS MQTT FFT Boysen'!D54="","",'SYS MQTT FFT Boysen'!D54)</f>
        <v>string</v>
      </c>
      <c r="E134" s="197" t="str">
        <f>IF('SYS MQTT FFT Boysen'!E54="","",'SYS MQTT FFT Boysen'!E54)</f>
        <v>°C</v>
      </c>
      <c r="F134" s="197" t="str">
        <f>IF('SYS MQTT FFT Boysen'!F54="","",'SYS MQTT FFT Boysen'!F54)</f>
        <v>5.3</v>
      </c>
    </row>
    <row r="135" spans="1:7" ht="24">
      <c r="A135" s="164" t="str">
        <f>IF('SYS MQTT FFT Boysen'!A55="","",'SYS MQTT FFT Boysen'!A55)</f>
        <v>Meter 1 Temp Low Limit</v>
      </c>
      <c r="B135" s="164" t="str">
        <f>IF('SYS MQTT FFT Boysen'!B55="","",'SYS MQTT FFT Boysen'!B55)</f>
        <v>Lower limit of temperature for meter 1</v>
      </c>
      <c r="C135" s="164" t="str">
        <f>IF('SYS MQTT FFT Boysen'!C55="","",'SYS MQTT FFT Boysen'!C55)</f>
        <v>results.limitLowN</v>
      </c>
      <c r="D135" s="164" t="str">
        <f>IF('SYS MQTT FFT Boysen'!D55="","",'SYS MQTT FFT Boysen'!D55)</f>
        <v>string</v>
      </c>
      <c r="E135" s="164" t="str">
        <f>IF('SYS MQTT FFT Boysen'!E55="","",'SYS MQTT FFT Boysen'!E55)</f>
        <v>°C</v>
      </c>
      <c r="F135" s="164" t="str">
        <f>IF('SYS MQTT FFT Boysen'!F55="","",'SYS MQTT FFT Boysen'!F55)</f>
        <v>5.3</v>
      </c>
    </row>
    <row r="136" spans="1:7" ht="24">
      <c r="A136" s="197" t="str">
        <f>IF('SYS MQTT FFT Boysen'!A56="","",'SYS MQTT FFT Boysen'!A56)</f>
        <v>Meter 2 Temp Low Limit</v>
      </c>
      <c r="B136" s="197" t="str">
        <f>IF('SYS MQTT FFT Boysen'!B56="","",'SYS MQTT FFT Boysen'!B56)</f>
        <v>Lower limit of temperature for meter 2</v>
      </c>
      <c r="C136" s="197" t="str">
        <f>IF('SYS MQTT FFT Boysen'!C56="","",'SYS MQTT FFT Boysen'!C56)</f>
        <v>results.limitLowN</v>
      </c>
      <c r="D136" s="197" t="str">
        <f>IF('SYS MQTT FFT Boysen'!D56="","",'SYS MQTT FFT Boysen'!D56)</f>
        <v>string</v>
      </c>
      <c r="E136" s="197" t="str">
        <f>IF('SYS MQTT FFT Boysen'!E56="","",'SYS MQTT FFT Boysen'!E56)</f>
        <v>°C</v>
      </c>
      <c r="F136" s="197" t="str">
        <f>IF('SYS MQTT FFT Boysen'!F56="","",'SYS MQTT FFT Boysen'!F56)</f>
        <v>5.3</v>
      </c>
    </row>
    <row r="137" spans="1:7" ht="24">
      <c r="A137" s="164" t="str">
        <f>IF('SYS MQTT FFT Boysen'!A57="","",'SYS MQTT FFT Boysen'!A57)</f>
        <v>Meter 1 Temp High Limit</v>
      </c>
      <c r="B137" s="164" t="str">
        <f>IF('SYS MQTT FFT Boysen'!B57="","",'SYS MQTT FFT Boysen'!B57)</f>
        <v>Higher limit of temperature for meter 1</v>
      </c>
      <c r="C137" s="164" t="str">
        <f>IF('SYS MQTT FFT Boysen'!C57="","",'SYS MQTT FFT Boysen'!C57)</f>
        <v>results.limitUpN</v>
      </c>
      <c r="D137" s="164" t="str">
        <f>IF('SYS MQTT FFT Boysen'!D57="","",'SYS MQTT FFT Boysen'!D57)</f>
        <v>string</v>
      </c>
      <c r="E137" s="164" t="str">
        <f>IF('SYS MQTT FFT Boysen'!E57="","",'SYS MQTT FFT Boysen'!E57)</f>
        <v>°C</v>
      </c>
      <c r="F137" s="164" t="str">
        <f>IF('SYS MQTT FFT Boysen'!F57="","",'SYS MQTT FFT Boysen'!F57)</f>
        <v>5.3</v>
      </c>
    </row>
    <row r="138" spans="1:7" ht="24.75" thickBot="1">
      <c r="A138" s="197" t="str">
        <f>IF('SYS MQTT FFT Boysen'!A58="","",'SYS MQTT FFT Boysen'!A58)</f>
        <v>Meter 2 Temp High Limit</v>
      </c>
      <c r="B138" s="197" t="str">
        <f>IF('SYS MQTT FFT Boysen'!B58="","",'SYS MQTT FFT Boysen'!B58)</f>
        <v>Higher limit of temperature for meter 2</v>
      </c>
      <c r="C138" s="197" t="str">
        <f>IF('SYS MQTT FFT Boysen'!C58="","",'SYS MQTT FFT Boysen'!C58)</f>
        <v>results.limitUpN</v>
      </c>
      <c r="D138" s="197" t="str">
        <f>IF('SYS MQTT FFT Boysen'!D58="","",'SYS MQTT FFT Boysen'!D58)</f>
        <v>string</v>
      </c>
      <c r="E138" s="197" t="str">
        <f>IF('SYS MQTT FFT Boysen'!E58="","",'SYS MQTT FFT Boysen'!E58)</f>
        <v>°C</v>
      </c>
      <c r="F138" s="197" t="str">
        <f>IF('SYS MQTT FFT Boysen'!F58="","",'SYS MQTT FFT Boysen'!F58)</f>
        <v>5.3</v>
      </c>
    </row>
    <row r="139" spans="1:7" ht="24.75" thickBot="1">
      <c r="A139" s="74" t="s">
        <v>88</v>
      </c>
      <c r="B139" s="75" t="s">
        <v>2</v>
      </c>
      <c r="C139" s="75" t="s">
        <v>1992</v>
      </c>
      <c r="D139" s="75" t="s">
        <v>2085</v>
      </c>
      <c r="E139" s="75" t="s">
        <v>1993</v>
      </c>
      <c r="F139" s="173" t="s">
        <v>1994</v>
      </c>
    </row>
    <row r="140" spans="1:7" ht="36">
      <c r="A140" s="196" t="str">
        <f>IF('SYS MQTT FFT Boysen'!A60="","",'SYS MQTT FFT Boysen'!A60)</f>
        <v>TestResult message for QUISS Vision</v>
      </c>
      <c r="B140" s="197" t="str">
        <f>IF('SYS MQTT FFT Boysen'!B60="","",'SYS MQTT FFT Boysen'!B60)</f>
        <v>Trigger: MQTT message received with topic BoysenQuiss/#</v>
      </c>
      <c r="C140" s="197" t="str">
        <f>IF('SYS MQTT FFT Boysen'!C60="","",'SYS MQTT FFT Boysen'!C60)</f>
        <v/>
      </c>
      <c r="D140" s="197" t="str">
        <f>IF('SYS MQTT FFT Boysen'!D60="","",'SYS MQTT FFT Boysen'!D60)</f>
        <v/>
      </c>
      <c r="E140" s="197" t="str">
        <f>IF('SYS MQTT FFT Boysen'!E60="","",'SYS MQTT FFT Boysen'!E60)</f>
        <v/>
      </c>
      <c r="F140" s="197" t="str">
        <f>IF('SYS MQTT FFT Boysen'!F60="","",'SYS MQTT FFT Boysen'!F60)</f>
        <v>5.3</v>
      </c>
    </row>
    <row r="141" spans="1:7" ht="204">
      <c r="A141" s="164" t="str">
        <f>IF('SYS MQTT FFT Boysen'!A61="","",'SYS MQTT FFT Boysen'!A61)</f>
        <v>TestResult for Vision</v>
      </c>
      <c r="B141" s="164" t="str">
        <f>IF('SYS MQTT FFT Boysen'!B61="","",'SYS MQTT FFT Boysen'!B61)</f>
        <v>Information about the inspection result, i.e. results for various aspects that the vision systems checks. 
- GlueNotFound
- BeadTooWide
- BeadTooNarrow
- GlueDisplaced
- GlueFound
- GapTooLong
- ReferenceNotFound
- InvalidReference
- ReferenceDisplaced
- DistanceDisplaced
- SensorComparisonNOK
- OtherProblem</v>
      </c>
      <c r="C141" s="164" t="str">
        <f>IF('SYS MQTT FFT Boysen'!C61="","",'SYS MQTT FFT Boysen'!C61)</f>
        <v>results</v>
      </c>
      <c r="D141" s="164" t="str">
        <f>IF('SYS MQTT FFT Boysen'!D61="","",'SYS MQTT FFT Boysen'!D61)</f>
        <v>string</v>
      </c>
      <c r="E141" s="164" t="str">
        <f>IF('SYS MQTT FFT Boysen'!E61="","",'SYS MQTT FFT Boysen'!E61)</f>
        <v/>
      </c>
      <c r="F141" s="164" t="str">
        <f>IF('SYS MQTT FFT Boysen'!F61="","",'SYS MQTT FFT Boysen'!F61)</f>
        <v>5.3</v>
      </c>
    </row>
    <row r="142" spans="1:7">
      <c r="A142" s="35"/>
      <c r="B142" s="35"/>
      <c r="C142" s="35"/>
      <c r="D142" s="35"/>
      <c r="E142" s="35"/>
      <c r="F142" s="35"/>
    </row>
    <row r="143" spans="1:7">
      <c r="G143" s="153"/>
    </row>
    <row r="145" spans="1:7">
      <c r="A145" s="153" t="s">
        <v>2087</v>
      </c>
      <c r="G145" s="163"/>
    </row>
    <row r="146" spans="1:7">
      <c r="G146" s="67"/>
    </row>
    <row r="147" spans="1:7">
      <c r="A147" s="163" t="s">
        <v>2458</v>
      </c>
      <c r="G147" s="67"/>
    </row>
    <row r="148" spans="1:7">
      <c r="A148" s="67" t="s">
        <v>2089</v>
      </c>
      <c r="B148" s="67" t="s">
        <v>2090</v>
      </c>
      <c r="G148" s="67"/>
    </row>
    <row r="149" spans="1:7">
      <c r="A149" s="67">
        <v>1</v>
      </c>
      <c r="B149" s="41" t="s">
        <v>2091</v>
      </c>
      <c r="G149" s="67"/>
    </row>
    <row r="150" spans="1:7">
      <c r="A150" s="67">
        <v>2</v>
      </c>
      <c r="B150" s="41" t="s">
        <v>2474</v>
      </c>
      <c r="G150" s="67"/>
    </row>
    <row r="151" spans="1:7">
      <c r="A151" s="67">
        <v>3</v>
      </c>
      <c r="B151" s="41" t="s">
        <v>2475</v>
      </c>
      <c r="G151" s="67"/>
    </row>
    <row r="152" spans="1:7">
      <c r="A152" s="67">
        <v>4</v>
      </c>
      <c r="B152" s="41" t="s">
        <v>2476</v>
      </c>
    </row>
    <row r="153" spans="1:7">
      <c r="A153" s="67">
        <v>5</v>
      </c>
      <c r="B153" s="41" t="s">
        <v>2477</v>
      </c>
    </row>
    <row r="154" spans="1:7">
      <c r="A154" s="67">
        <v>6</v>
      </c>
      <c r="B154" s="41" t="s">
        <v>2478</v>
      </c>
    </row>
    <row r="155" spans="1:7">
      <c r="A155" s="67">
        <v>7</v>
      </c>
      <c r="B155" s="41" t="s">
        <v>2479</v>
      </c>
    </row>
    <row r="156" spans="1:7">
      <c r="A156" s="67">
        <v>8</v>
      </c>
      <c r="B156" s="41" t="s">
        <v>2480</v>
      </c>
    </row>
    <row r="157" spans="1:7">
      <c r="A157" s="67">
        <v>9</v>
      </c>
      <c r="B157" s="41" t="s">
        <v>2481</v>
      </c>
    </row>
    <row r="158" spans="1:7">
      <c r="A158" s="67">
        <v>10</v>
      </c>
      <c r="B158" s="41" t="s">
        <v>2482</v>
      </c>
    </row>
    <row r="159" spans="1:7">
      <c r="A159" s="67">
        <v>11</v>
      </c>
      <c r="B159" s="41" t="s">
        <v>2483</v>
      </c>
    </row>
    <row r="160" spans="1:7">
      <c r="A160" s="67">
        <v>12</v>
      </c>
      <c r="B160" s="41" t="s">
        <v>2484</v>
      </c>
    </row>
    <row r="161" spans="1:2">
      <c r="A161" s="67">
        <v>13</v>
      </c>
      <c r="B161" s="41" t="s">
        <v>2485</v>
      </c>
    </row>
    <row r="162" spans="1:2">
      <c r="A162" s="67">
        <v>14</v>
      </c>
      <c r="B162" s="41" t="s">
        <v>2486</v>
      </c>
    </row>
    <row r="163" spans="1:2">
      <c r="A163" s="67">
        <v>15</v>
      </c>
      <c r="B163" s="41" t="s">
        <v>2487</v>
      </c>
    </row>
    <row r="164" spans="1:2">
      <c r="A164" s="67">
        <v>16</v>
      </c>
      <c r="B164" s="41" t="s">
        <v>2488</v>
      </c>
    </row>
    <row r="165" spans="1:2">
      <c r="A165" s="67">
        <v>17</v>
      </c>
      <c r="B165" s="41" t="s">
        <v>2489</v>
      </c>
    </row>
    <row r="166" spans="1:2">
      <c r="A166" s="67">
        <v>18</v>
      </c>
      <c r="B166" s="41" t="s">
        <v>2222</v>
      </c>
    </row>
    <row r="167" spans="1:2">
      <c r="A167" s="67">
        <v>19</v>
      </c>
      <c r="B167" s="41" t="s">
        <v>2208</v>
      </c>
    </row>
    <row r="168" spans="1:2">
      <c r="A168" s="67"/>
      <c r="B168" s="41"/>
    </row>
    <row r="169" spans="1:2">
      <c r="A169" s="163" t="s">
        <v>2460</v>
      </c>
    </row>
    <row r="170" spans="1:2">
      <c r="A170" s="67" t="s">
        <v>2089</v>
      </c>
      <c r="B170" s="67" t="s">
        <v>2090</v>
      </c>
    </row>
    <row r="171" spans="1:2">
      <c r="A171" s="67">
        <v>1</v>
      </c>
      <c r="B171" s="41" t="s">
        <v>2091</v>
      </c>
    </row>
    <row r="172" spans="1:2">
      <c r="A172" s="67">
        <v>2</v>
      </c>
      <c r="B172" s="41" t="s">
        <v>2474</v>
      </c>
    </row>
    <row r="173" spans="1:2">
      <c r="A173" s="67">
        <v>3</v>
      </c>
      <c r="B173" s="41" t="s">
        <v>2490</v>
      </c>
    </row>
    <row r="174" spans="1:2">
      <c r="A174" s="67">
        <v>4</v>
      </c>
      <c r="B174" s="41" t="s">
        <v>2491</v>
      </c>
    </row>
    <row r="175" spans="1:2">
      <c r="A175" s="67">
        <v>5</v>
      </c>
      <c r="B175" s="41" t="s">
        <v>2492</v>
      </c>
    </row>
    <row r="176" spans="1:2">
      <c r="A176" s="67">
        <v>6</v>
      </c>
      <c r="B176" s="41" t="s">
        <v>2493</v>
      </c>
    </row>
    <row r="177" spans="1:2">
      <c r="A177" s="67">
        <v>7</v>
      </c>
      <c r="B177" s="41" t="s">
        <v>2494</v>
      </c>
    </row>
    <row r="178" spans="1:2">
      <c r="A178" s="67">
        <v>8</v>
      </c>
      <c r="B178" s="41" t="s">
        <v>2495</v>
      </c>
    </row>
    <row r="179" spans="1:2">
      <c r="A179" s="67">
        <v>9</v>
      </c>
      <c r="B179" s="41" t="s">
        <v>2496</v>
      </c>
    </row>
    <row r="180" spans="1:2">
      <c r="A180" s="67">
        <v>10</v>
      </c>
      <c r="B180" s="41" t="s">
        <v>2497</v>
      </c>
    </row>
    <row r="181" spans="1:2">
      <c r="A181" s="67">
        <v>11</v>
      </c>
      <c r="B181" s="41" t="s">
        <v>2498</v>
      </c>
    </row>
    <row r="182" spans="1:2">
      <c r="A182" s="67">
        <v>12</v>
      </c>
      <c r="B182" s="41" t="s">
        <v>2499</v>
      </c>
    </row>
    <row r="183" spans="1:2">
      <c r="A183" s="67">
        <v>13</v>
      </c>
      <c r="B183" s="41" t="s">
        <v>2222</v>
      </c>
    </row>
    <row r="184" spans="1:2">
      <c r="A184" s="67">
        <v>14</v>
      </c>
      <c r="B184" s="41" t="s">
        <v>2208</v>
      </c>
    </row>
    <row r="185" spans="1:2">
      <c r="A185" s="67"/>
      <c r="B185" s="41"/>
    </row>
    <row r="186" spans="1:2">
      <c r="A186" s="163" t="s">
        <v>2462</v>
      </c>
    </row>
    <row r="187" spans="1:2">
      <c r="A187" s="67" t="s">
        <v>2089</v>
      </c>
      <c r="B187" s="67" t="s">
        <v>2090</v>
      </c>
    </row>
    <row r="188" spans="1:2">
      <c r="A188" s="67">
        <v>1</v>
      </c>
      <c r="B188" s="41" t="s">
        <v>2091</v>
      </c>
    </row>
    <row r="189" spans="1:2">
      <c r="A189" s="67">
        <v>2</v>
      </c>
      <c r="B189" s="41" t="s">
        <v>2474</v>
      </c>
    </row>
    <row r="190" spans="1:2">
      <c r="A190" s="67">
        <v>3</v>
      </c>
      <c r="B190" s="41" t="s">
        <v>2500</v>
      </c>
    </row>
    <row r="191" spans="1:2">
      <c r="A191" s="67">
        <v>4</v>
      </c>
      <c r="B191" s="41" t="s">
        <v>2501</v>
      </c>
    </row>
    <row r="192" spans="1:2">
      <c r="A192" s="67">
        <v>5</v>
      </c>
      <c r="B192" s="41" t="s">
        <v>2492</v>
      </c>
    </row>
    <row r="193" spans="1:2">
      <c r="A193" s="67">
        <v>6</v>
      </c>
      <c r="B193" s="41" t="s">
        <v>2493</v>
      </c>
    </row>
    <row r="194" spans="1:2">
      <c r="A194" s="67">
        <v>7</v>
      </c>
      <c r="B194" s="41" t="s">
        <v>2494</v>
      </c>
    </row>
    <row r="195" spans="1:2">
      <c r="A195" s="67">
        <v>8</v>
      </c>
      <c r="B195" s="41" t="s">
        <v>2495</v>
      </c>
    </row>
    <row r="196" spans="1:2">
      <c r="A196" s="67">
        <v>9</v>
      </c>
      <c r="B196" s="41" t="s">
        <v>2496</v>
      </c>
    </row>
    <row r="197" spans="1:2">
      <c r="A197" s="67">
        <v>10</v>
      </c>
      <c r="B197" s="41" t="s">
        <v>2497</v>
      </c>
    </row>
    <row r="198" spans="1:2">
      <c r="A198" s="67">
        <v>11</v>
      </c>
      <c r="B198" s="41" t="s">
        <v>2502</v>
      </c>
    </row>
    <row r="199" spans="1:2">
      <c r="A199" s="67">
        <v>12</v>
      </c>
      <c r="B199" s="41" t="s">
        <v>2499</v>
      </c>
    </row>
    <row r="200" spans="1:2">
      <c r="A200" s="67">
        <v>13</v>
      </c>
      <c r="B200" s="41" t="s">
        <v>2222</v>
      </c>
    </row>
    <row r="201" spans="1:2">
      <c r="A201" s="67">
        <v>14</v>
      </c>
      <c r="B201" s="41" t="s">
        <v>2208</v>
      </c>
    </row>
    <row r="202" spans="1:2">
      <c r="A202" s="67"/>
      <c r="B202" s="41"/>
    </row>
    <row r="203" spans="1:2">
      <c r="A203" s="163" t="s">
        <v>2464</v>
      </c>
    </row>
    <row r="204" spans="1:2">
      <c r="A204" s="67" t="s">
        <v>2089</v>
      </c>
      <c r="B204" s="67" t="s">
        <v>2090</v>
      </c>
    </row>
    <row r="205" spans="1:2">
      <c r="A205" s="67">
        <v>1</v>
      </c>
      <c r="B205" s="41" t="s">
        <v>2091</v>
      </c>
    </row>
    <row r="206" spans="1:2">
      <c r="A206" s="67">
        <v>2</v>
      </c>
      <c r="B206" s="41" t="s">
        <v>2474</v>
      </c>
    </row>
    <row r="207" spans="1:2">
      <c r="A207" s="67">
        <v>3</v>
      </c>
      <c r="B207" s="41" t="s">
        <v>2503</v>
      </c>
    </row>
    <row r="208" spans="1:2">
      <c r="A208" s="67">
        <v>4</v>
      </c>
      <c r="B208" s="41" t="s">
        <v>2504</v>
      </c>
    </row>
    <row r="209" spans="1:2">
      <c r="A209" s="67">
        <v>5</v>
      </c>
      <c r="B209" s="41" t="s">
        <v>2505</v>
      </c>
    </row>
    <row r="210" spans="1:2">
      <c r="A210" s="67">
        <v>6</v>
      </c>
      <c r="B210" s="41" t="s">
        <v>2506</v>
      </c>
    </row>
    <row r="211" spans="1:2">
      <c r="A211" s="67">
        <v>7</v>
      </c>
      <c r="B211" s="41" t="s">
        <v>2507</v>
      </c>
    </row>
    <row r="212" spans="1:2">
      <c r="A212" s="67">
        <v>8</v>
      </c>
      <c r="B212" s="41" t="s">
        <v>2508</v>
      </c>
    </row>
    <row r="213" spans="1:2">
      <c r="A213" s="67">
        <v>9</v>
      </c>
      <c r="B213" s="41" t="s">
        <v>2509</v>
      </c>
    </row>
    <row r="214" spans="1:2">
      <c r="A214" s="67">
        <v>10</v>
      </c>
      <c r="B214" s="41" t="s">
        <v>2510</v>
      </c>
    </row>
    <row r="215" spans="1:2">
      <c r="A215" s="67">
        <v>11</v>
      </c>
      <c r="B215" s="41" t="s">
        <v>2511</v>
      </c>
    </row>
    <row r="216" spans="1:2">
      <c r="A216" s="67">
        <v>12</v>
      </c>
      <c r="B216" s="41" t="s">
        <v>2512</v>
      </c>
    </row>
    <row r="217" spans="1:2">
      <c r="A217" s="67">
        <v>13</v>
      </c>
      <c r="B217" s="41" t="s">
        <v>2222</v>
      </c>
    </row>
    <row r="218" spans="1:2">
      <c r="A218" s="67">
        <v>14</v>
      </c>
      <c r="B218" s="41" t="s">
        <v>2208</v>
      </c>
    </row>
    <row r="219" spans="1:2">
      <c r="A219" s="67"/>
      <c r="B219" s="41"/>
    </row>
    <row r="220" spans="1:2">
      <c r="A220" s="163" t="s">
        <v>2466</v>
      </c>
    </row>
    <row r="221" spans="1:2">
      <c r="A221" s="67" t="s">
        <v>2089</v>
      </c>
      <c r="B221" s="67" t="s">
        <v>2090</v>
      </c>
    </row>
    <row r="222" spans="1:2">
      <c r="A222" s="67">
        <v>1</v>
      </c>
      <c r="B222" s="41" t="s">
        <v>2091</v>
      </c>
    </row>
    <row r="223" spans="1:2">
      <c r="A223" s="67">
        <v>2</v>
      </c>
      <c r="B223" s="41" t="s">
        <v>2474</v>
      </c>
    </row>
    <row r="224" spans="1:2">
      <c r="A224" s="67">
        <v>3</v>
      </c>
      <c r="B224" s="41" t="s">
        <v>2513</v>
      </c>
    </row>
    <row r="225" spans="1:2">
      <c r="A225" s="67">
        <v>4</v>
      </c>
      <c r="B225" s="41" t="s">
        <v>2514</v>
      </c>
    </row>
    <row r="226" spans="1:2">
      <c r="A226" s="67">
        <v>5</v>
      </c>
      <c r="B226" s="41" t="s">
        <v>2505</v>
      </c>
    </row>
    <row r="227" spans="1:2">
      <c r="A227" s="67">
        <v>6</v>
      </c>
      <c r="B227" s="41" t="s">
        <v>2506</v>
      </c>
    </row>
    <row r="228" spans="1:2">
      <c r="A228" s="67">
        <v>7</v>
      </c>
      <c r="B228" s="41" t="s">
        <v>2507</v>
      </c>
    </row>
    <row r="229" spans="1:2">
      <c r="A229" s="67">
        <v>8</v>
      </c>
      <c r="B229" s="41" t="s">
        <v>2508</v>
      </c>
    </row>
    <row r="230" spans="1:2">
      <c r="A230" s="67">
        <v>9</v>
      </c>
      <c r="B230" s="41" t="s">
        <v>2509</v>
      </c>
    </row>
    <row r="231" spans="1:2">
      <c r="A231" s="67">
        <v>10</v>
      </c>
      <c r="B231" s="41" t="s">
        <v>2510</v>
      </c>
    </row>
    <row r="232" spans="1:2">
      <c r="A232" s="67">
        <v>11</v>
      </c>
      <c r="B232" s="41" t="s">
        <v>2511</v>
      </c>
    </row>
    <row r="233" spans="1:2">
      <c r="A233" s="67">
        <v>12</v>
      </c>
      <c r="B233" s="41" t="s">
        <v>2512</v>
      </c>
    </row>
    <row r="234" spans="1:2">
      <c r="A234" s="67">
        <v>13</v>
      </c>
      <c r="B234" s="41" t="s">
        <v>2222</v>
      </c>
    </row>
    <row r="235" spans="1:2">
      <c r="A235" s="67">
        <v>14</v>
      </c>
      <c r="B235" s="41" t="s">
        <v>2208</v>
      </c>
    </row>
    <row r="236" spans="1:2">
      <c r="B236" s="41"/>
    </row>
    <row r="237" spans="1:2">
      <c r="A237" s="163" t="s">
        <v>2468</v>
      </c>
    </row>
    <row r="238" spans="1:2">
      <c r="A238" s="67" t="s">
        <v>2089</v>
      </c>
      <c r="B238" s="67" t="s">
        <v>2090</v>
      </c>
    </row>
    <row r="239" spans="1:2">
      <c r="A239">
        <v>1</v>
      </c>
      <c r="B239" s="41" t="s">
        <v>2091</v>
      </c>
    </row>
    <row r="240" spans="1:2">
      <c r="A240">
        <v>2</v>
      </c>
      <c r="B240" s="41" t="s">
        <v>2474</v>
      </c>
    </row>
    <row r="241" spans="1:2">
      <c r="A241">
        <v>3</v>
      </c>
      <c r="B241" s="41" t="s">
        <v>2515</v>
      </c>
    </row>
    <row r="242" spans="1:2">
      <c r="A242">
        <v>4</v>
      </c>
      <c r="B242" s="41" t="s">
        <v>2516</v>
      </c>
    </row>
    <row r="243" spans="1:2">
      <c r="A243">
        <v>5</v>
      </c>
      <c r="B243" s="41" t="s">
        <v>2517</v>
      </c>
    </row>
    <row r="244" spans="1:2">
      <c r="A244">
        <v>6</v>
      </c>
      <c r="B244" s="41" t="s">
        <v>2518</v>
      </c>
    </row>
    <row r="245" spans="1:2">
      <c r="A245">
        <v>7</v>
      </c>
      <c r="B245" s="41" t="s">
        <v>2519</v>
      </c>
    </row>
    <row r="246" spans="1:2">
      <c r="A246">
        <v>8</v>
      </c>
      <c r="B246" s="41" t="s">
        <v>2520</v>
      </c>
    </row>
    <row r="247" spans="1:2">
      <c r="A247">
        <v>9</v>
      </c>
      <c r="B247" s="41" t="s">
        <v>2507</v>
      </c>
    </row>
    <row r="248" spans="1:2">
      <c r="A248">
        <v>10</v>
      </c>
      <c r="B248" s="41" t="s">
        <v>2521</v>
      </c>
    </row>
    <row r="249" spans="1:2">
      <c r="A249">
        <v>11</v>
      </c>
      <c r="B249" s="41" t="s">
        <v>2511</v>
      </c>
    </row>
    <row r="250" spans="1:2">
      <c r="A250">
        <v>12</v>
      </c>
      <c r="B250" s="41" t="s">
        <v>2510</v>
      </c>
    </row>
    <row r="251" spans="1:2">
      <c r="A251">
        <v>13</v>
      </c>
      <c r="B251" s="41" t="s">
        <v>2522</v>
      </c>
    </row>
    <row r="252" spans="1:2">
      <c r="A252">
        <v>14</v>
      </c>
      <c r="B252" s="41" t="s">
        <v>2485</v>
      </c>
    </row>
    <row r="253" spans="1:2">
      <c r="A253">
        <v>15</v>
      </c>
      <c r="B253" s="41" t="s">
        <v>2523</v>
      </c>
    </row>
    <row r="254" spans="1:2">
      <c r="A254">
        <v>16</v>
      </c>
      <c r="B254" s="41" t="s">
        <v>2524</v>
      </c>
    </row>
    <row r="255" spans="1:2">
      <c r="A255">
        <v>17</v>
      </c>
      <c r="B255" s="41" t="s">
        <v>2525</v>
      </c>
    </row>
    <row r="256" spans="1:2">
      <c r="A256">
        <v>18</v>
      </c>
      <c r="B256" s="41" t="s">
        <v>2485</v>
      </c>
    </row>
    <row r="257" spans="1:2">
      <c r="A257">
        <v>19</v>
      </c>
      <c r="B257" s="41" t="s">
        <v>2526</v>
      </c>
    </row>
    <row r="258" spans="1:2">
      <c r="A258">
        <v>20</v>
      </c>
      <c r="B258" s="41" t="s">
        <v>2527</v>
      </c>
    </row>
    <row r="259" spans="1:2">
      <c r="A259">
        <v>21</v>
      </c>
      <c r="B259" s="41" t="s">
        <v>2525</v>
      </c>
    </row>
    <row r="260" spans="1:2">
      <c r="A260">
        <v>22</v>
      </c>
      <c r="B260" s="41" t="s">
        <v>2485</v>
      </c>
    </row>
    <row r="261" spans="1:2">
      <c r="A261">
        <v>23</v>
      </c>
      <c r="B261" s="41" t="s">
        <v>2528</v>
      </c>
    </row>
    <row r="262" spans="1:2">
      <c r="A262">
        <v>24</v>
      </c>
      <c r="B262" s="41" t="s">
        <v>2529</v>
      </c>
    </row>
    <row r="263" spans="1:2">
      <c r="A263">
        <v>25</v>
      </c>
      <c r="B263" s="41" t="s">
        <v>2530</v>
      </c>
    </row>
    <row r="264" spans="1:2">
      <c r="A264">
        <v>26</v>
      </c>
      <c r="B264" s="41" t="s">
        <v>2525</v>
      </c>
    </row>
    <row r="265" spans="1:2">
      <c r="A265">
        <v>27</v>
      </c>
      <c r="B265" s="41" t="s">
        <v>2485</v>
      </c>
    </row>
    <row r="266" spans="1:2">
      <c r="A266">
        <v>28</v>
      </c>
      <c r="B266" s="41" t="s">
        <v>2531</v>
      </c>
    </row>
    <row r="267" spans="1:2">
      <c r="A267">
        <v>29</v>
      </c>
      <c r="B267" s="41" t="s">
        <v>2532</v>
      </c>
    </row>
    <row r="268" spans="1:2">
      <c r="A268">
        <v>30</v>
      </c>
      <c r="B268" s="41" t="s">
        <v>2533</v>
      </c>
    </row>
    <row r="269" spans="1:2">
      <c r="A269">
        <v>31</v>
      </c>
      <c r="B269" s="41" t="s">
        <v>2534</v>
      </c>
    </row>
    <row r="270" spans="1:2">
      <c r="A270">
        <v>32</v>
      </c>
      <c r="B270" s="41" t="s">
        <v>2535</v>
      </c>
    </row>
    <row r="271" spans="1:2">
      <c r="A271">
        <v>33</v>
      </c>
      <c r="B271" s="41" t="s">
        <v>2536</v>
      </c>
    </row>
    <row r="272" spans="1:2">
      <c r="A272">
        <v>34</v>
      </c>
      <c r="B272" s="41" t="s">
        <v>2537</v>
      </c>
    </row>
    <row r="273" spans="1:2">
      <c r="A273">
        <v>35</v>
      </c>
      <c r="B273" s="41" t="s">
        <v>2525</v>
      </c>
    </row>
    <row r="274" spans="1:2">
      <c r="A274">
        <v>36</v>
      </c>
      <c r="B274" s="41" t="s">
        <v>2485</v>
      </c>
    </row>
    <row r="275" spans="1:2">
      <c r="A275">
        <v>37</v>
      </c>
      <c r="B275" s="41" t="s">
        <v>2538</v>
      </c>
    </row>
    <row r="276" spans="1:2">
      <c r="A276">
        <v>38</v>
      </c>
      <c r="B276" s="41" t="s">
        <v>2539</v>
      </c>
    </row>
    <row r="277" spans="1:2">
      <c r="A277">
        <v>39</v>
      </c>
      <c r="B277" s="41" t="s">
        <v>2540</v>
      </c>
    </row>
    <row r="278" spans="1:2">
      <c r="A278">
        <v>40</v>
      </c>
      <c r="B278" s="41" t="s">
        <v>2525</v>
      </c>
    </row>
    <row r="279" spans="1:2">
      <c r="A279">
        <v>41</v>
      </c>
      <c r="B279" s="41" t="s">
        <v>2485</v>
      </c>
    </row>
    <row r="280" spans="1:2">
      <c r="A280">
        <v>42</v>
      </c>
      <c r="B280" s="41" t="s">
        <v>2541</v>
      </c>
    </row>
    <row r="281" spans="1:2">
      <c r="A281">
        <v>43</v>
      </c>
      <c r="B281" s="41" t="s">
        <v>2542</v>
      </c>
    </row>
    <row r="282" spans="1:2">
      <c r="A282">
        <v>44</v>
      </c>
      <c r="B282" s="41" t="s">
        <v>2543</v>
      </c>
    </row>
    <row r="283" spans="1:2">
      <c r="A283">
        <v>45</v>
      </c>
      <c r="B283" s="41" t="s">
        <v>2525</v>
      </c>
    </row>
    <row r="284" spans="1:2">
      <c r="A284">
        <v>46</v>
      </c>
      <c r="B284" s="41" t="s">
        <v>2485</v>
      </c>
    </row>
    <row r="285" spans="1:2">
      <c r="A285">
        <v>47</v>
      </c>
      <c r="B285" s="41" t="s">
        <v>2544</v>
      </c>
    </row>
    <row r="286" spans="1:2">
      <c r="A286">
        <v>48</v>
      </c>
      <c r="B286" s="41" t="s">
        <v>2545</v>
      </c>
    </row>
    <row r="287" spans="1:2">
      <c r="A287">
        <v>49</v>
      </c>
      <c r="B287" s="41" t="s">
        <v>2543</v>
      </c>
    </row>
    <row r="288" spans="1:2">
      <c r="A288">
        <v>50</v>
      </c>
      <c r="B288" s="41" t="s">
        <v>2525</v>
      </c>
    </row>
    <row r="289" spans="1:2">
      <c r="A289">
        <v>51</v>
      </c>
      <c r="B289" s="41" t="s">
        <v>2485</v>
      </c>
    </row>
    <row r="290" spans="1:2">
      <c r="A290">
        <v>52</v>
      </c>
      <c r="B290" s="41" t="s">
        <v>2546</v>
      </c>
    </row>
    <row r="291" spans="1:2">
      <c r="A291">
        <v>53</v>
      </c>
      <c r="B291" s="41" t="s">
        <v>2547</v>
      </c>
    </row>
    <row r="292" spans="1:2">
      <c r="A292">
        <v>54</v>
      </c>
      <c r="B292" s="41" t="s">
        <v>2525</v>
      </c>
    </row>
    <row r="293" spans="1:2">
      <c r="A293">
        <v>55</v>
      </c>
      <c r="B293" s="41" t="s">
        <v>2485</v>
      </c>
    </row>
    <row r="294" spans="1:2">
      <c r="A294">
        <v>56</v>
      </c>
      <c r="B294" s="41" t="s">
        <v>2548</v>
      </c>
    </row>
    <row r="295" spans="1:2">
      <c r="A295">
        <v>57</v>
      </c>
      <c r="B295" s="41" t="s">
        <v>2549</v>
      </c>
    </row>
    <row r="296" spans="1:2">
      <c r="A296">
        <v>58</v>
      </c>
      <c r="B296" s="41" t="s">
        <v>2550</v>
      </c>
    </row>
    <row r="297" spans="1:2">
      <c r="A297">
        <v>59</v>
      </c>
      <c r="B297" s="41" t="s">
        <v>2551</v>
      </c>
    </row>
    <row r="298" spans="1:2">
      <c r="A298">
        <v>60</v>
      </c>
      <c r="B298" s="41" t="s">
        <v>2552</v>
      </c>
    </row>
    <row r="299" spans="1:2">
      <c r="A299">
        <v>61</v>
      </c>
      <c r="B299" s="41" t="s">
        <v>2553</v>
      </c>
    </row>
    <row r="300" spans="1:2">
      <c r="A300">
        <v>62</v>
      </c>
      <c r="B300" s="41" t="s">
        <v>2554</v>
      </c>
    </row>
    <row r="301" spans="1:2">
      <c r="A301">
        <v>63</v>
      </c>
      <c r="B301" s="41" t="s">
        <v>2525</v>
      </c>
    </row>
    <row r="302" spans="1:2">
      <c r="A302">
        <v>64</v>
      </c>
      <c r="B302" s="41" t="s">
        <v>2485</v>
      </c>
    </row>
    <row r="303" spans="1:2">
      <c r="A303">
        <v>65</v>
      </c>
      <c r="B303" s="41" t="s">
        <v>2555</v>
      </c>
    </row>
    <row r="304" spans="1:2">
      <c r="A304">
        <v>66</v>
      </c>
      <c r="B304" s="41" t="s">
        <v>2556</v>
      </c>
    </row>
    <row r="305" spans="1:2">
      <c r="A305">
        <v>67</v>
      </c>
      <c r="B305" s="41" t="s">
        <v>2557</v>
      </c>
    </row>
    <row r="306" spans="1:2">
      <c r="A306">
        <v>68</v>
      </c>
      <c r="B306" s="41" t="s">
        <v>2551</v>
      </c>
    </row>
    <row r="307" spans="1:2">
      <c r="A307">
        <v>69</v>
      </c>
      <c r="B307" s="41" t="s">
        <v>2552</v>
      </c>
    </row>
    <row r="308" spans="1:2">
      <c r="A308">
        <v>70</v>
      </c>
      <c r="B308" s="41" t="s">
        <v>2536</v>
      </c>
    </row>
    <row r="309" spans="1:2">
      <c r="A309">
        <v>71</v>
      </c>
      <c r="B309" s="41" t="s">
        <v>2554</v>
      </c>
    </row>
    <row r="310" spans="1:2">
      <c r="A310">
        <v>72</v>
      </c>
      <c r="B310" s="41" t="s">
        <v>2525</v>
      </c>
    </row>
    <row r="311" spans="1:2">
      <c r="A311">
        <v>73</v>
      </c>
      <c r="B311" s="41" t="s">
        <v>2485</v>
      </c>
    </row>
    <row r="312" spans="1:2">
      <c r="A312">
        <v>74</v>
      </c>
      <c r="B312" s="41" t="s">
        <v>2558</v>
      </c>
    </row>
    <row r="313" spans="1:2">
      <c r="A313">
        <v>75</v>
      </c>
      <c r="B313" s="41" t="s">
        <v>2559</v>
      </c>
    </row>
    <row r="314" spans="1:2">
      <c r="A314">
        <v>76</v>
      </c>
      <c r="B314" s="41" t="s">
        <v>2525</v>
      </c>
    </row>
    <row r="315" spans="1:2">
      <c r="A315">
        <v>77</v>
      </c>
      <c r="B315" s="41" t="s">
        <v>2485</v>
      </c>
    </row>
    <row r="316" spans="1:2">
      <c r="A316">
        <v>78</v>
      </c>
      <c r="B316" s="41" t="s">
        <v>2560</v>
      </c>
    </row>
    <row r="317" spans="1:2">
      <c r="A317">
        <v>79</v>
      </c>
      <c r="B317" s="41" t="s">
        <v>2532</v>
      </c>
    </row>
    <row r="318" spans="1:2">
      <c r="A318">
        <v>80</v>
      </c>
      <c r="B318" s="41" t="s">
        <v>2561</v>
      </c>
    </row>
    <row r="319" spans="1:2">
      <c r="A319">
        <v>81</v>
      </c>
      <c r="B319" s="41" t="s">
        <v>2534</v>
      </c>
    </row>
    <row r="320" spans="1:2">
      <c r="A320">
        <v>82</v>
      </c>
      <c r="B320" s="41" t="s">
        <v>2562</v>
      </c>
    </row>
    <row r="321" spans="1:2">
      <c r="A321">
        <v>83</v>
      </c>
      <c r="B321" s="41" t="s">
        <v>2536</v>
      </c>
    </row>
    <row r="322" spans="1:2">
      <c r="A322">
        <v>84</v>
      </c>
      <c r="B322" s="41" t="s">
        <v>2537</v>
      </c>
    </row>
    <row r="323" spans="1:2">
      <c r="A323">
        <v>85</v>
      </c>
      <c r="B323" s="41" t="s">
        <v>2525</v>
      </c>
    </row>
    <row r="324" spans="1:2">
      <c r="A324">
        <v>86</v>
      </c>
      <c r="B324" s="41" t="s">
        <v>2485</v>
      </c>
    </row>
    <row r="325" spans="1:2">
      <c r="A325">
        <v>87</v>
      </c>
      <c r="B325" s="41" t="s">
        <v>2563</v>
      </c>
    </row>
    <row r="326" spans="1:2">
      <c r="A326">
        <v>88</v>
      </c>
      <c r="B326" s="41" t="s">
        <v>2564</v>
      </c>
    </row>
    <row r="327" spans="1:2">
      <c r="A327">
        <v>89</v>
      </c>
      <c r="B327" s="41" t="s">
        <v>2525</v>
      </c>
    </row>
    <row r="328" spans="1:2">
      <c r="A328">
        <v>90</v>
      </c>
      <c r="B328" s="41" t="s">
        <v>2485</v>
      </c>
    </row>
    <row r="329" spans="1:2">
      <c r="A329">
        <v>91</v>
      </c>
      <c r="B329" s="41" t="s">
        <v>2565</v>
      </c>
    </row>
    <row r="330" spans="1:2">
      <c r="A330">
        <v>92</v>
      </c>
      <c r="B330" s="41" t="s">
        <v>2566</v>
      </c>
    </row>
    <row r="331" spans="1:2">
      <c r="A331">
        <v>93</v>
      </c>
      <c r="B331" s="41" t="s">
        <v>2525</v>
      </c>
    </row>
    <row r="332" spans="1:2">
      <c r="A332">
        <v>94</v>
      </c>
      <c r="B332" s="41" t="s">
        <v>2485</v>
      </c>
    </row>
    <row r="333" spans="1:2">
      <c r="A333">
        <v>95</v>
      </c>
      <c r="B333" s="41" t="s">
        <v>2567</v>
      </c>
    </row>
    <row r="334" spans="1:2">
      <c r="A334">
        <v>96</v>
      </c>
      <c r="B334" s="41" t="s">
        <v>2568</v>
      </c>
    </row>
    <row r="335" spans="1:2">
      <c r="A335">
        <v>97</v>
      </c>
      <c r="B335" s="41" t="s">
        <v>2569</v>
      </c>
    </row>
    <row r="336" spans="1:2">
      <c r="A336">
        <v>98</v>
      </c>
      <c r="B336" s="41" t="s">
        <v>2570</v>
      </c>
    </row>
    <row r="337" spans="1:2">
      <c r="A337">
        <v>99</v>
      </c>
      <c r="B337" s="41" t="s">
        <v>2571</v>
      </c>
    </row>
    <row r="338" spans="1:2">
      <c r="A338">
        <v>100</v>
      </c>
      <c r="B338" s="41" t="s">
        <v>2572</v>
      </c>
    </row>
    <row r="339" spans="1:2">
      <c r="A339">
        <v>101</v>
      </c>
      <c r="B339" s="41" t="s">
        <v>2573</v>
      </c>
    </row>
    <row r="340" spans="1:2">
      <c r="A340">
        <v>102</v>
      </c>
      <c r="B340" s="41" t="s">
        <v>2525</v>
      </c>
    </row>
    <row r="341" spans="1:2">
      <c r="A341">
        <v>103</v>
      </c>
      <c r="B341" s="41" t="s">
        <v>2485</v>
      </c>
    </row>
    <row r="342" spans="1:2">
      <c r="A342">
        <v>104</v>
      </c>
      <c r="B342" s="41" t="s">
        <v>2574</v>
      </c>
    </row>
    <row r="343" spans="1:2">
      <c r="A343">
        <v>105</v>
      </c>
      <c r="B343" s="41" t="s">
        <v>2564</v>
      </c>
    </row>
    <row r="344" spans="1:2">
      <c r="A344">
        <v>106</v>
      </c>
      <c r="B344" s="41" t="s">
        <v>2488</v>
      </c>
    </row>
    <row r="345" spans="1:2">
      <c r="A345">
        <v>107</v>
      </c>
      <c r="B345" s="41" t="s">
        <v>2191</v>
      </c>
    </row>
    <row r="346" spans="1:2">
      <c r="A346">
        <v>108</v>
      </c>
      <c r="B346" s="41" t="s">
        <v>2575</v>
      </c>
    </row>
    <row r="347" spans="1:2">
      <c r="A347">
        <v>109</v>
      </c>
      <c r="B347" s="41" t="s">
        <v>2485</v>
      </c>
    </row>
    <row r="348" spans="1:2">
      <c r="A348">
        <v>110</v>
      </c>
      <c r="B348" s="41" t="s">
        <v>2576</v>
      </c>
    </row>
    <row r="349" spans="1:2">
      <c r="A349">
        <v>111</v>
      </c>
      <c r="B349" s="41" t="s">
        <v>2577</v>
      </c>
    </row>
    <row r="350" spans="1:2">
      <c r="A350">
        <v>112</v>
      </c>
      <c r="B350" s="41" t="s">
        <v>2578</v>
      </c>
    </row>
    <row r="351" spans="1:2">
      <c r="A351">
        <v>113</v>
      </c>
      <c r="B351" s="41" t="s">
        <v>2488</v>
      </c>
    </row>
    <row r="352" spans="1:2">
      <c r="A352">
        <v>114</v>
      </c>
      <c r="B352" s="41" t="s">
        <v>2489</v>
      </c>
    </row>
    <row r="353" spans="1:2">
      <c r="A353">
        <v>115</v>
      </c>
      <c r="B353" s="41" t="s">
        <v>2222</v>
      </c>
    </row>
    <row r="354" spans="1:2">
      <c r="A354">
        <v>116</v>
      </c>
      <c r="B354" s="41" t="s">
        <v>2208</v>
      </c>
    </row>
    <row r="355" spans="1:2">
      <c r="B355" s="41"/>
    </row>
    <row r="356" spans="1:2">
      <c r="A356" s="163" t="s">
        <v>2470</v>
      </c>
    </row>
    <row r="357" spans="1:2">
      <c r="A357" s="67" t="s">
        <v>2089</v>
      </c>
      <c r="B357" s="67" t="s">
        <v>2090</v>
      </c>
    </row>
    <row r="358" spans="1:2">
      <c r="A358">
        <v>1</v>
      </c>
      <c r="B358" s="41" t="s">
        <v>2091</v>
      </c>
    </row>
    <row r="359" spans="1:2">
      <c r="A359">
        <v>2</v>
      </c>
      <c r="B359" s="41" t="s">
        <v>2474</v>
      </c>
    </row>
    <row r="360" spans="1:2">
      <c r="A360">
        <v>3</v>
      </c>
      <c r="B360" s="41" t="s">
        <v>2579</v>
      </c>
    </row>
    <row r="361" spans="1:2">
      <c r="A361">
        <v>4</v>
      </c>
      <c r="B361" s="41" t="s">
        <v>2580</v>
      </c>
    </row>
    <row r="362" spans="1:2">
      <c r="A362">
        <v>5</v>
      </c>
      <c r="B362" s="41" t="s">
        <v>2581</v>
      </c>
    </row>
    <row r="363" spans="1:2">
      <c r="A363">
        <v>6</v>
      </c>
      <c r="B363" s="41" t="s">
        <v>2582</v>
      </c>
    </row>
    <row r="364" spans="1:2">
      <c r="A364">
        <v>7</v>
      </c>
      <c r="B364" s="41" t="s">
        <v>2583</v>
      </c>
    </row>
    <row r="365" spans="1:2">
      <c r="A365">
        <v>8</v>
      </c>
      <c r="B365" s="41" t="s">
        <v>2479</v>
      </c>
    </row>
    <row r="366" spans="1:2">
      <c r="A366">
        <v>9</v>
      </c>
      <c r="B366" s="41" t="s">
        <v>2584</v>
      </c>
    </row>
    <row r="367" spans="1:2">
      <c r="A367">
        <v>10</v>
      </c>
      <c r="B367" s="41" t="s">
        <v>2483</v>
      </c>
    </row>
    <row r="368" spans="1:2">
      <c r="A368">
        <v>11</v>
      </c>
      <c r="B368" s="41" t="s">
        <v>2482</v>
      </c>
    </row>
    <row r="369" spans="1:2">
      <c r="A369">
        <v>12</v>
      </c>
      <c r="B369" s="41" t="s">
        <v>2585</v>
      </c>
    </row>
    <row r="370" spans="1:2">
      <c r="A370">
        <v>13</v>
      </c>
      <c r="B370" s="41" t="s">
        <v>2522</v>
      </c>
    </row>
    <row r="371" spans="1:2">
      <c r="A371">
        <v>14</v>
      </c>
      <c r="B371" s="41" t="s">
        <v>2485</v>
      </c>
    </row>
    <row r="372" spans="1:2">
      <c r="A372">
        <v>15</v>
      </c>
      <c r="B372" s="41" t="s">
        <v>2586</v>
      </c>
    </row>
    <row r="373" spans="1:2">
      <c r="A373">
        <v>16</v>
      </c>
      <c r="B373" s="41" t="s">
        <v>2587</v>
      </c>
    </row>
    <row r="374" spans="1:2">
      <c r="A374">
        <v>17</v>
      </c>
      <c r="B374" s="41" t="s">
        <v>2525</v>
      </c>
    </row>
    <row r="375" spans="1:2">
      <c r="A375">
        <v>18</v>
      </c>
      <c r="B375" s="41" t="s">
        <v>2485</v>
      </c>
    </row>
    <row r="376" spans="1:2">
      <c r="A376">
        <v>19</v>
      </c>
      <c r="B376" s="41" t="s">
        <v>2588</v>
      </c>
    </row>
    <row r="377" spans="1:2">
      <c r="A377">
        <v>20</v>
      </c>
      <c r="B377" s="41" t="s">
        <v>2587</v>
      </c>
    </row>
    <row r="378" spans="1:2">
      <c r="A378">
        <v>21</v>
      </c>
      <c r="B378" s="41" t="s">
        <v>2525</v>
      </c>
    </row>
    <row r="379" spans="1:2">
      <c r="A379">
        <v>22</v>
      </c>
      <c r="B379" s="41" t="s">
        <v>2485</v>
      </c>
    </row>
    <row r="380" spans="1:2">
      <c r="A380">
        <v>23</v>
      </c>
      <c r="B380" s="41" t="s">
        <v>2589</v>
      </c>
    </row>
    <row r="381" spans="1:2">
      <c r="A381">
        <v>24</v>
      </c>
      <c r="B381" s="41" t="s">
        <v>2587</v>
      </c>
    </row>
    <row r="382" spans="1:2">
      <c r="A382">
        <v>25</v>
      </c>
      <c r="B382" s="41" t="s">
        <v>2525</v>
      </c>
    </row>
    <row r="383" spans="1:2">
      <c r="A383">
        <v>26</v>
      </c>
      <c r="B383" s="41" t="s">
        <v>2485</v>
      </c>
    </row>
    <row r="384" spans="1:2">
      <c r="A384">
        <v>27</v>
      </c>
      <c r="B384" s="41" t="s">
        <v>2590</v>
      </c>
    </row>
    <row r="385" spans="1:2">
      <c r="A385">
        <v>28</v>
      </c>
      <c r="B385" s="41" t="s">
        <v>2587</v>
      </c>
    </row>
    <row r="386" spans="1:2">
      <c r="A386">
        <v>29</v>
      </c>
      <c r="B386" s="41" t="s">
        <v>2525</v>
      </c>
    </row>
    <row r="387" spans="1:2">
      <c r="A387">
        <v>30</v>
      </c>
      <c r="B387" s="41" t="s">
        <v>2485</v>
      </c>
    </row>
    <row r="388" spans="1:2">
      <c r="A388">
        <v>31</v>
      </c>
      <c r="B388" s="41" t="s">
        <v>2591</v>
      </c>
    </row>
    <row r="389" spans="1:2">
      <c r="A389">
        <v>32</v>
      </c>
      <c r="B389" s="41" t="s">
        <v>2587</v>
      </c>
    </row>
    <row r="390" spans="1:2">
      <c r="A390">
        <v>33</v>
      </c>
      <c r="B390" s="41" t="s">
        <v>2525</v>
      </c>
    </row>
    <row r="391" spans="1:2">
      <c r="A391">
        <v>34</v>
      </c>
      <c r="B391" s="41" t="s">
        <v>2485</v>
      </c>
    </row>
    <row r="392" spans="1:2">
      <c r="A392">
        <v>35</v>
      </c>
      <c r="B392" s="41" t="s">
        <v>2592</v>
      </c>
    </row>
    <row r="393" spans="1:2">
      <c r="A393">
        <v>36</v>
      </c>
      <c r="B393" s="41" t="s">
        <v>2587</v>
      </c>
    </row>
    <row r="394" spans="1:2">
      <c r="A394">
        <v>37</v>
      </c>
      <c r="B394" s="41" t="s">
        <v>2525</v>
      </c>
    </row>
    <row r="395" spans="1:2">
      <c r="A395">
        <v>38</v>
      </c>
      <c r="B395" s="41" t="s">
        <v>2485</v>
      </c>
    </row>
    <row r="396" spans="1:2">
      <c r="A396">
        <v>39</v>
      </c>
      <c r="B396" s="41" t="s">
        <v>2593</v>
      </c>
    </row>
    <row r="397" spans="1:2">
      <c r="A397">
        <v>40</v>
      </c>
      <c r="B397" s="41" t="s">
        <v>2594</v>
      </c>
    </row>
    <row r="398" spans="1:2">
      <c r="A398">
        <v>41</v>
      </c>
      <c r="B398" s="41" t="s">
        <v>2525</v>
      </c>
    </row>
    <row r="399" spans="1:2">
      <c r="A399">
        <v>42</v>
      </c>
      <c r="B399" s="41" t="s">
        <v>2485</v>
      </c>
    </row>
    <row r="400" spans="1:2">
      <c r="A400">
        <v>43</v>
      </c>
      <c r="B400" s="41" t="s">
        <v>2595</v>
      </c>
    </row>
    <row r="401" spans="1:2">
      <c r="A401">
        <v>44</v>
      </c>
      <c r="B401" s="41" t="s">
        <v>2596</v>
      </c>
    </row>
    <row r="402" spans="1:2">
      <c r="A402">
        <v>45</v>
      </c>
      <c r="B402" s="41" t="s">
        <v>2525</v>
      </c>
    </row>
    <row r="403" spans="1:2">
      <c r="A403">
        <v>46</v>
      </c>
      <c r="B403" s="41" t="s">
        <v>2485</v>
      </c>
    </row>
    <row r="404" spans="1:2">
      <c r="A404">
        <v>47</v>
      </c>
      <c r="B404" s="41" t="s">
        <v>2597</v>
      </c>
    </row>
    <row r="405" spans="1:2">
      <c r="A405">
        <v>48</v>
      </c>
      <c r="B405" s="41" t="s">
        <v>2594</v>
      </c>
    </row>
    <row r="406" spans="1:2">
      <c r="A406">
        <v>49</v>
      </c>
      <c r="B406" s="41" t="s">
        <v>2525</v>
      </c>
    </row>
    <row r="407" spans="1:2">
      <c r="A407">
        <v>50</v>
      </c>
      <c r="B407" s="41" t="s">
        <v>2485</v>
      </c>
    </row>
    <row r="408" spans="1:2">
      <c r="A408">
        <v>51</v>
      </c>
      <c r="B408" s="41" t="s">
        <v>2598</v>
      </c>
    </row>
    <row r="409" spans="1:2">
      <c r="A409">
        <v>52</v>
      </c>
      <c r="B409" s="41" t="s">
        <v>2587</v>
      </c>
    </row>
    <row r="410" spans="1:2">
      <c r="A410">
        <v>53</v>
      </c>
      <c r="B410" s="41" t="s">
        <v>2525</v>
      </c>
    </row>
    <row r="411" spans="1:2">
      <c r="A411">
        <v>54</v>
      </c>
      <c r="B411" s="41" t="s">
        <v>2485</v>
      </c>
    </row>
    <row r="412" spans="1:2">
      <c r="A412">
        <v>55</v>
      </c>
      <c r="B412" s="41" t="s">
        <v>2599</v>
      </c>
    </row>
    <row r="413" spans="1:2">
      <c r="A413">
        <v>56</v>
      </c>
      <c r="B413" s="41" t="s">
        <v>2587</v>
      </c>
    </row>
    <row r="414" spans="1:2">
      <c r="A414">
        <v>57</v>
      </c>
      <c r="B414" s="41" t="s">
        <v>2525</v>
      </c>
    </row>
    <row r="415" spans="1:2">
      <c r="A415">
        <v>58</v>
      </c>
      <c r="B415" s="41" t="s">
        <v>2485</v>
      </c>
    </row>
    <row r="416" spans="1:2">
      <c r="A416">
        <v>59</v>
      </c>
      <c r="B416" s="41" t="s">
        <v>2600</v>
      </c>
    </row>
    <row r="417" spans="1:2">
      <c r="A417">
        <v>60</v>
      </c>
      <c r="B417" s="41" t="s">
        <v>2587</v>
      </c>
    </row>
    <row r="418" spans="1:2">
      <c r="A418">
        <v>61</v>
      </c>
      <c r="B418" s="41" t="s">
        <v>2525</v>
      </c>
    </row>
    <row r="419" spans="1:2">
      <c r="A419">
        <v>62</v>
      </c>
      <c r="B419" s="41" t="s">
        <v>2485</v>
      </c>
    </row>
    <row r="420" spans="1:2">
      <c r="A420">
        <v>63</v>
      </c>
      <c r="B420" s="41" t="s">
        <v>2601</v>
      </c>
    </row>
    <row r="421" spans="1:2">
      <c r="A421">
        <v>64</v>
      </c>
      <c r="B421" s="41" t="s">
        <v>2587</v>
      </c>
    </row>
    <row r="422" spans="1:2">
      <c r="A422">
        <v>65</v>
      </c>
      <c r="B422" s="41" t="s">
        <v>2525</v>
      </c>
    </row>
    <row r="423" spans="1:2">
      <c r="A423">
        <v>66</v>
      </c>
      <c r="B423" s="41" t="s">
        <v>2485</v>
      </c>
    </row>
    <row r="424" spans="1:2">
      <c r="A424">
        <v>67</v>
      </c>
      <c r="B424" s="41" t="s">
        <v>2602</v>
      </c>
    </row>
    <row r="425" spans="1:2">
      <c r="A425">
        <v>68</v>
      </c>
      <c r="B425" s="41" t="s">
        <v>2587</v>
      </c>
    </row>
    <row r="426" spans="1:2">
      <c r="A426">
        <v>69</v>
      </c>
      <c r="B426" s="41" t="s">
        <v>2525</v>
      </c>
    </row>
    <row r="427" spans="1:2">
      <c r="A427">
        <v>70</v>
      </c>
      <c r="B427" s="41" t="s">
        <v>2485</v>
      </c>
    </row>
    <row r="428" spans="1:2">
      <c r="A428">
        <v>71</v>
      </c>
      <c r="B428" s="41" t="s">
        <v>2603</v>
      </c>
    </row>
    <row r="429" spans="1:2">
      <c r="A429">
        <v>72</v>
      </c>
      <c r="B429" s="41" t="s">
        <v>2587</v>
      </c>
    </row>
    <row r="430" spans="1:2">
      <c r="A430">
        <v>73</v>
      </c>
      <c r="B430" s="41" t="s">
        <v>2525</v>
      </c>
    </row>
    <row r="431" spans="1:2">
      <c r="A431">
        <v>74</v>
      </c>
      <c r="B431" s="41" t="s">
        <v>2485</v>
      </c>
    </row>
    <row r="432" spans="1:2">
      <c r="A432">
        <v>75</v>
      </c>
      <c r="B432" s="41" t="s">
        <v>2604</v>
      </c>
    </row>
    <row r="433" spans="1:2">
      <c r="A433">
        <v>76</v>
      </c>
      <c r="B433" s="41" t="s">
        <v>2605</v>
      </c>
    </row>
    <row r="434" spans="1:2">
      <c r="A434">
        <v>77</v>
      </c>
      <c r="B434" s="41" t="s">
        <v>2525</v>
      </c>
    </row>
    <row r="435" spans="1:2">
      <c r="A435">
        <v>78</v>
      </c>
      <c r="B435" s="41" t="s">
        <v>2485</v>
      </c>
    </row>
    <row r="436" spans="1:2">
      <c r="A436">
        <v>79</v>
      </c>
      <c r="B436" s="41" t="s">
        <v>2606</v>
      </c>
    </row>
    <row r="437" spans="1:2">
      <c r="A437">
        <v>80</v>
      </c>
      <c r="B437" s="41" t="s">
        <v>2587</v>
      </c>
    </row>
    <row r="438" spans="1:2">
      <c r="A438">
        <v>81</v>
      </c>
      <c r="B438" s="41" t="s">
        <v>2525</v>
      </c>
    </row>
    <row r="439" spans="1:2">
      <c r="A439">
        <v>82</v>
      </c>
      <c r="B439" s="41" t="s">
        <v>2485</v>
      </c>
    </row>
    <row r="440" spans="1:2">
      <c r="A440">
        <v>83</v>
      </c>
      <c r="B440" s="41" t="s">
        <v>2607</v>
      </c>
    </row>
    <row r="441" spans="1:2">
      <c r="A441">
        <v>84</v>
      </c>
      <c r="B441" s="41" t="s">
        <v>2587</v>
      </c>
    </row>
    <row r="442" spans="1:2">
      <c r="A442">
        <v>85</v>
      </c>
      <c r="B442" s="41" t="s">
        <v>2525</v>
      </c>
    </row>
    <row r="443" spans="1:2">
      <c r="A443">
        <v>86</v>
      </c>
      <c r="B443" s="41" t="s">
        <v>2485</v>
      </c>
    </row>
    <row r="444" spans="1:2">
      <c r="A444">
        <v>87</v>
      </c>
      <c r="B444" s="41" t="s">
        <v>2608</v>
      </c>
    </row>
    <row r="445" spans="1:2">
      <c r="A445">
        <v>88</v>
      </c>
      <c r="B445" s="41" t="s">
        <v>2587</v>
      </c>
    </row>
    <row r="446" spans="1:2">
      <c r="A446">
        <v>89</v>
      </c>
      <c r="B446" s="41" t="s">
        <v>2525</v>
      </c>
    </row>
    <row r="447" spans="1:2">
      <c r="A447">
        <v>90</v>
      </c>
      <c r="B447" s="41" t="s">
        <v>2485</v>
      </c>
    </row>
    <row r="448" spans="1:2">
      <c r="A448">
        <v>91</v>
      </c>
      <c r="B448" s="41" t="s">
        <v>2609</v>
      </c>
    </row>
    <row r="449" spans="1:2">
      <c r="A449">
        <v>92</v>
      </c>
      <c r="B449" s="41" t="s">
        <v>2587</v>
      </c>
    </row>
    <row r="450" spans="1:2">
      <c r="A450">
        <v>93</v>
      </c>
      <c r="B450" s="41" t="s">
        <v>2525</v>
      </c>
    </row>
    <row r="451" spans="1:2">
      <c r="A451">
        <v>94</v>
      </c>
      <c r="B451" s="41" t="s">
        <v>2485</v>
      </c>
    </row>
    <row r="452" spans="1:2">
      <c r="A452">
        <v>95</v>
      </c>
      <c r="B452" s="41" t="s">
        <v>2610</v>
      </c>
    </row>
    <row r="453" spans="1:2">
      <c r="A453">
        <v>96</v>
      </c>
      <c r="B453" s="41" t="s">
        <v>2594</v>
      </c>
    </row>
    <row r="454" spans="1:2">
      <c r="A454">
        <v>97</v>
      </c>
      <c r="B454" s="41" t="s">
        <v>2525</v>
      </c>
    </row>
    <row r="455" spans="1:2">
      <c r="A455">
        <v>98</v>
      </c>
      <c r="B455" s="41" t="s">
        <v>2485</v>
      </c>
    </row>
    <row r="456" spans="1:2">
      <c r="A456">
        <v>99</v>
      </c>
      <c r="B456" s="41" t="s">
        <v>2611</v>
      </c>
    </row>
    <row r="457" spans="1:2">
      <c r="A457">
        <v>100</v>
      </c>
      <c r="B457" s="41" t="s">
        <v>2612</v>
      </c>
    </row>
    <row r="458" spans="1:2">
      <c r="A458">
        <v>101</v>
      </c>
      <c r="B458" s="41" t="s">
        <v>2525</v>
      </c>
    </row>
    <row r="459" spans="1:2">
      <c r="A459">
        <v>102</v>
      </c>
      <c r="B459" s="41" t="s">
        <v>2485</v>
      </c>
    </row>
    <row r="460" spans="1:2">
      <c r="A460">
        <v>103</v>
      </c>
      <c r="B460" s="41" t="s">
        <v>2613</v>
      </c>
    </row>
    <row r="461" spans="1:2">
      <c r="A461">
        <v>104</v>
      </c>
      <c r="B461" s="41" t="s">
        <v>2605</v>
      </c>
    </row>
    <row r="462" spans="1:2">
      <c r="A462">
        <v>105</v>
      </c>
      <c r="B462" s="41" t="s">
        <v>2525</v>
      </c>
    </row>
    <row r="463" spans="1:2">
      <c r="A463">
        <v>106</v>
      </c>
      <c r="B463" s="41" t="s">
        <v>2485</v>
      </c>
    </row>
    <row r="464" spans="1:2">
      <c r="A464">
        <v>107</v>
      </c>
      <c r="B464" s="41" t="s">
        <v>2614</v>
      </c>
    </row>
    <row r="465" spans="1:2">
      <c r="A465">
        <v>108</v>
      </c>
      <c r="B465" s="41" t="s">
        <v>2587</v>
      </c>
    </row>
    <row r="466" spans="1:2">
      <c r="A466">
        <v>109</v>
      </c>
      <c r="B466" s="41" t="s">
        <v>2525</v>
      </c>
    </row>
    <row r="467" spans="1:2">
      <c r="A467">
        <v>110</v>
      </c>
      <c r="B467" s="41" t="s">
        <v>2485</v>
      </c>
    </row>
    <row r="468" spans="1:2">
      <c r="A468">
        <v>111</v>
      </c>
      <c r="B468" s="41" t="s">
        <v>2615</v>
      </c>
    </row>
    <row r="469" spans="1:2">
      <c r="A469">
        <v>112</v>
      </c>
      <c r="B469" s="41" t="s">
        <v>2587</v>
      </c>
    </row>
    <row r="470" spans="1:2">
      <c r="A470">
        <v>113</v>
      </c>
      <c r="B470" s="41" t="s">
        <v>2525</v>
      </c>
    </row>
    <row r="471" spans="1:2">
      <c r="A471">
        <v>114</v>
      </c>
      <c r="B471" s="41" t="s">
        <v>2485</v>
      </c>
    </row>
    <row r="472" spans="1:2">
      <c r="A472">
        <v>115</v>
      </c>
      <c r="B472" s="41" t="s">
        <v>2616</v>
      </c>
    </row>
    <row r="473" spans="1:2">
      <c r="A473">
        <v>116</v>
      </c>
      <c r="B473" s="41" t="s">
        <v>2587</v>
      </c>
    </row>
    <row r="474" spans="1:2">
      <c r="A474">
        <v>117</v>
      </c>
      <c r="B474" s="41" t="s">
        <v>2525</v>
      </c>
    </row>
    <row r="475" spans="1:2">
      <c r="A475">
        <v>118</v>
      </c>
      <c r="B475" s="41" t="s">
        <v>2485</v>
      </c>
    </row>
    <row r="476" spans="1:2">
      <c r="A476">
        <v>119</v>
      </c>
      <c r="B476" s="41" t="s">
        <v>2617</v>
      </c>
    </row>
    <row r="477" spans="1:2">
      <c r="A477">
        <v>120</v>
      </c>
      <c r="B477" s="41" t="s">
        <v>2587</v>
      </c>
    </row>
    <row r="478" spans="1:2">
      <c r="A478">
        <v>121</v>
      </c>
      <c r="B478" s="41" t="s">
        <v>2525</v>
      </c>
    </row>
    <row r="479" spans="1:2">
      <c r="A479">
        <v>122</v>
      </c>
      <c r="B479" s="41" t="s">
        <v>2485</v>
      </c>
    </row>
    <row r="480" spans="1:2">
      <c r="A480">
        <v>123</v>
      </c>
      <c r="B480" s="41" t="s">
        <v>2618</v>
      </c>
    </row>
    <row r="481" spans="1:2">
      <c r="A481">
        <v>124</v>
      </c>
      <c r="B481" s="41" t="s">
        <v>2587</v>
      </c>
    </row>
    <row r="482" spans="1:2">
      <c r="A482">
        <v>125</v>
      </c>
      <c r="B482" s="41" t="s">
        <v>2488</v>
      </c>
    </row>
    <row r="483" spans="1:2">
      <c r="A483">
        <v>126</v>
      </c>
      <c r="B483" s="41" t="s">
        <v>2489</v>
      </c>
    </row>
    <row r="484" spans="1:2">
      <c r="A484">
        <v>127</v>
      </c>
      <c r="B484" s="41" t="s">
        <v>2222</v>
      </c>
    </row>
    <row r="485" spans="1:2">
      <c r="A485">
        <v>128</v>
      </c>
      <c r="B485" s="41" t="s">
        <v>2208</v>
      </c>
    </row>
    <row r="486" spans="1:2">
      <c r="B486" s="41"/>
    </row>
    <row r="487" spans="1:2">
      <c r="A487" t="s">
        <v>2619</v>
      </c>
    </row>
    <row r="489" spans="1:2">
      <c r="A489" t="s">
        <v>2620</v>
      </c>
    </row>
    <row r="490" spans="1:2">
      <c r="A490" t="s">
        <v>2621</v>
      </c>
    </row>
    <row r="492" spans="1:2">
      <c r="A492" t="s">
        <v>2622</v>
      </c>
    </row>
    <row r="493" spans="1:2">
      <c r="A493" t="s">
        <v>2623</v>
      </c>
    </row>
    <row r="495" spans="1:2">
      <c r="A495" t="s">
        <v>2624</v>
      </c>
    </row>
  </sheetData>
  <mergeCells count="5">
    <mergeCell ref="B47:C47"/>
    <mergeCell ref="B48:C48"/>
    <mergeCell ref="B49:C49"/>
    <mergeCell ref="B50:C50"/>
    <mergeCell ref="B51:C51"/>
  </mergeCells>
  <pageMargins left="0.7" right="0.7" top="0.78740157499999996" bottom="0.78740157499999996" header="0.3" footer="0.3"/>
  <pageSetup paperSize="9" orientation="portrait" r:id="rId1"/>
  <headerFooter>
    <oddFooter>&amp;CSYS6000V4 MQTT Interface 4.1: FFT/Boysen
SAP Nr.: 10000105091, V1.1, &amp;D&amp;R&amp;P</oddFooter>
  </headerFooter>
  <rowBreaks count="10" manualBreakCount="10">
    <brk id="45" max="16383" man="1"/>
    <brk id="59" max="16383" man="1"/>
    <brk id="80" max="16383" man="1"/>
    <brk id="106" max="16383" man="1"/>
    <brk id="138" max="16383" man="1"/>
    <brk id="144" max="16383" man="1"/>
    <brk id="185" max="16383" man="1"/>
    <brk id="219" max="16383" man="1"/>
    <brk id="236" max="16383" man="1"/>
    <brk id="355" max="16383" man="1"/>
  </rowBreaks>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B32C2E-F3F7-4347-B813-FC5E5F80D5FC}">
  <sheetPr codeName="Sheet10"/>
  <dimension ref="A1:I140"/>
  <sheetViews>
    <sheetView workbookViewId="0">
      <pane ySplit="2" topLeftCell="A74" activePane="bottomLeft" state="frozen"/>
      <selection pane="bottomLeft" activeCell="B78" sqref="B78"/>
    </sheetView>
  </sheetViews>
  <sheetFormatPr defaultColWidth="11.42578125" defaultRowHeight="15"/>
  <cols>
    <col min="1" max="1" width="39.7109375" style="35" bestFit="1" customWidth="1"/>
    <col min="2" max="2" width="43.5703125" style="35" customWidth="1"/>
    <col min="3" max="3" width="47.7109375" style="35" customWidth="1"/>
    <col min="4" max="4" width="37.7109375" style="35" bestFit="1" customWidth="1"/>
    <col min="5" max="5" width="11.42578125" style="35"/>
    <col min="6" max="6" width="12.7109375" style="35" customWidth="1"/>
    <col min="9" max="9" width="22" customWidth="1"/>
  </cols>
  <sheetData>
    <row r="1" spans="1:9" ht="15.75" thickBot="1"/>
    <row r="2" spans="1:9" s="33" customFormat="1" ht="30.75" thickBot="1">
      <c r="A2" s="1" t="s">
        <v>88</v>
      </c>
      <c r="B2" s="1" t="s">
        <v>2</v>
      </c>
      <c r="C2" s="1" t="s">
        <v>1992</v>
      </c>
      <c r="D2" s="1" t="s">
        <v>2085</v>
      </c>
      <c r="E2" s="1" t="s">
        <v>1993</v>
      </c>
      <c r="F2" s="1" t="s">
        <v>2625</v>
      </c>
      <c r="G2" s="1" t="s">
        <v>1995</v>
      </c>
    </row>
    <row r="3" spans="1:9" ht="30.75" thickBot="1">
      <c r="A3" s="233" t="s">
        <v>2626</v>
      </c>
      <c r="B3" s="227" t="s">
        <v>2627</v>
      </c>
      <c r="C3" s="229"/>
      <c r="D3" s="18"/>
      <c r="E3" s="21"/>
      <c r="F3" s="267" t="s">
        <v>2628</v>
      </c>
      <c r="G3" s="267"/>
      <c r="H3" s="47" t="s">
        <v>1998</v>
      </c>
      <c r="I3" s="224" t="s">
        <v>1999</v>
      </c>
    </row>
    <row r="4" spans="1:9" ht="45.75" thickBot="1">
      <c r="A4" s="226" t="s">
        <v>172</v>
      </c>
      <c r="B4" s="21" t="str">
        <f>VLOOKUP(A4,'Übersicht SYS'!$C$3:$D$409,2,FALSE)</f>
        <v>Device name is created by appending 
Werkskennung and  Betriebsmittelkennzeichen</v>
      </c>
      <c r="C4" s="18" t="str">
        <f>VLOOKUP(A4,'Übersicht SYS'!$C$3:$I$409,7,FALSE)</f>
        <v>id</v>
      </c>
      <c r="D4" s="18" t="s">
        <v>2629</v>
      </c>
      <c r="E4" s="21" t="s">
        <v>103</v>
      </c>
      <c r="F4" s="267" t="s">
        <v>2628</v>
      </c>
      <c r="G4" s="267"/>
      <c r="I4" s="225" t="s">
        <v>2001</v>
      </c>
    </row>
    <row r="5" spans="1:9" ht="120.75" thickBot="1">
      <c r="A5" s="226" t="s">
        <v>363</v>
      </c>
      <c r="B5" s="21" t="str">
        <f>VLOOKUP(A5,'Übersicht SYS'!$C$3:$D$409,2,FALSE)</f>
        <v xml:space="preserve">Derived using statistics.mapping.applicationResult.
Application result from controller is converted to Porsche specific result which are given below,
* OK
* NOK
* UNKNOWN </v>
      </c>
      <c r="C5" s="18" t="str">
        <f>VLOOKUP(A5,'Übersicht SYS'!$C$3:$I$409,7,FALSE)</f>
        <v>result</v>
      </c>
      <c r="D5" s="18" t="s">
        <v>2000</v>
      </c>
      <c r="E5" s="18" t="s">
        <v>103</v>
      </c>
      <c r="F5" s="267" t="s">
        <v>2628</v>
      </c>
      <c r="G5" s="267"/>
    </row>
    <row r="6" spans="1:9" ht="60.75" thickBot="1">
      <c r="A6" s="21" t="s">
        <v>2630</v>
      </c>
      <c r="B6" s="21" t="str">
        <f>VLOOKUP(A6,'Übersicht SYS'!$C$3:$D$409,2,FALSE)</f>
        <v>In case of an error, this is the state of error message.
For the rest of the messages, the state is default, which is "ENDED"</v>
      </c>
      <c r="C6" s="18" t="str">
        <f>VLOOKUP(A6,'Übersicht SYS'!$C$3:$I$409,7,FALSE)</f>
        <v>state</v>
      </c>
      <c r="D6" s="18" t="s">
        <v>2000</v>
      </c>
      <c r="E6" s="18" t="s">
        <v>103</v>
      </c>
      <c r="F6" s="267" t="s">
        <v>2628</v>
      </c>
      <c r="G6" s="267"/>
    </row>
    <row r="7" spans="1:9" ht="60.75" thickBot="1">
      <c r="A7" s="21" t="s">
        <v>185</v>
      </c>
      <c r="B7" s="21" t="str">
        <f>VLOOKUP(A7,'Übersicht SYS'!$C$3:$D$409,2,FALSE)</f>
        <v>Derived from Werkskennung and  Betriebsmittelkennzeichen</v>
      </c>
      <c r="C7" s="18" t="str">
        <f>VLOOKUP(A7,'Übersicht SYS'!$C$3:$I$409,7,FALSE)</f>
        <v>structureName</v>
      </c>
      <c r="D7" s="18" t="s">
        <v>2631</v>
      </c>
      <c r="E7" s="18" t="s">
        <v>103</v>
      </c>
      <c r="F7" s="267" t="s">
        <v>2628</v>
      </c>
      <c r="G7" s="267"/>
    </row>
    <row r="8" spans="1:9" ht="15.75" thickBot="1">
      <c r="A8" s="21" t="s">
        <v>2632</v>
      </c>
      <c r="B8" s="21" t="str">
        <f>VLOOKUP(A8,'Übersicht SYS'!$C$3:$D$409,2,FALSE)</f>
        <v>Mac Id</v>
      </c>
      <c r="C8" s="18" t="str">
        <f>VLOOKUP(A8,'Übersicht SYS'!$C$3:$I$409,7,FALSE)</f>
        <v>serialnumber</v>
      </c>
      <c r="D8" s="21" t="s">
        <v>2000</v>
      </c>
      <c r="E8" s="18" t="s">
        <v>103</v>
      </c>
      <c r="F8" s="267" t="s">
        <v>2628</v>
      </c>
      <c r="G8" s="267"/>
    </row>
    <row r="9" spans="1:9" ht="15.75" thickBot="1">
      <c r="A9" s="234" t="s">
        <v>2633</v>
      </c>
      <c r="B9" s="227"/>
      <c r="C9" s="234" t="s">
        <v>2634</v>
      </c>
      <c r="D9" s="21" t="s">
        <v>2635</v>
      </c>
      <c r="E9" s="18"/>
      <c r="F9" s="267" t="s">
        <v>2628</v>
      </c>
      <c r="G9" s="267"/>
    </row>
    <row r="10" spans="1:9" ht="15.75" thickBot="1">
      <c r="A10" s="234" t="s">
        <v>2636</v>
      </c>
      <c r="B10" s="227"/>
      <c r="C10" s="228" t="s">
        <v>2637</v>
      </c>
      <c r="D10" s="21" t="s">
        <v>2638</v>
      </c>
      <c r="E10" s="18"/>
      <c r="F10" s="267" t="s">
        <v>2628</v>
      </c>
      <c r="G10" s="267"/>
    </row>
    <row r="11" spans="1:9" ht="15.75" thickBot="1">
      <c r="A11" s="21" t="s">
        <v>205</v>
      </c>
      <c r="B11" s="21" t="str">
        <f>VLOOKUP(A11,'Übersicht SYS'!$C$3:$D$409,2,FALSE)</f>
        <v>Firmware Version</v>
      </c>
      <c r="C11" s="18" t="str">
        <f>VLOOKUP(A11,'Übersicht SYS'!$C$3:$I$409,7,FALSE)</f>
        <v>swVersionPLC</v>
      </c>
      <c r="D11" s="21" t="s">
        <v>2000</v>
      </c>
      <c r="E11" s="18" t="s">
        <v>103</v>
      </c>
      <c r="F11" s="267" t="s">
        <v>2628</v>
      </c>
      <c r="G11" s="267"/>
    </row>
    <row r="12" spans="1:9" ht="45.75" thickBot="1">
      <c r="A12" s="21" t="s">
        <v>209</v>
      </c>
      <c r="B12" s="21" t="str">
        <f>VLOOKUP(A12,'Übersicht SYS'!$C$3:$D$409,2,FALSE)</f>
        <v>Not available as xparm and also not provided to customer. 
In Json it is an empty string</v>
      </c>
      <c r="C12" s="18" t="str">
        <f>VLOOKUP(A12,'Übersicht SYS'!$C$3:$I$409,7,FALSE)</f>
        <v>swVersionHMI</v>
      </c>
      <c r="D12" s="21" t="s">
        <v>2000</v>
      </c>
      <c r="E12" s="18" t="s">
        <v>103</v>
      </c>
      <c r="F12" s="267" t="s">
        <v>2628</v>
      </c>
      <c r="G12" s="267"/>
    </row>
    <row r="13" spans="1:9" ht="45.75" thickBot="1">
      <c r="A13" s="21" t="s">
        <v>215</v>
      </c>
      <c r="B13" s="21" t="str">
        <f>VLOOKUP(A13,'Übersicht SYS'!$C$3:$D$409,2,FALSE)</f>
        <v>Not available as xparm and also not provided to customer. 
In Json it is an empty string</v>
      </c>
      <c r="C13" s="18" t="str">
        <f>VLOOKUP(A13,'Übersicht SYS'!$C$3:$I$409,7,FALSE)</f>
        <v>hwVersionPLC</v>
      </c>
      <c r="D13" s="21" t="s">
        <v>2000</v>
      </c>
      <c r="E13" s="18" t="s">
        <v>103</v>
      </c>
      <c r="F13" s="267" t="s">
        <v>2628</v>
      </c>
      <c r="G13" s="267"/>
    </row>
    <row r="14" spans="1:9" ht="15.75" thickBot="1">
      <c r="A14" s="21" t="s">
        <v>219</v>
      </c>
      <c r="B14" s="21" t="str">
        <f>VLOOKUP(A14,'Übersicht SYS'!$C$3:$D$409,2,FALSE)</f>
        <v>Meter hardware version</v>
      </c>
      <c r="C14" s="18" t="str">
        <f>VLOOKUP(A14,'Übersicht SYS'!$C$3:$I$409,7,FALSE)</f>
        <v>hwVersionTOOL</v>
      </c>
      <c r="D14" s="21" t="s">
        <v>2000</v>
      </c>
      <c r="E14" s="18" t="s">
        <v>103</v>
      </c>
      <c r="F14" s="267" t="s">
        <v>2628</v>
      </c>
      <c r="G14" s="267"/>
    </row>
    <row r="15" spans="1:9" ht="45.75" thickBot="1">
      <c r="A15" s="21" t="s">
        <v>224</v>
      </c>
      <c r="B15" s="21" t="str">
        <f>VLOOKUP(A15,'Übersicht SYS'!$C$3:$D$409,2,FALSE)</f>
        <v>Not available as xparma and also not provided to customer. 
In Json it is an empty string</v>
      </c>
      <c r="C15" s="18" t="str">
        <f>VLOOKUP(A15,'Übersicht SYS'!$C$3:$I$409,7,FALSE)</f>
        <v>hwVersionFEEDER</v>
      </c>
      <c r="D15" s="21" t="s">
        <v>2000</v>
      </c>
      <c r="E15" s="18" t="s">
        <v>103</v>
      </c>
      <c r="F15" s="267" t="s">
        <v>2628</v>
      </c>
      <c r="G15" s="267"/>
    </row>
    <row r="16" spans="1:9" ht="105.75" thickBot="1">
      <c r="A16" s="21" t="s">
        <v>229</v>
      </c>
      <c r="B16" s="21" t="str">
        <f>VLOOKUP(A16,'Übersicht SYS'!$C$3:$D$409,2,FALSE)</f>
        <v>Depending on the machine message type the origin is set to one of the following values
1. PLC/1
2. PUMP/1
3. PUMP/2
4. PUMP/3
5. PUMP/4</v>
      </c>
      <c r="C16" s="18" t="str">
        <f>VLOOKUP(A16,'Übersicht SYS'!$C$3:$I$409,7,FALSE)</f>
        <v>origin</v>
      </c>
      <c r="D16" s="21" t="s">
        <v>2639</v>
      </c>
      <c r="E16" s="18" t="s">
        <v>103</v>
      </c>
      <c r="F16" s="267" t="s">
        <v>2628</v>
      </c>
      <c r="G16" s="267"/>
    </row>
    <row r="17" spans="1:7" ht="30.75" thickBot="1">
      <c r="A17" s="21" t="s">
        <v>233</v>
      </c>
      <c r="B17" s="21" t="str">
        <f>VLOOKUP(A17,'Übersicht SYS'!$C$3:$D$409,2,FALSE)</f>
        <v>Integer values given to each machine message to identifiy it. This is only used by Porsche.</v>
      </c>
      <c r="C17" s="18" t="str">
        <f>VLOOKUP(A17,'Übersicht SYS'!$C$3:$I$409,7,FALSE)</f>
        <v>code</v>
      </c>
      <c r="D17" s="21" t="s">
        <v>2640</v>
      </c>
      <c r="E17" s="18" t="s">
        <v>103</v>
      </c>
      <c r="F17" s="267" t="s">
        <v>2628</v>
      </c>
      <c r="G17" s="267"/>
    </row>
    <row r="18" spans="1:7" ht="75.75" thickBot="1">
      <c r="A18" s="21" t="s">
        <v>238</v>
      </c>
      <c r="B18" s="21" t="str">
        <f>VLOOKUP(A18,'Übersicht SYS'!$C$3:$D$409,2,FALSE)</f>
        <v>Message description is derived for each type of machine message using its corresponding xparms. The xparms that are used is given in column "Variable (XPARM, etc.)".
Rignt now it is only used by Porsche.</v>
      </c>
      <c r="C18" s="18" t="str">
        <f>VLOOKUP(A18,'Übersicht SYS'!$C$3:$I$409,7,FALSE)</f>
        <v>description</v>
      </c>
      <c r="D18" s="21" t="s">
        <v>2000</v>
      </c>
      <c r="E18" s="18" t="s">
        <v>103</v>
      </c>
      <c r="F18" s="267" t="s">
        <v>2628</v>
      </c>
      <c r="G18" s="267"/>
    </row>
    <row r="19" spans="1:7" ht="30.75" thickBot="1">
      <c r="A19" s="21" t="s">
        <v>242</v>
      </c>
      <c r="B19" s="21" t="str">
        <f>VLOOKUP(A19,'Übersicht SYS'!$C$3:$D$409,2,FALSE)</f>
        <v>Derived from Language code, Error Params and Error number</v>
      </c>
      <c r="C19" s="18" t="str">
        <f>VLOOKUP(A19,'Übersicht SYS'!$C$3:$I$409,7,FALSE)</f>
        <v>hint</v>
      </c>
      <c r="D19" s="21" t="s">
        <v>2000</v>
      </c>
      <c r="E19" s="18" t="s">
        <v>103</v>
      </c>
      <c r="F19" s="267" t="s">
        <v>2628</v>
      </c>
      <c r="G19" s="267"/>
    </row>
    <row r="20" spans="1:7" ht="60.75" thickBot="1">
      <c r="A20" s="21" t="s">
        <v>247</v>
      </c>
      <c r="B20" s="21" t="str">
        <f>VLOOKUP(A20,'Übersicht SYS'!$C$3:$D$409,2,FALSE)</f>
        <v>In case of error severity is derived from ErrorType.
For the rest of the messages the value is default, which is "UNKNOWN"</v>
      </c>
      <c r="C20" s="18" t="str">
        <f>VLOOKUP(A20,'Übersicht SYS'!$C$3:$I$409,7,FALSE)</f>
        <v>severity</v>
      </c>
      <c r="D20" s="21" t="s">
        <v>2641</v>
      </c>
      <c r="E20" s="18" t="s">
        <v>103</v>
      </c>
      <c r="F20" s="267" t="s">
        <v>2628</v>
      </c>
      <c r="G20" s="267"/>
    </row>
    <row r="21" spans="1:7" ht="15.75" thickBot="1">
      <c r="A21" s="21" t="s">
        <v>251</v>
      </c>
      <c r="B21" s="21" t="str">
        <f>VLOOKUP(A21,'Übersicht SYS'!$C$3:$D$409,2,FALSE)</f>
        <v>Default value which is set to "DEVICE"</v>
      </c>
      <c r="C21" s="18" t="str">
        <f>VLOOKUP(A21,'Übersicht SYS'!$C$3:$I$409,7,FALSE)</f>
        <v>source</v>
      </c>
      <c r="D21" s="21" t="s">
        <v>2642</v>
      </c>
      <c r="E21" s="18" t="s">
        <v>103</v>
      </c>
      <c r="F21" s="267" t="s">
        <v>2628</v>
      </c>
      <c r="G21" s="267"/>
    </row>
    <row r="22" spans="1:7" ht="60.75" thickBot="1">
      <c r="A22" s="21" t="s">
        <v>256</v>
      </c>
      <c r="B22" s="21" t="str">
        <f>VLOOKUP(A22,'Übersicht SYS'!$C$3:$D$409,2,FALSE)</f>
        <v>In case of an error, this is the state of error message.
For the rest of the messages, the state is default, which is "ENDED"</v>
      </c>
      <c r="C22" s="18" t="str">
        <f>VLOOKUP(A22,'Übersicht SYS'!$C$3:$I$409,7,FALSE)</f>
        <v>state</v>
      </c>
      <c r="D22" s="21" t="s">
        <v>2643</v>
      </c>
      <c r="E22" s="18" t="s">
        <v>103</v>
      </c>
      <c r="F22" s="267" t="s">
        <v>2628</v>
      </c>
      <c r="G22" s="267"/>
    </row>
    <row r="23" spans="1:7" ht="30.75" thickBot="1">
      <c r="A23" s="21" t="s">
        <v>259</v>
      </c>
      <c r="B23" s="21" t="str">
        <f>VLOOKUP(A23,'Übersicht SYS'!$C$3:$D$409,2,FALSE)</f>
        <v>Set depending upon the type of machine message.</v>
      </c>
      <c r="C23" s="18" t="str">
        <f>VLOOKUP(A23,'Übersicht SYS'!$C$3:$I$409,7,FALSE)</f>
        <v>title</v>
      </c>
      <c r="D23" s="21" t="s">
        <v>2000</v>
      </c>
      <c r="E23" s="18" t="s">
        <v>103</v>
      </c>
      <c r="F23" s="267" t="s">
        <v>2628</v>
      </c>
      <c r="G23" s="267"/>
    </row>
    <row r="24" spans="1:7" ht="60.75" thickBot="1">
      <c r="A24" s="21" t="s">
        <v>263</v>
      </c>
      <c r="B24" s="21" t="str">
        <f>VLOOKUP(A24,'Übersicht SYS'!$C$3:$D$409,2,FALSE)</f>
        <v>For an error, the value is derived from the error type, i.e. from xparm  "statistics.mapping.type". For the rest of messages, the value is "INFO".</v>
      </c>
      <c r="C24" s="18" t="str">
        <f>VLOOKUP(A24,'Übersicht SYS'!$C$3:$I$409,7,FALSE)</f>
        <v>type</v>
      </c>
      <c r="D24" s="21" t="s">
        <v>2000</v>
      </c>
      <c r="E24" s="18" t="s">
        <v>103</v>
      </c>
      <c r="F24" s="267" t="s">
        <v>2628</v>
      </c>
      <c r="G24" s="267"/>
    </row>
    <row r="25" spans="1:7" ht="60.75" thickBot="1">
      <c r="A25" s="21" t="s">
        <v>2644</v>
      </c>
      <c r="B25" s="21" t="str">
        <f>VLOOKUP(A25,'Übersicht SYS'!$C$3:$D$409,2,FALSE)</f>
        <v>For an error, the value is derived from the error type, i.e. from xparm  "statistics.mapping.type". For the rest of messages, the value is "INFO".</v>
      </c>
      <c r="C25" s="18" t="str">
        <f>VLOOKUP(A25,'Übersicht SYS'!$C$3:$I$409,7,FALSE)</f>
        <v>type</v>
      </c>
      <c r="D25" s="34" t="s">
        <v>2645</v>
      </c>
      <c r="E25" s="18" t="s">
        <v>103</v>
      </c>
      <c r="F25" s="267" t="s">
        <v>2628</v>
      </c>
      <c r="G25" s="267"/>
    </row>
    <row r="26" spans="1:7" ht="45.75" thickBot="1">
      <c r="A26" s="21" t="s">
        <v>267</v>
      </c>
      <c r="B26" s="21" t="str">
        <f>VLOOKUP(A26,'Übersicht SYS'!$C$3:$D$409,2,FALSE)</f>
        <v>Not available as xparm and also not provided to customer. 
In Json it is an empty string</v>
      </c>
      <c r="C26" s="18" t="str">
        <f>VLOOKUP(A26,'Übersicht SYS'!$C$3:$I$409,7,FALSE)</f>
        <v>toolId</v>
      </c>
      <c r="D26" s="34" t="s">
        <v>2000</v>
      </c>
      <c r="E26" s="18" t="s">
        <v>103</v>
      </c>
      <c r="F26" s="267" t="s">
        <v>2628</v>
      </c>
      <c r="G26" s="267"/>
    </row>
    <row r="27" spans="1:7" ht="60.75" thickBot="1">
      <c r="A27" s="21" t="s">
        <v>270</v>
      </c>
      <c r="B27" s="21" t="str">
        <f>VLOOKUP(A27,'Übersicht SYS'!$C$3:$D$409,2,FALSE)</f>
        <v>If PartId exixts then Code is the 5th and 6th character of PartId.
If PartId dosen't exixt then Code is empty string.</v>
      </c>
      <c r="C27" s="18" t="str">
        <f>VLOOKUP(A27,'Übersicht SYS'!$C$3:$I$409,7,FALSE)</f>
        <v>code</v>
      </c>
      <c r="D27" s="21" t="s">
        <v>2646</v>
      </c>
      <c r="E27" s="18" t="s">
        <v>103</v>
      </c>
      <c r="F27" s="267" t="s">
        <v>2628</v>
      </c>
      <c r="G27" s="267"/>
    </row>
    <row r="28" spans="1:7" ht="30.75" thickBot="1">
      <c r="A28" s="21" t="s">
        <v>274</v>
      </c>
      <c r="B28" s="21" t="str">
        <f>VLOOKUP(A28,'Übersicht SYS'!$C$3:$D$409,2,FALSE)</f>
        <v>This is PartId in string format.</v>
      </c>
      <c r="C28" s="18" t="str">
        <f>VLOOKUP(A28,'Übersicht SYS'!$C$3:$I$409,7,FALSE)</f>
        <v>typeId</v>
      </c>
      <c r="D28" s="34" t="s">
        <v>2647</v>
      </c>
      <c r="E28" s="18" t="s">
        <v>103</v>
      </c>
      <c r="F28" s="267" t="s">
        <v>2628</v>
      </c>
      <c r="G28" s="267"/>
    </row>
    <row r="29" spans="1:7" ht="45.75" thickBot="1">
      <c r="A29" s="21" t="s">
        <v>278</v>
      </c>
      <c r="B29" s="21" t="str">
        <f>VLOOKUP(A29,'Übersicht SYS'!$C$3:$D$409,2,FALSE)</f>
        <v>Not available as xparm and also not provided to customer. 
In Json it is an empty string</v>
      </c>
      <c r="C29" s="18" t="str">
        <f>VLOOKUP(A29,'Übersicht SYS'!$C$3:$I$409,7,FALSE)</f>
        <v>externalId</v>
      </c>
      <c r="D29" s="21" t="s">
        <v>2648</v>
      </c>
      <c r="E29" s="18" t="s">
        <v>103</v>
      </c>
      <c r="F29" s="267" t="s">
        <v>2628</v>
      </c>
      <c r="G29" s="267"/>
    </row>
    <row r="30" spans="1:7" ht="30.75" thickBot="1">
      <c r="A30" s="7" t="s">
        <v>696</v>
      </c>
      <c r="B30" s="21" t="str">
        <f>VLOOKUP(A30,'Übersicht SYS'!$C$3:$D$409,2,FALSE)</f>
        <v>The date when the material program was last changed</v>
      </c>
      <c r="C30" s="18" t="str">
        <f>VLOOKUP(A30,'Übersicht SYS'!$C$3:$I$409,7,FALSE)</f>
        <v>lastChangedDate</v>
      </c>
      <c r="D30" s="21" t="s">
        <v>2649</v>
      </c>
      <c r="E30" s="18" t="s">
        <v>103</v>
      </c>
      <c r="F30" s="267" t="s">
        <v>2628</v>
      </c>
      <c r="G30" s="267"/>
    </row>
    <row r="31" spans="1:7" ht="30.75" thickBot="1">
      <c r="A31" s="7" t="s">
        <v>282</v>
      </c>
      <c r="B31" s="21" t="str">
        <f>VLOOKUP(A31,'Übersicht SYS'!$C$3:$D$409,2,FALSE)</f>
        <v>Flag which indicates wheter Pre-preessure adaption is enabled  or not</v>
      </c>
      <c r="C31" s="18" t="str">
        <f>VLOOKUP(A31,'Übersicht SYS'!$C$3:$I$409,7,FALSE)</f>
        <v>prePressureAdaptationEnabled</v>
      </c>
      <c r="D31" s="21" t="s">
        <v>2650</v>
      </c>
      <c r="E31" s="18" t="s">
        <v>103</v>
      </c>
      <c r="F31" s="267" t="s">
        <v>2628</v>
      </c>
      <c r="G31" s="267"/>
    </row>
    <row r="32" spans="1:7" ht="45.75" thickBot="1">
      <c r="A32" s="7" t="s">
        <v>286</v>
      </c>
      <c r="B32" s="21" t="str">
        <f>VLOOKUP(A32,'Übersicht SYS'!$C$3:$D$409,2,FALSE)</f>
        <v>Not available as xparm and also not provided to customer. 
In Json it is an empty string</v>
      </c>
      <c r="C32" s="18" t="str">
        <f>VLOOKUP(A32,'Übersicht SYS'!$C$3:$I$409,7,FALSE)</f>
        <v>drawingName</v>
      </c>
      <c r="D32" s="21" t="s">
        <v>2651</v>
      </c>
      <c r="E32" s="18" t="s">
        <v>103</v>
      </c>
      <c r="F32" s="267" t="s">
        <v>2628</v>
      </c>
      <c r="G32" s="267"/>
    </row>
    <row r="33" spans="1:7" ht="45.75" thickBot="1">
      <c r="A33" s="7" t="s">
        <v>289</v>
      </c>
      <c r="B33" s="21" t="str">
        <f>VLOOKUP(A33,'Übersicht SYS'!$C$3:$D$409,2,FALSE)</f>
        <v>Not available as xparm and also not provided to customer. 
In Json it is an empty string</v>
      </c>
      <c r="C33" s="18" t="str">
        <f>VLOOKUP(A33,'Übersicht SYS'!$C$3:$I$409,7,FALSE)</f>
        <v>rework</v>
      </c>
      <c r="D33" s="21" t="s">
        <v>2651</v>
      </c>
      <c r="E33" s="18" t="s">
        <v>103</v>
      </c>
      <c r="F33" s="267" t="s">
        <v>2628</v>
      </c>
      <c r="G33" s="267"/>
    </row>
    <row r="34" spans="1:7" ht="45.75" thickBot="1">
      <c r="A34" s="7" t="s">
        <v>292</v>
      </c>
      <c r="B34" s="21" t="str">
        <f>VLOOKUP(A34,'Übersicht SYS'!$C$3:$D$409,2,FALSE)</f>
        <v>Not available as xparm and also not provided to customer. 
In Json it is an empty string</v>
      </c>
      <c r="C34" s="18" t="str">
        <f>VLOOKUP(A34,'Übersicht SYS'!$C$3:$I$409,7,FALSE)</f>
        <v>pointHidden</v>
      </c>
      <c r="D34" s="21" t="s">
        <v>2651</v>
      </c>
      <c r="E34" s="18" t="s">
        <v>103</v>
      </c>
      <c r="F34" s="267" t="s">
        <v>2628</v>
      </c>
      <c r="G34" s="267"/>
    </row>
    <row r="35" spans="1:7" ht="15.75" thickBot="1">
      <c r="A35" s="235" t="s">
        <v>2652</v>
      </c>
      <c r="B35" s="227"/>
      <c r="C35" s="230"/>
      <c r="D35" s="21"/>
      <c r="E35" s="18" t="s">
        <v>103</v>
      </c>
      <c r="F35" s="267"/>
      <c r="G35" s="267"/>
    </row>
    <row r="36" spans="1:7" ht="30.75" thickBot="1">
      <c r="A36" s="21" t="s">
        <v>2003</v>
      </c>
      <c r="B36" s="21" t="str">
        <f>VLOOKUP(A36,'Übersicht SYS'!$C$3:$D$409,2,FALSE)</f>
        <v>Time stamp at end of application</v>
      </c>
      <c r="C36" s="18" t="str">
        <f>VLOOKUP(A36,'Übersicht SYS'!$C$3:$I$409,7,FALSE)</f>
        <v>ts</v>
      </c>
      <c r="D36" s="21" t="s">
        <v>2653</v>
      </c>
      <c r="E36" s="18" t="s">
        <v>103</v>
      </c>
      <c r="F36" s="267" t="s">
        <v>2628</v>
      </c>
      <c r="G36" s="267"/>
    </row>
    <row r="37" spans="1:7" ht="90.75" thickBot="1">
      <c r="A37" s="21" t="s">
        <v>333</v>
      </c>
      <c r="B37" s="21" t="str">
        <f>VLOOKUP(A37,'Übersicht SYS'!$C$3:$D$409,2,FALSE)</f>
        <v xml:space="preserve">Type / Part ID
In SYS6000, this is the PartId. It depends on the robot interface, whether there is a useful value. 
In ASC5000, this is sometimes also used as a TypeId. </v>
      </c>
      <c r="C37" s="18" t="str">
        <f>VLOOKUP(A37,'Übersicht SYS'!$C$3:$I$409,7,FALSE)</f>
        <v>part.id</v>
      </c>
      <c r="D37" s="21" t="s">
        <v>2654</v>
      </c>
      <c r="E37" s="18" t="s">
        <v>103</v>
      </c>
      <c r="F37" s="267" t="s">
        <v>2628</v>
      </c>
      <c r="G37" s="267"/>
    </row>
    <row r="38" spans="1:7" ht="30.75" thickBot="1">
      <c r="A38" s="21" t="s">
        <v>1926</v>
      </c>
      <c r="B38" s="21" t="str">
        <f>VLOOKUP(A38,'Übersicht SYS'!$C$3:$D$409,2,FALSE)</f>
        <v>The program number of the material program</v>
      </c>
      <c r="C38" s="18" t="str">
        <f>VLOOKUP(A38,'Übersicht SYS'!$C$3:$I$409,7,FALSE)</f>
        <v>id</v>
      </c>
      <c r="D38" s="21" t="s">
        <v>2655</v>
      </c>
      <c r="E38" s="18" t="s">
        <v>103</v>
      </c>
      <c r="F38" s="267" t="s">
        <v>2628</v>
      </c>
      <c r="G38" s="267"/>
    </row>
    <row r="39" spans="1:7" ht="30.75" thickBot="1">
      <c r="A39" s="21" t="s">
        <v>2656</v>
      </c>
      <c r="B39" s="21" t="str">
        <f>VLOOKUP(A39,'Übersicht SYS'!$C$3:$D$409,2,FALSE)</f>
        <v>Program name of material program</v>
      </c>
      <c r="C39" s="18" t="str">
        <f>VLOOKUP(A39,'Übersicht SYS'!$C$3:$I$409,7,FALSE)</f>
        <v>name</v>
      </c>
      <c r="D39" s="21" t="s">
        <v>2657</v>
      </c>
      <c r="E39" s="18" t="s">
        <v>103</v>
      </c>
      <c r="F39" s="267" t="s">
        <v>2628</v>
      </c>
      <c r="G39" s="267"/>
    </row>
    <row r="40" spans="1:7" ht="30.75" thickBot="1">
      <c r="A40" s="21" t="s">
        <v>1928</v>
      </c>
      <c r="B40" s="21" t="str">
        <f>VLOOKUP(A40,'Übersicht SYS'!$C$3:$D$409,2,FALSE)</f>
        <v xml:space="preserve">in case of process errors, this is the internal error code of the process device. </v>
      </c>
      <c r="C40" s="18" t="str">
        <f>VLOOKUP(A40,'Übersicht SYS'!C39:I445,7,FALSE)</f>
        <v>processError</v>
      </c>
      <c r="D40" s="21" t="s">
        <v>2658</v>
      </c>
      <c r="E40" s="21" t="s">
        <v>103</v>
      </c>
      <c r="F40" s="267" t="s">
        <v>2628</v>
      </c>
      <c r="G40" s="267"/>
    </row>
    <row r="41" spans="1:7" ht="15.75" thickBot="1">
      <c r="A41" s="21" t="s">
        <v>1227</v>
      </c>
      <c r="B41" s="21" t="str">
        <f>VLOOKUP(A41,'Übersicht SYS'!$C$3:$D$409,2,FALSE)</f>
        <v>Total applied material volume for production</v>
      </c>
      <c r="C41" s="18" t="str">
        <f>VLOOKUP(A41,'Übersicht SYS'!$C$3:$I$409,7,FALSE)</f>
        <v>TotalAppliedVolume</v>
      </c>
      <c r="D41" s="21" t="s">
        <v>2005</v>
      </c>
      <c r="E41" s="21" t="s">
        <v>2008</v>
      </c>
      <c r="F41" s="267" t="s">
        <v>2628</v>
      </c>
      <c r="G41" s="267"/>
    </row>
    <row r="42" spans="1:7" ht="15.75" thickBot="1">
      <c r="A42" s="21" t="s">
        <v>382</v>
      </c>
      <c r="B42" s="21" t="str">
        <f>VLOOKUP(A42,'Übersicht SYS'!$C$3:$D$409,2,FALSE)</f>
        <v>Set volume in material program</v>
      </c>
      <c r="C42" s="18" t="str">
        <f>VLOOKUP(A42,'Übersicht SYS'!$C$3:$I$409,7,FALSE)</f>
        <v>AppliedVolume.limits.target</v>
      </c>
      <c r="D42" s="21" t="s">
        <v>2005</v>
      </c>
      <c r="E42" s="21" t="s">
        <v>2008</v>
      </c>
      <c r="F42" s="267" t="s">
        <v>2628</v>
      </c>
      <c r="G42" s="267"/>
    </row>
    <row r="43" spans="1:7" ht="30.75" thickBot="1">
      <c r="A43" s="21" t="s">
        <v>405</v>
      </c>
      <c r="B43" s="21" t="str">
        <f>VLOOKUP(A43,'Übersicht SYS'!$C$3:$D$409,2,FALSE)</f>
        <v>Below this applied volume would result in a not-Ok bead</v>
      </c>
      <c r="C43" s="18" t="str">
        <f>VLOOKUP(A43,'Übersicht SYS'!$C$3:$I$409,7,FALSE)</f>
        <v>AppliedVolume.limits.lowerError</v>
      </c>
      <c r="D43" s="34" t="s">
        <v>2005</v>
      </c>
      <c r="E43" s="18" t="s">
        <v>2008</v>
      </c>
      <c r="F43" s="267" t="s">
        <v>2628</v>
      </c>
      <c r="G43" s="267"/>
    </row>
    <row r="44" spans="1:7" ht="30.75" thickBot="1">
      <c r="A44" s="21" t="s">
        <v>412</v>
      </c>
      <c r="B44" s="21" t="str">
        <f>VLOOKUP(A44,'Übersicht SYS'!$C$3:$D$409,2,FALSE)</f>
        <v>Above this applied volume would result in a not-Ok bead</v>
      </c>
      <c r="C44" s="18" t="str">
        <f>VLOOKUP(A44,'Übersicht SYS'!$C$3:$I$409,7,FALSE)</f>
        <v>AppliedVolume.limits.upperError</v>
      </c>
      <c r="D44" s="21" t="s">
        <v>2005</v>
      </c>
      <c r="E44" s="21" t="s">
        <v>2008</v>
      </c>
      <c r="F44" s="267" t="s">
        <v>2628</v>
      </c>
      <c r="G44" s="267"/>
    </row>
    <row r="45" spans="1:7" ht="30.75" thickBot="1">
      <c r="A45" s="21" t="s">
        <v>420</v>
      </c>
      <c r="B45" s="21" t="str">
        <f>VLOOKUP(A45,'Übersicht SYS'!$C$3:$D$409,2,FALSE)</f>
        <v>Gun open time</v>
      </c>
      <c r="C45" s="18" t="str">
        <f>VLOOKUP(A45,'Übersicht SYS'!$C$3:$I$409,7,FALSE)</f>
        <v>processTime</v>
      </c>
      <c r="D45" s="21" t="s">
        <v>2659</v>
      </c>
      <c r="E45" s="21" t="s">
        <v>2010</v>
      </c>
      <c r="F45" s="267" t="s">
        <v>2628</v>
      </c>
      <c r="G45" s="267"/>
    </row>
    <row r="46" spans="1:7" ht="15.75" thickBot="1">
      <c r="A46" s="21" t="s">
        <v>429</v>
      </c>
      <c r="B46" s="21" t="str">
        <f>VLOOKUP(A46,'Übersicht SYS'!$C$3:$D$409,2,FALSE)</f>
        <v>Minimum pressure for meter 1</v>
      </c>
      <c r="C46" s="18" t="str">
        <f>VLOOKUP(A46,'Übersicht SYS'!$C$3:$I$409,7,FALSE)</f>
        <v>MinimumPressure_TOOL1</v>
      </c>
      <c r="D46" s="21" t="s">
        <v>2005</v>
      </c>
      <c r="E46" s="21" t="s">
        <v>2012</v>
      </c>
      <c r="F46" s="267" t="s">
        <v>2628</v>
      </c>
      <c r="G46" s="267"/>
    </row>
    <row r="47" spans="1:7" ht="15.75" thickBot="1">
      <c r="A47" s="21" t="s">
        <v>435</v>
      </c>
      <c r="B47" s="21" t="str">
        <f>VLOOKUP(A47,'Übersicht SYS'!$C$3:$D$409,2,FALSE)</f>
        <v>Minimum pressure for meter 2</v>
      </c>
      <c r="C47" s="18" t="str">
        <f>VLOOKUP(A47,'Übersicht SYS'!$C$3:$I$409,7,FALSE)</f>
        <v>MinimumPressure_TOOL2</v>
      </c>
      <c r="D47" s="21" t="s">
        <v>2005</v>
      </c>
      <c r="E47" s="21" t="s">
        <v>2012</v>
      </c>
      <c r="F47" s="267" t="s">
        <v>2628</v>
      </c>
      <c r="G47" s="267"/>
    </row>
    <row r="48" spans="1:7" ht="15.75" thickBot="1">
      <c r="A48" s="21" t="s">
        <v>441</v>
      </c>
      <c r="B48" s="21" t="str">
        <f>VLOOKUP(A48,'Übersicht SYS'!$C$3:$D$409,2,FALSE)</f>
        <v>Maximum pressure for meter 1</v>
      </c>
      <c r="C48" s="18" t="str">
        <f>VLOOKUP(A48,'Übersicht SYS'!$C$3:$I$409,7,FALSE)</f>
        <v>MaximumPressure_TOOL1</v>
      </c>
      <c r="D48" s="21" t="s">
        <v>2005</v>
      </c>
      <c r="E48" s="21" t="s">
        <v>2012</v>
      </c>
      <c r="F48" s="267" t="s">
        <v>2628</v>
      </c>
      <c r="G48" s="267"/>
    </row>
    <row r="49" spans="1:7" ht="15.75" thickBot="1">
      <c r="A49" s="21" t="s">
        <v>447</v>
      </c>
      <c r="B49" s="21" t="str">
        <f>VLOOKUP(A49,'Übersicht SYS'!$C$3:$D$409,2,FALSE)</f>
        <v>Maximum pressure for meter 2</v>
      </c>
      <c r="C49" s="18" t="str">
        <f>VLOOKUP(A49,'Übersicht SYS'!$C$3:$I$409,7,FALSE)</f>
        <v>MaximumPressure_TOOL2</v>
      </c>
      <c r="D49" s="21" t="s">
        <v>2005</v>
      </c>
      <c r="E49" s="21" t="s">
        <v>2012</v>
      </c>
      <c r="F49" s="267" t="s">
        <v>2628</v>
      </c>
      <c r="G49" s="267"/>
    </row>
    <row r="50" spans="1:7" ht="15.75" thickBot="1">
      <c r="A50" s="21" t="s">
        <v>453</v>
      </c>
      <c r="B50" s="21" t="str">
        <f>VLOOKUP(A50,'Übersicht SYS'!$C$3:$D$409,2,FALSE)</f>
        <v>Average Pressure for meter 1</v>
      </c>
      <c r="C50" s="18" t="str">
        <f>VLOOKUP(A50,'Übersicht SYS'!$C$3:$I$409,7,FALSE)</f>
        <v>AveragePressure_TOOL1</v>
      </c>
      <c r="D50" s="21" t="s">
        <v>2005</v>
      </c>
      <c r="E50" s="21" t="s">
        <v>2012</v>
      </c>
      <c r="F50" s="267" t="s">
        <v>2628</v>
      </c>
      <c r="G50" s="267"/>
    </row>
    <row r="51" spans="1:7" ht="15.75" thickBot="1">
      <c r="A51" s="21" t="s">
        <v>459</v>
      </c>
      <c r="B51" s="21" t="str">
        <f>VLOOKUP(A51,'Übersicht SYS'!$C$3:$D$409,2,FALSE)</f>
        <v>Average Pressure for meter 2</v>
      </c>
      <c r="C51" s="18" t="str">
        <f>VLOOKUP(A51,'Übersicht SYS'!$C$3:$I$409,7,FALSE)</f>
        <v>AveragePressure_TOOL2</v>
      </c>
      <c r="D51" s="21" t="s">
        <v>2005</v>
      </c>
      <c r="E51" s="21" t="s">
        <v>2012</v>
      </c>
      <c r="F51" s="267" t="s">
        <v>2628</v>
      </c>
      <c r="G51" s="267"/>
    </row>
    <row r="52" spans="1:7" ht="15.75" thickBot="1">
      <c r="A52" s="21" t="s">
        <v>465</v>
      </c>
      <c r="B52" s="21" t="str">
        <f>VLOOKUP(A52,'Übersicht SYS'!$C$3:$D$409,2,FALSE)</f>
        <v>Set PrePressure for meter 1</v>
      </c>
      <c r="C52" s="18" t="str">
        <f>VLOOKUP(A52,'Übersicht SYS'!$C$3:$I$409,7,FALSE)</f>
        <v>PrePressure_TOOL1</v>
      </c>
      <c r="D52" s="21" t="s">
        <v>2005</v>
      </c>
      <c r="E52" s="21" t="s">
        <v>2012</v>
      </c>
      <c r="F52" s="267" t="s">
        <v>2628</v>
      </c>
      <c r="G52" s="267"/>
    </row>
    <row r="53" spans="1:7" ht="15.75" thickBot="1">
      <c r="A53" s="21" t="s">
        <v>472</v>
      </c>
      <c r="B53" s="21" t="str">
        <f>VLOOKUP(A53,'Übersicht SYS'!$C$3:$D$409,2,FALSE)</f>
        <v>Set PrePressure for meter 2</v>
      </c>
      <c r="C53" s="18" t="str">
        <f>VLOOKUP(A53,'Übersicht SYS'!$C$3:$I$409,7,FALSE)</f>
        <v>PrePressure_TOOL2</v>
      </c>
      <c r="D53" s="21" t="s">
        <v>2005</v>
      </c>
      <c r="E53" s="21" t="s">
        <v>2012</v>
      </c>
      <c r="F53" s="267" t="s">
        <v>2628</v>
      </c>
      <c r="G53" s="267"/>
    </row>
    <row r="54" spans="1:7" ht="15.75" thickBot="1">
      <c r="A54" s="21" t="s">
        <v>489</v>
      </c>
      <c r="B54" s="21" t="str">
        <f>VLOOKUP(A54,'Übersicht SYS'!$C$3:$D$409,2,FALSE)</f>
        <v>Average torque for meter 1</v>
      </c>
      <c r="C54" s="18" t="str">
        <f>VLOOKUP(A54,'Übersicht SYS'!$C$3:$I$409,7,FALSE)</f>
        <v>AverageTorque_TOOL1</v>
      </c>
      <c r="D54" s="21" t="s">
        <v>2005</v>
      </c>
      <c r="E54" s="21" t="s">
        <v>2013</v>
      </c>
      <c r="F54" s="267" t="s">
        <v>2628</v>
      </c>
      <c r="G54" s="267"/>
    </row>
    <row r="55" spans="1:7" ht="15.75" thickBot="1">
      <c r="A55" s="21" t="s">
        <v>536</v>
      </c>
      <c r="B55" s="21" t="str">
        <f>VLOOKUP(A55,'Übersicht SYS'!$C$3:$D$409,2,FALSE)</f>
        <v>Fill time</v>
      </c>
      <c r="C55" s="18" t="str">
        <f>VLOOKUP(A55,'Übersicht SYS'!$C$3:$I$409,7,FALSE)</f>
        <v>FillTime</v>
      </c>
      <c r="D55" s="34" t="s">
        <v>2005</v>
      </c>
      <c r="E55" s="18" t="s">
        <v>2009</v>
      </c>
      <c r="F55" s="267" t="s">
        <v>2628</v>
      </c>
      <c r="G55" s="267"/>
    </row>
    <row r="56" spans="1:7" ht="15.75" thickBot="1">
      <c r="A56" s="21" t="s">
        <v>546</v>
      </c>
      <c r="B56" s="21" t="str">
        <f>VLOOKUP(A56,'Übersicht SYS'!$C$3:$D$409,2,FALSE)</f>
        <v>Fill rate</v>
      </c>
      <c r="C56" s="18" t="str">
        <f>VLOOKUP(A56,'Übersicht SYS'!$C$3:$I$409,7,FALSE)</f>
        <v>FillRate</v>
      </c>
      <c r="D56" s="21" t="s">
        <v>2005</v>
      </c>
      <c r="E56" s="21" t="s">
        <v>2015</v>
      </c>
      <c r="F56" s="267" t="s">
        <v>2628</v>
      </c>
      <c r="G56" s="267"/>
    </row>
    <row r="57" spans="1:7" ht="15.75" thickBot="1">
      <c r="A57" s="235" t="s">
        <v>2660</v>
      </c>
      <c r="B57" s="227"/>
      <c r="C57" s="230"/>
      <c r="D57" s="21"/>
      <c r="E57" s="21"/>
      <c r="F57" s="267"/>
      <c r="G57" s="267"/>
    </row>
    <row r="58" spans="1:7" ht="30.75" thickBot="1">
      <c r="A58" s="7" t="s">
        <v>767</v>
      </c>
      <c r="B58" s="21" t="str">
        <f>VLOOKUP(A58,'Übersicht SYS'!$C$3:$D$409,2,FALSE)</f>
        <v>Bead name</v>
      </c>
      <c r="C58" s="18" t="str">
        <f>VLOOKUP(A58,'Übersicht SYS'!$C$3:$I$409,7,FALSE)</f>
        <v>name</v>
      </c>
      <c r="D58" s="34" t="s">
        <v>2661</v>
      </c>
      <c r="E58" s="18" t="s">
        <v>103</v>
      </c>
      <c r="F58" s="267" t="s">
        <v>2628</v>
      </c>
      <c r="G58" s="267"/>
    </row>
    <row r="59" spans="1:7" ht="15.75" thickBot="1">
      <c r="A59" s="21" t="s">
        <v>2662</v>
      </c>
      <c r="B59" s="21" t="str">
        <f>VLOOKUP(A59,'Übersicht SYS'!$C$3:$D$409,2,FALSE)</f>
        <v>Number of beads</v>
      </c>
      <c r="C59" s="18" t="str">
        <f>VLOOKUP(A59,'Übersicht SYS'!$C$3:$I$409,7,FALSE)</f>
        <v>-</v>
      </c>
      <c r="D59" s="21" t="s">
        <v>2005</v>
      </c>
      <c r="E59" s="18" t="s">
        <v>2006</v>
      </c>
      <c r="F59" s="267" t="s">
        <v>2628</v>
      </c>
      <c r="G59" s="267"/>
    </row>
    <row r="60" spans="1:7" ht="60.75" thickBot="1">
      <c r="A60" s="21" t="s">
        <v>2663</v>
      </c>
      <c r="B60" s="21" t="str">
        <f>VLOOKUP(A60,'Übersicht SYS'!$C$3:$D$409,2,FALSE)</f>
        <v>Array of single bead application results. 
Depending upon the customer requirement each value can be extracted in derived data logic.</v>
      </c>
      <c r="C60" s="18" t="str">
        <f>VLOOKUP(A60,'Übersicht SYS'!$C$3:$I$409,7,FALSE)</f>
        <v>Result</v>
      </c>
      <c r="D60" s="21" t="s">
        <v>2664</v>
      </c>
      <c r="E60" s="21" t="s">
        <v>103</v>
      </c>
      <c r="F60" s="267" t="s">
        <v>2628</v>
      </c>
      <c r="G60" s="267"/>
    </row>
    <row r="61" spans="1:7" ht="60.75" thickBot="1">
      <c r="A61" s="21" t="s">
        <v>785</v>
      </c>
      <c r="B61" s="21" t="str">
        <f>VLOOKUP(A61,'Übersicht SYS'!$C$3:$D$409,2,FALSE)</f>
        <v>Array of single bead application volumes.
Depending upon the customer requirement each value can be extracted in derived data logic.</v>
      </c>
      <c r="C61" s="18" t="str">
        <f>VLOOKUP(A61,'Übersicht SYS'!$C$3:$I$409,7,FALSE)</f>
        <v>AppliedVolume</v>
      </c>
      <c r="D61" s="21" t="s">
        <v>2005</v>
      </c>
      <c r="E61" s="21" t="s">
        <v>2008</v>
      </c>
      <c r="F61" s="267" t="s">
        <v>2628</v>
      </c>
      <c r="G61" s="267"/>
    </row>
    <row r="62" spans="1:7" ht="60.75" thickBot="1">
      <c r="A62" s="21" t="s">
        <v>791</v>
      </c>
      <c r="B62" s="21" t="str">
        <f>VLOOKUP(A62,'Übersicht SYS'!$C$3:$D$409,2,FALSE)</f>
        <v>Array of single bead target volumes.
Depending upon the customer requirement each value can be extracted in derived data logic.</v>
      </c>
      <c r="C62" s="18" t="str">
        <f>VLOOKUP(A62,'Übersicht SYS'!$C$3:$I$409,7,FALSE)</f>
        <v>TargetVolume</v>
      </c>
      <c r="D62" s="21" t="s">
        <v>2005</v>
      </c>
      <c r="E62" s="21" t="s">
        <v>2008</v>
      </c>
      <c r="F62" s="267" t="s">
        <v>2628</v>
      </c>
      <c r="G62" s="267"/>
    </row>
    <row r="63" spans="1:7" ht="90.75" thickBot="1">
      <c r="A63" s="21" t="s">
        <v>796</v>
      </c>
      <c r="B63" s="21" t="str">
        <f>VLOOKUP(A63,'Übersicht SYS'!$C$3:$D$409,2,FALSE)</f>
        <v>Array of single bead volume lower tolerance.
Depending upon the customer requirement lower limit can be calculated in derived data logic.
Also value of each single bead can be extracted.</v>
      </c>
      <c r="C63" s="18" t="str">
        <f>VLOOKUP(A63,'Übersicht SYS'!$C$3:$I$409,7,FALSE)</f>
        <v>VolumeLowerLimit</v>
      </c>
      <c r="D63" s="21" t="s">
        <v>2005</v>
      </c>
      <c r="E63" s="18" t="s">
        <v>2008</v>
      </c>
      <c r="F63" s="267" t="s">
        <v>2628</v>
      </c>
      <c r="G63" s="267"/>
    </row>
    <row r="64" spans="1:7" ht="90.75" thickBot="1">
      <c r="A64" s="21" t="s">
        <v>802</v>
      </c>
      <c r="B64" s="21" t="str">
        <f>VLOOKUP(A64,'Übersicht SYS'!$C$3:$D$409,2,FALSE)</f>
        <v>Array of single bead volume upper tolerance.
Depending upon the customer requirement each upper limit can be calculated in derived data logic.
Also value of each single bead can be extracted.</v>
      </c>
      <c r="C64" s="18" t="str">
        <f>VLOOKUP(A64,'Übersicht SYS'!$C$3:$I$409,7,FALSE)</f>
        <v>VolumeUpperLimit</v>
      </c>
      <c r="D64" s="21" t="s">
        <v>2005</v>
      </c>
      <c r="E64" s="21" t="s">
        <v>2008</v>
      </c>
      <c r="F64" s="267" t="s">
        <v>2628</v>
      </c>
      <c r="G64" s="267"/>
    </row>
    <row r="65" spans="1:7" ht="60.75" thickBot="1">
      <c r="A65" s="21" t="s">
        <v>812</v>
      </c>
      <c r="B65" s="21" t="str">
        <f>VLOOKUP(A65,'Übersicht SYS'!$C$3:$D$409,2,FALSE)</f>
        <v>Array of single bead average flow rates.
Depending upon the customer requirement each value can be extracted in derived data logic.</v>
      </c>
      <c r="C65" s="18" t="str">
        <f>VLOOKUP(A65,'Übersicht SYS'!$C$3:$I$409,7,FALSE)</f>
        <v>MaterialFlow</v>
      </c>
      <c r="D65" s="21" t="s">
        <v>2005</v>
      </c>
      <c r="E65" s="21" t="s">
        <v>2015</v>
      </c>
      <c r="F65" s="267" t="s">
        <v>2628</v>
      </c>
      <c r="G65" s="267"/>
    </row>
    <row r="66" spans="1:7" ht="60.75" thickBot="1">
      <c r="A66" s="21" t="s">
        <v>822</v>
      </c>
      <c r="B66" s="21" t="str">
        <f>VLOOKUP(A66,'Übersicht SYS'!$C$3:$D$409,2,FALSE)</f>
        <v>Array of single bead min pressures for meter 1.
Depending upon the customer requirement each value can be extracted in derived data logic.</v>
      </c>
      <c r="C66" s="18" t="str">
        <f>VLOOKUP(A66,'Übersicht SYS'!$C$3:$I$409,7,FALSE)</f>
        <v>MinPressure_TOOL1</v>
      </c>
      <c r="D66" s="21" t="s">
        <v>2005</v>
      </c>
      <c r="E66" s="21" t="s">
        <v>2012</v>
      </c>
      <c r="F66" s="267" t="s">
        <v>2628</v>
      </c>
      <c r="G66" s="267"/>
    </row>
    <row r="67" spans="1:7" ht="60.75" thickBot="1">
      <c r="A67" s="21" t="s">
        <v>832</v>
      </c>
      <c r="B67" s="21" t="str">
        <f>VLOOKUP(A67,'Übersicht SYS'!$C$3:$D$409,2,FALSE)</f>
        <v>Array of single bead min pressures for meter 2.
Depending upon the customer requirement each value can be extracted in derived data logic.</v>
      </c>
      <c r="C67" s="18" t="str">
        <f>VLOOKUP(A67,'Übersicht SYS'!$C$3:$I$409,7,FALSE)</f>
        <v>MinPressure_TOOL2</v>
      </c>
      <c r="D67" s="21" t="s">
        <v>2005</v>
      </c>
      <c r="E67" s="21" t="s">
        <v>2012</v>
      </c>
      <c r="F67" s="267" t="s">
        <v>2628</v>
      </c>
      <c r="G67" s="267"/>
    </row>
    <row r="68" spans="1:7" ht="75.75" thickBot="1">
      <c r="A68" s="21" t="s">
        <v>817</v>
      </c>
      <c r="B68" s="21" t="str">
        <f>VLOOKUP(A68,'Übersicht SYS'!$C$3:$D$409,2,FALSE)</f>
        <v>Array of single bead max pressures for meter 1.
Depending upon the customer requirement each value can be extracted in derived data logic.</v>
      </c>
      <c r="C68" s="18" t="str">
        <f>VLOOKUP(A68,'Übersicht SYS'!$C$3:$I$409,7,FALSE)</f>
        <v>MaxPressure_TOOL1</v>
      </c>
      <c r="D68" s="21" t="s">
        <v>2005</v>
      </c>
      <c r="E68" s="21" t="s">
        <v>2012</v>
      </c>
      <c r="F68" s="267" t="s">
        <v>2628</v>
      </c>
      <c r="G68" s="267"/>
    </row>
    <row r="69" spans="1:7" ht="60.75" thickBot="1">
      <c r="A69" s="21" t="s">
        <v>827</v>
      </c>
      <c r="B69" s="21" t="str">
        <f>VLOOKUP(A69,'Übersicht SYS'!$C$3:$D$409,2,FALSE)</f>
        <v>Array of single bead max pressures for meter 2. Depending upon the customer requirement each value can be extracted in derived data logic.</v>
      </c>
      <c r="C69" s="18" t="str">
        <f>VLOOKUP(A69,'Übersicht SYS'!$C$3:$I$409,7,FALSE)</f>
        <v>MaxPressure_TOOL2</v>
      </c>
      <c r="D69" s="21" t="s">
        <v>2005</v>
      </c>
      <c r="E69" s="21" t="s">
        <v>2012</v>
      </c>
      <c r="F69" s="267" t="s">
        <v>2628</v>
      </c>
      <c r="G69" s="267"/>
    </row>
    <row r="70" spans="1:7" ht="15.75" thickBot="1">
      <c r="A70" s="15" t="s">
        <v>453</v>
      </c>
      <c r="B70" s="21" t="str">
        <f>VLOOKUP(A70,'Übersicht SYS'!$C$3:$D$409,2,FALSE)</f>
        <v>Average Pressure for meter 1</v>
      </c>
      <c r="C70" s="18" t="str">
        <f>VLOOKUP(A70,'Übersicht SYS'!$C$3:$I$409,7,FALSE)</f>
        <v>AveragePressure_TOOL1</v>
      </c>
      <c r="D70" s="21" t="s">
        <v>2005</v>
      </c>
      <c r="E70" s="21" t="s">
        <v>2012</v>
      </c>
      <c r="F70" s="267" t="s">
        <v>2628</v>
      </c>
      <c r="G70" s="267"/>
    </row>
    <row r="71" spans="1:7" ht="15.75" thickBot="1">
      <c r="A71" s="15" t="s">
        <v>459</v>
      </c>
      <c r="B71" s="21" t="str">
        <f>VLOOKUP(A71,'Übersicht SYS'!$C$3:$D$409,2,FALSE)</f>
        <v>Average Pressure for meter 2</v>
      </c>
      <c r="C71" s="182" t="str">
        <f>VLOOKUP(A71,'Übersicht SYS'!$C$3:$I$409,7,FALSE)</f>
        <v>AveragePressure_TOOL2</v>
      </c>
      <c r="D71" s="34" t="s">
        <v>2005</v>
      </c>
      <c r="E71" s="18" t="s">
        <v>2012</v>
      </c>
      <c r="F71" s="267" t="s">
        <v>2628</v>
      </c>
      <c r="G71" s="267"/>
    </row>
    <row r="72" spans="1:7" ht="15.75" thickBot="1">
      <c r="A72" s="240" t="s">
        <v>2665</v>
      </c>
      <c r="B72" s="236" t="s">
        <v>2666</v>
      </c>
      <c r="C72" s="238"/>
      <c r="D72" s="237"/>
      <c r="E72" s="18"/>
      <c r="F72" s="267" t="s">
        <v>2628</v>
      </c>
      <c r="G72" s="267"/>
    </row>
    <row r="73" spans="1:7" ht="30.75" thickBot="1">
      <c r="A73" s="231" t="s">
        <v>2667</v>
      </c>
      <c r="B73" s="231" t="s">
        <v>2668</v>
      </c>
      <c r="C73" s="234" t="s">
        <v>240</v>
      </c>
      <c r="D73" s="34" t="s">
        <v>2000</v>
      </c>
      <c r="E73" s="18" t="s">
        <v>103</v>
      </c>
      <c r="F73" s="267" t="s">
        <v>2628</v>
      </c>
      <c r="G73" s="267"/>
    </row>
    <row r="74" spans="1:7" ht="30.75" thickBot="1">
      <c r="A74" s="28" t="s">
        <v>2669</v>
      </c>
      <c r="B74" s="231" t="s">
        <v>2670</v>
      </c>
      <c r="C74" s="234"/>
      <c r="D74" s="34"/>
      <c r="E74" s="18"/>
      <c r="F74" s="267" t="s">
        <v>2628</v>
      </c>
      <c r="G74" s="267"/>
    </row>
    <row r="75" spans="1:7" ht="30.75" thickBot="1">
      <c r="A75" s="7" t="s">
        <v>847</v>
      </c>
      <c r="B75" s="21" t="str">
        <f>VLOOKUP(A75,'Übersicht SYS'!$C$3:$D$409,2,FALSE)</f>
        <v>Error event unique id</v>
      </c>
      <c r="C75" s="18" t="str">
        <f>VLOOKUP(A75,'Übersicht SYS'!$C$3:$I$409,7,FALSE)</f>
        <v>messageId</v>
      </c>
      <c r="D75" s="21" t="s">
        <v>2671</v>
      </c>
      <c r="E75" s="21" t="s">
        <v>103</v>
      </c>
      <c r="F75" s="267" t="s">
        <v>2628</v>
      </c>
      <c r="G75" s="267"/>
    </row>
    <row r="76" spans="1:7" ht="30.75" thickBot="1">
      <c r="A76" s="7" t="s">
        <v>852</v>
      </c>
      <c r="B76" s="21" t="str">
        <f>VLOOKUP(A76,'Übersicht SYS'!$C$3:$D$409,2,FALSE)</f>
        <v>Timestamp of error event</v>
      </c>
      <c r="C76" s="18" t="str">
        <f>VLOOKUP(A76,'Übersicht SYS'!$C$3:$I$409,7,FALSE)</f>
        <v>ts</v>
      </c>
      <c r="D76" s="21" t="s">
        <v>2672</v>
      </c>
      <c r="E76" s="18" t="s">
        <v>103</v>
      </c>
      <c r="F76" s="267" t="s">
        <v>2628</v>
      </c>
      <c r="G76" s="267"/>
    </row>
    <row r="77" spans="1:7" ht="60.75" thickBot="1">
      <c r="A77" s="28" t="s">
        <v>2673</v>
      </c>
      <c r="B77" s="231" t="s">
        <v>2674</v>
      </c>
      <c r="C77" s="234"/>
      <c r="D77" s="34"/>
      <c r="E77" s="18"/>
      <c r="F77" s="267" t="s">
        <v>2628</v>
      </c>
      <c r="G77" s="267"/>
    </row>
    <row r="78" spans="1:7" ht="30.75" thickBot="1">
      <c r="A78" s="7" t="s">
        <v>951</v>
      </c>
      <c r="B78" s="21" t="str">
        <f>VLOOKUP(A78,'Übersicht SYS'!$C$3:$D$409,2,FALSE)</f>
        <v>Barrel change unique id</v>
      </c>
      <c r="C78" s="18" t="str">
        <f>VLOOKUP(A78,'Übersicht SYS'!$C$3:$I$409,7,FALSE)</f>
        <v>messageId</v>
      </c>
      <c r="D78" s="34" t="s">
        <v>2675</v>
      </c>
      <c r="E78" s="18" t="s">
        <v>103</v>
      </c>
      <c r="F78" s="267" t="s">
        <v>2628</v>
      </c>
      <c r="G78" s="267"/>
    </row>
    <row r="79" spans="1:7" ht="15.75" thickBot="1">
      <c r="A79" s="7" t="s">
        <v>955</v>
      </c>
      <c r="B79" s="21" t="str">
        <f>VLOOKUP(A79,'Übersicht SYS'!$C$3:$D$409,2,FALSE)</f>
        <v>Timestamp of barrel change event</v>
      </c>
      <c r="C79" s="18" t="str">
        <f>VLOOKUP(A79,'Übersicht SYS'!C79:I485,7,FALSE)</f>
        <v>ts</v>
      </c>
      <c r="D79" s="21" t="s">
        <v>2676</v>
      </c>
      <c r="E79" s="18" t="s">
        <v>103</v>
      </c>
      <c r="F79" s="267" t="s">
        <v>2628</v>
      </c>
      <c r="G79" s="267"/>
    </row>
    <row r="80" spans="1:7" ht="30.75" thickBot="1">
      <c r="A80" s="7" t="s">
        <v>959</v>
      </c>
      <c r="B80" s="21" t="str">
        <f>VLOOKUP(A80,'Übersicht SYS'!$C$3:$D$409,2,FALSE)</f>
        <v>Charge number</v>
      </c>
      <c r="C80" s="18" t="s">
        <v>962</v>
      </c>
      <c r="D80" s="34" t="s">
        <v>2655</v>
      </c>
      <c r="E80" s="18" t="s">
        <v>103</v>
      </c>
      <c r="F80" s="267" t="s">
        <v>2628</v>
      </c>
      <c r="G80" s="267"/>
    </row>
    <row r="81" spans="1:7" ht="15.75" thickBot="1">
      <c r="F81" s="268"/>
      <c r="G81" s="267"/>
    </row>
    <row r="82" spans="1:7" ht="30.75" thickBot="1">
      <c r="A82" s="99" t="s">
        <v>975</v>
      </c>
      <c r="B82" s="239" t="str">
        <f>VLOOKUP(A82,'Übersicht SYS'!$C$3:$D$409,2,FALSE)</f>
        <v>Expiration date of material</v>
      </c>
      <c r="C82" s="18" t="str">
        <f>VLOOKUP(A82,'Übersicht SYS'!C82:I488,7,FALSE)</f>
        <v>expirationDate</v>
      </c>
      <c r="D82" s="21" t="s">
        <v>2677</v>
      </c>
      <c r="E82" s="21" t="s">
        <v>103</v>
      </c>
      <c r="F82" s="267" t="s">
        <v>2628</v>
      </c>
      <c r="G82" s="267"/>
    </row>
    <row r="83" spans="1:7" ht="30.75" thickBot="1">
      <c r="A83" s="7" t="s">
        <v>969</v>
      </c>
      <c r="B83" s="21" t="str">
        <f>VLOOKUP(A83,'Übersicht SYS'!$C$3:$D$409,2,FALSE)</f>
        <v>Adhesive material used</v>
      </c>
      <c r="C83" s="18" t="str">
        <f>VLOOKUP(A83,'Übersicht SYS'!C83:I489,7,FALSE)</f>
        <v>material</v>
      </c>
      <c r="D83" s="34" t="s">
        <v>2678</v>
      </c>
      <c r="E83" s="18" t="s">
        <v>103</v>
      </c>
      <c r="F83" s="267" t="s">
        <v>2628</v>
      </c>
      <c r="G83" s="267"/>
    </row>
    <row r="84" spans="1:7" ht="30.75" thickBot="1">
      <c r="A84" s="7" t="s">
        <v>981</v>
      </c>
      <c r="B84" s="21" t="str">
        <f>VLOOKUP(A84,'Übersicht SYS'!$C$3:$D$409,2,FALSE)</f>
        <v>Package number</v>
      </c>
      <c r="C84" s="18" t="str">
        <f>VLOOKUP(A84,'Übersicht SYS'!C84:I490,7,FALSE)</f>
        <v>packageNumber</v>
      </c>
      <c r="D84" s="34" t="s">
        <v>2655</v>
      </c>
      <c r="E84" s="18" t="s">
        <v>103</v>
      </c>
      <c r="F84" s="267" t="s">
        <v>2628</v>
      </c>
      <c r="G84" s="267"/>
    </row>
    <row r="85" spans="1:7" ht="45.75" thickBot="1">
      <c r="A85" s="28" t="s">
        <v>2679</v>
      </c>
      <c r="B85" s="231" t="s">
        <v>2680</v>
      </c>
      <c r="C85" s="234"/>
      <c r="D85" s="34"/>
      <c r="E85" s="18"/>
      <c r="F85" s="267" t="s">
        <v>2628</v>
      </c>
      <c r="G85" s="267"/>
    </row>
    <row r="86" spans="1:7" ht="30.75" thickBot="1">
      <c r="A86" s="7" t="s">
        <v>1065</v>
      </c>
      <c r="B86" s="21" t="str">
        <f>VLOOKUP(A86,'Übersicht SYS'!$C$3:$D$409,2,FALSE)</f>
        <v xml:space="preserve">UniqueId of parameter change </v>
      </c>
      <c r="C86" s="18" t="str">
        <f>VLOOKUP(A86,'Übersicht SYS'!C86:I492,7,FALSE)</f>
        <v>messageId</v>
      </c>
      <c r="D86" s="34" t="s">
        <v>2681</v>
      </c>
      <c r="E86" s="18" t="s">
        <v>103</v>
      </c>
      <c r="F86" s="267" t="s">
        <v>2628</v>
      </c>
      <c r="G86" s="267"/>
    </row>
    <row r="87" spans="1:7" ht="30.75" thickBot="1">
      <c r="A87" s="7" t="s">
        <v>1068</v>
      </c>
      <c r="B87" s="21" t="str">
        <f>VLOOKUP(A87,'Übersicht SYS'!$C$3:$D$409,2,FALSE)</f>
        <v>Timestamp of parameter change</v>
      </c>
      <c r="C87" s="18" t="str">
        <f>VLOOKUP(A87,'Übersicht SYS'!C87:I493,7,FALSE)</f>
        <v>ts</v>
      </c>
      <c r="D87" s="34" t="s">
        <v>2672</v>
      </c>
      <c r="E87" s="18" t="s">
        <v>103</v>
      </c>
      <c r="F87" s="267" t="s">
        <v>2628</v>
      </c>
      <c r="G87" s="267"/>
    </row>
    <row r="88" spans="1:7" ht="30.75" thickBot="1">
      <c r="A88" s="7" t="s">
        <v>1106</v>
      </c>
      <c r="B88" s="21" t="str">
        <f>VLOOKUP(A88,'Übersicht SYS'!$C$3:$D$409,2,FALSE)</f>
        <v>New value</v>
      </c>
      <c r="C88" s="18" t="str">
        <f>VLOOKUP(A88,'Übersicht SYS'!C88:I494,7,FALSE)</f>
        <v>newValue</v>
      </c>
      <c r="D88" s="21" t="s">
        <v>2682</v>
      </c>
      <c r="E88" s="21" t="s">
        <v>103</v>
      </c>
      <c r="F88" s="267" t="s">
        <v>2628</v>
      </c>
      <c r="G88" s="267"/>
    </row>
    <row r="89" spans="1:7" ht="30.75" thickBot="1">
      <c r="A89" s="7" t="s">
        <v>1112</v>
      </c>
      <c r="B89" s="21" t="str">
        <f>VLOOKUP(A89,'Übersicht SYS'!$C$3:$D$409,2,FALSE)</f>
        <v>Old value</v>
      </c>
      <c r="C89" s="18" t="str">
        <f>VLOOKUP(A89,'Übersicht SYS'!C89:I495,7,FALSE)</f>
        <v>oldValue</v>
      </c>
      <c r="D89" s="34" t="s">
        <v>2683</v>
      </c>
      <c r="E89" s="18" t="s">
        <v>103</v>
      </c>
      <c r="F89" s="267" t="s">
        <v>2628</v>
      </c>
      <c r="G89" s="267"/>
    </row>
    <row r="90" spans="1:7" ht="30.75" thickBot="1">
      <c r="A90" s="7" t="s">
        <v>1118</v>
      </c>
      <c r="B90" s="21" t="str">
        <f>VLOOKUP(A90,'Übersicht SYS'!$C$3:$D$409,2,FALSE)</f>
        <v>User name</v>
      </c>
      <c r="C90" s="18" t="str">
        <f>VLOOKUP(A90,'Übersicht SYS'!C90:I496,7,FALSE)</f>
        <v>-</v>
      </c>
      <c r="D90" s="21" t="s">
        <v>2684</v>
      </c>
      <c r="E90" s="21" t="s">
        <v>103</v>
      </c>
      <c r="F90" s="267" t="s">
        <v>2628</v>
      </c>
      <c r="G90" s="267"/>
    </row>
    <row r="91" spans="1:7" ht="45.75" thickBot="1">
      <c r="A91" s="28" t="s">
        <v>2685</v>
      </c>
      <c r="B91" s="231" t="s">
        <v>2686</v>
      </c>
      <c r="C91" s="234"/>
      <c r="D91" s="34"/>
      <c r="E91" s="18"/>
      <c r="F91" s="267" t="s">
        <v>2628</v>
      </c>
      <c r="G91" s="267"/>
    </row>
    <row r="92" spans="1:7" ht="30.75" thickBot="1">
      <c r="A92" s="7" t="s">
        <v>1135</v>
      </c>
      <c r="B92" s="21" t="str">
        <f>VLOOKUP(A92,'Übersicht SYS'!$C$3:$D$409,2,FALSE)</f>
        <v>Pump Status for HPC 1 Pump 1</v>
      </c>
      <c r="C92" s="18" t="str">
        <f>VLOOKUP(A92,'Übersicht SYS'!C92:I498,7,FALSE)</f>
        <v>pumpStatus</v>
      </c>
      <c r="D92" s="34" t="s">
        <v>2687</v>
      </c>
      <c r="E92" s="18" t="s">
        <v>103</v>
      </c>
      <c r="F92" s="267" t="s">
        <v>2628</v>
      </c>
      <c r="G92" s="267"/>
    </row>
    <row r="93" spans="1:7" ht="30.75" thickBot="1">
      <c r="A93" s="7" t="s">
        <v>1141</v>
      </c>
      <c r="B93" s="21" t="str">
        <f>VLOOKUP(A93,'Übersicht SYS'!$C$3:$D$409,2,FALSE)</f>
        <v>Pump Status for HPC 1 Pump 2</v>
      </c>
      <c r="C93" s="18" t="str">
        <f>VLOOKUP(A93,'Übersicht SYS'!C93:I499,7,FALSE)</f>
        <v>pumpStatus</v>
      </c>
      <c r="D93" s="34" t="s">
        <v>2687</v>
      </c>
      <c r="E93" s="18"/>
      <c r="F93" s="267" t="s">
        <v>2628</v>
      </c>
      <c r="G93" s="267"/>
    </row>
    <row r="94" spans="1:7" ht="30.75" thickBot="1">
      <c r="A94" s="7" t="s">
        <v>1146</v>
      </c>
      <c r="B94" s="21" t="str">
        <f>VLOOKUP(A94,'Übersicht SYS'!$C$3:$D$409,2,FALSE)</f>
        <v>Pump Status for HPC 2 Pump 1</v>
      </c>
      <c r="C94" s="18" t="str">
        <f>VLOOKUP(A94,'Übersicht SYS'!C94:I500,7,FALSE)</f>
        <v>pumpStatus</v>
      </c>
      <c r="D94" s="34" t="s">
        <v>2687</v>
      </c>
      <c r="E94" s="18"/>
      <c r="F94" s="267" t="s">
        <v>2628</v>
      </c>
      <c r="G94" s="267"/>
    </row>
    <row r="95" spans="1:7" ht="30.75" thickBot="1">
      <c r="A95" s="7" t="s">
        <v>1150</v>
      </c>
      <c r="B95" s="21" t="str">
        <f>VLOOKUP(A95,'Übersicht SYS'!$C$3:$D$409,2,FALSE)</f>
        <v>Pump Status for HPC 2 Pump 2</v>
      </c>
      <c r="C95" s="18" t="str">
        <f>VLOOKUP(A95,'Übersicht SYS'!C95:I501,7,FALSE)</f>
        <v>pumpStatus</v>
      </c>
      <c r="D95" s="34" t="s">
        <v>2687</v>
      </c>
      <c r="E95" s="18"/>
      <c r="F95" s="267" t="s">
        <v>2628</v>
      </c>
      <c r="G95" s="267"/>
    </row>
    <row r="96" spans="1:7" ht="45.75" thickBot="1">
      <c r="A96" s="28" t="s">
        <v>2688</v>
      </c>
      <c r="B96" s="231" t="s">
        <v>2689</v>
      </c>
      <c r="C96" s="234"/>
      <c r="D96" s="21"/>
      <c r="E96" s="21"/>
      <c r="F96" s="267" t="s">
        <v>2628</v>
      </c>
      <c r="G96" s="267"/>
    </row>
    <row r="97" spans="1:7" ht="45.75" thickBot="1">
      <c r="A97" s="28" t="s">
        <v>2690</v>
      </c>
      <c r="B97" s="231" t="s">
        <v>2691</v>
      </c>
      <c r="C97" s="234"/>
      <c r="D97" s="21"/>
      <c r="E97" s="21"/>
      <c r="F97" s="267" t="s">
        <v>2628</v>
      </c>
      <c r="G97" s="267"/>
    </row>
    <row r="98" spans="1:7" ht="15.75" thickBot="1">
      <c r="A98" s="15" t="s">
        <v>1216</v>
      </c>
      <c r="B98" s="21" t="str">
        <f>VLOOKUP(A98,'Übersicht SYS'!$C$3:$D$409,2,FALSE)</f>
        <v>System cycle counter</v>
      </c>
      <c r="C98" s="18" t="str">
        <f>VLOOKUP(A98,'Übersicht SYS'!C97:I503,7,FALSE)</f>
        <v>SystemCycles</v>
      </c>
      <c r="D98" s="21" t="s">
        <v>2005</v>
      </c>
      <c r="E98" s="21" t="s">
        <v>2006</v>
      </c>
      <c r="F98" s="267" t="s">
        <v>2628</v>
      </c>
      <c r="G98" s="267"/>
    </row>
    <row r="99" spans="1:7" ht="15.75" thickBot="1">
      <c r="A99" s="7" t="s">
        <v>1221</v>
      </c>
      <c r="B99" s="21" t="str">
        <f>VLOOKUP(A99,'Übersicht SYS'!$C$3:$D$409,2,FALSE)</f>
        <v>Total purge material volume</v>
      </c>
      <c r="C99" s="18" t="str">
        <f>VLOOKUP(A99,'Übersicht SYS'!C98:I504,7,FALSE)</f>
        <v>PurgedVolume</v>
      </c>
      <c r="D99" s="21" t="s">
        <v>2005</v>
      </c>
      <c r="E99" s="21" t="s">
        <v>2008</v>
      </c>
      <c r="F99" s="267" t="s">
        <v>2628</v>
      </c>
      <c r="G99" s="267"/>
    </row>
    <row r="100" spans="1:7" ht="15.75" thickBot="1">
      <c r="A100" s="7" t="s">
        <v>1227</v>
      </c>
      <c r="B100" s="21" t="str">
        <f>VLOOKUP(A100,'Übersicht SYS'!$C$3:$D$409,2,FALSE)</f>
        <v>Total applied material volume for production</v>
      </c>
      <c r="C100" s="18" t="str">
        <f>VLOOKUP(A100,'Übersicht SYS'!C99:I505,7,FALSE)</f>
        <v>TotalAppliedVolume</v>
      </c>
      <c r="D100" s="21" t="s">
        <v>2005</v>
      </c>
      <c r="E100" s="21" t="s">
        <v>2008</v>
      </c>
      <c r="F100" s="267" t="s">
        <v>2628</v>
      </c>
      <c r="G100" s="267"/>
    </row>
    <row r="101" spans="1:7" ht="15.75" thickBot="1">
      <c r="A101" s="15" t="s">
        <v>1244</v>
      </c>
      <c r="B101" s="21" t="str">
        <f>VLOOKUP(A101,'Übersicht SYS'!$C$3:$D$409,2,FALSE)</f>
        <v>Cycles fill valve for meter 1</v>
      </c>
      <c r="C101" s="18" t="str">
        <f>VLOOKUP(A101,'Übersicht SYS'!C100:I506,7,FALSE)</f>
        <v>CyclesFillValve_TOOL1</v>
      </c>
      <c r="D101" s="21" t="s">
        <v>2005</v>
      </c>
      <c r="E101" s="21" t="s">
        <v>2006</v>
      </c>
      <c r="F101" s="267" t="s">
        <v>2628</v>
      </c>
      <c r="G101" s="267"/>
    </row>
    <row r="102" spans="1:7" ht="15.75" thickBot="1">
      <c r="A102" s="15" t="s">
        <v>1250</v>
      </c>
      <c r="B102" s="21" t="str">
        <f>VLOOKUP(A102,'Übersicht SYS'!$C$3:$D$409,2,FALSE)</f>
        <v>Cycles fill valve for meter 2</v>
      </c>
      <c r="C102" s="18" t="str">
        <f>VLOOKUP(A102,'Übersicht SYS'!C101:I507,7,FALSE)</f>
        <v>CyclesFillValve_TOOL2</v>
      </c>
      <c r="D102" s="21" t="s">
        <v>2005</v>
      </c>
      <c r="E102" s="21" t="s">
        <v>2006</v>
      </c>
      <c r="F102" s="267" t="s">
        <v>2628</v>
      </c>
      <c r="G102" s="267"/>
    </row>
    <row r="103" spans="1:7" ht="30.75" thickBot="1">
      <c r="A103" s="7" t="s">
        <v>1256</v>
      </c>
      <c r="B103" s="21" t="str">
        <f>VLOOKUP(A103,'Übersicht SYS'!$C$3:$D$409,2,FALSE)</f>
        <v>Cycles applicator for meter 1 applicator 1</v>
      </c>
      <c r="C103" s="18" t="str">
        <f>VLOOKUP(A103,'Übersicht SYS'!C102:I508,7,FALSE)</f>
        <v>CyclesApplicator1_TOOL1
CyclesApplicator_TOOL1</v>
      </c>
      <c r="D103" s="21" t="s">
        <v>2005</v>
      </c>
      <c r="E103" s="21" t="s">
        <v>2006</v>
      </c>
      <c r="F103" s="267" t="s">
        <v>2628</v>
      </c>
      <c r="G103" s="267"/>
    </row>
    <row r="104" spans="1:7" ht="15.75" thickBot="1">
      <c r="A104" s="7" t="s">
        <v>1263</v>
      </c>
      <c r="B104" s="21" t="str">
        <f>VLOOKUP(A104,'Übersicht SYS'!$C$3:$D$409,2,FALSE)</f>
        <v>Cycles applicator for meter 1 applicator 2</v>
      </c>
      <c r="C104" s="18" t="str">
        <f>VLOOKUP(A104,'Übersicht SYS'!C103:I509,7,FALSE)</f>
        <v>CyclesApplicator2_TOOL1</v>
      </c>
      <c r="D104" s="21" t="s">
        <v>2005</v>
      </c>
      <c r="E104" s="21" t="s">
        <v>2006</v>
      </c>
      <c r="F104" s="267" t="s">
        <v>2628</v>
      </c>
      <c r="G104" s="267"/>
    </row>
    <row r="105" spans="1:7" ht="15.75" thickBot="1">
      <c r="A105" s="7" t="s">
        <v>1270</v>
      </c>
      <c r="B105" s="21" t="str">
        <f>VLOOKUP(A105,'Übersicht SYS'!$C$3:$D$409,2,FALSE)</f>
        <v>Cycles applicator for meter 1 applicator 3</v>
      </c>
      <c r="C105" s="18" t="str">
        <f>VLOOKUP(A105,'Übersicht SYS'!C104:I510,7,FALSE)</f>
        <v>CyclesApplicator3_TOOL1</v>
      </c>
      <c r="D105" s="21" t="s">
        <v>2005</v>
      </c>
      <c r="E105" s="21" t="s">
        <v>2006</v>
      </c>
      <c r="F105" s="267" t="s">
        <v>2628</v>
      </c>
      <c r="G105" s="267"/>
    </row>
    <row r="106" spans="1:7" ht="15.75" thickBot="1">
      <c r="A106" s="7" t="s">
        <v>1277</v>
      </c>
      <c r="B106" s="21" t="str">
        <f>VLOOKUP(A106,'Übersicht SYS'!$C$3:$D$409,2,FALSE)</f>
        <v>Cycles applicator for meter 1 applicator 4</v>
      </c>
      <c r="C106" s="18" t="str">
        <f>VLOOKUP(A106,'Übersicht SYS'!C105:I511,7,FALSE)</f>
        <v>CyclesApplicator4_TOOL1</v>
      </c>
      <c r="D106" s="21" t="s">
        <v>2005</v>
      </c>
      <c r="E106" s="21" t="s">
        <v>2006</v>
      </c>
      <c r="F106" s="267" t="s">
        <v>2628</v>
      </c>
      <c r="G106" s="267"/>
    </row>
    <row r="107" spans="1:7" ht="15.75" thickBot="1">
      <c r="A107" s="7" t="s">
        <v>1283</v>
      </c>
      <c r="B107" s="21" t="str">
        <f>VLOOKUP(A107,'Übersicht SYS'!$C$3:$D$409,2,FALSE)</f>
        <v>Cycles applicator for meter 2 applicator 1</v>
      </c>
      <c r="C107" s="18" t="str">
        <f>VLOOKUP(A107,'Übersicht SYS'!C106:I512,7,FALSE)</f>
        <v>CyclesApplicator_TOOL2</v>
      </c>
      <c r="D107" s="21" t="s">
        <v>2005</v>
      </c>
      <c r="E107" s="21" t="s">
        <v>2006</v>
      </c>
      <c r="F107" s="267" t="s">
        <v>2628</v>
      </c>
      <c r="G107" s="267"/>
    </row>
    <row r="108" spans="1:7" ht="15.75" thickBot="1">
      <c r="A108" s="15" t="s">
        <v>1299</v>
      </c>
      <c r="B108" s="21" t="str">
        <f>VLOOKUP(A108,'Übersicht SYS'!$C$3:$D$409,2,FALSE)</f>
        <v>Number of strokes for Hpc 1 Pump 1</v>
      </c>
      <c r="C108" s="18" t="str">
        <f>VLOOKUP(A108,'Übersicht SYS'!C107:I513,7,FALSE)</f>
        <v>PumpControllerCounters_PUMP1</v>
      </c>
      <c r="D108" s="21" t="s">
        <v>2005</v>
      </c>
      <c r="E108" s="21" t="s">
        <v>2006</v>
      </c>
      <c r="F108" s="267" t="s">
        <v>2628</v>
      </c>
      <c r="G108" s="267"/>
    </row>
    <row r="109" spans="1:7" ht="15.75" thickBot="1">
      <c r="A109" s="15" t="s">
        <v>1306</v>
      </c>
      <c r="B109" s="21" t="str">
        <f>VLOOKUP(A109,'Übersicht SYS'!$C$3:$D$409,2,FALSE)</f>
        <v>Number of strokes for Hpc 1 Pump 2</v>
      </c>
      <c r="C109" s="18" t="str">
        <f>VLOOKUP(A109,'Übersicht SYS'!C108:I514,7,FALSE)</f>
        <v>PumpControllerCounters_PUMP2</v>
      </c>
      <c r="D109" s="21" t="s">
        <v>2005</v>
      </c>
      <c r="E109" s="21" t="s">
        <v>2006</v>
      </c>
      <c r="F109" s="267" t="s">
        <v>2628</v>
      </c>
      <c r="G109" s="267"/>
    </row>
    <row r="110" spans="1:7" ht="15.75" thickBot="1">
      <c r="A110" s="15" t="s">
        <v>1313</v>
      </c>
      <c r="B110" s="21" t="str">
        <f>VLOOKUP(A110,'Übersicht SYS'!$C$3:$D$409,2,FALSE)</f>
        <v>Number of strokes for Hpc 2 Pump 1</v>
      </c>
      <c r="C110" s="18" t="str">
        <f>VLOOKUP(A110,'Übersicht SYS'!C109:I515,7,FALSE)</f>
        <v>PumpControllerCounters_PUMP3</v>
      </c>
      <c r="D110" s="21" t="s">
        <v>2005</v>
      </c>
      <c r="E110" s="21" t="s">
        <v>2006</v>
      </c>
      <c r="F110" s="267" t="s">
        <v>2628</v>
      </c>
      <c r="G110" s="267"/>
    </row>
    <row r="111" spans="1:7" ht="15.75" thickBot="1">
      <c r="A111" s="15" t="s">
        <v>1319</v>
      </c>
      <c r="B111" s="21" t="str">
        <f>VLOOKUP(A111,'Übersicht SYS'!$C$3:$D$409,2,FALSE)</f>
        <v>Number of strokes for Hpc 2 Pump 2</v>
      </c>
      <c r="C111" s="18" t="str">
        <f>VLOOKUP(A111,'Übersicht SYS'!C110:I516,7,FALSE)</f>
        <v>PumpControllerCounters_PUMP4</v>
      </c>
      <c r="D111" s="21" t="s">
        <v>2005</v>
      </c>
      <c r="E111" s="21" t="s">
        <v>2006</v>
      </c>
      <c r="F111" s="267" t="s">
        <v>2628</v>
      </c>
      <c r="G111" s="267"/>
    </row>
    <row r="112" spans="1:7" ht="15.75" thickBot="1">
      <c r="A112" s="28"/>
      <c r="B112" s="21"/>
      <c r="D112" s="21"/>
      <c r="E112" s="21"/>
      <c r="F112" s="267"/>
      <c r="G112" s="267"/>
    </row>
    <row r="113" spans="1:7" ht="30.75" thickBot="1">
      <c r="A113" s="7" t="s">
        <v>1431</v>
      </c>
      <c r="B113" s="21" t="str">
        <f>VLOOKUP(A113,'Übersicht SYS'!$C$3:$D$409,2,FALSE)</f>
        <v>All temperatures for Hpc 1</v>
      </c>
      <c r="C113" s="18" t="str">
        <f>VLOOKUP(A113,'Übersicht SYS'!C112:I518,7,FALSE)</f>
        <v xml:space="preserve">CurrentTemperaturePump
</v>
      </c>
      <c r="D113" s="21" t="s">
        <v>2005</v>
      </c>
      <c r="E113" s="21" t="s">
        <v>2692</v>
      </c>
      <c r="F113" s="267" t="s">
        <v>2628</v>
      </c>
      <c r="G113" s="267"/>
    </row>
    <row r="114" spans="1:7" ht="15.75" thickBot="1">
      <c r="A114" s="7" t="s">
        <v>1469</v>
      </c>
      <c r="B114" s="21" t="str">
        <f>VLOOKUP(A114,'Übersicht SYS'!$C$3:$D$409,2,FALSE)</f>
        <v>Temperature for meter 1</v>
      </c>
      <c r="C114" s="18" t="str">
        <f>VLOOKUP(A114,'Übersicht SYS'!C113:I519,7,FALSE)</f>
        <v>CurrentTemperature_TOOL1</v>
      </c>
      <c r="D114" s="21" t="s">
        <v>2005</v>
      </c>
      <c r="E114" s="21" t="s">
        <v>2692</v>
      </c>
      <c r="F114" s="267" t="s">
        <v>2628</v>
      </c>
      <c r="G114" s="267"/>
    </row>
    <row r="115" spans="1:7" ht="15.75" thickBot="1">
      <c r="A115" s="7" t="s">
        <v>1475</v>
      </c>
      <c r="B115" s="21" t="str">
        <f>VLOOKUP(A115,'Übersicht SYS'!$C$3:$D$409,2,FALSE)</f>
        <v>Temperature for meter 2</v>
      </c>
      <c r="C115" s="18" t="str">
        <f>VLOOKUP(A115,'Übersicht SYS'!C114:I520,7,FALSE)</f>
        <v>CurrentTemperature_TOOL2</v>
      </c>
      <c r="D115" s="21" t="s">
        <v>2005</v>
      </c>
      <c r="E115" s="21" t="s">
        <v>2692</v>
      </c>
      <c r="F115" s="267" t="s">
        <v>2628</v>
      </c>
      <c r="G115" s="267"/>
    </row>
    <row r="116" spans="1:7" ht="15.75" thickBot="1">
      <c r="A116" s="7" t="s">
        <v>1491</v>
      </c>
      <c r="B116" s="21" t="str">
        <f>VLOOKUP(A116,'Übersicht SYS'!$C$3:$D$409,2,FALSE)</f>
        <v>Lower limit of temperature for meter 1</v>
      </c>
      <c r="C116" s="18" t="str">
        <f>VLOOKUP(A116,'Übersicht SYS'!C115:I521,7,FALSE)</f>
        <v>CurrentTemperature_TOOL1.limits.lowerError</v>
      </c>
      <c r="D116" s="21" t="s">
        <v>2005</v>
      </c>
      <c r="E116" s="21" t="s">
        <v>2692</v>
      </c>
      <c r="F116" s="267" t="s">
        <v>2628</v>
      </c>
      <c r="G116" s="267"/>
    </row>
    <row r="117" spans="1:7" ht="15.75" thickBot="1">
      <c r="A117" s="7" t="s">
        <v>1496</v>
      </c>
      <c r="B117" s="21" t="str">
        <f>VLOOKUP(A117,'Übersicht SYS'!$C$3:$D$409,2,FALSE)</f>
        <v>Lower limit of temperature for meter 2</v>
      </c>
      <c r="C117" s="18" t="str">
        <f>VLOOKUP(A117,'Übersicht SYS'!C116:I522,7,FALSE)</f>
        <v>CurrentTemperature_TOOL2.limits.lowerError</v>
      </c>
      <c r="D117" s="34" t="s">
        <v>2005</v>
      </c>
      <c r="E117" s="18" t="s">
        <v>2692</v>
      </c>
      <c r="F117" s="267" t="s">
        <v>2628</v>
      </c>
      <c r="G117" s="267"/>
    </row>
    <row r="118" spans="1:7" ht="15.75" thickBot="1">
      <c r="A118" s="7" t="s">
        <v>1501</v>
      </c>
      <c r="B118" s="21" t="str">
        <f>VLOOKUP(A118,'Übersicht SYS'!$C$3:$D$409,2,FALSE)</f>
        <v>Higher limit of temperature for meter 1</v>
      </c>
      <c r="C118" s="18" t="str">
        <f>VLOOKUP(A118,'Übersicht SYS'!C117:I523,7,FALSE)</f>
        <v>CurrentTemperature_TOOL1.limits.upperError</v>
      </c>
      <c r="D118" s="21" t="s">
        <v>2005</v>
      </c>
      <c r="E118" s="21" t="s">
        <v>2692</v>
      </c>
      <c r="F118" s="267" t="s">
        <v>2628</v>
      </c>
      <c r="G118" s="267"/>
    </row>
    <row r="119" spans="1:7" ht="15.75" thickBot="1">
      <c r="A119" s="7" t="s">
        <v>1506</v>
      </c>
      <c r="B119" s="21" t="str">
        <f>VLOOKUP(A119,'Übersicht SYS'!$C$3:$D$409,2,FALSE)</f>
        <v>Higher limit of temperature for meter 2</v>
      </c>
      <c r="C119" s="18" t="str">
        <f>VLOOKUP(A119,'Übersicht SYS'!C118:I524,7,FALSE)</f>
        <v>CurrentTemperature_TOOL2.limits.upperError</v>
      </c>
      <c r="D119" s="21" t="s">
        <v>2005</v>
      </c>
      <c r="E119" s="21" t="s">
        <v>2692</v>
      </c>
      <c r="F119" s="267" t="s">
        <v>2628</v>
      </c>
      <c r="G119" s="267"/>
    </row>
    <row r="120" spans="1:7" ht="30.75" thickBot="1">
      <c r="A120" s="7" t="s">
        <v>1511</v>
      </c>
      <c r="B120" s="21" t="str">
        <f>VLOOKUP(A120,'Übersicht SYS'!$C$3:$D$409,2,FALSE)</f>
        <v>Temperature zone name of meter 1</v>
      </c>
      <c r="C120" s="18" t="str">
        <f>VLOOKUP(A120,'Übersicht SYS'!C119:I525,7,FALSE)</f>
        <v>UserConfiguredName</v>
      </c>
      <c r="D120" s="21" t="s">
        <v>2693</v>
      </c>
      <c r="E120" s="21" t="s">
        <v>103</v>
      </c>
      <c r="F120" s="267" t="s">
        <v>2694</v>
      </c>
      <c r="G120" s="267"/>
    </row>
    <row r="121" spans="1:7" ht="30.75" thickBot="1">
      <c r="A121" s="7" t="s">
        <v>1516</v>
      </c>
      <c r="B121" s="21" t="str">
        <f>VLOOKUP(A121,'Übersicht SYS'!$C$3:$D$409,2,FALSE)</f>
        <v>Temperature zone name of meter 2</v>
      </c>
      <c r="C121" s="18" t="str">
        <f>VLOOKUP(A121,'Übersicht SYS'!C120:I526,7,FALSE)</f>
        <v>UserConfiguredName</v>
      </c>
      <c r="D121" s="21" t="s">
        <v>2695</v>
      </c>
      <c r="E121" s="21"/>
      <c r="F121" s="267" t="s">
        <v>2694</v>
      </c>
      <c r="G121" s="267"/>
    </row>
    <row r="122" spans="1:7" ht="30.75" thickBot="1">
      <c r="A122" s="7" t="s">
        <v>1520</v>
      </c>
      <c r="B122" s="21" t="str">
        <f>VLOOKUP(A122,'Übersicht SYS'!$C$3:$D$409,2,FALSE)</f>
        <v>Temperature zone name of HPC 1</v>
      </c>
      <c r="C122" s="18" t="str">
        <f>VLOOKUP(A122,'Übersicht SYS'!C121:I527,7,FALSE)</f>
        <v>UserConfiguredName</v>
      </c>
      <c r="D122" s="21" t="s">
        <v>2696</v>
      </c>
      <c r="E122" s="21"/>
      <c r="F122" s="267" t="s">
        <v>2694</v>
      </c>
      <c r="G122" s="267"/>
    </row>
    <row r="123" spans="1:7" ht="30.75" thickBot="1">
      <c r="A123" s="7" t="s">
        <v>1524</v>
      </c>
      <c r="B123" s="21" t="str">
        <f>VLOOKUP(A123,'Übersicht SYS'!$C$3:$D$409,2,FALSE)</f>
        <v>Temperature zone name of HPC 2</v>
      </c>
      <c r="C123" s="18" t="str">
        <f>VLOOKUP(A123,'Übersicht SYS'!C122:I528,7,FALSE)</f>
        <v>UserConfiguredName</v>
      </c>
      <c r="D123" s="21" t="s">
        <v>2697</v>
      </c>
      <c r="E123" s="21"/>
      <c r="F123" s="267" t="s">
        <v>2694</v>
      </c>
      <c r="G123" s="267"/>
    </row>
    <row r="124" spans="1:7" ht="15.75" thickBot="1">
      <c r="A124" s="230" t="s">
        <v>2698</v>
      </c>
      <c r="B124" s="227"/>
      <c r="C124" s="232"/>
      <c r="D124" s="21"/>
      <c r="E124" s="21"/>
      <c r="F124" s="267" t="s">
        <v>2694</v>
      </c>
      <c r="G124" s="267"/>
    </row>
    <row r="125" spans="1:7" ht="30.75" thickBot="1">
      <c r="A125" s="4" t="s">
        <v>1616</v>
      </c>
      <c r="B125" s="21" t="str">
        <f>VLOOKUP(A125,'Übersicht SYS'!$C$3:$D$409,2,FALSE)</f>
        <v>Expiration date of adhesive material of Hpc1 Barrel 1</v>
      </c>
      <c r="C125" s="18" t="str">
        <f>VLOOKUP(A125,'Übersicht SYS'!C121:I527,7,FALSE)</f>
        <v>BarrelExpiryDate</v>
      </c>
      <c r="D125" s="21" t="s">
        <v>2699</v>
      </c>
      <c r="E125" s="21" t="s">
        <v>103</v>
      </c>
      <c r="F125" s="267" t="s">
        <v>2694</v>
      </c>
      <c r="G125" s="267"/>
    </row>
    <row r="126" spans="1:7" ht="30.75" thickBot="1">
      <c r="A126" s="4" t="s">
        <v>1622</v>
      </c>
      <c r="B126" s="21" t="str">
        <f>VLOOKUP(A126,'Übersicht SYS'!$C$3:$D$409,2,FALSE)</f>
        <v>Expiration date of adhesive material of Hpc1 Barrel 2</v>
      </c>
      <c r="C126" s="18" t="str">
        <f>VLOOKUP(A126,'Übersicht SYS'!C122:I528,7,FALSE)</f>
        <v>BarrelExpiryDate</v>
      </c>
      <c r="D126" s="21" t="s">
        <v>2699</v>
      </c>
      <c r="E126" s="21" t="s">
        <v>103</v>
      </c>
      <c r="F126" s="267" t="s">
        <v>2694</v>
      </c>
      <c r="G126" s="267"/>
    </row>
    <row r="127" spans="1:7" ht="30.75" thickBot="1">
      <c r="A127" s="4" t="s">
        <v>1628</v>
      </c>
      <c r="B127" s="21" t="str">
        <f>VLOOKUP(A127,'Übersicht SYS'!$C$3:$D$409,2,FALSE)</f>
        <v>Expiration date of adhesive material of Hpc2 Barrel 1</v>
      </c>
      <c r="C127" s="18" t="str">
        <f>VLOOKUP(A127,'Übersicht SYS'!C123:I529,7,FALSE)</f>
        <v>BarrelExpiryDate</v>
      </c>
      <c r="D127" s="21" t="s">
        <v>2699</v>
      </c>
      <c r="E127" s="21" t="s">
        <v>103</v>
      </c>
      <c r="F127" s="267" t="s">
        <v>2694</v>
      </c>
      <c r="G127" s="267"/>
    </row>
    <row r="128" spans="1:7" ht="30.75" thickBot="1">
      <c r="A128" s="4" t="s">
        <v>1633</v>
      </c>
      <c r="B128" s="21" t="str">
        <f>VLOOKUP(A128,'Übersicht SYS'!$C$3:$D$409,2,FALSE)</f>
        <v>Expiration date of adhesive material of Hpc2 Barrel 2</v>
      </c>
      <c r="C128" s="18" t="str">
        <f>VLOOKUP(A128,'Übersicht SYS'!C124:I530,7,FALSE)</f>
        <v>BarrelExpiryDate</v>
      </c>
      <c r="D128" s="21" t="s">
        <v>2699</v>
      </c>
      <c r="E128" s="21" t="s">
        <v>103</v>
      </c>
      <c r="F128" s="267" t="s">
        <v>2694</v>
      </c>
      <c r="G128" s="267"/>
    </row>
    <row r="129" spans="1:7" ht="30.75" thickBot="1">
      <c r="A129" s="4" t="s">
        <v>1721</v>
      </c>
      <c r="B129" s="21" t="str">
        <f>VLOOKUP(A129,'Übersicht SYS'!$C$3:$D$409,2,FALSE)</f>
        <v>Charge number of Hpc1 Barrel 1</v>
      </c>
      <c r="C129" s="18" t="str">
        <f>VLOOKUP(A129,'Übersicht SYS'!C125:I531,7,FALSE)</f>
        <v>BarrelChargeNumber</v>
      </c>
      <c r="D129" s="21" t="s">
        <v>2699</v>
      </c>
      <c r="E129" s="21" t="s">
        <v>103</v>
      </c>
      <c r="F129" s="267" t="s">
        <v>2694</v>
      </c>
      <c r="G129" s="267"/>
    </row>
    <row r="130" spans="1:7" ht="30.75" thickBot="1">
      <c r="A130" s="4" t="s">
        <v>1727</v>
      </c>
      <c r="B130" s="21" t="str">
        <f>VLOOKUP(A130,'Übersicht SYS'!$C$3:$D$409,2,FALSE)</f>
        <v>Charge number of Hpc1 Barrel 2</v>
      </c>
      <c r="C130" s="18" t="str">
        <f>VLOOKUP(A130,'Übersicht SYS'!C126:I532,7,FALSE)</f>
        <v>BarrelChargeNumber</v>
      </c>
      <c r="D130" s="21" t="s">
        <v>2699</v>
      </c>
      <c r="E130" s="21" t="s">
        <v>103</v>
      </c>
      <c r="F130" s="267" t="s">
        <v>2694</v>
      </c>
      <c r="G130" s="267"/>
    </row>
    <row r="131" spans="1:7" ht="30.75" thickBot="1">
      <c r="A131" s="4" t="s">
        <v>1733</v>
      </c>
      <c r="B131" s="21" t="str">
        <f>VLOOKUP(A131,'Übersicht SYS'!$C$3:$D$409,2,FALSE)</f>
        <v>Charge number of Hpc2 Barrel 1</v>
      </c>
      <c r="C131" s="18" t="str">
        <f>VLOOKUP(A131,'Übersicht SYS'!C127:I533,7,FALSE)</f>
        <v>BarrelChargeNumber</v>
      </c>
      <c r="D131" s="21" t="s">
        <v>2699</v>
      </c>
      <c r="E131" s="21" t="s">
        <v>103</v>
      </c>
      <c r="F131" s="267" t="s">
        <v>2694</v>
      </c>
      <c r="G131" s="267"/>
    </row>
    <row r="132" spans="1:7" ht="30.75" thickBot="1">
      <c r="A132" s="4" t="s">
        <v>1738</v>
      </c>
      <c r="B132" s="21" t="str">
        <f>VLOOKUP(A132,'Übersicht SYS'!$C$3:$D$409,2,FALSE)</f>
        <v>Charge number of Hpc2 Barrel 2</v>
      </c>
      <c r="C132" s="18" t="str">
        <f>VLOOKUP(A132,'Übersicht SYS'!C128:I534,7,FALSE)</f>
        <v>BarrelChargeNumber</v>
      </c>
      <c r="D132" s="21" t="s">
        <v>2699</v>
      </c>
      <c r="E132" s="21" t="s">
        <v>103</v>
      </c>
      <c r="F132" s="267" t="s">
        <v>2694</v>
      </c>
      <c r="G132" s="267"/>
    </row>
    <row r="133" spans="1:7" ht="30.75" thickBot="1">
      <c r="A133" s="4" t="s">
        <v>1744</v>
      </c>
      <c r="B133" s="21" t="str">
        <f>VLOOKUP(A133,'Übersicht SYS'!$C$3:$D$409,2,FALSE)</f>
        <v>Package number of Hpc1 Barrel 1</v>
      </c>
      <c r="C133" s="18" t="str">
        <f>VLOOKUP(A133,'Übersicht SYS'!C129:I535,7,FALSE)</f>
        <v>BarrelPackageNumber</v>
      </c>
      <c r="D133" s="21" t="s">
        <v>2699</v>
      </c>
      <c r="E133" s="21" t="s">
        <v>103</v>
      </c>
      <c r="F133" s="267" t="s">
        <v>2694</v>
      </c>
      <c r="G133" s="267"/>
    </row>
    <row r="134" spans="1:7" ht="30.75" thickBot="1">
      <c r="A134" s="4" t="s">
        <v>1749</v>
      </c>
      <c r="B134" s="21" t="str">
        <f>VLOOKUP(A134,'Übersicht SYS'!$C$3:$D$409,2,FALSE)</f>
        <v>Package number of Hpc1 Barrel 2</v>
      </c>
      <c r="C134" s="18" t="str">
        <f>VLOOKUP(A134,'Übersicht SYS'!C130:I536,7,FALSE)</f>
        <v>BarrelPackageNumber</v>
      </c>
      <c r="D134" s="21" t="s">
        <v>2699</v>
      </c>
      <c r="E134" s="21" t="s">
        <v>103</v>
      </c>
      <c r="F134" s="267" t="s">
        <v>2694</v>
      </c>
      <c r="G134" s="267"/>
    </row>
    <row r="135" spans="1:7" ht="30.75" thickBot="1">
      <c r="A135" s="4" t="s">
        <v>1754</v>
      </c>
      <c r="B135" s="21" t="str">
        <f>VLOOKUP(A135,'Übersicht SYS'!$C$3:$D$409,2,FALSE)</f>
        <v>Package number of Hpc2 Barrel 1</v>
      </c>
      <c r="C135" s="18" t="str">
        <f>VLOOKUP(A135,'Übersicht SYS'!C131:I537,7,FALSE)</f>
        <v>BarrelPackageNumber</v>
      </c>
      <c r="D135" s="21" t="s">
        <v>2699</v>
      </c>
      <c r="E135" s="21" t="s">
        <v>103</v>
      </c>
      <c r="F135" s="267" t="s">
        <v>2694</v>
      </c>
      <c r="G135" s="267"/>
    </row>
    <row r="136" spans="1:7" ht="30.75" thickBot="1">
      <c r="A136" s="4" t="s">
        <v>1758</v>
      </c>
      <c r="B136" s="21" t="str">
        <f>VLOOKUP(A136,'Übersicht SYS'!$C$3:$D$409,2,FALSE)</f>
        <v>Package number of Hpc2 Barrel 2</v>
      </c>
      <c r="C136" s="18" t="str">
        <f>VLOOKUP(A136,'Übersicht SYS'!C132:I538,7,FALSE)</f>
        <v>BarrelPackageNumber</v>
      </c>
      <c r="D136" s="21" t="s">
        <v>2699</v>
      </c>
      <c r="E136" s="21" t="s">
        <v>103</v>
      </c>
      <c r="F136" s="267" t="s">
        <v>2694</v>
      </c>
      <c r="G136" s="267"/>
    </row>
    <row r="137" spans="1:7" ht="30.75" thickBot="1">
      <c r="A137" s="4" t="s">
        <v>1763</v>
      </c>
      <c r="B137" s="21" t="str">
        <f>VLOOKUP(A137,'Übersicht SYS'!$C$3:$D$409,2,FALSE)</f>
        <v>Installation date of Hpc1 Barrel 1</v>
      </c>
      <c r="C137" s="18" t="str">
        <f>VLOOKUP(A137,'Übersicht SYS'!C133:I539,7,FALSE)</f>
        <v>BarrelInstallDate</v>
      </c>
      <c r="D137" s="21" t="s">
        <v>2699</v>
      </c>
      <c r="E137" s="21" t="s">
        <v>103</v>
      </c>
      <c r="F137" s="267" t="s">
        <v>2694</v>
      </c>
      <c r="G137" s="267"/>
    </row>
    <row r="138" spans="1:7" ht="30.75" thickBot="1">
      <c r="A138" s="4" t="s">
        <v>1768</v>
      </c>
      <c r="B138" s="21" t="str">
        <f>VLOOKUP(A138,'Übersicht SYS'!$C$3:$D$409,2,FALSE)</f>
        <v>Installation date of Hpc1 Barrel 2</v>
      </c>
      <c r="C138" s="18" t="str">
        <f>VLOOKUP(A138,'Übersicht SYS'!C134:I540,7,FALSE)</f>
        <v>BarrelInstallDate</v>
      </c>
      <c r="D138" s="21" t="s">
        <v>2699</v>
      </c>
      <c r="E138" s="21" t="s">
        <v>103</v>
      </c>
      <c r="F138" s="267" t="s">
        <v>2694</v>
      </c>
      <c r="G138" s="267"/>
    </row>
    <row r="139" spans="1:7" ht="30.75" thickBot="1">
      <c r="A139" s="4" t="s">
        <v>1773</v>
      </c>
      <c r="B139" s="21" t="str">
        <f>VLOOKUP(A139,'Übersicht SYS'!$C$3:$D$409,2,FALSE)</f>
        <v>Installation date of Hpc2 Barrel 1</v>
      </c>
      <c r="C139" s="18" t="str">
        <f>VLOOKUP(A139,'Übersicht SYS'!C135:I541,7,FALSE)</f>
        <v>BarrelInstallDate</v>
      </c>
      <c r="D139" s="21" t="s">
        <v>2699</v>
      </c>
      <c r="E139" s="21" t="s">
        <v>103</v>
      </c>
      <c r="F139" s="267" t="s">
        <v>2694</v>
      </c>
      <c r="G139" s="267"/>
    </row>
    <row r="140" spans="1:7" ht="30.75" thickBot="1">
      <c r="A140" s="4" t="s">
        <v>1777</v>
      </c>
      <c r="B140" s="21" t="str">
        <f>VLOOKUP(A140,'Übersicht SYS'!$C$3:$D$409,2,FALSE)</f>
        <v>Installation date of Hpc2 Barrel 2</v>
      </c>
      <c r="C140" s="18" t="str">
        <f>VLOOKUP(A140,'Übersicht SYS'!C136:I542,7,FALSE)</f>
        <v>BarrelInstallDate</v>
      </c>
      <c r="D140" s="21" t="s">
        <v>2699</v>
      </c>
      <c r="E140" s="21" t="s">
        <v>103</v>
      </c>
      <c r="F140" s="267" t="s">
        <v>2694</v>
      </c>
      <c r="G140" s="267"/>
    </row>
  </sheetData>
  <phoneticPr fontId="5" type="noConversion"/>
  <conditionalFormatting sqref="A1:A69 A72:A1048576">
    <cfRule type="duplicateValues" dxfId="24" priority="1"/>
    <cfRule type="duplicateValues" dxfId="23" priority="2"/>
  </conditionalFormatting>
  <conditionalFormatting sqref="A30">
    <cfRule type="duplicateValues" dxfId="22" priority="5"/>
  </conditionalFormatting>
  <pageMargins left="0.7" right="0.7" top="0.78740157499999996" bottom="0.78740157499999996" header="0.3" footer="0.3"/>
  <pageSetup orientation="portrait" horizontalDpi="4294967293"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2"/>
  <dimension ref="A1:J55"/>
  <sheetViews>
    <sheetView zoomScaleNormal="100" workbookViewId="0">
      <pane xSplit="1" ySplit="2" topLeftCell="B8" activePane="bottomRight" state="frozen"/>
      <selection pane="bottomRight" activeCell="B8" sqref="B8"/>
      <selection pane="bottomLeft" activeCell="A3" sqref="A3"/>
      <selection pane="topRight" activeCell="B1" sqref="B1"/>
    </sheetView>
  </sheetViews>
  <sheetFormatPr defaultColWidth="8.7109375" defaultRowHeight="15"/>
  <cols>
    <col min="1" max="1" width="27.42578125" style="35" customWidth="1"/>
    <col min="2" max="2" width="36.140625" style="35" customWidth="1"/>
    <col min="3" max="3" width="26.140625" style="35" customWidth="1"/>
    <col min="4" max="4" width="22.42578125" bestFit="1" customWidth="1"/>
    <col min="7" max="7" width="21.140625" customWidth="1"/>
    <col min="10" max="10" width="8.7109375" customWidth="1"/>
  </cols>
  <sheetData>
    <row r="1" spans="1:10" ht="15.75" thickBot="1">
      <c r="A1" s="35" t="s">
        <v>2700</v>
      </c>
      <c r="C1" s="35" t="s">
        <v>2700</v>
      </c>
    </row>
    <row r="2" spans="1:10" ht="30.75" thickBot="1">
      <c r="A2" s="1" t="s">
        <v>88</v>
      </c>
      <c r="B2" s="2" t="s">
        <v>2</v>
      </c>
      <c r="C2" s="1" t="s">
        <v>1992</v>
      </c>
      <c r="D2" s="2" t="s">
        <v>2085</v>
      </c>
      <c r="E2" s="2" t="s">
        <v>1993</v>
      </c>
      <c r="F2" s="2" t="s">
        <v>2625</v>
      </c>
      <c r="G2" s="3" t="s">
        <v>1995</v>
      </c>
    </row>
    <row r="3" spans="1:10" ht="45.75" thickBot="1">
      <c r="A3" s="6" t="s">
        <v>2701</v>
      </c>
      <c r="B3" s="27" t="s">
        <v>2702</v>
      </c>
      <c r="C3" s="27"/>
      <c r="D3" s="7"/>
      <c r="E3" s="7"/>
      <c r="F3" s="7" t="s">
        <v>2703</v>
      </c>
      <c r="G3" s="7"/>
      <c r="I3" s="47" t="s">
        <v>1998</v>
      </c>
      <c r="J3" s="224" t="s">
        <v>1999</v>
      </c>
    </row>
    <row r="4" spans="1:10" ht="15.75" thickBot="1">
      <c r="A4" s="245" t="s">
        <v>2704</v>
      </c>
      <c r="B4" s="232"/>
      <c r="C4" s="243" t="s">
        <v>2705</v>
      </c>
      <c r="D4" s="7"/>
      <c r="E4" s="7"/>
      <c r="F4" s="7" t="s">
        <v>2703</v>
      </c>
      <c r="G4" s="7"/>
      <c r="J4" s="225" t="s">
        <v>2001</v>
      </c>
    </row>
    <row r="5" spans="1:10" ht="90.75" thickBot="1">
      <c r="A5" s="247" t="s">
        <v>333</v>
      </c>
      <c r="B5" s="21" t="str">
        <f>VLOOKUP(A5,'Übersicht SYS'!$C$3:$D$404,2,FALSE)</f>
        <v xml:space="preserve">Type / Part ID
In SYS6000, this is the PartId. It depends on the robot interface, whether there is a useful value. 
In ASC5000, this is sometimes also used as a TypeId. </v>
      </c>
      <c r="C5" s="247" t="str">
        <f>VLOOKUP(A5,'Übersicht SYS'!$C$3:$M$404,6,FALSE)</f>
        <v>kw_id
technology_value.tech.PartId</v>
      </c>
      <c r="D5" s="15" t="s">
        <v>2706</v>
      </c>
      <c r="E5" s="7"/>
      <c r="F5" s="7" t="s">
        <v>2703</v>
      </c>
      <c r="G5" s="7"/>
    </row>
    <row r="6" spans="1:10" ht="30.75" thickBot="1">
      <c r="A6" s="15" t="s">
        <v>1693</v>
      </c>
      <c r="B6" s="21" t="str">
        <f>VLOOKUP(A6,'Übersicht SYS'!$C$3:$D$404,2,FALSE)</f>
        <v>Installation date of active barrel of HPC 1</v>
      </c>
      <c r="C6" s="247" t="str">
        <f>VLOOKUP(A6,'Übersicht SYS'!$C$3:$M$404,6,FALSE)</f>
        <v>date 1, time 1
HPC 1 InstallDate</v>
      </c>
      <c r="D6" s="7" t="s">
        <v>2707</v>
      </c>
      <c r="E6" s="7"/>
      <c r="F6" s="7" t="s">
        <v>2703</v>
      </c>
      <c r="G6" s="7"/>
    </row>
    <row r="7" spans="1:10" ht="30.75" thickBot="1">
      <c r="A7" s="15" t="s">
        <v>1698</v>
      </c>
      <c r="B7" s="21" t="str">
        <f>VLOOKUP(A7,'Übersicht SYS'!$C$3:$D$404,2,FALSE)</f>
        <v>Installation date of active barrel of HPC 2</v>
      </c>
      <c r="C7" s="247" t="str">
        <f>VLOOKUP(A7,'Übersicht SYS'!$C$3:$M$404,6,FALSE)</f>
        <v>date 2, time 2
HPC 2 InstallDate</v>
      </c>
      <c r="D7" s="7" t="s">
        <v>2707</v>
      </c>
      <c r="E7" s="7"/>
      <c r="F7" s="7" t="s">
        <v>2703</v>
      </c>
      <c r="G7" s="7"/>
    </row>
    <row r="8" spans="1:10" ht="45.75" thickBot="1">
      <c r="A8" s="245" t="s">
        <v>2708</v>
      </c>
      <c r="B8" s="227" t="s">
        <v>2709</v>
      </c>
      <c r="C8" s="243" t="s">
        <v>2710</v>
      </c>
      <c r="D8" s="7"/>
      <c r="E8" s="7"/>
      <c r="F8" s="7"/>
      <c r="G8" s="7"/>
    </row>
    <row r="9" spans="1:10" ht="30.75" thickBot="1">
      <c r="A9" s="15" t="s">
        <v>996</v>
      </c>
      <c r="B9" s="21" t="str">
        <f>VLOOKUP(A9,'Übersicht SYS'!$C$3:$D$404,2,FALSE)</f>
        <v>Unique ID of last barrel change for HCP1</v>
      </c>
      <c r="C9" s="247" t="str">
        <f>VLOOKUP(A9,'Übersicht SYS'!$C$3:$M$404,6,FALSE)</f>
        <v>HPC 1 UniqueId</v>
      </c>
      <c r="D9" s="15" t="s">
        <v>2711</v>
      </c>
      <c r="E9" s="7"/>
      <c r="F9" s="7" t="s">
        <v>2703</v>
      </c>
      <c r="G9" s="7"/>
    </row>
    <row r="10" spans="1:10" ht="30.75" thickBot="1">
      <c r="A10" s="15" t="s">
        <v>1029</v>
      </c>
      <c r="B10" s="21" t="str">
        <f>VLOOKUP(A10,'Übersicht SYS'!$C$3:$D$404,2,FALSE)</f>
        <v>Unique ID of last barrel change for HCP2</v>
      </c>
      <c r="C10" s="247" t="str">
        <f>VLOOKUP(A10,'Übersicht SYS'!$C$3:$M$404,6,FALSE)</f>
        <v>HPC 2 UniqueId</v>
      </c>
      <c r="D10" s="15" t="s">
        <v>2711</v>
      </c>
      <c r="E10" s="7"/>
      <c r="F10" s="7" t="s">
        <v>2703</v>
      </c>
      <c r="G10" s="7"/>
    </row>
    <row r="11" spans="1:10" ht="30.75" thickBot="1">
      <c r="A11" s="247" t="s">
        <v>1639</v>
      </c>
      <c r="B11" s="21" t="str">
        <f>VLOOKUP(A11,'Übersicht SYS'!$C$3:$D$404,2,FALSE)</f>
        <v>Active barrel number of Hpc1 (0: no barrel or barrel number 1 or 2)</v>
      </c>
      <c r="C11" s="247" t="str">
        <f>VLOOKUP(A11,'Übersicht SYS'!$C$3:$M$404,6,FALSE)</f>
        <v>HPC 1 Barrel</v>
      </c>
      <c r="D11" s="7" t="s">
        <v>2712</v>
      </c>
      <c r="E11" s="7"/>
      <c r="F11" s="7" t="s">
        <v>2703</v>
      </c>
      <c r="G11" s="7"/>
    </row>
    <row r="12" spans="1:10" ht="30.75" thickBot="1">
      <c r="A12" s="247" t="s">
        <v>1645</v>
      </c>
      <c r="B12" s="21" t="str">
        <f>VLOOKUP(A12,'Übersicht SYS'!$C$3:$D$404,2,FALSE)</f>
        <v>Active barrel number of Hpc2 (0: no barrel or barrel number 1 or 2)</v>
      </c>
      <c r="C12" s="247" t="str">
        <f>VLOOKUP(A12,'Übersicht SYS'!$C$3:$M$404,6,FALSE)</f>
        <v>HPC 2 Barrel</v>
      </c>
      <c r="D12" s="7" t="s">
        <v>2712</v>
      </c>
      <c r="E12" s="7"/>
      <c r="F12" s="7" t="s">
        <v>2703</v>
      </c>
      <c r="G12" s="7"/>
    </row>
    <row r="13" spans="1:10" ht="30.75" thickBot="1">
      <c r="A13" s="247" t="s">
        <v>1668</v>
      </c>
      <c r="B13" s="21" t="str">
        <f>VLOOKUP(A13,'Übersicht SYS'!$C$3:$D$404,2,FALSE)</f>
        <v>Username for active barrel for HPC 1</v>
      </c>
      <c r="C13" s="247" t="str">
        <f>VLOOKUP(A13,'Übersicht SYS'!$C$3:$M$404,6,FALSE)</f>
        <v>HPC 1 UserName</v>
      </c>
      <c r="D13" s="15" t="s">
        <v>2713</v>
      </c>
      <c r="E13" s="7"/>
      <c r="F13" s="7" t="s">
        <v>2703</v>
      </c>
      <c r="G13" s="7"/>
    </row>
    <row r="14" spans="1:10" ht="30.75" thickBot="1">
      <c r="A14" s="247" t="s">
        <v>1672</v>
      </c>
      <c r="B14" s="21" t="str">
        <f>VLOOKUP(A14,'Übersicht SYS'!$C$3:$D$404,2,FALSE)</f>
        <v>Username for active barrel for HPC 2</v>
      </c>
      <c r="C14" s="247" t="str">
        <f>VLOOKUP(A14,'Übersicht SYS'!$C$3:$M$404,6,FALSE)</f>
        <v>HPC 2 UserName</v>
      </c>
      <c r="D14" s="15" t="s">
        <v>2713</v>
      </c>
      <c r="E14" s="7"/>
      <c r="F14" s="7" t="s">
        <v>2703</v>
      </c>
      <c r="G14" s="7"/>
    </row>
    <row r="15" spans="1:10" ht="30.75" thickBot="1">
      <c r="A15" s="247" t="s">
        <v>1650</v>
      </c>
      <c r="B15" s="21" t="str">
        <f>VLOOKUP(A15,'Übersicht SYS'!$C$3:$D$404,2,FALSE)</f>
        <v>Material name of active barrel for HPC 1</v>
      </c>
      <c r="C15" s="247" t="str">
        <f>VLOOKUP(A15,'Übersicht SYS'!$C$3:$M$404,6,FALSE)</f>
        <v>HPC 1 Material</v>
      </c>
      <c r="D15" s="7" t="s">
        <v>2714</v>
      </c>
      <c r="E15" s="7"/>
      <c r="F15" s="7" t="s">
        <v>2703</v>
      </c>
      <c r="G15" s="7"/>
    </row>
    <row r="16" spans="1:10" ht="30.75" thickBot="1">
      <c r="A16" s="247" t="s">
        <v>1655</v>
      </c>
      <c r="B16" s="21" t="str">
        <f>VLOOKUP(A16,'Übersicht SYS'!$C$3:$D$404,2,FALSE)</f>
        <v>Material name of active barrel for HPC 2</v>
      </c>
      <c r="C16" s="247" t="str">
        <f>VLOOKUP(A16,'Übersicht SYS'!$C$3:$M$404,6,FALSE)</f>
        <v>HPC 2 Material</v>
      </c>
      <c r="D16" s="7" t="s">
        <v>2714</v>
      </c>
      <c r="E16" s="7"/>
      <c r="F16" s="7" t="s">
        <v>2703</v>
      </c>
      <c r="G16" s="7"/>
    </row>
    <row r="17" spans="1:7" ht="15.75" thickBot="1">
      <c r="A17" s="247" t="s">
        <v>1676</v>
      </c>
      <c r="B17" s="21" t="str">
        <f>VLOOKUP(A17,'Übersicht SYS'!$C$3:$D$404,2,FALSE)</f>
        <v>Charge of active barrel for HPC 1</v>
      </c>
      <c r="C17" s="247" t="str">
        <f>VLOOKUP(A17,'Übersicht SYS'!$C$3:$M$404,6,FALSE)</f>
        <v>HPC 1 Charge</v>
      </c>
      <c r="D17" s="15" t="s">
        <v>2715</v>
      </c>
      <c r="E17" s="7"/>
      <c r="F17" s="7" t="s">
        <v>2703</v>
      </c>
      <c r="G17" s="7"/>
    </row>
    <row r="18" spans="1:7" ht="15.75" thickBot="1">
      <c r="A18" s="247" t="s">
        <v>1681</v>
      </c>
      <c r="B18" s="21" t="str">
        <f>VLOOKUP(A18,'Übersicht SYS'!$C$3:$D$404,2,FALSE)</f>
        <v>Charge of active barrel for HPC 2</v>
      </c>
      <c r="C18" s="247" t="str">
        <f>VLOOKUP(A18,'Übersicht SYS'!$C$3:$M$404,6,FALSE)</f>
        <v>HPC 2 Charge</v>
      </c>
      <c r="D18" s="15" t="s">
        <v>2715</v>
      </c>
      <c r="E18" s="7"/>
      <c r="F18" s="7" t="s">
        <v>2703</v>
      </c>
      <c r="G18" s="7"/>
    </row>
    <row r="19" spans="1:7" ht="30.75" thickBot="1">
      <c r="A19" s="247" t="s">
        <v>1660</v>
      </c>
      <c r="B19" s="21" t="str">
        <f>VLOOKUP(A19,'Übersicht SYS'!$C$3:$D$404,2,FALSE)</f>
        <v>Expiration date for active barrel for HPC 1</v>
      </c>
      <c r="C19" s="247" t="str">
        <f>VLOOKUP(A19,'Übersicht SYS'!$C$3:$M$404,6,FALSE)</f>
        <v>HPC 1 Expiration Date</v>
      </c>
      <c r="D19" s="7" t="s">
        <v>2716</v>
      </c>
      <c r="E19" s="7"/>
      <c r="F19" s="7" t="s">
        <v>2703</v>
      </c>
      <c r="G19" s="7"/>
    </row>
    <row r="20" spans="1:7" ht="30.75" thickBot="1">
      <c r="A20" s="247" t="s">
        <v>1664</v>
      </c>
      <c r="B20" s="21" t="str">
        <f>VLOOKUP(A20,'Übersicht SYS'!$C$3:$D$404,2,FALSE)</f>
        <v>Expiration date for active barrel for HPC 2</v>
      </c>
      <c r="C20" s="247" t="str">
        <f>VLOOKUP(A20,'Übersicht SYS'!$C$3:$M$404,6,FALSE)</f>
        <v>HPC 2 Expiration Date</v>
      </c>
      <c r="D20" s="7" t="s">
        <v>2716</v>
      </c>
      <c r="E20" s="7"/>
      <c r="F20" s="7" t="s">
        <v>2703</v>
      </c>
      <c r="G20" s="7"/>
    </row>
    <row r="21" spans="1:7" ht="30.75" thickBot="1">
      <c r="A21" s="247" t="s">
        <v>1685</v>
      </c>
      <c r="B21" s="21" t="str">
        <f>VLOOKUP(A21,'Übersicht SYS'!$C$3:$D$404,2,FALSE)</f>
        <v>Package number of active barrel of HPC 1</v>
      </c>
      <c r="C21" s="247" t="str">
        <f>VLOOKUP(A21,'Übersicht SYS'!$C$3:$M$404,6,FALSE)</f>
        <v>HPC 1 PackageNr</v>
      </c>
      <c r="D21" s="7" t="s">
        <v>2717</v>
      </c>
      <c r="E21" s="7"/>
      <c r="F21" s="7" t="s">
        <v>2703</v>
      </c>
      <c r="G21" s="7"/>
    </row>
    <row r="22" spans="1:7" ht="30.75" thickBot="1">
      <c r="A22" s="247" t="s">
        <v>1689</v>
      </c>
      <c r="B22" s="21" t="str">
        <f>VLOOKUP(A22,'Übersicht SYS'!$C$3:$D$404,2,FALSE)</f>
        <v>Package number of active barrel of HPC 2</v>
      </c>
      <c r="C22" s="247" t="str">
        <f>VLOOKUP(A22,'Übersicht SYS'!$C$3:$M$404,6,FALSE)</f>
        <v>HPC 2 PackageNr</v>
      </c>
      <c r="D22" s="7"/>
      <c r="E22" s="7"/>
      <c r="F22" s="7" t="s">
        <v>2703</v>
      </c>
      <c r="G22" s="7"/>
    </row>
    <row r="23" spans="1:7" ht="15.75" thickBot="1">
      <c r="A23" s="245" t="s">
        <v>2718</v>
      </c>
      <c r="B23" s="227" t="s">
        <v>2719</v>
      </c>
      <c r="C23" s="243" t="s">
        <v>2720</v>
      </c>
      <c r="D23" s="7"/>
      <c r="E23" s="7"/>
      <c r="F23" s="7" t="s">
        <v>2703</v>
      </c>
      <c r="G23" s="7"/>
    </row>
    <row r="24" spans="1:7" ht="30.75" thickBot="1">
      <c r="A24" s="15" t="s">
        <v>99</v>
      </c>
      <c r="B24" s="21" t="str">
        <f>VLOOKUP(A24,'Übersicht SYS'!$C$3:$D$404,2,FALSE)</f>
        <v>Machine name</v>
      </c>
      <c r="C24" s="247" t="str">
        <f>VLOOKUP(A24,'Übersicht SYS'!$C$3:$M$404,6,FALSE)</f>
        <v>station</v>
      </c>
      <c r="D24" s="15" t="s">
        <v>2721</v>
      </c>
      <c r="E24" s="7"/>
      <c r="F24" s="7" t="s">
        <v>2703</v>
      </c>
      <c r="G24" s="7"/>
    </row>
    <row r="25" spans="1:7" ht="15.75" thickBot="1">
      <c r="A25" s="7" t="s">
        <v>107</v>
      </c>
      <c r="B25" s="21" t="str">
        <f>VLOOKUP(A25,'Übersicht SYS'!$C$3:$D$404,2,FALSE)</f>
        <v>IP-address</v>
      </c>
      <c r="C25" s="247" t="str">
        <f>VLOOKUP(A25,'Übersicht SYS'!$C$3:$M$404,6,FALSE)</f>
        <v>ip-address</v>
      </c>
      <c r="D25" s="7" t="s">
        <v>2722</v>
      </c>
      <c r="E25" s="7"/>
      <c r="F25" s="7" t="s">
        <v>2703</v>
      </c>
      <c r="G25" s="7"/>
    </row>
    <row r="26" spans="1:7" ht="15.75" thickBot="1">
      <c r="A26" s="7" t="s">
        <v>121</v>
      </c>
      <c r="B26" s="21" t="str">
        <f>VLOOKUP(A26,'Übersicht SYS'!$C$3:$D$404,2,FALSE)</f>
        <v>Profinet device name</v>
      </c>
      <c r="C26" s="247" t="str">
        <f>VLOOKUP(A26,'Übersicht SYS'!$C$3:$M$404,6,FALSE)</f>
        <v>name</v>
      </c>
      <c r="D26" s="15" t="s">
        <v>2723</v>
      </c>
      <c r="E26" s="7"/>
      <c r="F26" s="7" t="s">
        <v>2703</v>
      </c>
      <c r="G26" s="7"/>
    </row>
    <row r="27" spans="1:7" ht="15.75" thickBot="1">
      <c r="A27" s="243" t="s">
        <v>2724</v>
      </c>
      <c r="B27" s="227"/>
      <c r="C27" s="243" t="s">
        <v>2725</v>
      </c>
      <c r="D27" s="7" t="s">
        <v>2726</v>
      </c>
      <c r="E27" s="7"/>
      <c r="F27" s="7" t="s">
        <v>2703</v>
      </c>
      <c r="G27" s="7"/>
    </row>
    <row r="28" spans="1:7" ht="15.75" thickBot="1">
      <c r="A28" s="244" t="s">
        <v>2633</v>
      </c>
      <c r="B28" s="244" t="s">
        <v>2633</v>
      </c>
      <c r="C28" s="244" t="s">
        <v>2634</v>
      </c>
      <c r="D28" s="15" t="s">
        <v>2727</v>
      </c>
      <c r="E28" s="7"/>
      <c r="F28" s="7" t="s">
        <v>2703</v>
      </c>
      <c r="G28" s="7"/>
    </row>
    <row r="29" spans="1:7" ht="15.75" thickBot="1">
      <c r="A29" s="246" t="s">
        <v>2728</v>
      </c>
      <c r="B29" s="227"/>
      <c r="C29" s="244" t="s">
        <v>2729</v>
      </c>
      <c r="D29" s="7"/>
      <c r="E29" s="7"/>
      <c r="F29" s="7" t="s">
        <v>2703</v>
      </c>
      <c r="G29" s="7"/>
    </row>
    <row r="30" spans="1:7" ht="15.75" thickBot="1">
      <c r="A30" s="7" t="s">
        <v>756</v>
      </c>
      <c r="B30" s="21" t="str">
        <f>VLOOKUP(A30,'Übersicht SYS'!$C$3:$D$404,2,FALSE)</f>
        <v>Number of beads</v>
      </c>
      <c r="C30" s="247" t="str">
        <f>VLOOKUP(A30,'Übersicht SYS'!$C$3:$M$404,6,FALSE)</f>
        <v>joining_number.value</v>
      </c>
      <c r="D30" s="7" t="s">
        <v>2640</v>
      </c>
      <c r="E30" s="7"/>
      <c r="F30" s="7" t="s">
        <v>2703</v>
      </c>
      <c r="G30" s="7"/>
    </row>
    <row r="31" spans="1:7" ht="30.75" thickBot="1">
      <c r="A31" s="15" t="s">
        <v>318</v>
      </c>
      <c r="B31" s="21" t="str">
        <f>VLOOKUP(A31,'Übersicht SYS'!$C$3:$D$404,2,FALSE)</f>
        <v>Time stamp at end of application</v>
      </c>
      <c r="C31" s="247" t="str">
        <f>VLOOKUP(A31,'Übersicht SYS'!$C$3:$M$404,6,FALSE)</f>
        <v>joining_number.date
joining_number.time</v>
      </c>
      <c r="D31" s="15" t="s">
        <v>2730</v>
      </c>
      <c r="E31" s="7"/>
      <c r="F31" s="7" t="s">
        <v>2703</v>
      </c>
      <c r="G31" s="7"/>
    </row>
    <row r="32" spans="1:7" ht="15.75" thickBot="1">
      <c r="A32" s="247" t="s">
        <v>359</v>
      </c>
      <c r="B32" s="21" t="str">
        <f>VLOOKUP(A32,'Übersicht SYS'!$C$3:$D$404,2,FALSE)</f>
        <v>Result of application</v>
      </c>
      <c r="C32" s="247" t="str">
        <f>VLOOKUP(A32,'Übersicht SYS'!$C$3:$M$404,6,FALSE)</f>
        <v>ApplicationResult</v>
      </c>
      <c r="D32" s="7" t="s">
        <v>2731</v>
      </c>
      <c r="E32" s="7"/>
      <c r="F32" s="7" t="s">
        <v>2703</v>
      </c>
      <c r="G32" s="7"/>
    </row>
    <row r="33" spans="1:7" ht="45.75" thickBot="1">
      <c r="A33" s="245" t="s">
        <v>2732</v>
      </c>
      <c r="B33" s="227" t="s">
        <v>2733</v>
      </c>
      <c r="C33" s="243" t="s">
        <v>2734</v>
      </c>
      <c r="D33" s="7"/>
      <c r="E33" s="7"/>
      <c r="F33" s="7" t="s">
        <v>2703</v>
      </c>
      <c r="G33" s="7"/>
    </row>
    <row r="34" spans="1:7" ht="15.75" thickBot="1">
      <c r="A34" s="21" t="s">
        <v>348</v>
      </c>
      <c r="B34" s="21" t="str">
        <f>VLOOKUP(A34,'Übersicht SYS'!$C$3:$D$404,2,FALSE)</f>
        <v>Material program number</v>
      </c>
      <c r="C34" s="247" t="str">
        <f>VLOOKUP(A34,'Übersicht SYS'!$C$3:$M$404,6,FALSE)</f>
        <v>ProgramNumber</v>
      </c>
      <c r="D34" s="15" t="s">
        <v>2735</v>
      </c>
      <c r="E34" s="7"/>
      <c r="F34" s="7" t="s">
        <v>2703</v>
      </c>
      <c r="G34" s="7"/>
    </row>
    <row r="35" spans="1:7" ht="60.75" thickBot="1">
      <c r="A35" s="27" t="s">
        <v>2736</v>
      </c>
      <c r="B35" s="21" t="str">
        <f>VLOOKUP(A35,'Übersicht SYS'!$C$3:$D$404,2,FALSE)</f>
        <v>Array of single bead target volumes.
Depending upon the customer requirement each value can be extracted in derived data logic.</v>
      </c>
      <c r="C35" s="247" t="str">
        <f>VLOOKUP(A35,'Übersicht SYS'!$C$3:$M$404,6,FALSE)</f>
        <v>TargetVolume</v>
      </c>
      <c r="D35" s="7" t="s">
        <v>2737</v>
      </c>
      <c r="E35" s="7" t="s">
        <v>2008</v>
      </c>
      <c r="F35" s="7" t="s">
        <v>2703</v>
      </c>
      <c r="G35" s="7"/>
    </row>
    <row r="36" spans="1:7" ht="75.75" thickBot="1">
      <c r="A36" s="247" t="s">
        <v>2738</v>
      </c>
      <c r="B36" s="21" t="str">
        <f>VLOOKUP(A36,'Übersicht SYS'!$C$3:$D$404,2,FALSE)</f>
        <v>Array of single bead application volumes.
Depending upon the customer requirement each value can be extracted in derived data logic.</v>
      </c>
      <c r="C36" s="247" t="str">
        <f>VLOOKUP(A36,'Übersicht SYS'!$C$3:$M$404,6,FALSE)</f>
        <v>SingleBeadVolume</v>
      </c>
      <c r="D36" s="15" t="s">
        <v>2739</v>
      </c>
      <c r="E36" s="15" t="s">
        <v>2008</v>
      </c>
      <c r="F36" s="7" t="s">
        <v>2703</v>
      </c>
      <c r="G36" s="7"/>
    </row>
    <row r="37" spans="1:7" ht="30.75" thickBot="1">
      <c r="A37" s="247" t="s">
        <v>400</v>
      </c>
      <c r="B37" s="21" t="str">
        <f>VLOOKUP(A37,'Übersicht SYS'!$C$3:$D$404,2,FALSE)</f>
        <v>Deviation between dispensed volume and set volume</v>
      </c>
      <c r="C37" s="247" t="str">
        <f>VLOOKUP(A37,'Übersicht SYS'!$C$3:$M$404,6,FALSE)</f>
        <v>VolumeDeviation</v>
      </c>
      <c r="D37" s="7" t="s">
        <v>2740</v>
      </c>
      <c r="E37" s="7" t="s">
        <v>2008</v>
      </c>
      <c r="F37" s="7" t="s">
        <v>2703</v>
      </c>
      <c r="G37" s="7"/>
    </row>
    <row r="38" spans="1:7" ht="60.75" thickBot="1">
      <c r="A38" s="247" t="s">
        <v>2741</v>
      </c>
      <c r="B38" s="21" t="str">
        <f>VLOOKUP(A38,'Übersicht SYS'!$C$3:$D$404,2,FALSE)</f>
        <v>Array of single bead application times.
Depending upon the customer requirement each value can be extracted in derived data logic.</v>
      </c>
      <c r="C38" s="247" t="str">
        <f>VLOOKUP(A38,'Übersicht SYS'!$C$3:$M$404,6,FALSE)</f>
        <v>ApplicationTime</v>
      </c>
      <c r="D38" s="15" t="s">
        <v>2742</v>
      </c>
      <c r="E38" s="15" t="s">
        <v>2009</v>
      </c>
      <c r="F38" s="7" t="s">
        <v>2703</v>
      </c>
      <c r="G38" s="7"/>
    </row>
    <row r="39" spans="1:7" ht="15.75" thickBot="1">
      <c r="A39" s="247" t="s">
        <v>501</v>
      </c>
      <c r="B39" s="21" t="str">
        <f>VLOOKUP(A39,'Übersicht SYS'!$C$3:$D$404,2,FALSE)</f>
        <v>Active barrel for HPC 1</v>
      </c>
      <c r="C39" s="247" t="str">
        <f>VLOOKUP(A39,'Übersicht SYS'!$C$3:$M$404,6,FALSE)</f>
        <v>ActiveBarrelComp1</v>
      </c>
      <c r="D39" s="7" t="s">
        <v>2743</v>
      </c>
      <c r="E39" s="7"/>
      <c r="F39" s="7" t="s">
        <v>2703</v>
      </c>
      <c r="G39" s="7"/>
    </row>
    <row r="40" spans="1:7" ht="15.75" thickBot="1">
      <c r="A40" s="247" t="s">
        <v>507</v>
      </c>
      <c r="B40" s="21" t="str">
        <f>VLOOKUP(A40,'Übersicht SYS'!$C$3:$D$404,2,FALSE)</f>
        <v>Active barrel for HPC 2</v>
      </c>
      <c r="C40" s="247" t="str">
        <f>VLOOKUP(A40,'Übersicht SYS'!$C$3:$M$404,6,FALSE)</f>
        <v>ActiveBarrelComp2</v>
      </c>
      <c r="D40" s="7" t="s">
        <v>2743</v>
      </c>
      <c r="E40" s="7"/>
      <c r="F40" s="7" t="s">
        <v>2703</v>
      </c>
      <c r="G40" s="7"/>
    </row>
    <row r="41" spans="1:7" ht="15.75" thickBot="1">
      <c r="A41" s="247" t="s">
        <v>2744</v>
      </c>
      <c r="B41" s="21" t="str">
        <f>VLOOKUP(A41,'Übersicht SYS'!C3:D404,2,FALSE)</f>
        <v>Target mix ration for 2K systems</v>
      </c>
      <c r="C41" s="247" t="str">
        <f>VLOOKUP(A41,'Übersicht SYS'!$C$3:$M$404,6,FALSE)</f>
        <v>TargetMixRatio</v>
      </c>
      <c r="D41" s="15" t="s">
        <v>2745</v>
      </c>
      <c r="E41" s="7"/>
      <c r="F41" s="7" t="s">
        <v>2703</v>
      </c>
      <c r="G41" s="7"/>
    </row>
    <row r="42" spans="1:7" ht="45.75" thickBot="1">
      <c r="A42" s="7" t="s">
        <v>730</v>
      </c>
      <c r="B42" s="21" t="str">
        <f>VLOOKUP(A42,'Übersicht SYS'!$C$3:$D$404,2,FALSE)</f>
        <v xml:space="preserve">Not added to Standard Interface because, it is implemented for specific customer (GM). Not maintained. </v>
      </c>
      <c r="C42" s="247" t="str">
        <f>VLOOKUP(A42,'Übersicht SYS'!$C$3:$M$404,6,FALSE)</f>
        <v>ActualMixRatio</v>
      </c>
      <c r="D42" s="7" t="s">
        <v>2746</v>
      </c>
      <c r="E42" s="7"/>
      <c r="F42" s="7" t="s">
        <v>2703</v>
      </c>
      <c r="G42" s="7"/>
    </row>
    <row r="43" spans="1:7" ht="15.75" thickBot="1">
      <c r="A43" s="249" t="s">
        <v>2747</v>
      </c>
      <c r="B43" s="227" t="s">
        <v>2747</v>
      </c>
      <c r="C43" s="244" t="s">
        <v>2748</v>
      </c>
      <c r="D43" s="15" t="s">
        <v>2749</v>
      </c>
      <c r="E43" s="7"/>
      <c r="F43" s="7" t="s">
        <v>2703</v>
      </c>
      <c r="G43" s="7"/>
    </row>
    <row r="44" spans="1:7" ht="30.75" thickBot="1">
      <c r="A44" s="243" t="s">
        <v>2750</v>
      </c>
      <c r="B44" s="227"/>
      <c r="C44" s="243" t="s">
        <v>2751</v>
      </c>
      <c r="D44" s="7" t="s">
        <v>2752</v>
      </c>
      <c r="E44" s="7"/>
      <c r="F44" s="7" t="s">
        <v>2703</v>
      </c>
      <c r="G44" s="7"/>
    </row>
    <row r="45" spans="1:7" ht="30.75" thickBot="1">
      <c r="A45" s="243" t="s">
        <v>2753</v>
      </c>
      <c r="B45" s="227"/>
      <c r="C45" s="243" t="s">
        <v>2754</v>
      </c>
      <c r="D45" s="15" t="s">
        <v>2752</v>
      </c>
      <c r="E45" s="7"/>
      <c r="F45" s="7" t="s">
        <v>2703</v>
      </c>
      <c r="G45" s="7"/>
    </row>
    <row r="46" spans="1:7" ht="30.75" thickBot="1">
      <c r="A46" s="243" t="s">
        <v>2755</v>
      </c>
      <c r="B46" s="227"/>
      <c r="C46" s="243" t="s">
        <v>2756</v>
      </c>
      <c r="D46" s="7" t="s">
        <v>2752</v>
      </c>
      <c r="E46" s="7"/>
      <c r="F46" s="7" t="s">
        <v>2703</v>
      </c>
      <c r="G46" s="7"/>
    </row>
    <row r="47" spans="1:7" ht="45.75" thickBot="1">
      <c r="A47" s="245" t="s">
        <v>2757</v>
      </c>
      <c r="B47" s="243" t="s">
        <v>2758</v>
      </c>
      <c r="C47" s="243"/>
      <c r="D47" s="7"/>
      <c r="E47" s="7"/>
      <c r="F47" s="269" t="s">
        <v>2759</v>
      </c>
      <c r="G47" s="7"/>
    </row>
    <row r="48" spans="1:7" ht="15.75" thickBot="1">
      <c r="A48" s="245" t="s">
        <v>2718</v>
      </c>
      <c r="B48" s="227" t="s">
        <v>2719</v>
      </c>
      <c r="C48" s="243" t="s">
        <v>2720</v>
      </c>
      <c r="D48" s="7"/>
      <c r="E48" s="7"/>
      <c r="F48" s="269" t="s">
        <v>2759</v>
      </c>
      <c r="G48" s="7"/>
    </row>
    <row r="49" spans="1:7" ht="15.75" thickBot="1">
      <c r="A49" s="7" t="s">
        <v>1801</v>
      </c>
      <c r="B49" s="21" t="str">
        <f>VLOOKUP(A49,'Übersicht SYS'!$C$3:$D$404,2,FALSE)</f>
        <v>PartId derived from vision information</v>
      </c>
      <c r="C49" s="247" t="str">
        <f>VLOOKUP(A49,'Übersicht SYS'!$C$3:$M$404,6,FALSE)</f>
        <v>kw_id</v>
      </c>
      <c r="D49" s="15" t="s">
        <v>2706</v>
      </c>
      <c r="E49" s="7"/>
      <c r="F49" s="269" t="s">
        <v>2759</v>
      </c>
      <c r="G49" s="7"/>
    </row>
    <row r="50" spans="1:7" ht="15.75" thickBot="1">
      <c r="A50" s="249" t="s">
        <v>2725</v>
      </c>
      <c r="B50" s="232"/>
      <c r="C50" s="243" t="s">
        <v>2760</v>
      </c>
      <c r="D50" s="7"/>
      <c r="E50" s="7"/>
      <c r="F50" s="269" t="s">
        <v>2759</v>
      </c>
      <c r="G50" s="7"/>
    </row>
    <row r="51" spans="1:7" ht="30.75" thickBot="1">
      <c r="A51" s="7" t="s">
        <v>1806</v>
      </c>
      <c r="B51" s="21" t="str">
        <f>VLOOKUP(A51,'Übersicht SYS'!$C$3:$D$404,2,FALSE)</f>
        <v>Vision system station name derived from MQTT message</v>
      </c>
      <c r="C51" s="247" t="str">
        <f>VLOOKUP(A51,'Übersicht SYS'!$C$3:$M$404,6,FALSE)</f>
        <v>station</v>
      </c>
      <c r="D51" s="7" t="s">
        <v>2000</v>
      </c>
      <c r="E51" s="7"/>
      <c r="F51" s="269" t="s">
        <v>2759</v>
      </c>
      <c r="G51" s="7"/>
    </row>
    <row r="52" spans="1:7" ht="30.75" thickBot="1">
      <c r="A52" s="7" t="s">
        <v>1812</v>
      </c>
      <c r="B52" s="21" t="str">
        <f>VLOOKUP(A52,'Übersicht SYS'!$C$3:$D$404,2,FALSE)</f>
        <v>Vision IP address from MQTT message</v>
      </c>
      <c r="C52" s="247" t="str">
        <f>VLOOKUP(A52,'Übersicht SYS'!$C$3:$M$404,6,FALSE)</f>
        <v>ip-address</v>
      </c>
      <c r="D52" s="7" t="s">
        <v>2761</v>
      </c>
      <c r="E52" s="7"/>
      <c r="F52" s="269" t="s">
        <v>2759</v>
      </c>
      <c r="G52" s="7"/>
    </row>
    <row r="53" spans="1:7" ht="30.75" thickBot="1">
      <c r="A53" s="7" t="s">
        <v>1809</v>
      </c>
      <c r="B53" s="21" t="str">
        <f>VLOOKUP(A53,'Übersicht SYS'!$C$3:$D$404,2,FALSE)</f>
        <v>Vision system name from MQTT message</v>
      </c>
      <c r="C53" s="247" t="str">
        <f>VLOOKUP(A53,'Übersicht SYS'!$C$3:$M$404,6,FALSE)</f>
        <v>name</v>
      </c>
      <c r="D53" s="7" t="s">
        <v>2000</v>
      </c>
      <c r="E53" s="7"/>
      <c r="F53" s="269" t="s">
        <v>2759</v>
      </c>
      <c r="G53" s="7"/>
    </row>
    <row r="54" spans="1:7" ht="30.75" thickBot="1">
      <c r="A54" s="7" t="s">
        <v>2762</v>
      </c>
      <c r="B54" s="21"/>
      <c r="C54" s="247" t="s">
        <v>2763</v>
      </c>
      <c r="D54" s="7" t="s">
        <v>2640</v>
      </c>
      <c r="E54" s="7"/>
      <c r="F54" s="269" t="s">
        <v>2759</v>
      </c>
      <c r="G54" s="7"/>
    </row>
    <row r="55" spans="1:7" ht="255.75" thickBot="1">
      <c r="A55" s="7" t="s">
        <v>1833</v>
      </c>
      <c r="B55" s="21" t="str">
        <f>VLOOKUP(A55,'Übersicht SYS'!$C$3:$D$404,2,FALSE)</f>
        <v>Contains InspectionNr, various errors that could happen per inspection and and InspectionResult. 
For data from RTVision.t.
The errors are
- GlueNotFound
- BeadTooWide
- BeadTooNarrow
- GlueDisplaced
- GlueFound
- GapTooLong
- ReferenceNotFound
- InvalidReference
- ReferenceDisplaced
- DistanceDisplaced
- SensorComparisonNOK
- OtherProblem</v>
      </c>
      <c r="C55" s="247" t="str">
        <f>VLOOKUP(A55,'Übersicht SYS'!$C$3:$M$404,6,FALSE)</f>
        <v>technology_value.tech.&lt;name of inspection artifact&gt;</v>
      </c>
      <c r="D55" s="7" t="s">
        <v>2764</v>
      </c>
      <c r="E55" s="7"/>
      <c r="F55" s="269" t="s">
        <v>2759</v>
      </c>
      <c r="G55" s="7"/>
    </row>
  </sheetData>
  <conditionalFormatting sqref="A1:A33 A35:A1048576">
    <cfRule type="duplicateValues" dxfId="21" priority="2"/>
  </conditionalFormatting>
  <conditionalFormatting sqref="A42:A43">
    <cfRule type="duplicateValues" dxfId="20" priority="3"/>
  </conditionalFormatting>
  <conditionalFormatting sqref="A49">
    <cfRule type="duplicateValues" dxfId="19" priority="1"/>
  </conditionalFormatting>
  <conditionalFormatting sqref="A51:A55">
    <cfRule type="duplicateValues" dxfId="18" priority="71"/>
  </conditionalFormatting>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93CD54-E284-49E0-95FA-FC50EB8D0589}">
  <dimension ref="A11:G654"/>
  <sheetViews>
    <sheetView view="pageLayout" topLeftCell="A25" zoomScale="190" zoomScaleNormal="100" zoomScaleSheetLayoutView="160" zoomScalePageLayoutView="190" workbookViewId="0">
      <selection activeCell="C173" sqref="C173"/>
    </sheetView>
  </sheetViews>
  <sheetFormatPr defaultColWidth="8.7109375" defaultRowHeight="15"/>
  <cols>
    <col min="1" max="1" width="3.85546875" customWidth="1"/>
    <col min="2" max="2" width="11.140625" customWidth="1"/>
    <col min="3" max="3" width="23" customWidth="1"/>
    <col min="4" max="4" width="14.140625" customWidth="1"/>
    <col min="5" max="5" width="12" style="38" customWidth="1"/>
    <col min="6" max="6" width="6.7109375" customWidth="1"/>
  </cols>
  <sheetData>
    <row r="11" spans="4:4">
      <c r="D11" s="38"/>
    </row>
    <row r="12" spans="4:4">
      <c r="D12" s="38"/>
    </row>
    <row r="13" spans="4:4">
      <c r="D13" s="38"/>
    </row>
    <row r="14" spans="4:4">
      <c r="D14" s="38"/>
    </row>
    <row r="15" spans="4:4">
      <c r="D15" s="38"/>
    </row>
    <row r="16" spans="4:4">
      <c r="D16" s="38"/>
    </row>
    <row r="17" spans="2:4">
      <c r="D17" s="38"/>
    </row>
    <row r="18" spans="2:4">
      <c r="D18" s="38"/>
    </row>
    <row r="19" spans="2:4">
      <c r="D19" s="38"/>
    </row>
    <row r="20" spans="2:4">
      <c r="D20" s="38"/>
    </row>
    <row r="21" spans="2:4">
      <c r="D21" s="38"/>
    </row>
    <row r="22" spans="2:4">
      <c r="D22" s="38"/>
    </row>
    <row r="23" spans="2:4" ht="26.25">
      <c r="D23" s="46"/>
    </row>
    <row r="24" spans="2:4" ht="26.25">
      <c r="D24" s="46"/>
    </row>
    <row r="25" spans="2:4" ht="26.25">
      <c r="D25" s="46"/>
    </row>
    <row r="26" spans="2:4">
      <c r="D26" s="38"/>
    </row>
    <row r="27" spans="2:4">
      <c r="D27" s="38"/>
    </row>
    <row r="28" spans="2:4">
      <c r="D28" s="38"/>
    </row>
    <row r="29" spans="2:4">
      <c r="D29" s="38"/>
    </row>
    <row r="30" spans="2:4">
      <c r="B30" s="47"/>
      <c r="D30" s="48"/>
    </row>
    <row r="31" spans="2:4">
      <c r="D31" s="48"/>
    </row>
    <row r="32" spans="2:4">
      <c r="D32" s="48"/>
    </row>
    <row r="33" spans="2:6">
      <c r="D33" s="38"/>
    </row>
    <row r="34" spans="2:6">
      <c r="B34" s="47"/>
      <c r="D34" s="48"/>
    </row>
    <row r="35" spans="2:6">
      <c r="D35" s="38"/>
    </row>
    <row r="36" spans="2:6">
      <c r="D36" s="38"/>
    </row>
    <row r="37" spans="2:6">
      <c r="D37" s="38"/>
    </row>
    <row r="38" spans="2:6">
      <c r="D38" s="38"/>
    </row>
    <row r="39" spans="2:6">
      <c r="D39" s="38"/>
    </row>
    <row r="40" spans="2:6">
      <c r="C40" s="47"/>
      <c r="D40" s="48"/>
    </row>
    <row r="41" spans="2:6">
      <c r="C41" s="47"/>
      <c r="D41" s="48"/>
    </row>
    <row r="42" spans="2:6">
      <c r="C42" s="47"/>
      <c r="D42" s="48"/>
    </row>
    <row r="43" spans="2:6">
      <c r="C43" s="47"/>
      <c r="D43" s="48"/>
    </row>
    <row r="44" spans="2:6">
      <c r="C44" s="47"/>
      <c r="D44" s="48"/>
    </row>
    <row r="45" spans="2:6">
      <c r="B45" s="95"/>
      <c r="C45" s="95"/>
    </row>
    <row r="46" spans="2:6">
      <c r="B46" s="95" t="s">
        <v>2765</v>
      </c>
      <c r="C46" s="95" t="s">
        <v>2766</v>
      </c>
    </row>
    <row r="47" spans="2:6">
      <c r="B47" s="88" t="str">
        <f>LEFT('Template Pdf'!B47,3)&amp;RIGHT('Template Pdf'!B47,16)</f>
        <v>1. Revision History</v>
      </c>
      <c r="E47"/>
    </row>
    <row r="48" spans="2:6">
      <c r="B48" s="199" t="s">
        <v>48</v>
      </c>
      <c r="C48" s="387" t="s">
        <v>50</v>
      </c>
      <c r="D48" s="389"/>
      <c r="E48" s="200" t="s">
        <v>51</v>
      </c>
      <c r="F48" s="199" t="s">
        <v>49</v>
      </c>
    </row>
    <row r="49" spans="2:6">
      <c r="B49" s="176" t="s">
        <v>2767</v>
      </c>
      <c r="C49" s="290" t="s">
        <v>53</v>
      </c>
      <c r="D49" s="291"/>
      <c r="E49" s="186" t="s">
        <v>54</v>
      </c>
      <c r="F49" s="174" t="s">
        <v>52</v>
      </c>
    </row>
    <row r="50" spans="2:6">
      <c r="B50" s="176" t="s">
        <v>2768</v>
      </c>
      <c r="C50" s="290" t="s">
        <v>56</v>
      </c>
      <c r="D50" s="291"/>
      <c r="E50" s="186" t="s">
        <v>54</v>
      </c>
      <c r="F50" s="174" t="s">
        <v>55</v>
      </c>
    </row>
    <row r="51" spans="2:6">
      <c r="B51" s="176">
        <v>45630</v>
      </c>
      <c r="C51" s="290" t="s">
        <v>2769</v>
      </c>
      <c r="D51" s="291"/>
      <c r="E51" s="186" t="s">
        <v>59</v>
      </c>
      <c r="F51" s="174" t="s">
        <v>57</v>
      </c>
    </row>
    <row r="52" spans="2:6">
      <c r="B52" s="176">
        <v>45673</v>
      </c>
      <c r="C52" s="290" t="s">
        <v>2079</v>
      </c>
      <c r="D52" s="291"/>
      <c r="E52" s="186" t="s">
        <v>2080</v>
      </c>
      <c r="F52" s="174" t="s">
        <v>2068</v>
      </c>
    </row>
    <row r="53" spans="2:6">
      <c r="B53" s="176"/>
      <c r="C53" s="290"/>
      <c r="D53" s="291"/>
      <c r="E53" s="186"/>
      <c r="F53" s="174"/>
    </row>
    <row r="55" spans="2:6">
      <c r="B55" s="87" t="str">
        <f>IF('Template Pdf'!B55="","",'Template Pdf'!B55)</f>
        <v>Table of contents</v>
      </c>
      <c r="C55" s="87"/>
      <c r="D55" s="87"/>
      <c r="E55" s="87"/>
      <c r="F55" s="87"/>
    </row>
    <row r="56" spans="2:6">
      <c r="B56" s="33" t="str">
        <f>IF('Template Pdf'!B56="","",'Template Pdf'!B56)</f>
        <v>1. Revision History</v>
      </c>
      <c r="C56" s="33"/>
      <c r="F56">
        <v>2</v>
      </c>
    </row>
    <row r="57" spans="2:6">
      <c r="B57" s="33" t="str">
        <f ca="1">LEFT('Template Pdf'!B57,3)&amp;B46&amp;RIGHT('Template Pdf'!B57,16)</f>
        <v>2. MQTT Data Collection</v>
      </c>
      <c r="C57" s="33"/>
      <c r="F57">
        <v>3</v>
      </c>
    </row>
    <row r="58" spans="2:6">
      <c r="B58" s="33" t="str">
        <f>IF('Template Pdf'!B58="","",'Template Pdf'!B58)</f>
        <v/>
      </c>
      <c r="C58" s="33" t="str">
        <f>IF('Template Pdf'!C58="","",'Template Pdf'!C58)</f>
        <v>2.1 Commercial Guideline &amp; Recommendations</v>
      </c>
      <c r="F58">
        <v>3</v>
      </c>
    </row>
    <row r="59" spans="2:6">
      <c r="B59" s="33" t="str">
        <f>IF('Template Pdf'!B59="","",'Template Pdf'!B59)</f>
        <v/>
      </c>
      <c r="C59" s="33" t="str">
        <f>IF('Template Pdf'!C59="","",'Template Pdf'!C59)</f>
        <v>2.2 Data description</v>
      </c>
      <c r="F59">
        <v>3</v>
      </c>
    </row>
    <row r="60" spans="2:6">
      <c r="B60" s="33" t="str">
        <f>IF('Template Pdf'!B60="","",'Template Pdf'!B60)</f>
        <v/>
      </c>
      <c r="C60" s="33"/>
    </row>
    <row r="61" spans="2:6">
      <c r="B61" s="33"/>
      <c r="C61" s="33"/>
    </row>
    <row r="62" spans="2:6">
      <c r="B62" s="88" t="str">
        <f ca="1">LEFT('Template Pdf'!B62,3)&amp;'SYS MQTT Porsche Pdf'!B46&amp;RIGHT('Template Pdf'!B62,16)</f>
        <v>2. MQTT Data Collection</v>
      </c>
      <c r="C62" s="33"/>
    </row>
    <row r="63" spans="2:6">
      <c r="B63" s="88" t="str">
        <f>IF('Template Pdf'!B63="","",'Template Pdf'!B63)</f>
        <v xml:space="preserve">2.1 Commercial Guideline &amp; Recommendations </v>
      </c>
      <c r="C63" s="33"/>
    </row>
    <row r="64" spans="2:6">
      <c r="B64" s="94" t="str">
        <f>IF('Template Pdf'!B64="","",'Template Pdf'!B64)</f>
        <v>1. The current document serves as a guide. It is continuously enriched and maintained by Atlas Copco.</v>
      </c>
      <c r="C64" s="33"/>
    </row>
    <row r="65" spans="2:3">
      <c r="B65" s="94" t="str">
        <f>IF('Template Pdf'!B65="","",'Template Pdf'!B65)</f>
        <v xml:space="preserve">2. The enabling of the data transfer functionality, is linked to a license file activation on the controller. </v>
      </c>
      <c r="C65" s="33"/>
    </row>
    <row r="66" spans="2:3">
      <c r="B66" s="94" t="str">
        <f>IF('Template Pdf'!B66="","",'Template Pdf'!B66)</f>
        <v xml:space="preserve">    A temporary license can be provided for up to 3 months, for Demo purposes. </v>
      </c>
      <c r="C66" s="33"/>
    </row>
    <row r="67" spans="2:3">
      <c r="B67" s="94" t="str">
        <f>IF('Template Pdf'!B67="","",'Template Pdf'!B67)</f>
        <v>3. It has to be noted that some quantities might only be available through the use of specific options in the controller, </v>
      </c>
      <c r="C67" s="33"/>
    </row>
    <row r="68" spans="2:3">
      <c r="B68" s="94" t="str">
        <f>IF('Template Pdf'!B68="","",'Template Pdf'!B68)</f>
        <v xml:space="preserve">    which might not be activated by default.</v>
      </c>
      <c r="C68" s="33"/>
    </row>
    <row r="69" spans="2:3">
      <c r="B69" s="94" t="str">
        <f>IF('Template Pdf'!B69="","",'Template Pdf'!B69)</f>
        <v xml:space="preserve">4. A simulator is usually provided to facilitate the integration in the factory network, prior the delivery of the real </v>
      </c>
      <c r="C69" s="33"/>
    </row>
    <row r="70" spans="2:3">
      <c r="B70" s="94" t="str">
        <f>IF('Template Pdf'!B71="","",'Template Pdf'!B71)</f>
        <v/>
      </c>
      <c r="C70" s="33"/>
    </row>
    <row r="71" spans="2:3">
      <c r="B71" s="94" t="str">
        <f>IF('Template Pdf'!B72="","",'Template Pdf'!B72)</f>
        <v/>
      </c>
      <c r="C71" s="33"/>
    </row>
    <row r="72" spans="2:3">
      <c r="B72" s="33" t="str">
        <f>IF('Template Pdf'!B73="","",'Template Pdf'!B73)</f>
        <v/>
      </c>
      <c r="C72" s="33"/>
    </row>
    <row r="73" spans="2:3">
      <c r="B73" s="33" t="str">
        <f>IF('Template Pdf'!B74="","",'Template Pdf'!B74)</f>
        <v/>
      </c>
      <c r="C73" s="33"/>
    </row>
    <row r="74" spans="2:3">
      <c r="B74" s="88" t="str">
        <f>IF('Template Pdf'!B75="","",'Template Pdf'!B75)</f>
        <v>2.2 Data description</v>
      </c>
      <c r="C74" s="33"/>
    </row>
    <row r="75" spans="2:3">
      <c r="B75" s="94" t="str" cm="1">
        <f t="array" ref="B75:B77">'Template Pdf'!B76:B78</f>
        <v xml:space="preserve">Available data are listed in the table below. </v>
      </c>
      <c r="C75" s="33"/>
    </row>
    <row r="76" spans="2:3">
      <c r="B76" s="94" t="str">
        <v xml:space="preserve">Within JSON messages (especially for MQTT), the order of the properties may differ in the future, </v>
      </c>
      <c r="C76" s="33"/>
    </row>
    <row r="77" spans="2:3">
      <c r="B77" s="94" t="str">
        <v xml:space="preserve">but the names of the properties are fixed. </v>
      </c>
      <c r="C77" s="33"/>
    </row>
    <row r="78" spans="2:3">
      <c r="B78" s="60"/>
    </row>
    <row r="79" spans="2:3">
      <c r="B79" s="60"/>
    </row>
    <row r="80" spans="2:3">
      <c r="B80" s="60"/>
    </row>
    <row r="81" spans="1:7">
      <c r="B81" s="60"/>
    </row>
    <row r="82" spans="1:7">
      <c r="B82" s="60"/>
    </row>
    <row r="83" spans="1:7">
      <c r="B83" s="60"/>
    </row>
    <row r="84" spans="1:7">
      <c r="B84" s="60"/>
    </row>
    <row r="85" spans="1:7">
      <c r="B85" s="60"/>
    </row>
    <row r="86" spans="1:7">
      <c r="B86" s="60"/>
    </row>
    <row r="87" spans="1:7">
      <c r="B87" s="60"/>
    </row>
    <row r="88" spans="1:7">
      <c r="B88" s="60"/>
    </row>
    <row r="89" spans="1:7">
      <c r="B89" s="60"/>
    </row>
    <row r="90" spans="1:7">
      <c r="B90" s="60"/>
    </row>
    <row r="91" spans="1:7">
      <c r="B91" s="60"/>
    </row>
    <row r="92" spans="1:7">
      <c r="B92" s="60"/>
    </row>
    <row r="93" spans="1:7" ht="15.75" thickBot="1"/>
    <row r="94" spans="1:7" ht="24.75" thickBot="1">
      <c r="B94" s="74" t="s">
        <v>88</v>
      </c>
      <c r="C94" s="74" t="s">
        <v>2</v>
      </c>
      <c r="D94" s="74" t="s">
        <v>1992</v>
      </c>
      <c r="E94" s="74" t="s">
        <v>2085</v>
      </c>
      <c r="F94" s="74" t="s">
        <v>1993</v>
      </c>
      <c r="G94" s="74" t="s">
        <v>2625</v>
      </c>
    </row>
    <row r="95" spans="1:7" ht="48.75">
      <c r="A95" s="86"/>
      <c r="B95" s="241" t="str" cm="1">
        <f t="array" ref="B95:G163">IF('SYS MQTT Porsche'!A3:F71="","",'SYS MQTT Porsche'!A3:F71)</f>
        <v>Process message</v>
      </c>
      <c r="C95" s="77" t="str">
        <v xml:space="preserve">Topic: {Topic}/ProcessMessage
Triggered after an application has finished. </v>
      </c>
      <c r="D95" s="77" t="str">
        <v/>
      </c>
      <c r="E95" s="130" t="str">
        <v/>
      </c>
      <c r="F95" s="77" t="str">
        <v/>
      </c>
      <c r="G95" s="131" t="str">
        <v>2.0.1</v>
      </c>
    </row>
    <row r="96" spans="1:7" ht="48.75">
      <c r="B96" s="58" t="str">
        <v>Porsche Device</v>
      </c>
      <c r="C96" s="51" t="str">
        <v>Device name is created by appending 
Werkskennung and  Betriebsmittelkennzeichen</v>
      </c>
      <c r="D96" s="51" t="str">
        <v>id</v>
      </c>
      <c r="E96" s="106" t="str">
        <v>string
e.g. "30KBVWVS111010R01KL1"</v>
      </c>
      <c r="F96" s="51" t="str">
        <v>-</v>
      </c>
      <c r="G96" s="113" t="str">
        <v>2.0.1</v>
      </c>
    </row>
    <row r="97" spans="1:7" ht="120.75">
      <c r="A97" s="86"/>
      <c r="B97" s="81" t="str">
        <v>Porsche Application Result</v>
      </c>
      <c r="C97" s="82" t="str">
        <v xml:space="preserve">Derived using statistics.mapping.applicationResult.
Application result from controller is converted to Porsche specific result which are given below,
* OK
* NOK
* UNKNOWN </v>
      </c>
      <c r="D97" s="82" t="str">
        <v>result</v>
      </c>
      <c r="E97" s="114" t="str">
        <v>string</v>
      </c>
      <c r="F97" s="114" t="str">
        <v>-</v>
      </c>
      <c r="G97" s="115" t="str">
        <v>2.0.1</v>
      </c>
    </row>
    <row r="98" spans="1:7" ht="60.75">
      <c r="B98" s="58" t="str">
        <v>Message state</v>
      </c>
      <c r="C98" s="51" t="str">
        <v>In case of an error, this is the state of error message.
For the rest of the messages, the state is default, which is "ENDED"</v>
      </c>
      <c r="D98" s="51" t="str">
        <v>state</v>
      </c>
      <c r="E98" s="106" t="str">
        <v>string</v>
      </c>
      <c r="F98" s="106" t="str">
        <v>-</v>
      </c>
      <c r="G98" s="113" t="str">
        <v>2.0.1</v>
      </c>
    </row>
    <row r="99" spans="1:7" ht="72.75">
      <c r="A99" s="86"/>
      <c r="B99" s="81" t="str">
        <v>Porsche Structure</v>
      </c>
      <c r="C99" s="82" t="str">
        <v>Derived from Werkskennung and  Betriebsmittelkennzeichen</v>
      </c>
      <c r="D99" s="82" t="str">
        <v>structureName</v>
      </c>
      <c r="E99" s="114" t="str">
        <v>string
e.g. "30/K/B/VWVS/11/1010/R01/KL1/MachineMessage"</v>
      </c>
      <c r="F99" s="114" t="str">
        <v>-</v>
      </c>
      <c r="G99" s="115" t="str">
        <v>2.0.1</v>
      </c>
    </row>
    <row r="100" spans="1:7">
      <c r="B100" s="58" t="str">
        <v>MacID</v>
      </c>
      <c r="C100" s="51" t="str">
        <v>Mac Id</v>
      </c>
      <c r="D100" s="51" t="str">
        <v>serialnumber</v>
      </c>
      <c r="E100" s="106" t="str">
        <v>string</v>
      </c>
      <c r="F100" s="106" t="str">
        <v>-</v>
      </c>
      <c r="G100" s="113" t="str">
        <v>2.0.1</v>
      </c>
    </row>
    <row r="101" spans="1:7" ht="36.75">
      <c r="A101" s="86"/>
      <c r="B101" s="81" t="str">
        <v>Manufacturer</v>
      </c>
      <c r="C101" s="82" t="str">
        <v/>
      </c>
      <c r="D101" s="82" t="str">
        <v>manufacturer</v>
      </c>
      <c r="E101" s="114" t="str">
        <v>always "Atlas Copco IAS GmbH"</v>
      </c>
      <c r="F101" s="114" t="str">
        <v/>
      </c>
      <c r="G101" s="115" t="str">
        <v>2.0.1</v>
      </c>
    </row>
    <row r="102" spans="1:7">
      <c r="B102" s="58" t="str">
        <v>Technology</v>
      </c>
      <c r="C102" s="51" t="str">
        <v/>
      </c>
      <c r="D102" s="51" t="str">
        <v>technology</v>
      </c>
      <c r="E102" s="106" t="str">
        <v>always "KL"</v>
      </c>
      <c r="F102" s="106" t="str">
        <v/>
      </c>
      <c r="G102" s="113" t="str">
        <v>2.0.1</v>
      </c>
    </row>
    <row r="103" spans="1:7" ht="24.75">
      <c r="A103" s="86"/>
      <c r="B103" s="81" t="str">
        <v>Firmware Version</v>
      </c>
      <c r="C103" s="82" t="str">
        <v>Firmware Version</v>
      </c>
      <c r="D103" s="82" t="str">
        <v>swVersionPLC</v>
      </c>
      <c r="E103" s="114" t="str">
        <v>string</v>
      </c>
      <c r="F103" s="114" t="str">
        <v>-</v>
      </c>
      <c r="G103" s="115" t="str">
        <v>2.0.1</v>
      </c>
    </row>
    <row r="104" spans="1:7" ht="48.75">
      <c r="B104" s="58" t="str">
        <v>VisuXp Version</v>
      </c>
      <c r="C104" s="51" t="str">
        <v>Not available as xparm and also not provided to customer. 
In Json it is an empty string</v>
      </c>
      <c r="D104" s="51" t="str">
        <v>swVersionHMI</v>
      </c>
      <c r="E104" s="106" t="str">
        <v>string</v>
      </c>
      <c r="F104" s="106" t="str">
        <v>-</v>
      </c>
      <c r="G104" s="113" t="str">
        <v>2.0.1</v>
      </c>
    </row>
    <row r="105" spans="1:7" ht="48.75">
      <c r="A105" s="86"/>
      <c r="B105" s="81" t="str">
        <v>Board Version</v>
      </c>
      <c r="C105" s="82" t="str">
        <v>Not available as xparm and also not provided to customer. 
In Json it is an empty string</v>
      </c>
      <c r="D105" s="82" t="str">
        <v>hwVersionPLC</v>
      </c>
      <c r="E105" s="114" t="str">
        <v>string</v>
      </c>
      <c r="F105" s="114" t="str">
        <v>-</v>
      </c>
      <c r="G105" s="115" t="str">
        <v>2.0.1</v>
      </c>
    </row>
    <row r="106" spans="1:7" ht="24.75">
      <c r="B106" s="58" t="str">
        <v>Meter Version</v>
      </c>
      <c r="C106" s="51" t="str">
        <v>Meter hardware version</v>
      </c>
      <c r="D106" s="51" t="str">
        <v>hwVersionTOOL</v>
      </c>
      <c r="E106" s="106" t="str">
        <v>string</v>
      </c>
      <c r="F106" s="106" t="str">
        <v>-</v>
      </c>
      <c r="G106" s="113" t="str">
        <v>2.0.1</v>
      </c>
    </row>
    <row r="107" spans="1:7" ht="48.75">
      <c r="A107" s="86"/>
      <c r="B107" s="81" t="str">
        <v>Feeder Version</v>
      </c>
      <c r="C107" s="82" t="str">
        <v>Not available as xparma and also not provided to customer. 
In Json it is an empty string</v>
      </c>
      <c r="D107" s="82" t="str">
        <v>hwVersionFEEDER</v>
      </c>
      <c r="E107" s="114" t="str">
        <v>string</v>
      </c>
      <c r="F107" s="114" t="str">
        <v>-</v>
      </c>
      <c r="G107" s="115" t="str">
        <v>2.0.1</v>
      </c>
    </row>
    <row r="108" spans="1:7" ht="108.75">
      <c r="B108" s="58" t="str">
        <v>Porsche Machine Message Origin</v>
      </c>
      <c r="C108" s="51" t="str">
        <v>Depending on the machine message type the origin is set to one of the following values
1. PLC/1
2. PUMP/1
3. PUMP/2
4. PUMP/3
5. PUMP/4</v>
      </c>
      <c r="D108" s="51" t="str">
        <v>origin</v>
      </c>
      <c r="E108" s="106" t="str">
        <v>string
e.g. "PLC/1"</v>
      </c>
      <c r="F108" s="106" t="str">
        <v>-</v>
      </c>
      <c r="G108" s="113" t="str">
        <v>2.0.1</v>
      </c>
    </row>
    <row r="109" spans="1:7" ht="48.75">
      <c r="B109" s="81" t="str">
        <v>Porsche Machine Message Code</v>
      </c>
      <c r="C109" s="82" t="str">
        <v>Integer values given to each machine message to identifiy it. This is only used by Porsche.</v>
      </c>
      <c r="D109" s="82" t="str">
        <v>code</v>
      </c>
      <c r="E109" s="114" t="str">
        <v>"1"</v>
      </c>
      <c r="F109" s="114" t="str">
        <v>-</v>
      </c>
      <c r="G109" s="115" t="str">
        <v>2.0.1</v>
      </c>
    </row>
    <row r="110" spans="1:7" ht="108.75">
      <c r="B110" s="58" t="str">
        <v>Message Description</v>
      </c>
      <c r="C110" s="51" t="str">
        <v>Message description is derived for each type of machine message using its corresponding xparms. The xparms that are used is given in column "Variable (XPARM, etc.)".
Rignt now it is only used by Porsche.</v>
      </c>
      <c r="D110" s="51" t="str">
        <v>description</v>
      </c>
      <c r="E110" s="106" t="str">
        <v>string</v>
      </c>
      <c r="F110" s="106" t="str">
        <v>-</v>
      </c>
      <c r="G110" s="113" t="str">
        <v>2.0.1</v>
      </c>
    </row>
    <row r="111" spans="1:7" ht="36.75">
      <c r="B111" s="81" t="str">
        <v>Message Hint</v>
      </c>
      <c r="C111" s="82" t="str">
        <v>Derived from Language code, Error Params and Error number</v>
      </c>
      <c r="D111" s="82" t="str">
        <v>hint</v>
      </c>
      <c r="E111" s="114" t="str">
        <v>string</v>
      </c>
      <c r="F111" s="114" t="str">
        <v>-</v>
      </c>
      <c r="G111" s="115" t="str">
        <v>2.0.1</v>
      </c>
    </row>
    <row r="112" spans="1:7" ht="72.75">
      <c r="B112" s="58" t="str">
        <v>Message Severity</v>
      </c>
      <c r="C112" s="51" t="str">
        <v>In case of error severity is derived from ErrorType.
For the rest of the messages the value is default, which is "UNKNOWN"</v>
      </c>
      <c r="D112" s="51" t="str">
        <v>severity</v>
      </c>
      <c r="E112" s="106" t="str">
        <v>string
e.g. "UNKNOWN", "HIGH", "MEDIUM"</v>
      </c>
      <c r="F112" s="106" t="str">
        <v>-</v>
      </c>
      <c r="G112" s="113" t="str">
        <v>2.0.1</v>
      </c>
    </row>
    <row r="113" spans="1:7" ht="24.75">
      <c r="B113" s="81" t="str">
        <v>Message Source</v>
      </c>
      <c r="C113" s="82" t="str">
        <v>Default value which is set to "DEVICE"</v>
      </c>
      <c r="D113" s="82" t="str">
        <v>source</v>
      </c>
      <c r="E113" s="114" t="str">
        <v>Default value is "DEVICE"</v>
      </c>
      <c r="F113" s="114" t="str">
        <v>-</v>
      </c>
      <c r="G113" s="115" t="str">
        <v>2.0.1</v>
      </c>
    </row>
    <row r="114" spans="1:7" ht="60.75">
      <c r="A114" s="86"/>
      <c r="B114" s="58" t="str">
        <v>Message State</v>
      </c>
      <c r="C114" s="51" t="str">
        <v>In case of an error, this is the state of error message.
For the rest of the messages, the state is default, which is "ENDED"</v>
      </c>
      <c r="D114" s="51" t="str">
        <v>state</v>
      </c>
      <c r="E114" s="106" t="str">
        <v xml:space="preserve"> string
e.g. "ENDED"
</v>
      </c>
      <c r="F114" s="106" t="str">
        <v>-</v>
      </c>
      <c r="G114" s="113" t="str">
        <v>2.0.1</v>
      </c>
    </row>
    <row r="115" spans="1:7" ht="24.75">
      <c r="B115" s="81" t="str">
        <v>Message Title</v>
      </c>
      <c r="C115" s="82" t="str">
        <v>Set depending upon the type of machine message.</v>
      </c>
      <c r="D115" s="82" t="str">
        <v>title</v>
      </c>
      <c r="E115" s="114" t="str">
        <v>string</v>
      </c>
      <c r="F115" s="114" t="str">
        <v>-</v>
      </c>
      <c r="G115" s="115" t="str">
        <v>2.0.1</v>
      </c>
    </row>
    <row r="116" spans="1:7" ht="72.75">
      <c r="B116" s="58" t="str">
        <v>Message Type</v>
      </c>
      <c r="C116" s="51" t="str">
        <v>For an error, the value is derived from the error type, i.e. from xparm  "statistics.mapping.type". For the rest of messages, the value is "INFO".</v>
      </c>
      <c r="D116" s="51" t="str">
        <v>type</v>
      </c>
      <c r="E116" s="106" t="str">
        <v>string</v>
      </c>
      <c r="F116" s="106" t="str">
        <v>-</v>
      </c>
      <c r="G116" s="113" t="str">
        <v>2.0.1</v>
      </c>
    </row>
    <row r="117" spans="1:7" ht="72.75">
      <c r="B117" s="81" t="str">
        <v>Message type</v>
      </c>
      <c r="C117" s="82" t="str">
        <v>For an error, the value is derived from the error type, i.e. from xparm  "statistics.mapping.type". For the rest of messages, the value is "INFO".</v>
      </c>
      <c r="D117" s="82" t="str">
        <v>type</v>
      </c>
      <c r="E117" s="114" t="str">
        <v>Always set to "SINGLE"</v>
      </c>
      <c r="F117" s="114" t="str">
        <v>-</v>
      </c>
      <c r="G117" s="115" t="str">
        <v>2.0.1</v>
      </c>
    </row>
    <row r="118" spans="1:7" ht="48.75">
      <c r="B118" s="58" t="str">
        <v>ToolId</v>
      </c>
      <c r="C118" s="51" t="str">
        <v>Not available as xparm and also not provided to customer. 
In Json it is an empty string</v>
      </c>
      <c r="D118" s="51" t="str">
        <v>toolId</v>
      </c>
      <c r="E118" s="106" t="str">
        <v>string</v>
      </c>
      <c r="F118" s="106" t="str">
        <v>-</v>
      </c>
      <c r="G118" s="113" t="str">
        <v>2.0.1</v>
      </c>
    </row>
    <row r="119" spans="1:7" ht="60.75">
      <c r="B119" s="81" t="str">
        <v>Code</v>
      </c>
      <c r="C119" s="82" t="str">
        <v>If PartId exixts then Code is the 5th and 6th character of PartId.
If PartId dosen't exixt then Code is empty string.</v>
      </c>
      <c r="D119" s="82" t="str">
        <v>code</v>
      </c>
      <c r="E119" s="114" t="str">
        <v>string
e.g. "Id"</v>
      </c>
      <c r="F119" s="114" t="str">
        <v>-</v>
      </c>
      <c r="G119" s="115" t="str">
        <v>2.0.1</v>
      </c>
    </row>
    <row r="120" spans="1:7" ht="36.75">
      <c r="B120" s="58" t="str">
        <v>Part Type Id</v>
      </c>
      <c r="C120" s="51" t="str">
        <v>This is PartId in string format.</v>
      </c>
      <c r="D120" s="51" t="str">
        <v>typeId</v>
      </c>
      <c r="E120" s="106" t="str">
        <v>string
e.g.'"PartId_Test"</v>
      </c>
      <c r="F120" s="106" t="str">
        <v>-</v>
      </c>
      <c r="G120" s="113" t="str">
        <v>2.0.1</v>
      </c>
    </row>
    <row r="121" spans="1:7" ht="48.75">
      <c r="B121" s="81" t="str">
        <v>ExternalId</v>
      </c>
      <c r="C121" s="82" t="str">
        <v>Not available as xparm and also not provided to customer. 
In Json it is an empty string</v>
      </c>
      <c r="D121" s="82" t="str">
        <v>externalId</v>
      </c>
      <c r="E121" s="114" t="str">
        <v>always "", i.e. empty string</v>
      </c>
      <c r="F121" s="114" t="str">
        <v>-</v>
      </c>
      <c r="G121" s="115" t="str">
        <v>2.0.1</v>
      </c>
    </row>
    <row r="122" spans="1:7" ht="48.75">
      <c r="B122" s="58" t="str">
        <v>Last Changed Date</v>
      </c>
      <c r="C122" s="51" t="str">
        <v>The date when the material program was last changed</v>
      </c>
      <c r="D122" s="51" t="str">
        <v>lastChangedDate</v>
      </c>
      <c r="E122" s="106" t="str">
        <v>string
e.g."2021-02-01T09:24:05.000+01:00"</v>
      </c>
      <c r="F122" s="106" t="str">
        <v>-</v>
      </c>
      <c r="G122" s="113" t="str">
        <v>2.0.1</v>
      </c>
    </row>
    <row r="123" spans="1:7" ht="36.75">
      <c r="B123" s="81" t="str">
        <v>Pressure Adaptation Flag</v>
      </c>
      <c r="C123" s="82" t="str">
        <v>Flag which indicates wheter Pre-preessure adaption is enabled  or not</v>
      </c>
      <c r="D123" s="82" t="str">
        <v>prePressureAdaptationEnabled</v>
      </c>
      <c r="E123" s="114" t="str">
        <v>string
e.g."True"</v>
      </c>
      <c r="F123" s="114" t="str">
        <v>-</v>
      </c>
      <c r="G123" s="115" t="str">
        <v>2.0.1</v>
      </c>
    </row>
    <row r="124" spans="1:7" ht="48.75">
      <c r="B124" s="58" t="str">
        <v>Drawing Name</v>
      </c>
      <c r="C124" s="51" t="str">
        <v>Not available as xparm and also not provided to customer. 
In Json it is an empty string</v>
      </c>
      <c r="D124" s="51" t="str">
        <v>drawingName</v>
      </c>
      <c r="E124" s="106" t="str">
        <v>always emptry string</v>
      </c>
      <c r="F124" s="106" t="str">
        <v>-</v>
      </c>
      <c r="G124" s="113" t="str">
        <v>2.0.1</v>
      </c>
    </row>
    <row r="125" spans="1:7" ht="48.75">
      <c r="B125" s="81" t="str">
        <v>Rework</v>
      </c>
      <c r="C125" s="82" t="str">
        <v>Not available as xparm and also not provided to customer. 
In Json it is an empty string</v>
      </c>
      <c r="D125" s="82" t="str">
        <v>rework</v>
      </c>
      <c r="E125" s="114" t="str">
        <v>always emptry string</v>
      </c>
      <c r="F125" s="114" t="str">
        <v>-</v>
      </c>
      <c r="G125" s="115" t="str">
        <v>2.0.1</v>
      </c>
    </row>
    <row r="126" spans="1:7" ht="48.75">
      <c r="B126" s="58" t="str">
        <v>Point Hidden</v>
      </c>
      <c r="C126" s="51" t="str">
        <v>Not available as xparm and also not provided to customer. 
In Json it is an empty string</v>
      </c>
      <c r="D126" s="51" t="str">
        <v>pointHidden</v>
      </c>
      <c r="E126" s="106" t="str">
        <v>always emptry string</v>
      </c>
      <c r="F126" s="106" t="str">
        <v>-</v>
      </c>
      <c r="G126" s="113" t="str">
        <v>2.0.1</v>
      </c>
    </row>
    <row r="127" spans="1:7" ht="24.75">
      <c r="B127" s="219" t="str">
        <v>Application data</v>
      </c>
      <c r="C127" s="82" t="str">
        <v/>
      </c>
      <c r="D127" s="82" t="str">
        <v/>
      </c>
      <c r="E127" s="114" t="str">
        <v/>
      </c>
      <c r="F127" s="114" t="str">
        <v>-</v>
      </c>
      <c r="G127" s="115" t="str">
        <v/>
      </c>
    </row>
    <row r="128" spans="1:7" ht="48.75">
      <c r="B128" s="58" t="str">
        <v>Application time stamp</v>
      </c>
      <c r="C128" s="51" t="str">
        <v>Time stamp at end of application</v>
      </c>
      <c r="D128" s="51" t="str">
        <v>ts</v>
      </c>
      <c r="E128" s="106" t="str">
        <v>string
e.g."2021-01-09T00:00:00.000+01:00"</v>
      </c>
      <c r="F128" s="106" t="str">
        <v>-</v>
      </c>
      <c r="G128" s="113" t="str">
        <v>2.0.1</v>
      </c>
    </row>
    <row r="129" spans="2:7" ht="96.75">
      <c r="B129" s="81" t="str">
        <v>Type / Part ID</v>
      </c>
      <c r="C129" s="82" t="str">
        <v xml:space="preserve">Type / Part ID
In SYS6000, this is the PartId. It depends on the robot interface, whether there is a useful value. 
In ASC5000, this is sometimes also used as a TypeId. </v>
      </c>
      <c r="D129" s="82" t="str">
        <v>part.id</v>
      </c>
      <c r="E129" s="114" t="str">
        <v>string
e.g. "_" or "PartId_3"</v>
      </c>
      <c r="F129" s="114" t="str">
        <v>-</v>
      </c>
      <c r="G129" s="115" t="str">
        <v>2.0.1</v>
      </c>
    </row>
    <row r="130" spans="2:7" ht="24.75">
      <c r="B130" s="58" t="str">
        <v>Program number</v>
      </c>
      <c r="C130" s="51" t="str">
        <v>The program number of the material program</v>
      </c>
      <c r="D130" s="51" t="str">
        <v>id</v>
      </c>
      <c r="E130" s="106" t="str">
        <v>string
e.g."1"</v>
      </c>
      <c r="F130" s="106" t="str">
        <v>-</v>
      </c>
      <c r="G130" s="113" t="str">
        <v>2.0.1</v>
      </c>
    </row>
    <row r="131" spans="2:7" ht="36.75">
      <c r="B131" s="81" t="str">
        <v>Program name</v>
      </c>
      <c r="C131" s="82" t="str">
        <v>Program name of material program</v>
      </c>
      <c r="D131" s="82" t="str">
        <v>name</v>
      </c>
      <c r="E131" s="114" t="str">
        <v>string
e.g."Program1"</v>
      </c>
      <c r="F131" s="114" t="str">
        <v>-</v>
      </c>
      <c r="G131" s="115" t="str">
        <v>2.0.1</v>
      </c>
    </row>
    <row r="132" spans="2:7" ht="48.75">
      <c r="B132" s="58" t="str">
        <v>Process error</v>
      </c>
      <c r="C132" s="51" t="str">
        <v xml:space="preserve">in case of process errors, this is the internal error code of the process device. </v>
      </c>
      <c r="D132" s="51" t="str">
        <v>processError</v>
      </c>
      <c r="E132" s="106" t="str">
        <v>string
e.g. ["0008", "0250", "0715", "0716"]</v>
      </c>
      <c r="F132" s="106" t="str">
        <v>-</v>
      </c>
      <c r="G132" s="113" t="str">
        <v>2.0.1</v>
      </c>
    </row>
    <row r="133" spans="2:7" ht="48.75">
      <c r="B133" s="81" t="str">
        <v>Total Applied Production Volume</v>
      </c>
      <c r="C133" s="82" t="str">
        <v>Total applied material volume for production</v>
      </c>
      <c r="D133" s="82" t="str">
        <v>TotalAppliedVolume</v>
      </c>
      <c r="E133" s="114" t="str">
        <v>number</v>
      </c>
      <c r="F133" s="114" t="str">
        <v>cm³</v>
      </c>
      <c r="G133" s="115" t="str">
        <v>2.0.1</v>
      </c>
    </row>
    <row r="134" spans="2:7" ht="24.75">
      <c r="B134" s="58" t="str">
        <v>Target Volume</v>
      </c>
      <c r="C134" s="51" t="str">
        <v>Set volume in material program</v>
      </c>
      <c r="D134" s="51" t="str">
        <v>AppliedVolume.limits.target</v>
      </c>
      <c r="E134" s="106" t="str">
        <v>number</v>
      </c>
      <c r="F134" s="106" t="str">
        <v>cm³</v>
      </c>
      <c r="G134" s="113" t="str">
        <v>2.0.1</v>
      </c>
    </row>
    <row r="135" spans="2:7" ht="36.75">
      <c r="B135" s="81" t="str">
        <v>Volume Lower Limit</v>
      </c>
      <c r="C135" s="82" t="str">
        <v>Below this applied volume would result in a not-Ok bead</v>
      </c>
      <c r="D135" s="82" t="str">
        <v>AppliedVolume.limits.lowerError</v>
      </c>
      <c r="E135" s="114" t="str">
        <v>number</v>
      </c>
      <c r="F135" s="114" t="str">
        <v>cm³</v>
      </c>
      <c r="G135" s="115" t="str">
        <v>2.0.1</v>
      </c>
    </row>
    <row r="136" spans="2:7" ht="36.75">
      <c r="B136" s="58" t="str">
        <v>Volume Upper Limit</v>
      </c>
      <c r="C136" s="51" t="str">
        <v>Above this applied volume would result in a not-Ok bead</v>
      </c>
      <c r="D136" s="51" t="str">
        <v>AppliedVolume.limits.upperError</v>
      </c>
      <c r="E136" s="106" t="str">
        <v>number</v>
      </c>
      <c r="F136" s="106" t="str">
        <v>cm³</v>
      </c>
      <c r="G136" s="113" t="str">
        <v>2.0.1</v>
      </c>
    </row>
    <row r="137" spans="2:7" ht="24.75">
      <c r="B137" s="81" t="str">
        <v>Gun open time</v>
      </c>
      <c r="C137" s="82" t="str">
        <v>Gun open time</v>
      </c>
      <c r="D137" s="82" t="str">
        <v>processTime</v>
      </c>
      <c r="E137" s="114" t="str">
        <v>string
e.g."1000"</v>
      </c>
      <c r="F137" s="114" t="str">
        <v>ms</v>
      </c>
      <c r="G137" s="115" t="str">
        <v>2.0.1</v>
      </c>
    </row>
    <row r="138" spans="2:7" ht="24.75">
      <c r="B138" s="58" t="str">
        <v>Min Pressure Meter 1</v>
      </c>
      <c r="C138" s="51" t="str">
        <v>Minimum pressure for meter 1</v>
      </c>
      <c r="D138" s="51" t="str">
        <v>MinimumPressure_TOOL1</v>
      </c>
      <c r="E138" s="106" t="str">
        <v>number</v>
      </c>
      <c r="F138" s="106" t="str">
        <v>bar</v>
      </c>
      <c r="G138" s="113" t="str">
        <v>2.0.1</v>
      </c>
    </row>
    <row r="139" spans="2:7" ht="24.75">
      <c r="B139" s="81" t="str">
        <v>Min Pressure Meter 2</v>
      </c>
      <c r="C139" s="82" t="str">
        <v>Minimum pressure for meter 2</v>
      </c>
      <c r="D139" s="82" t="str">
        <v>MinimumPressure_TOOL2</v>
      </c>
      <c r="E139" s="114" t="str">
        <v>number</v>
      </c>
      <c r="F139" s="114" t="str">
        <v>bar</v>
      </c>
      <c r="G139" s="115" t="str">
        <v>2.0.1</v>
      </c>
    </row>
    <row r="140" spans="2:7" ht="36.75">
      <c r="B140" s="58" t="str">
        <v>Max Pressure Meter 1</v>
      </c>
      <c r="C140" s="51" t="str">
        <v>Maximum pressure for meter 1</v>
      </c>
      <c r="D140" s="51" t="str">
        <v>MaximumPressure_TOOL1</v>
      </c>
      <c r="E140" s="106" t="str">
        <v>number</v>
      </c>
      <c r="F140" s="106" t="str">
        <v>bar</v>
      </c>
      <c r="G140" s="113" t="str">
        <v>2.0.1</v>
      </c>
    </row>
    <row r="141" spans="2:7" ht="36.75">
      <c r="B141" s="81" t="str">
        <v>Max Pressure Meter 2</v>
      </c>
      <c r="C141" s="82" t="str">
        <v>Maximum pressure for meter 2</v>
      </c>
      <c r="D141" s="82" t="str">
        <v>MaximumPressure_TOOL2</v>
      </c>
      <c r="E141" s="114" t="str">
        <v>number</v>
      </c>
      <c r="F141" s="114" t="str">
        <v>bar</v>
      </c>
      <c r="G141" s="115" t="str">
        <v>2.0.1</v>
      </c>
    </row>
    <row r="142" spans="2:7" ht="36.75">
      <c r="B142" s="58" t="str">
        <v>Average Pressure Meter 1</v>
      </c>
      <c r="C142" s="51" t="str">
        <v>Average Pressure for meter 1</v>
      </c>
      <c r="D142" s="51" t="str">
        <v>AveragePressure_TOOL1</v>
      </c>
      <c r="E142" s="106" t="str">
        <v>number</v>
      </c>
      <c r="F142" s="106" t="str">
        <v>bar</v>
      </c>
      <c r="G142" s="113" t="str">
        <v>2.0.1</v>
      </c>
    </row>
    <row r="143" spans="2:7" ht="36.75">
      <c r="B143" s="81" t="str">
        <v>Average Pressure Meter 2</v>
      </c>
      <c r="C143" s="82" t="str">
        <v>Average Pressure for meter 2</v>
      </c>
      <c r="D143" s="82" t="str">
        <v>AveragePressure_TOOL2</v>
      </c>
      <c r="E143" s="114" t="str">
        <v>number</v>
      </c>
      <c r="F143" s="114" t="str">
        <v>bar</v>
      </c>
      <c r="G143" s="115" t="str">
        <v>2.0.1</v>
      </c>
    </row>
    <row r="144" spans="2:7" ht="36.75">
      <c r="B144" s="58" t="str">
        <v>Set Prepressure Meter 1</v>
      </c>
      <c r="C144" s="51" t="str">
        <v>Set PrePressure for meter 1</v>
      </c>
      <c r="D144" s="51" t="str">
        <v>PrePressure_TOOL1</v>
      </c>
      <c r="E144" s="106" t="str">
        <v>number</v>
      </c>
      <c r="F144" s="106" t="str">
        <v>bar</v>
      </c>
      <c r="G144" s="113" t="str">
        <v>2.0.1</v>
      </c>
    </row>
    <row r="145" spans="2:7" ht="36.75">
      <c r="B145" s="81" t="str">
        <v>Set Prepressure Meter 2</v>
      </c>
      <c r="C145" s="82" t="str">
        <v>Set PrePressure for meter 2</v>
      </c>
      <c r="D145" s="82" t="str">
        <v>PrePressure_TOOL2</v>
      </c>
      <c r="E145" s="114" t="str">
        <v>number</v>
      </c>
      <c r="F145" s="114" t="str">
        <v>bar</v>
      </c>
      <c r="G145" s="115" t="str">
        <v>2.0.1</v>
      </c>
    </row>
    <row r="146" spans="2:7" ht="36.75">
      <c r="B146" s="58" t="str">
        <v>Average Torque Meter 1</v>
      </c>
      <c r="C146" s="51" t="str">
        <v>Average torque for meter 1</v>
      </c>
      <c r="D146" s="51" t="str">
        <v>AverageTorque_TOOL1</v>
      </c>
      <c r="E146" s="106" t="str">
        <v>number</v>
      </c>
      <c r="F146" s="106" t="str">
        <v>Nm</v>
      </c>
      <c r="G146" s="113" t="str">
        <v>2.0.1</v>
      </c>
    </row>
    <row r="147" spans="2:7">
      <c r="B147" s="81" t="str">
        <v>Fill Time</v>
      </c>
      <c r="C147" s="82" t="str">
        <v>Fill time</v>
      </c>
      <c r="D147" s="82" t="str">
        <v>FillTime</v>
      </c>
      <c r="E147" s="114" t="str">
        <v>number</v>
      </c>
      <c r="F147" s="114" t="str">
        <v>s</v>
      </c>
      <c r="G147" s="115" t="str">
        <v>2.0.1</v>
      </c>
    </row>
    <row r="148" spans="2:7">
      <c r="B148" s="58" t="str">
        <v>Fill Rate</v>
      </c>
      <c r="C148" s="51" t="str">
        <v>Fill rate</v>
      </c>
      <c r="D148" s="51" t="str">
        <v>FillRate</v>
      </c>
      <c r="E148" s="106" t="str">
        <v>number</v>
      </c>
      <c r="F148" s="106" t="str">
        <v>cm³/s</v>
      </c>
      <c r="G148" s="113" t="str">
        <v>2.0.1</v>
      </c>
    </row>
    <row r="149" spans="2:7" ht="24.75">
      <c r="B149" s="81" t="str">
        <v>Single Bead data</v>
      </c>
      <c r="C149" s="82" t="str">
        <v/>
      </c>
      <c r="D149" s="82" t="str">
        <v/>
      </c>
      <c r="E149" s="114" t="str">
        <v/>
      </c>
      <c r="F149" s="114" t="str">
        <v/>
      </c>
      <c r="G149" s="115" t="str">
        <v/>
      </c>
    </row>
    <row r="150" spans="2:7" ht="36.75">
      <c r="B150" s="58" t="str">
        <v>Bead Names</v>
      </c>
      <c r="C150" s="51" t="str">
        <v>Bead name</v>
      </c>
      <c r="D150" s="51" t="str">
        <v>name</v>
      </c>
      <c r="E150" s="106" t="str">
        <v>string
e.g."SingleBead_1"</v>
      </c>
      <c r="F150" s="106" t="str">
        <v>-</v>
      </c>
      <c r="G150" s="113" t="str">
        <v>2.0.1</v>
      </c>
    </row>
    <row r="151" spans="2:7" ht="24.75">
      <c r="B151" s="81" t="str">
        <v>Beads number</v>
      </c>
      <c r="C151" s="82" t="str">
        <v>Number of beads</v>
      </c>
      <c r="D151" s="82" t="str">
        <v>-</v>
      </c>
      <c r="E151" s="114" t="str">
        <v>number</v>
      </c>
      <c r="F151" s="114" t="str">
        <v>count</v>
      </c>
      <c r="G151" s="115" t="str">
        <v>2.0.1</v>
      </c>
    </row>
    <row r="152" spans="2:7" ht="72.75">
      <c r="B152" s="58" t="str">
        <v>Bead results</v>
      </c>
      <c r="C152" s="51" t="str">
        <v>Array of single bead application results. 
Depending upon the customer requirement each value can be extracted in derived data logic.</v>
      </c>
      <c r="D152" s="51" t="str">
        <v>Result</v>
      </c>
      <c r="E152" s="106" t="str">
        <v>string
e.g."OK"</v>
      </c>
      <c r="F152" s="106" t="str">
        <v>-</v>
      </c>
      <c r="G152" s="113" t="str">
        <v>2.0.1</v>
      </c>
    </row>
    <row r="153" spans="2:7" ht="72.75">
      <c r="B153" s="81" t="str">
        <v>Bead Measured Volumes</v>
      </c>
      <c r="C153" s="82" t="str">
        <v>Array of single bead application volumes.
Depending upon the customer requirement each value can be extracted in derived data logic.</v>
      </c>
      <c r="D153" s="82" t="str">
        <v>AppliedVolume</v>
      </c>
      <c r="E153" s="114" t="str">
        <v>number</v>
      </c>
      <c r="F153" s="114" t="str">
        <v>cm³</v>
      </c>
      <c r="G153" s="115" t="str">
        <v>2.0.1</v>
      </c>
    </row>
    <row r="154" spans="2:7" ht="72.75">
      <c r="B154" s="58" t="str">
        <v>Bead Target Volume</v>
      </c>
      <c r="C154" s="51" t="str">
        <v>Array of single bead target volumes.
Depending upon the customer requirement each value can be extracted in derived data logic.</v>
      </c>
      <c r="D154" s="51" t="str">
        <v>TargetVolume</v>
      </c>
      <c r="E154" s="106" t="str">
        <v>number</v>
      </c>
      <c r="F154" s="106" t="str">
        <v>cm³</v>
      </c>
      <c r="G154" s="113" t="str">
        <v>2.0.1</v>
      </c>
    </row>
    <row r="155" spans="2:7" ht="108.75">
      <c r="B155" s="81" t="str">
        <v>Bead Lower Tolerances</v>
      </c>
      <c r="C155" s="82" t="str">
        <v>Array of single bead volume lower tolerance.
Depending upon the customer requirement lower limit can be calculated in derived data logic.
Also value of each single bead can be extracted.</v>
      </c>
      <c r="D155" s="82" t="str">
        <v>VolumeLowerLimit</v>
      </c>
      <c r="E155" s="114" t="str">
        <v>number</v>
      </c>
      <c r="F155" s="114" t="str">
        <v>cm³</v>
      </c>
      <c r="G155" s="115" t="str">
        <v>2.0.1</v>
      </c>
    </row>
    <row r="156" spans="2:7" ht="108.75">
      <c r="B156" s="58" t="str">
        <v>Bead Upper Tolerances</v>
      </c>
      <c r="C156" s="51" t="str">
        <v>Array of single bead volume upper tolerance.
Depending upon the customer requirement each upper limit can be calculated in derived data logic.
Also value of each single bead can be extracted.</v>
      </c>
      <c r="D156" s="51" t="str">
        <v>VolumeUpperLimit</v>
      </c>
      <c r="E156" s="106" t="str">
        <v>number</v>
      </c>
      <c r="F156" s="106" t="str">
        <v>cm³</v>
      </c>
      <c r="G156" s="113" t="str">
        <v>2.0.1</v>
      </c>
    </row>
    <row r="157" spans="2:7" ht="72.75">
      <c r="B157" s="81" t="str">
        <v>Bead Average Flows</v>
      </c>
      <c r="C157" s="82" t="str">
        <v>Array of single bead average flow rates.
Depending upon the customer requirement each value can be extracted in derived data logic.</v>
      </c>
      <c r="D157" s="82" t="str">
        <v>MaterialFlow</v>
      </c>
      <c r="E157" s="114" t="str">
        <v>number</v>
      </c>
      <c r="F157" s="114" t="str">
        <v>cm³/s</v>
      </c>
      <c r="G157" s="115" t="str">
        <v>2.0.1</v>
      </c>
    </row>
    <row r="158" spans="2:7" ht="72.75">
      <c r="B158" s="58" t="str">
        <v>Bead Min Pressures Meter 1</v>
      </c>
      <c r="C158" s="51" t="str">
        <v>Array of single bead min pressures for meter 1.
Depending upon the customer requirement each value can be extracted in derived data logic.</v>
      </c>
      <c r="D158" s="51" t="str">
        <v>MinPressure_TOOL1</v>
      </c>
      <c r="E158" s="106" t="str">
        <v>number</v>
      </c>
      <c r="F158" s="106" t="str">
        <v>bar</v>
      </c>
      <c r="G158" s="113" t="str">
        <v>2.0.1</v>
      </c>
    </row>
    <row r="159" spans="2:7" ht="72.75">
      <c r="B159" s="81" t="str">
        <v>Bead Min Pressures Meter 2</v>
      </c>
      <c r="C159" s="82" t="str">
        <v>Array of single bead min pressures for meter 2.
Depending upon the customer requirement each value can be extracted in derived data logic.</v>
      </c>
      <c r="D159" s="82" t="str">
        <v>MinPressure_TOOL2</v>
      </c>
      <c r="E159" s="114" t="str">
        <v>number</v>
      </c>
      <c r="F159" s="114" t="str">
        <v>bar</v>
      </c>
      <c r="G159" s="115" t="str">
        <v>2.0.1</v>
      </c>
    </row>
    <row r="160" spans="2:7" ht="72.75">
      <c r="B160" s="58" t="str">
        <v>Bead Max Pressures Meter 1</v>
      </c>
      <c r="C160" s="51" t="str">
        <v>Array of single bead max pressures for meter 1.
Depending upon the customer requirement each value can be extracted in derived data logic.</v>
      </c>
      <c r="D160" s="51" t="str">
        <v>MaxPressure_TOOL1</v>
      </c>
      <c r="E160" s="106" t="str">
        <v>number</v>
      </c>
      <c r="F160" s="106" t="str">
        <v>bar</v>
      </c>
      <c r="G160" s="113" t="str">
        <v>2.0.1</v>
      </c>
    </row>
    <row r="161" spans="2:7" ht="72.75">
      <c r="B161" s="81" t="str">
        <v>Bead Max Pressures Meter 2</v>
      </c>
      <c r="C161" s="82" t="str">
        <v>Array of single bead max pressures for meter 2. Depending upon the customer requirement each value can be extracted in derived data logic.</v>
      </c>
      <c r="D161" s="82" t="str">
        <v>MaxPressure_TOOL2</v>
      </c>
      <c r="E161" s="114" t="str">
        <v>number</v>
      </c>
      <c r="F161" s="114" t="str">
        <v>bar</v>
      </c>
      <c r="G161" s="115" t="str">
        <v>2.0.1</v>
      </c>
    </row>
    <row r="162" spans="2:7" ht="36.75">
      <c r="B162" s="58" t="str">
        <v>Average Pressure Meter 1</v>
      </c>
      <c r="C162" s="51" t="str">
        <v>Average Pressure for meter 1</v>
      </c>
      <c r="D162" s="51" t="str">
        <v>AveragePressure_TOOL1</v>
      </c>
      <c r="E162" s="106" t="str">
        <v>number</v>
      </c>
      <c r="F162" s="106" t="str">
        <v>bar</v>
      </c>
      <c r="G162" s="113" t="str">
        <v>2.0.1</v>
      </c>
    </row>
    <row r="163" spans="2:7" ht="36.75">
      <c r="B163" s="81" t="str">
        <v>Average Pressure Meter 2</v>
      </c>
      <c r="C163" s="82" t="str">
        <v>Average Pressure for meter 2</v>
      </c>
      <c r="D163" s="82" t="str">
        <v>AveragePressure_TOOL2</v>
      </c>
      <c r="E163" s="114" t="str">
        <v>number</v>
      </c>
      <c r="F163" s="114" t="str">
        <v>bar</v>
      </c>
      <c r="G163" s="115" t="str">
        <v>2.0.1</v>
      </c>
    </row>
    <row r="164" spans="2:7" s="35" customFormat="1">
      <c r="B164" s="58"/>
      <c r="C164" s="51"/>
      <c r="D164" s="51"/>
      <c r="E164" s="106"/>
      <c r="F164" s="106"/>
      <c r="G164" s="113"/>
    </row>
    <row r="166" spans="2:7" ht="15.75" thickBot="1"/>
    <row r="167" spans="2:7" ht="24.75" thickBot="1">
      <c r="B167" s="242" t="s">
        <v>88</v>
      </c>
      <c r="C167" s="242" t="s">
        <v>2</v>
      </c>
      <c r="D167" s="242" t="s">
        <v>1992</v>
      </c>
      <c r="E167" s="242" t="s">
        <v>2085</v>
      </c>
      <c r="F167" s="242" t="s">
        <v>1993</v>
      </c>
      <c r="G167" s="242" t="s">
        <v>2625</v>
      </c>
    </row>
    <row r="168" spans="2:7" ht="24.75">
      <c r="B168" s="219" t="str" cm="1">
        <f t="array" ref="B168:G236">IF('SYS MQTT Porsche'!A72:F140="","",'SYS MQTT Porsche'!A72:F140)</f>
        <v>Machine Message</v>
      </c>
      <c r="C168" s="82" t="str">
        <v>Topic: {Topic}/MachineMessage</v>
      </c>
      <c r="D168" s="82" t="str">
        <v/>
      </c>
      <c r="E168" s="114" t="str">
        <v/>
      </c>
      <c r="F168" s="114" t="str">
        <v/>
      </c>
      <c r="G168" s="115" t="str">
        <v>2.0.1</v>
      </c>
    </row>
    <row r="169" spans="2:7" ht="36.75">
      <c r="B169" s="58" t="str">
        <v>Description for machine message</v>
      </c>
      <c r="C169" s="51" t="str">
        <v xml:space="preserve">Different text according to the specific machine message. </v>
      </c>
      <c r="D169" s="51" t="str">
        <v>description</v>
      </c>
      <c r="E169" s="106" t="str">
        <v>string</v>
      </c>
      <c r="F169" s="106" t="str">
        <v>-</v>
      </c>
      <c r="G169" s="113" t="str">
        <v>2.0.1</v>
      </c>
    </row>
    <row r="170" spans="2:7" ht="48.75">
      <c r="B170" s="219" t="str">
        <v>MachineMessage from error</v>
      </c>
      <c r="C170" s="82" t="str">
        <v xml:space="preserve">Topic: {Topic}/MachineMessage
Triggered when an error comes or goes. </v>
      </c>
      <c r="D170" s="82" t="str">
        <v/>
      </c>
      <c r="E170" s="114" t="str">
        <v/>
      </c>
      <c r="F170" s="114" t="str">
        <v/>
      </c>
      <c r="G170" s="115" t="str">
        <v>2.0.1</v>
      </c>
    </row>
    <row r="171" spans="2:7" ht="24.75">
      <c r="B171" s="58" t="str">
        <v>Error Unique-Id</v>
      </c>
      <c r="C171" s="51" t="str">
        <v>Error event unique id</v>
      </c>
      <c r="D171" s="51" t="str">
        <v>messageId</v>
      </c>
      <c r="E171" s="106" t="str">
        <v xml:space="preserve"> string
e.g."2"</v>
      </c>
      <c r="F171" s="106" t="str">
        <v>-</v>
      </c>
      <c r="G171" s="113" t="str">
        <v>2.0.1</v>
      </c>
    </row>
    <row r="172" spans="2:7" ht="48.75">
      <c r="B172" s="81" t="str">
        <v>Date Time</v>
      </c>
      <c r="C172" s="82" t="str">
        <v>Timestamp of error event</v>
      </c>
      <c r="D172" s="82" t="str">
        <v>ts</v>
      </c>
      <c r="E172" s="114" t="str">
        <v>string
e.g."2021-02-03T14:07:05.534+01:00"</v>
      </c>
      <c r="F172" s="114" t="str">
        <v>-</v>
      </c>
      <c r="G172" s="115" t="str">
        <v>2.0.1</v>
      </c>
    </row>
    <row r="173" spans="2:7" ht="72.75">
      <c r="B173" s="220" t="str">
        <v>MachineMessage from barrel change</v>
      </c>
      <c r="C173" s="51" t="str">
        <v xml:space="preserve">Topic: {Topic}/MachineMessage
Triggered when a barrel change is done (system bar code scanner must be installed and enabled). </v>
      </c>
      <c r="D173" s="51" t="str">
        <v/>
      </c>
      <c r="E173" s="106" t="str">
        <v/>
      </c>
      <c r="F173" s="106" t="str">
        <v/>
      </c>
      <c r="G173" s="113" t="str">
        <v>2.0.1</v>
      </c>
    </row>
    <row r="174" spans="2:7" ht="36.75">
      <c r="B174" s="81" t="str">
        <v>Barrel Change Unique-Id</v>
      </c>
      <c r="C174" s="82" t="str">
        <v>Barrel change unique id</v>
      </c>
      <c r="D174" s="82" t="str">
        <v>messageId</v>
      </c>
      <c r="E174" s="114" t="str">
        <v>string
e.g."15222"</v>
      </c>
      <c r="F174" s="114" t="str">
        <v>-</v>
      </c>
      <c r="G174" s="115" t="str">
        <v>2.0.1</v>
      </c>
    </row>
    <row r="175" spans="2:7" ht="36.75">
      <c r="B175" s="58" t="str">
        <v>Barrel Change Date Time</v>
      </c>
      <c r="C175" s="51" t="str">
        <v>Timestamp of barrel change event</v>
      </c>
      <c r="D175" s="51" t="str">
        <v>ts</v>
      </c>
      <c r="E175" s="106" t="str">
        <v>"2021-01-09T00:00:00.000+01:00"</v>
      </c>
      <c r="F175" s="106" t="str">
        <v>-</v>
      </c>
      <c r="G175" s="113" t="str">
        <v>2.0.1</v>
      </c>
    </row>
    <row r="176" spans="2:7" ht="36.75">
      <c r="B176" s="81" t="str">
        <v>Barrel Change Charge</v>
      </c>
      <c r="C176" s="82" t="str">
        <v>Charge number</v>
      </c>
      <c r="D176" s="82" t="str">
        <v>chargeNumber</v>
      </c>
      <c r="E176" s="114" t="str">
        <v>string
e.g."1"</v>
      </c>
      <c r="F176" s="114" t="str">
        <v>-</v>
      </c>
      <c r="G176" s="115" t="str">
        <v>2.0.1</v>
      </c>
    </row>
    <row r="177" spans="2:7">
      <c r="B177" s="58" t="str">
        <v/>
      </c>
      <c r="C177" s="51" t="str">
        <v/>
      </c>
      <c r="D177" s="51" t="str">
        <v/>
      </c>
      <c r="E177" s="106" t="str">
        <v/>
      </c>
      <c r="F177" s="106" t="str">
        <v/>
      </c>
      <c r="G177" s="113" t="str">
        <v/>
      </c>
    </row>
    <row r="178" spans="2:7" ht="48.75">
      <c r="B178" s="81" t="str">
        <v>Barrel Change Expiration Date</v>
      </c>
      <c r="C178" s="82" t="str">
        <v>Expiration date of material</v>
      </c>
      <c r="D178" s="82" t="str">
        <v>expirationDate</v>
      </c>
      <c r="E178" s="114" t="str">
        <v>string
e.g."2022-01-09T05:00:00.000+01:00"</v>
      </c>
      <c r="F178" s="114" t="str">
        <v>-</v>
      </c>
      <c r="G178" s="115" t="str">
        <v>2.0.1</v>
      </c>
    </row>
    <row r="179" spans="2:7" ht="36.75">
      <c r="B179" s="58" t="str">
        <v>Barrel Change Material</v>
      </c>
      <c r="C179" s="51" t="str">
        <v>Adhesive material used</v>
      </c>
      <c r="D179" s="51" t="str">
        <v>material</v>
      </c>
      <c r="E179" s="106" t="str">
        <v>string
e.g."12"</v>
      </c>
      <c r="F179" s="106" t="str">
        <v>-</v>
      </c>
      <c r="G179" s="113" t="str">
        <v>2.0.1</v>
      </c>
    </row>
    <row r="180" spans="2:7" ht="36.75">
      <c r="B180" s="81" t="str">
        <v>Barrel Change Packnum</v>
      </c>
      <c r="C180" s="82" t="str">
        <v>Package number</v>
      </c>
      <c r="D180" s="82" t="str">
        <v>packageNumber</v>
      </c>
      <c r="E180" s="114" t="str">
        <v>string
e.g."1"</v>
      </c>
      <c r="F180" s="114" t="str">
        <v>-</v>
      </c>
      <c r="G180" s="115" t="str">
        <v>2.0.1</v>
      </c>
    </row>
    <row r="181" spans="2:7" ht="48.75">
      <c r="B181" s="220" t="str">
        <v>MachineMessage from parameter change</v>
      </c>
      <c r="C181" s="51" t="str">
        <v xml:space="preserve">Topic: {Topic}/MachineMessage
Triggered when a parameter is changed via Visu.  </v>
      </c>
      <c r="D181" s="51" t="str">
        <v/>
      </c>
      <c r="E181" s="106" t="str">
        <v/>
      </c>
      <c r="F181" s="106" t="str">
        <v/>
      </c>
      <c r="G181" s="113" t="str">
        <v>2.0.1</v>
      </c>
    </row>
    <row r="182" spans="2:7" ht="36.75">
      <c r="B182" s="81" t="str">
        <v>Parameter Change Unique-Id</v>
      </c>
      <c r="C182" s="82" t="str">
        <v xml:space="preserve">UniqueId of parameter change </v>
      </c>
      <c r="D182" s="82" t="str">
        <v>messageId</v>
      </c>
      <c r="E182" s="114" t="str">
        <v>string
e.g."2"</v>
      </c>
      <c r="F182" s="114" t="str">
        <v>-</v>
      </c>
      <c r="G182" s="115" t="str">
        <v>2.0.1</v>
      </c>
    </row>
    <row r="183" spans="2:7" ht="48.75">
      <c r="B183" s="58" t="str">
        <v>Parameter Change Date Time</v>
      </c>
      <c r="C183" s="51" t="str">
        <v>Timestamp of parameter change</v>
      </c>
      <c r="D183" s="51" t="str">
        <v>ts</v>
      </c>
      <c r="E183" s="106" t="str">
        <v>string
e.g."2021-02-03T14:07:05.534+01:00"</v>
      </c>
      <c r="F183" s="106" t="str">
        <v>-</v>
      </c>
      <c r="G183" s="113" t="str">
        <v>2.0.1</v>
      </c>
    </row>
    <row r="184" spans="2:7" ht="36.75">
      <c r="B184" s="81" t="str">
        <v>Parameter Change New Value</v>
      </c>
      <c r="C184" s="82" t="str">
        <v>New value</v>
      </c>
      <c r="D184" s="82" t="str">
        <v>newValue</v>
      </c>
      <c r="E184" s="114" t="str">
        <v>string
e.g."20"</v>
      </c>
      <c r="F184" s="114" t="str">
        <v>-</v>
      </c>
      <c r="G184" s="115" t="str">
        <v>2.0.1</v>
      </c>
    </row>
    <row r="185" spans="2:7" ht="36.75">
      <c r="B185" s="58" t="str">
        <v>Parameter Change Old Value</v>
      </c>
      <c r="C185" s="51" t="str">
        <v>Old value</v>
      </c>
      <c r="D185" s="51" t="str">
        <v>oldValue</v>
      </c>
      <c r="E185" s="106" t="str">
        <v>string
e.g."10"</v>
      </c>
      <c r="F185" s="106" t="str">
        <v>-</v>
      </c>
      <c r="G185" s="113" t="str">
        <v>2.0.1</v>
      </c>
    </row>
    <row r="186" spans="2:7" ht="24.75">
      <c r="B186" s="81" t="str">
        <v>Parameter Change User</v>
      </c>
      <c r="C186" s="82" t="str">
        <v>User name</v>
      </c>
      <c r="D186" s="82" t="str">
        <v>-</v>
      </c>
      <c r="E186" s="114" t="str">
        <v>string
e.g."8"</v>
      </c>
      <c r="F186" s="114" t="str">
        <v>-</v>
      </c>
      <c r="G186" s="115" t="str">
        <v>2.0.1</v>
      </c>
    </row>
    <row r="187" spans="2:7" s="35" customFormat="1" ht="72.75">
      <c r="B187" s="220" t="str">
        <v>MachineMessage from pump status</v>
      </c>
      <c r="C187" s="51" t="str">
        <v>Topic: {Topic}/MachineMessage
Triggered after some time after a pump status changes, or after start of MQTT.</v>
      </c>
      <c r="D187" s="51" t="str">
        <v/>
      </c>
      <c r="E187" s="106" t="str">
        <v/>
      </c>
      <c r="F187" s="106" t="str">
        <v/>
      </c>
      <c r="G187" s="113" t="str">
        <v>2.0.1</v>
      </c>
    </row>
    <row r="188" spans="2:7" ht="24.75">
      <c r="B188" s="81" t="str">
        <v>Hpc1 State Pump1</v>
      </c>
      <c r="C188" s="82" t="str">
        <v>Pump Status for HPC 1 Pump 1</v>
      </c>
      <c r="D188" s="82" t="str">
        <v>pumpStatus</v>
      </c>
      <c r="E188" s="114" t="str">
        <v>string
e.g."PumpOff"</v>
      </c>
      <c r="F188" s="114" t="str">
        <v>-</v>
      </c>
      <c r="G188" s="115" t="str">
        <v>2.0.1</v>
      </c>
    </row>
    <row r="189" spans="2:7" ht="24.75">
      <c r="B189" s="58" t="str">
        <v>Hpc1 State Pump2</v>
      </c>
      <c r="C189" s="51" t="str">
        <v>Pump Status for HPC 1 Pump 2</v>
      </c>
      <c r="D189" s="51" t="str">
        <v>pumpStatus</v>
      </c>
      <c r="E189" s="106" t="str">
        <v>string
e.g."PumpOff"</v>
      </c>
      <c r="F189" s="106" t="str">
        <v/>
      </c>
      <c r="G189" s="113" t="str">
        <v>2.0.1</v>
      </c>
    </row>
    <row r="190" spans="2:7" ht="24.75">
      <c r="B190" s="81" t="str">
        <v>Hpc2 State Pump1</v>
      </c>
      <c r="C190" s="82" t="str">
        <v>Pump Status for HPC 2 Pump 1</v>
      </c>
      <c r="D190" s="82" t="str">
        <v>pumpStatus</v>
      </c>
      <c r="E190" s="114" t="str">
        <v>string
e.g."PumpOff"</v>
      </c>
      <c r="F190" s="114" t="str">
        <v/>
      </c>
      <c r="G190" s="115" t="str">
        <v>2.0.1</v>
      </c>
    </row>
    <row r="191" spans="2:7" ht="24.75">
      <c r="B191" s="58" t="str">
        <v>Hpc2 State Pump2</v>
      </c>
      <c r="C191" s="51" t="str">
        <v>Pump Status for HPC 2 Pump 2</v>
      </c>
      <c r="D191" s="51" t="str">
        <v>pumpStatus</v>
      </c>
      <c r="E191" s="106" t="str">
        <v>string
e.g."PumpOff"</v>
      </c>
      <c r="F191" s="106" t="str">
        <v/>
      </c>
      <c r="G191" s="113" t="str">
        <v>2.0.1</v>
      </c>
    </row>
    <row r="192" spans="2:7" ht="60.75">
      <c r="B192" s="219" t="str">
        <v>MachineMessage from general event</v>
      </c>
      <c r="C192" s="82" t="str">
        <v xml:space="preserve">Topic: {Topic}/MachineMessage
Triggered after a log entry was added to the controller statistics. </v>
      </c>
      <c r="D192" s="82" t="str">
        <v/>
      </c>
      <c r="E192" s="114" t="str">
        <v/>
      </c>
      <c r="F192" s="114" t="str">
        <v/>
      </c>
      <c r="G192" s="115" t="str">
        <v>2.0.1</v>
      </c>
    </row>
    <row r="193" spans="2:7" ht="72.75">
      <c r="B193" s="220" t="str">
        <v>MachineMessage from counters and temperatures</v>
      </c>
      <c r="C193" s="51" t="str">
        <v>Topic: {Topic}/MachineMessage
Triggered after some time after a counter or temperature changed, or after start of MQTT.</v>
      </c>
      <c r="D193" s="51" t="str">
        <v/>
      </c>
      <c r="E193" s="106" t="str">
        <v/>
      </c>
      <c r="F193" s="106" t="str">
        <v/>
      </c>
      <c r="G193" s="113" t="str">
        <v>2.0.1</v>
      </c>
    </row>
    <row r="194" spans="2:7" ht="24.75">
      <c r="B194" s="81" t="str">
        <v>System Cycles</v>
      </c>
      <c r="C194" s="82" t="str">
        <v>System cycle counter</v>
      </c>
      <c r="D194" s="82" t="str">
        <v>SystemCycles</v>
      </c>
      <c r="E194" s="114" t="str">
        <v>number</v>
      </c>
      <c r="F194" s="114" t="str">
        <v>count</v>
      </c>
      <c r="G194" s="115" t="str">
        <v>2.0.1</v>
      </c>
    </row>
    <row r="195" spans="2:7" ht="24.75">
      <c r="B195" s="58" t="str">
        <v>Total Purge Volume</v>
      </c>
      <c r="C195" s="51" t="str">
        <v>Total purge material volume</v>
      </c>
      <c r="D195" s="51" t="str">
        <v>PurgedVolume</v>
      </c>
      <c r="E195" s="106" t="str">
        <v>number</v>
      </c>
      <c r="F195" s="106" t="str">
        <v>cm³</v>
      </c>
      <c r="G195" s="113" t="str">
        <v>2.0.1</v>
      </c>
    </row>
    <row r="196" spans="2:7" ht="48.75">
      <c r="B196" s="81" t="str">
        <v>Total Applied Production Volume</v>
      </c>
      <c r="C196" s="82" t="str">
        <v>Total applied material volume for production</v>
      </c>
      <c r="D196" s="82" t="str">
        <v>TotalAppliedVolume</v>
      </c>
      <c r="E196" s="114" t="str">
        <v>number</v>
      </c>
      <c r="F196" s="114" t="str">
        <v>cm³</v>
      </c>
      <c r="G196" s="115" t="str">
        <v>2.0.1</v>
      </c>
    </row>
    <row r="197" spans="2:7" ht="24.75">
      <c r="B197" s="58" t="str">
        <v>Cycles Meter 1 Fill Valve</v>
      </c>
      <c r="C197" s="51" t="str">
        <v>Cycles fill valve for meter 1</v>
      </c>
      <c r="D197" s="51" t="str">
        <v>CyclesFillValve_TOOL1</v>
      </c>
      <c r="E197" s="106" t="str">
        <v>number</v>
      </c>
      <c r="F197" s="106" t="str">
        <v>count</v>
      </c>
      <c r="G197" s="113" t="str">
        <v>2.0.1</v>
      </c>
    </row>
    <row r="198" spans="2:7" ht="24.75">
      <c r="B198" s="81" t="str">
        <v>Cycles Meter 2 Fill Valve</v>
      </c>
      <c r="C198" s="82" t="str">
        <v>Cycles fill valve for meter 2</v>
      </c>
      <c r="D198" s="82" t="str">
        <v>CyclesFillValve_TOOL2</v>
      </c>
      <c r="E198" s="114" t="str">
        <v>number</v>
      </c>
      <c r="F198" s="114" t="str">
        <v>count</v>
      </c>
      <c r="G198" s="115" t="str">
        <v>2.0.1</v>
      </c>
    </row>
    <row r="199" spans="2:7" ht="48.75">
      <c r="B199" s="58" t="str">
        <v>Cycles Applicator 1 Meter 1</v>
      </c>
      <c r="C199" s="51" t="str">
        <v>Cycles applicator for meter 1 applicator 1</v>
      </c>
      <c r="D199" s="51" t="str">
        <v>CyclesApplicator1_TOOL1
CyclesApplicator_TOOL1</v>
      </c>
      <c r="E199" s="106" t="str">
        <v>number</v>
      </c>
      <c r="F199" s="106" t="str">
        <v>count</v>
      </c>
      <c r="G199" s="113" t="str">
        <v>2.0.1</v>
      </c>
    </row>
    <row r="200" spans="2:7" ht="36.75">
      <c r="B200" s="81" t="str">
        <v>Cycles Applicator 2 Meter 1</v>
      </c>
      <c r="C200" s="82" t="str">
        <v>Cycles applicator for meter 1 applicator 2</v>
      </c>
      <c r="D200" s="82" t="str">
        <v>CyclesApplicator2_TOOL1</v>
      </c>
      <c r="E200" s="114" t="str">
        <v>number</v>
      </c>
      <c r="F200" s="114" t="str">
        <v>count</v>
      </c>
      <c r="G200" s="115" t="str">
        <v>2.0.1</v>
      </c>
    </row>
    <row r="201" spans="2:7" ht="36.75">
      <c r="B201" s="58" t="str">
        <v>Cycles Applicator 3 Meter 1</v>
      </c>
      <c r="C201" s="51" t="str">
        <v>Cycles applicator for meter 1 applicator 3</v>
      </c>
      <c r="D201" s="51" t="str">
        <v>CyclesApplicator3_TOOL1</v>
      </c>
      <c r="E201" s="106" t="str">
        <v>number</v>
      </c>
      <c r="F201" s="106" t="str">
        <v>count</v>
      </c>
      <c r="G201" s="113" t="str">
        <v>2.0.1</v>
      </c>
    </row>
    <row r="202" spans="2:7" ht="36.75">
      <c r="B202" s="81" t="str">
        <v>Cycles Applicator 4 Meter 1</v>
      </c>
      <c r="C202" s="82" t="str">
        <v>Cycles applicator for meter 1 applicator 4</v>
      </c>
      <c r="D202" s="82" t="str">
        <v>CyclesApplicator4_TOOL1</v>
      </c>
      <c r="E202" s="114" t="str">
        <v>number</v>
      </c>
      <c r="F202" s="114" t="str">
        <v>count</v>
      </c>
      <c r="G202" s="115" t="str">
        <v>2.0.1</v>
      </c>
    </row>
    <row r="203" spans="2:7" ht="36.75">
      <c r="B203" s="58" t="str">
        <v>Cycles Applicator 1 Meter 2</v>
      </c>
      <c r="C203" s="51" t="str">
        <v>Cycles applicator for meter 2 applicator 1</v>
      </c>
      <c r="D203" s="51" t="str">
        <v>CyclesApplicator_TOOL2</v>
      </c>
      <c r="E203" s="106" t="str">
        <v>number</v>
      </c>
      <c r="F203" s="106" t="str">
        <v>count</v>
      </c>
      <c r="G203" s="113" t="str">
        <v>2.0.1</v>
      </c>
    </row>
    <row r="204" spans="2:7" ht="48.75">
      <c r="B204" s="81" t="str">
        <v>Hpc1 Number Strokes Pump 1</v>
      </c>
      <c r="C204" s="82" t="str">
        <v>Number of strokes for Hpc 1 Pump 1</v>
      </c>
      <c r="D204" s="82" t="str">
        <v>PumpControllerCounters_PUMP1</v>
      </c>
      <c r="E204" s="114" t="str">
        <v>number</v>
      </c>
      <c r="F204" s="114" t="str">
        <v>count</v>
      </c>
      <c r="G204" s="115" t="str">
        <v>2.0.1</v>
      </c>
    </row>
    <row r="205" spans="2:7" ht="48.75">
      <c r="B205" s="58" t="str">
        <v>Hpc1 Number Strokes Pump 2</v>
      </c>
      <c r="C205" s="51" t="str">
        <v>Number of strokes for Hpc 1 Pump 2</v>
      </c>
      <c r="D205" s="51" t="str">
        <v>PumpControllerCounters_PUMP2</v>
      </c>
      <c r="E205" s="106" t="str">
        <v>number</v>
      </c>
      <c r="F205" s="106" t="str">
        <v>count</v>
      </c>
      <c r="G205" s="113" t="str">
        <v>2.0.1</v>
      </c>
    </row>
    <row r="206" spans="2:7" ht="48.75">
      <c r="B206" s="81" t="str">
        <v>Hpc2 Number Strokes Pump 1</v>
      </c>
      <c r="C206" s="82" t="str">
        <v>Number of strokes for Hpc 2 Pump 1</v>
      </c>
      <c r="D206" s="82" t="str">
        <v>PumpControllerCounters_PUMP3</v>
      </c>
      <c r="E206" s="114" t="str">
        <v>number</v>
      </c>
      <c r="F206" s="114" t="str">
        <v>count</v>
      </c>
      <c r="G206" s="115" t="str">
        <v>2.0.1</v>
      </c>
    </row>
    <row r="207" spans="2:7" ht="48.75">
      <c r="B207" s="58" t="str">
        <v>Hpc2 Number Strokes Pump 2</v>
      </c>
      <c r="C207" s="51" t="str">
        <v>Number of strokes for Hpc 2 Pump 2</v>
      </c>
      <c r="D207" s="51" t="str">
        <v>PumpControllerCounters_PUMP4</v>
      </c>
      <c r="E207" s="106" t="str">
        <v>number</v>
      </c>
      <c r="F207" s="106" t="str">
        <v>count</v>
      </c>
      <c r="G207" s="113" t="str">
        <v>2.0.1</v>
      </c>
    </row>
    <row r="208" spans="2:7">
      <c r="B208" s="81" t="str">
        <v/>
      </c>
      <c r="C208" s="82" t="str">
        <v/>
      </c>
      <c r="D208" s="82" t="str">
        <v/>
      </c>
      <c r="E208" s="114" t="str">
        <v/>
      </c>
      <c r="F208" s="114" t="str">
        <v/>
      </c>
      <c r="G208" s="115" t="str">
        <v/>
      </c>
    </row>
    <row r="209" spans="2:7" ht="36.75">
      <c r="B209" s="58" t="str">
        <v>Hpc1 All Temperatures</v>
      </c>
      <c r="C209" s="51" t="str">
        <v>All temperatures for Hpc 1</v>
      </c>
      <c r="D209" s="51" t="str">
        <v xml:space="preserve">CurrentTemperaturePump
</v>
      </c>
      <c r="E209" s="106" t="str">
        <v>number</v>
      </c>
      <c r="F209" s="106" t="str">
        <v>celcuis</v>
      </c>
      <c r="G209" s="113" t="str">
        <v>2.0.1</v>
      </c>
    </row>
    <row r="210" spans="2:7" ht="24.75">
      <c r="B210" s="81" t="str">
        <v>Meter 1 Temperature</v>
      </c>
      <c r="C210" s="82" t="str">
        <v>Temperature for meter 1</v>
      </c>
      <c r="D210" s="82" t="str">
        <v>CurrentTemperature_TOOL1</v>
      </c>
      <c r="E210" s="114" t="str">
        <v>number</v>
      </c>
      <c r="F210" s="114" t="str">
        <v>celcuis</v>
      </c>
      <c r="G210" s="115" t="str">
        <v>2.0.1</v>
      </c>
    </row>
    <row r="211" spans="2:7" ht="24.75">
      <c r="B211" s="58" t="str">
        <v>Meter 2 Temperature</v>
      </c>
      <c r="C211" s="51" t="str">
        <v>Temperature for meter 2</v>
      </c>
      <c r="D211" s="51" t="str">
        <v>CurrentTemperature_TOOL2</v>
      </c>
      <c r="E211" s="106" t="str">
        <v>number</v>
      </c>
      <c r="F211" s="106" t="str">
        <v>celcuis</v>
      </c>
      <c r="G211" s="113" t="str">
        <v>2.0.1</v>
      </c>
    </row>
    <row r="212" spans="2:7" ht="36.75">
      <c r="B212" s="81" t="str">
        <v>Meter 1 Temp Low Limit</v>
      </c>
      <c r="C212" s="82" t="str">
        <v>Lower limit of temperature for meter 1</v>
      </c>
      <c r="D212" s="82" t="str">
        <v>CurrentTemperature_TOOL1.limits.lowerError</v>
      </c>
      <c r="E212" s="114" t="str">
        <v>number</v>
      </c>
      <c r="F212" s="114" t="str">
        <v>celcuis</v>
      </c>
      <c r="G212" s="115" t="str">
        <v>2.0.1</v>
      </c>
    </row>
    <row r="213" spans="2:7" ht="36.75">
      <c r="B213" s="58" t="str">
        <v>Meter 2 Temp Low Limit</v>
      </c>
      <c r="C213" s="51" t="str">
        <v>Lower limit of temperature for meter 2</v>
      </c>
      <c r="D213" s="51" t="str">
        <v>CurrentTemperature_TOOL2.limits.lowerError</v>
      </c>
      <c r="E213" s="106" t="str">
        <v>number</v>
      </c>
      <c r="F213" s="106" t="str">
        <v>celcuis</v>
      </c>
      <c r="G213" s="113" t="str">
        <v>2.0.1</v>
      </c>
    </row>
    <row r="214" spans="2:7" ht="36.75">
      <c r="B214" s="81" t="str">
        <v>Meter 1 Temp High Limit</v>
      </c>
      <c r="C214" s="82" t="str">
        <v>Higher limit of temperature for meter 1</v>
      </c>
      <c r="D214" s="82" t="str">
        <v>CurrentTemperature_TOOL1.limits.upperError</v>
      </c>
      <c r="E214" s="114" t="str">
        <v>number</v>
      </c>
      <c r="F214" s="114" t="str">
        <v>celcuis</v>
      </c>
      <c r="G214" s="115" t="str">
        <v>2.0.1</v>
      </c>
    </row>
    <row r="215" spans="2:7" ht="36.75">
      <c r="B215" s="58" t="str">
        <v>Meter 2 Temp High Limit</v>
      </c>
      <c r="C215" s="51" t="str">
        <v>Higher limit of temperature for meter 2</v>
      </c>
      <c r="D215" s="51" t="str">
        <v>CurrentTemperature_TOOL2.limits.upperError</v>
      </c>
      <c r="E215" s="106" t="str">
        <v>number</v>
      </c>
      <c r="F215" s="106" t="str">
        <v>celcuis</v>
      </c>
      <c r="G215" s="113" t="str">
        <v>2.0.1</v>
      </c>
    </row>
    <row r="216" spans="2:7" ht="36.75">
      <c r="B216" s="81" t="str">
        <v>Temperature Zone Name Meter 1</v>
      </c>
      <c r="C216" s="82" t="str">
        <v>Temperature zone name of meter 1</v>
      </c>
      <c r="D216" s="82" t="str">
        <v>UserConfiguredName</v>
      </c>
      <c r="E216" s="114" t="str">
        <v>string
e.g."Meter1HoseToDosier"</v>
      </c>
      <c r="F216" s="114" t="str">
        <v>-</v>
      </c>
      <c r="G216" s="115" t="str">
        <v>5.5</v>
      </c>
    </row>
    <row r="217" spans="2:7" ht="36.75">
      <c r="B217" s="58" t="str">
        <v>Temperature Zone Name Meter 2</v>
      </c>
      <c r="C217" s="51" t="str">
        <v>Temperature zone name of meter 2</v>
      </c>
      <c r="D217" s="51" t="str">
        <v>UserConfiguredName</v>
      </c>
      <c r="E217" s="106" t="str">
        <v>string
e.g."Meter2HoseToDosier"</v>
      </c>
      <c r="F217" s="106" t="str">
        <v/>
      </c>
      <c r="G217" s="113" t="str">
        <v>5.5</v>
      </c>
    </row>
    <row r="218" spans="2:7" ht="48.75">
      <c r="B218" s="81" t="str">
        <v>Temperature Zone Name HPC 1</v>
      </c>
      <c r="C218" s="82" t="str">
        <v>Temperature zone name of HPC 1</v>
      </c>
      <c r="D218" s="82" t="str">
        <v>UserConfiguredName</v>
      </c>
      <c r="E218" s="114" t="str">
        <v>string
e.g. "Hpc1Pump1FollowerPlate"</v>
      </c>
      <c r="F218" s="114" t="str">
        <v/>
      </c>
      <c r="G218" s="115" t="str">
        <v>5.5</v>
      </c>
    </row>
    <row r="219" spans="2:7" ht="48.75">
      <c r="B219" s="58" t="str">
        <v>Temperature Zone Name HPC 2</v>
      </c>
      <c r="C219" s="51" t="str">
        <v>Temperature zone name of HPC 2</v>
      </c>
      <c r="D219" s="51" t="str">
        <v>UserConfiguredName</v>
      </c>
      <c r="E219" s="106" t="str">
        <v>string
e.g. "Hpc2Pump1FollowerPlate"</v>
      </c>
      <c r="F219" s="106" t="str">
        <v/>
      </c>
      <c r="G219" s="113" t="str">
        <v>5.5</v>
      </c>
    </row>
    <row r="220" spans="2:7" s="35" customFormat="1" ht="36.75">
      <c r="B220" s="219" t="str">
        <v>Barrel data in process message</v>
      </c>
      <c r="C220" s="82" t="str">
        <v/>
      </c>
      <c r="D220" s="82" t="str">
        <v/>
      </c>
      <c r="E220" s="114" t="str">
        <v/>
      </c>
      <c r="F220" s="114" t="str">
        <v/>
      </c>
      <c r="G220" s="115" t="str">
        <v>5.5</v>
      </c>
    </row>
    <row r="221" spans="2:7" ht="36.75">
      <c r="B221" s="58" t="str">
        <v>Hpc1 Expiration Date Barrel1</v>
      </c>
      <c r="C221" s="51" t="str">
        <v>Expiration date of adhesive material of Hpc1 Barrel 1</v>
      </c>
      <c r="D221" s="51" t="str">
        <v>BarrelExpiryDate</v>
      </c>
      <c r="E221" s="106" t="str">
        <v xml:space="preserve">string
</v>
      </c>
      <c r="F221" s="106" t="str">
        <v>-</v>
      </c>
      <c r="G221" s="113" t="str">
        <v>5.5</v>
      </c>
    </row>
    <row r="222" spans="2:7" ht="36.75">
      <c r="B222" s="81" t="str">
        <v>Hpc1 Expiration Date  Barrel2</v>
      </c>
      <c r="C222" s="82" t="str">
        <v>Expiration date of adhesive material of Hpc1 Barrel 2</v>
      </c>
      <c r="D222" s="82" t="str">
        <v>BarrelExpiryDate</v>
      </c>
      <c r="E222" s="114" t="str">
        <v xml:space="preserve">string
</v>
      </c>
      <c r="F222" s="114" t="str">
        <v>-</v>
      </c>
      <c r="G222" s="115" t="str">
        <v>5.5</v>
      </c>
    </row>
    <row r="223" spans="2:7" ht="36.75">
      <c r="B223" s="58" t="str">
        <v>Hpc2 Expiration Date  Barrel1</v>
      </c>
      <c r="C223" s="51" t="str">
        <v>Expiration date of adhesive material of Hpc2 Barrel 1</v>
      </c>
      <c r="D223" s="51" t="str">
        <v>BarrelExpiryDate</v>
      </c>
      <c r="E223" s="106" t="str">
        <v xml:space="preserve">string
</v>
      </c>
      <c r="F223" s="106" t="str">
        <v>-</v>
      </c>
      <c r="G223" s="113" t="str">
        <v>5.5</v>
      </c>
    </row>
    <row r="224" spans="2:7" ht="36.75">
      <c r="B224" s="81" t="str">
        <v>Hpc2 Expiration Date  Barrel2</v>
      </c>
      <c r="C224" s="82" t="str">
        <v>Expiration date of adhesive material of Hpc2 Barrel 2</v>
      </c>
      <c r="D224" s="82" t="str">
        <v>BarrelExpiryDate</v>
      </c>
      <c r="E224" s="114" t="str">
        <v xml:space="preserve">string
</v>
      </c>
      <c r="F224" s="114" t="str">
        <v>-</v>
      </c>
      <c r="G224" s="115" t="str">
        <v>5.5</v>
      </c>
    </row>
    <row r="225" spans="2:7" ht="24.75">
      <c r="B225" s="58" t="str">
        <v>Hpc 1 Charge Barrel 1</v>
      </c>
      <c r="C225" s="51" t="str">
        <v>Charge number of Hpc1 Barrel 1</v>
      </c>
      <c r="D225" s="51" t="str">
        <v>BarrelChargeNumber</v>
      </c>
      <c r="E225" s="106" t="str">
        <v xml:space="preserve">string
</v>
      </c>
      <c r="F225" s="106" t="str">
        <v>-</v>
      </c>
      <c r="G225" s="113" t="str">
        <v>5.5</v>
      </c>
    </row>
    <row r="226" spans="2:7" ht="24.75">
      <c r="B226" s="81" t="str">
        <v>Hpc 1 Charge Barrel 2</v>
      </c>
      <c r="C226" s="82" t="str">
        <v>Charge number of Hpc1 Barrel 2</v>
      </c>
      <c r="D226" s="82" t="str">
        <v>BarrelChargeNumber</v>
      </c>
      <c r="E226" s="114" t="str">
        <v xml:space="preserve">string
</v>
      </c>
      <c r="F226" s="114" t="str">
        <v>-</v>
      </c>
      <c r="G226" s="115" t="str">
        <v>5.5</v>
      </c>
    </row>
    <row r="227" spans="2:7" ht="24.75">
      <c r="B227" s="58" t="str">
        <v>Hpc 2 Charge Barrel 1</v>
      </c>
      <c r="C227" s="51" t="str">
        <v>Charge number of Hpc2 Barrel 1</v>
      </c>
      <c r="D227" s="51" t="str">
        <v>BarrelChargeNumber</v>
      </c>
      <c r="E227" s="106" t="str">
        <v xml:space="preserve">string
</v>
      </c>
      <c r="F227" s="106" t="str">
        <v>-</v>
      </c>
      <c r="G227" s="113" t="str">
        <v>5.5</v>
      </c>
    </row>
    <row r="228" spans="2:7" ht="24.75">
      <c r="B228" s="81" t="str">
        <v>Hpc 2 Charge Barrel 2</v>
      </c>
      <c r="C228" s="82" t="str">
        <v>Charge number of Hpc2 Barrel 2</v>
      </c>
      <c r="D228" s="82" t="str">
        <v>BarrelChargeNumber</v>
      </c>
      <c r="E228" s="114" t="str">
        <v xml:space="preserve">string
</v>
      </c>
      <c r="F228" s="114" t="str">
        <v>-</v>
      </c>
      <c r="G228" s="115" t="str">
        <v>5.5</v>
      </c>
    </row>
    <row r="229" spans="2:7" ht="48.75">
      <c r="B229" s="58" t="str">
        <v>Hpc 1 Package Number Barrel 1</v>
      </c>
      <c r="C229" s="51" t="str">
        <v>Package number of Hpc1 Barrel 1</v>
      </c>
      <c r="D229" s="51" t="str">
        <v>BarrelPackageNumber</v>
      </c>
      <c r="E229" s="106" t="str">
        <v xml:space="preserve">string
</v>
      </c>
      <c r="F229" s="106" t="str">
        <v>-</v>
      </c>
      <c r="G229" s="113" t="str">
        <v>5.5</v>
      </c>
    </row>
    <row r="230" spans="2:7" ht="48.75">
      <c r="B230" s="81" t="str">
        <v>Hpc 1 Package Number Barrel 2</v>
      </c>
      <c r="C230" s="82" t="str">
        <v>Package number of Hpc1 Barrel 2</v>
      </c>
      <c r="D230" s="82" t="str">
        <v>BarrelPackageNumber</v>
      </c>
      <c r="E230" s="114" t="str">
        <v xml:space="preserve">string
</v>
      </c>
      <c r="F230" s="114" t="str">
        <v>-</v>
      </c>
      <c r="G230" s="115" t="str">
        <v>5.5</v>
      </c>
    </row>
    <row r="231" spans="2:7" ht="48.75">
      <c r="B231" s="58" t="str">
        <v>Hpc 2 Package Number Barrel 1</v>
      </c>
      <c r="C231" s="51" t="str">
        <v>Package number of Hpc2 Barrel 1</v>
      </c>
      <c r="D231" s="51" t="str">
        <v>BarrelPackageNumber</v>
      </c>
      <c r="E231" s="106" t="str">
        <v xml:space="preserve">string
</v>
      </c>
      <c r="F231" s="106" t="str">
        <v>-</v>
      </c>
      <c r="G231" s="113" t="str">
        <v>5.5</v>
      </c>
    </row>
    <row r="232" spans="2:7" ht="48.75">
      <c r="B232" s="81" t="str">
        <v>Hpc 2 Package Number Barrel 2</v>
      </c>
      <c r="C232" s="82" t="str">
        <v>Package number of Hpc2 Barrel 2</v>
      </c>
      <c r="D232" s="82" t="str">
        <v>BarrelPackageNumber</v>
      </c>
      <c r="E232" s="114" t="str">
        <v xml:space="preserve">string
</v>
      </c>
      <c r="F232" s="114" t="str">
        <v>-</v>
      </c>
      <c r="G232" s="115" t="str">
        <v>5.5</v>
      </c>
    </row>
    <row r="233" spans="2:7" ht="24.75">
      <c r="B233" s="58" t="str">
        <v>Hpc 1 Install Date Barrel 1</v>
      </c>
      <c r="C233" s="51" t="str">
        <v>Installation date of Hpc1 Barrel 1</v>
      </c>
      <c r="D233" s="51" t="str">
        <v>BarrelInstallDate</v>
      </c>
      <c r="E233" s="106" t="str">
        <v xml:space="preserve">string
</v>
      </c>
      <c r="F233" s="106" t="str">
        <v>-</v>
      </c>
      <c r="G233" s="113" t="str">
        <v>5.5</v>
      </c>
    </row>
    <row r="234" spans="2:7" ht="24.75">
      <c r="B234" s="81" t="str">
        <v>Hpc 1 Install Date Barrel 2</v>
      </c>
      <c r="C234" s="82" t="str">
        <v>Installation date of Hpc1 Barrel 2</v>
      </c>
      <c r="D234" s="82" t="str">
        <v>BarrelInstallDate</v>
      </c>
      <c r="E234" s="114" t="str">
        <v xml:space="preserve">string
</v>
      </c>
      <c r="F234" s="114" t="str">
        <v>-</v>
      </c>
      <c r="G234" s="115" t="str">
        <v>5.5</v>
      </c>
    </row>
    <row r="235" spans="2:7" ht="24.75">
      <c r="B235" s="58" t="str">
        <v>Hpc 2 Install Date Barrel 1</v>
      </c>
      <c r="C235" s="51" t="str">
        <v>Installation date of Hpc2 Barrel 1</v>
      </c>
      <c r="D235" s="51" t="str">
        <v>BarrelInstallDate</v>
      </c>
      <c r="E235" s="106" t="str">
        <v xml:space="preserve">string
</v>
      </c>
      <c r="F235" s="106" t="str">
        <v>-</v>
      </c>
      <c r="G235" s="113" t="str">
        <v>5.5</v>
      </c>
    </row>
    <row r="236" spans="2:7" ht="36.75">
      <c r="B236" s="81" t="str">
        <v>Hpc 2 Install Dater Barrel 2</v>
      </c>
      <c r="C236" s="82" t="str">
        <v>Installation date of Hpc2 Barrel 2</v>
      </c>
      <c r="D236" s="82" t="str">
        <v>BarrelInstallDate</v>
      </c>
      <c r="E236" s="114" t="str">
        <v xml:space="preserve">string
</v>
      </c>
      <c r="F236" s="114" t="str">
        <v>-</v>
      </c>
      <c r="G236" s="115" t="str">
        <v>5.5</v>
      </c>
    </row>
    <row r="237" spans="2:7">
      <c r="B237" s="67"/>
      <c r="C237" s="67"/>
    </row>
    <row r="238" spans="2:7">
      <c r="C238" s="41"/>
    </row>
    <row r="239" spans="2:7">
      <c r="B239" s="153" t="s">
        <v>2087</v>
      </c>
    </row>
    <row r="241" spans="2:3">
      <c r="B241" s="163" t="s">
        <v>2770</v>
      </c>
    </row>
    <row r="242" spans="2:3">
      <c r="B242" s="67"/>
      <c r="C242" s="67"/>
    </row>
    <row r="243" spans="2:3">
      <c r="B243" s="67" t="s">
        <v>2089</v>
      </c>
      <c r="C243" s="67" t="s">
        <v>2090</v>
      </c>
    </row>
    <row r="244" spans="2:3">
      <c r="B244" s="67">
        <v>1</v>
      </c>
      <c r="C244" s="41" t="s">
        <v>2091</v>
      </c>
    </row>
    <row r="245" spans="2:3">
      <c r="B245" s="67">
        <v>2</v>
      </c>
      <c r="C245" s="41" t="s">
        <v>2771</v>
      </c>
    </row>
    <row r="246" spans="2:3">
      <c r="B246" s="67">
        <v>3</v>
      </c>
      <c r="C246" s="41" t="s">
        <v>2772</v>
      </c>
    </row>
    <row r="247" spans="2:3">
      <c r="B247" s="67">
        <v>4</v>
      </c>
      <c r="C247" s="41" t="s">
        <v>2773</v>
      </c>
    </row>
    <row r="248" spans="2:3">
      <c r="B248" s="67">
        <v>5</v>
      </c>
      <c r="C248" s="41" t="s">
        <v>2774</v>
      </c>
    </row>
    <row r="249" spans="2:3">
      <c r="B249" s="67">
        <v>6</v>
      </c>
      <c r="C249" s="41" t="s">
        <v>2775</v>
      </c>
    </row>
    <row r="250" spans="2:3">
      <c r="B250" s="67">
        <v>7</v>
      </c>
      <c r="C250" s="41" t="s">
        <v>2776</v>
      </c>
    </row>
    <row r="251" spans="2:3">
      <c r="B251" s="67">
        <v>8</v>
      </c>
      <c r="C251" s="41" t="s">
        <v>2777</v>
      </c>
    </row>
    <row r="252" spans="2:3">
      <c r="B252" s="67">
        <v>9</v>
      </c>
      <c r="C252" s="41" t="s">
        <v>2778</v>
      </c>
    </row>
    <row r="253" spans="2:3">
      <c r="B253" s="67">
        <v>10</v>
      </c>
      <c r="C253" s="41" t="s">
        <v>2779</v>
      </c>
    </row>
    <row r="254" spans="2:3">
      <c r="B254" s="67">
        <v>11</v>
      </c>
      <c r="C254" s="41" t="s">
        <v>2780</v>
      </c>
    </row>
    <row r="255" spans="2:3">
      <c r="B255" s="67">
        <v>12</v>
      </c>
      <c r="C255" s="41" t="s">
        <v>2781</v>
      </c>
    </row>
    <row r="256" spans="2:3">
      <c r="B256" s="67">
        <v>13</v>
      </c>
      <c r="C256" s="41" t="s">
        <v>2782</v>
      </c>
    </row>
    <row r="257" spans="2:3">
      <c r="B257" s="67">
        <v>14</v>
      </c>
      <c r="C257" s="41" t="s">
        <v>2783</v>
      </c>
    </row>
    <row r="258" spans="2:3">
      <c r="B258" s="67">
        <v>15</v>
      </c>
      <c r="C258" s="41" t="s">
        <v>2784</v>
      </c>
    </row>
    <row r="259" spans="2:3">
      <c r="B259" s="67">
        <v>16</v>
      </c>
      <c r="C259" s="41" t="s">
        <v>2785</v>
      </c>
    </row>
    <row r="260" spans="2:3">
      <c r="B260" s="67">
        <v>17</v>
      </c>
      <c r="C260" s="41" t="s">
        <v>2786</v>
      </c>
    </row>
    <row r="261" spans="2:3">
      <c r="B261" s="67">
        <v>18</v>
      </c>
      <c r="C261" s="41" t="s">
        <v>2207</v>
      </c>
    </row>
    <row r="262" spans="2:3">
      <c r="B262" s="67">
        <v>19</v>
      </c>
      <c r="C262" s="41" t="s">
        <v>2292</v>
      </c>
    </row>
    <row r="263" spans="2:3">
      <c r="B263" s="67">
        <v>20</v>
      </c>
      <c r="C263" s="41" t="s">
        <v>2787</v>
      </c>
    </row>
    <row r="264" spans="2:3">
      <c r="B264" s="67">
        <v>21</v>
      </c>
      <c r="C264" s="41" t="s">
        <v>2328</v>
      </c>
    </row>
    <row r="265" spans="2:3">
      <c r="B265" s="67">
        <v>22</v>
      </c>
      <c r="C265" s="41" t="s">
        <v>2788</v>
      </c>
    </row>
    <row r="266" spans="2:3">
      <c r="B266" s="67">
        <v>23</v>
      </c>
      <c r="C266" s="41" t="s">
        <v>2789</v>
      </c>
    </row>
    <row r="267" spans="2:3">
      <c r="B267" s="67">
        <v>24</v>
      </c>
      <c r="C267" s="41" t="s">
        <v>2790</v>
      </c>
    </row>
    <row r="268" spans="2:3">
      <c r="B268" s="67">
        <v>25</v>
      </c>
      <c r="C268" s="41" t="s">
        <v>2791</v>
      </c>
    </row>
    <row r="269" spans="2:3">
      <c r="B269" s="67">
        <v>26</v>
      </c>
      <c r="C269" s="41" t="s">
        <v>2792</v>
      </c>
    </row>
    <row r="270" spans="2:3">
      <c r="B270" s="67">
        <v>27</v>
      </c>
      <c r="C270" s="41" t="s">
        <v>2793</v>
      </c>
    </row>
    <row r="271" spans="2:3">
      <c r="B271" s="67">
        <v>28</v>
      </c>
      <c r="C271" s="41" t="s">
        <v>2794</v>
      </c>
    </row>
    <row r="272" spans="2:3">
      <c r="B272" s="67">
        <v>29</v>
      </c>
      <c r="C272" s="41" t="s">
        <v>2795</v>
      </c>
    </row>
    <row r="273" spans="2:3">
      <c r="B273" s="67">
        <v>30</v>
      </c>
      <c r="C273" s="41" t="s">
        <v>2796</v>
      </c>
    </row>
    <row r="274" spans="2:3">
      <c r="B274" s="67">
        <v>31</v>
      </c>
      <c r="C274" s="41" t="s">
        <v>2797</v>
      </c>
    </row>
    <row r="275" spans="2:3">
      <c r="B275" s="67">
        <v>32</v>
      </c>
      <c r="C275" s="41" t="s">
        <v>2798</v>
      </c>
    </row>
    <row r="276" spans="2:3">
      <c r="B276" s="67">
        <v>33</v>
      </c>
      <c r="C276" s="41" t="s">
        <v>2799</v>
      </c>
    </row>
    <row r="277" spans="2:3">
      <c r="B277" s="67">
        <v>34</v>
      </c>
      <c r="C277" s="41" t="s">
        <v>2800</v>
      </c>
    </row>
    <row r="278" spans="2:3">
      <c r="B278" s="67">
        <v>35</v>
      </c>
      <c r="C278" s="41" t="s">
        <v>2801</v>
      </c>
    </row>
    <row r="279" spans="2:3">
      <c r="B279" s="67">
        <v>36</v>
      </c>
      <c r="C279" s="41" t="s">
        <v>2802</v>
      </c>
    </row>
    <row r="280" spans="2:3">
      <c r="B280" s="67">
        <v>37</v>
      </c>
      <c r="C280" s="41" t="s">
        <v>2488</v>
      </c>
    </row>
    <row r="281" spans="2:3">
      <c r="B281" s="67">
        <v>38</v>
      </c>
      <c r="C281" s="41" t="s">
        <v>2207</v>
      </c>
    </row>
    <row r="282" spans="2:3">
      <c r="B282" s="67">
        <v>39</v>
      </c>
      <c r="C282" s="41" t="s">
        <v>2352</v>
      </c>
    </row>
    <row r="283" spans="2:3">
      <c r="B283" s="67">
        <v>40</v>
      </c>
      <c r="C283" s="41" t="s">
        <v>2208</v>
      </c>
    </row>
    <row r="285" spans="2:3">
      <c r="B285" s="163" t="s">
        <v>2803</v>
      </c>
    </row>
    <row r="286" spans="2:3">
      <c r="B286" s="67"/>
      <c r="C286" s="67"/>
    </row>
    <row r="287" spans="2:3">
      <c r="B287" s="67" t="s">
        <v>2089</v>
      </c>
      <c r="C287" s="67" t="s">
        <v>2090</v>
      </c>
    </row>
    <row r="288" spans="2:3">
      <c r="B288" s="67">
        <v>1</v>
      </c>
      <c r="C288" s="41" t="s">
        <v>2091</v>
      </c>
    </row>
    <row r="289" spans="2:3">
      <c r="B289" s="67">
        <v>2</v>
      </c>
      <c r="C289" s="41" t="s">
        <v>2771</v>
      </c>
    </row>
    <row r="290" spans="2:3">
      <c r="B290" s="67">
        <v>3</v>
      </c>
      <c r="C290" s="41" t="s">
        <v>2772</v>
      </c>
    </row>
    <row r="291" spans="2:3">
      <c r="B291" s="67">
        <v>4</v>
      </c>
      <c r="C291" s="41" t="s">
        <v>2804</v>
      </c>
    </row>
    <row r="292" spans="2:3">
      <c r="B292" s="67">
        <v>5</v>
      </c>
      <c r="C292" s="41" t="s">
        <v>2774</v>
      </c>
    </row>
    <row r="293" spans="2:3">
      <c r="B293" s="67">
        <v>6</v>
      </c>
      <c r="C293" s="41" t="s">
        <v>2805</v>
      </c>
    </row>
    <row r="294" spans="2:3">
      <c r="B294" s="67">
        <v>7</v>
      </c>
      <c r="C294" s="41" t="s">
        <v>2776</v>
      </c>
    </row>
    <row r="295" spans="2:3">
      <c r="B295" s="67">
        <v>8</v>
      </c>
      <c r="C295" s="41" t="s">
        <v>2806</v>
      </c>
    </row>
    <row r="296" spans="2:3">
      <c r="B296" s="67">
        <v>9</v>
      </c>
      <c r="C296" s="41" t="s">
        <v>2807</v>
      </c>
    </row>
    <row r="297" spans="2:3">
      <c r="B297" s="67">
        <v>10</v>
      </c>
      <c r="C297" s="41" t="s">
        <v>2808</v>
      </c>
    </row>
    <row r="298" spans="2:3">
      <c r="B298" s="67">
        <v>11</v>
      </c>
      <c r="C298" s="41" t="s">
        <v>2780</v>
      </c>
    </row>
    <row r="299" spans="2:3">
      <c r="B299" s="67">
        <v>12</v>
      </c>
      <c r="C299" s="41" t="s">
        <v>2781</v>
      </c>
    </row>
    <row r="300" spans="2:3">
      <c r="B300" s="67">
        <v>13</v>
      </c>
      <c r="C300" s="41" t="s">
        <v>2809</v>
      </c>
    </row>
    <row r="301" spans="2:3">
      <c r="B301" s="67">
        <v>14</v>
      </c>
      <c r="C301" s="41" t="s">
        <v>2783</v>
      </c>
    </row>
    <row r="302" spans="2:3">
      <c r="B302" s="67">
        <v>15</v>
      </c>
      <c r="C302" s="41" t="s">
        <v>2784</v>
      </c>
    </row>
    <row r="303" spans="2:3">
      <c r="B303" s="67">
        <v>16</v>
      </c>
      <c r="C303" s="41" t="s">
        <v>2785</v>
      </c>
    </row>
    <row r="304" spans="2:3">
      <c r="B304" s="67">
        <v>17</v>
      </c>
      <c r="C304" s="41" t="s">
        <v>2786</v>
      </c>
    </row>
    <row r="305" spans="2:3">
      <c r="B305" s="67">
        <v>18</v>
      </c>
      <c r="C305" s="41" t="s">
        <v>2207</v>
      </c>
    </row>
    <row r="306" spans="2:3">
      <c r="B306" s="67">
        <v>19</v>
      </c>
      <c r="C306" s="41" t="s">
        <v>2292</v>
      </c>
    </row>
    <row r="307" spans="2:3">
      <c r="B307" s="67">
        <v>20</v>
      </c>
      <c r="C307" s="41" t="s">
        <v>2787</v>
      </c>
    </row>
    <row r="308" spans="2:3">
      <c r="B308" s="67">
        <v>21</v>
      </c>
      <c r="C308" s="41" t="s">
        <v>2328</v>
      </c>
    </row>
    <row r="309" spans="2:3">
      <c r="B309" s="67">
        <v>22</v>
      </c>
      <c r="C309" s="41" t="s">
        <v>2810</v>
      </c>
    </row>
    <row r="310" spans="2:3">
      <c r="B310" s="67">
        <v>23</v>
      </c>
      <c r="C310" s="41" t="s">
        <v>2811</v>
      </c>
    </row>
    <row r="311" spans="2:3">
      <c r="B311" s="67">
        <v>24</v>
      </c>
      <c r="C311" s="41" t="s">
        <v>2812</v>
      </c>
    </row>
    <row r="312" spans="2:3">
      <c r="B312" s="67">
        <v>25</v>
      </c>
      <c r="C312" s="41" t="s">
        <v>2813</v>
      </c>
    </row>
    <row r="313" spans="2:3">
      <c r="B313" s="67">
        <v>26</v>
      </c>
      <c r="C313" s="41" t="s">
        <v>2814</v>
      </c>
    </row>
    <row r="314" spans="2:3">
      <c r="B314" s="67">
        <v>27</v>
      </c>
      <c r="C314" s="41" t="s">
        <v>2793</v>
      </c>
    </row>
    <row r="315" spans="2:3">
      <c r="B315" s="67">
        <v>28</v>
      </c>
      <c r="C315" s="41" t="s">
        <v>2794</v>
      </c>
    </row>
    <row r="316" spans="2:3">
      <c r="B316" s="67">
        <v>29</v>
      </c>
      <c r="C316" s="41" t="s">
        <v>2815</v>
      </c>
    </row>
    <row r="317" spans="2:3">
      <c r="B317" s="67">
        <v>30</v>
      </c>
      <c r="C317" s="41" t="s">
        <v>2816</v>
      </c>
    </row>
    <row r="318" spans="2:3">
      <c r="B318" s="67">
        <v>31</v>
      </c>
      <c r="C318" s="41" t="s">
        <v>2817</v>
      </c>
    </row>
    <row r="319" spans="2:3">
      <c r="B319" s="67">
        <v>32</v>
      </c>
      <c r="C319" s="41" t="s">
        <v>2798</v>
      </c>
    </row>
    <row r="320" spans="2:3">
      <c r="B320" s="67">
        <v>33</v>
      </c>
      <c r="C320" s="41" t="s">
        <v>2799</v>
      </c>
    </row>
    <row r="321" spans="2:3">
      <c r="B321" s="67">
        <v>34</v>
      </c>
      <c r="C321" s="41" t="s">
        <v>2800</v>
      </c>
    </row>
    <row r="322" spans="2:3">
      <c r="B322" s="67">
        <v>35</v>
      </c>
      <c r="C322" s="41" t="s">
        <v>2801</v>
      </c>
    </row>
    <row r="323" spans="2:3">
      <c r="B323" s="67">
        <v>36</v>
      </c>
      <c r="C323" s="41" t="s">
        <v>2818</v>
      </c>
    </row>
    <row r="324" spans="2:3">
      <c r="B324" s="67">
        <v>37</v>
      </c>
      <c r="C324" s="41" t="s">
        <v>2488</v>
      </c>
    </row>
    <row r="325" spans="2:3">
      <c r="B325" s="67">
        <v>38</v>
      </c>
      <c r="C325" s="41" t="s">
        <v>2207</v>
      </c>
    </row>
    <row r="326" spans="2:3">
      <c r="B326" s="67">
        <v>39</v>
      </c>
      <c r="C326" s="41" t="s">
        <v>2352</v>
      </c>
    </row>
    <row r="327" spans="2:3">
      <c r="B327" s="67">
        <v>40</v>
      </c>
      <c r="C327" s="41" t="s">
        <v>2208</v>
      </c>
    </row>
    <row r="330" spans="2:3">
      <c r="B330" s="163" t="s">
        <v>2819</v>
      </c>
    </row>
    <row r="331" spans="2:3">
      <c r="B331" s="67"/>
      <c r="C331" s="67"/>
    </row>
    <row r="332" spans="2:3">
      <c r="B332" s="67" t="s">
        <v>2089</v>
      </c>
      <c r="C332" s="67" t="s">
        <v>2090</v>
      </c>
    </row>
    <row r="333" spans="2:3">
      <c r="B333" s="67">
        <v>1</v>
      </c>
      <c r="C333" s="41" t="s">
        <v>2091</v>
      </c>
    </row>
    <row r="334" spans="2:3">
      <c r="B334" s="67">
        <v>2</v>
      </c>
      <c r="C334" s="41" t="s">
        <v>2820</v>
      </c>
    </row>
    <row r="335" spans="2:3">
      <c r="B335" s="67">
        <v>3</v>
      </c>
      <c r="C335" s="41" t="s">
        <v>2772</v>
      </c>
    </row>
    <row r="336" spans="2:3">
      <c r="B336" s="67">
        <v>4</v>
      </c>
      <c r="C336" s="41" t="s">
        <v>2821</v>
      </c>
    </row>
    <row r="337" spans="2:3">
      <c r="B337" s="67">
        <v>5</v>
      </c>
      <c r="C337" s="41" t="s">
        <v>2774</v>
      </c>
    </row>
    <row r="338" spans="2:3">
      <c r="B338" s="67">
        <v>6</v>
      </c>
      <c r="C338" s="41" t="s">
        <v>2805</v>
      </c>
    </row>
    <row r="339" spans="2:3">
      <c r="B339" s="67">
        <v>7</v>
      </c>
      <c r="C339" s="41" t="s">
        <v>2776</v>
      </c>
    </row>
    <row r="340" spans="2:3">
      <c r="B340" s="67">
        <v>8</v>
      </c>
      <c r="C340" s="41" t="s">
        <v>2822</v>
      </c>
    </row>
    <row r="341" spans="2:3">
      <c r="B341" s="67">
        <v>9</v>
      </c>
      <c r="C341" s="41" t="s">
        <v>2807</v>
      </c>
    </row>
    <row r="342" spans="2:3">
      <c r="B342" s="67">
        <v>10</v>
      </c>
      <c r="C342" s="41" t="s">
        <v>2808</v>
      </c>
    </row>
    <row r="343" spans="2:3">
      <c r="B343" s="67">
        <v>11</v>
      </c>
      <c r="C343" s="41" t="s">
        <v>2780</v>
      </c>
    </row>
    <row r="344" spans="2:3">
      <c r="B344" s="67">
        <v>12</v>
      </c>
      <c r="C344" s="41" t="s">
        <v>2781</v>
      </c>
    </row>
    <row r="345" spans="2:3">
      <c r="B345" s="67">
        <v>13</v>
      </c>
      <c r="C345" s="41" t="s">
        <v>2809</v>
      </c>
    </row>
    <row r="346" spans="2:3">
      <c r="B346" s="67">
        <v>14</v>
      </c>
      <c r="C346" s="41" t="s">
        <v>2783</v>
      </c>
    </row>
    <row r="347" spans="2:3">
      <c r="B347" s="67">
        <v>15</v>
      </c>
      <c r="C347" s="41" t="s">
        <v>2784</v>
      </c>
    </row>
    <row r="348" spans="2:3">
      <c r="B348" s="67">
        <v>16</v>
      </c>
      <c r="C348" s="41" t="s">
        <v>2785</v>
      </c>
    </row>
    <row r="349" spans="2:3">
      <c r="B349" s="67">
        <v>17</v>
      </c>
      <c r="C349" s="41" t="s">
        <v>2786</v>
      </c>
    </row>
    <row r="350" spans="2:3">
      <c r="B350" s="67">
        <v>18</v>
      </c>
      <c r="C350" s="41" t="s">
        <v>2207</v>
      </c>
    </row>
    <row r="351" spans="2:3">
      <c r="B351" s="67">
        <v>19</v>
      </c>
      <c r="C351" s="41" t="s">
        <v>2292</v>
      </c>
    </row>
    <row r="352" spans="2:3">
      <c r="B352" s="67">
        <v>20</v>
      </c>
      <c r="C352" s="41" t="s">
        <v>2823</v>
      </c>
    </row>
    <row r="353" spans="2:3">
      <c r="B353" s="67">
        <v>21</v>
      </c>
      <c r="C353" s="41" t="s">
        <v>2824</v>
      </c>
    </row>
    <row r="354" spans="2:3">
      <c r="B354" s="67">
        <v>22</v>
      </c>
      <c r="C354" s="41" t="s">
        <v>2825</v>
      </c>
    </row>
    <row r="355" spans="2:3">
      <c r="B355" s="67">
        <v>23</v>
      </c>
      <c r="C355" s="41" t="s">
        <v>2826</v>
      </c>
    </row>
    <row r="356" spans="2:3">
      <c r="B356" s="67">
        <v>24</v>
      </c>
      <c r="C356" s="41" t="s">
        <v>2827</v>
      </c>
    </row>
    <row r="357" spans="2:3">
      <c r="B357" s="67">
        <v>25</v>
      </c>
      <c r="C357" s="41" t="s">
        <v>2828</v>
      </c>
    </row>
    <row r="358" spans="2:3">
      <c r="B358" s="67">
        <v>26</v>
      </c>
      <c r="C358" s="41" t="s">
        <v>2292</v>
      </c>
    </row>
    <row r="359" spans="2:3">
      <c r="B359" s="67">
        <v>27</v>
      </c>
      <c r="C359" s="41" t="s">
        <v>2829</v>
      </c>
    </row>
    <row r="360" spans="2:3">
      <c r="B360" s="67">
        <v>28</v>
      </c>
      <c r="C360" s="41" t="s">
        <v>2830</v>
      </c>
    </row>
    <row r="361" spans="2:3">
      <c r="B361" s="67">
        <v>29</v>
      </c>
      <c r="C361" s="41" t="s">
        <v>2827</v>
      </c>
    </row>
    <row r="362" spans="2:3">
      <c r="B362" s="67">
        <v>30</v>
      </c>
      <c r="C362" s="41" t="s">
        <v>2831</v>
      </c>
    </row>
    <row r="363" spans="2:3">
      <c r="B363" s="67">
        <v>31</v>
      </c>
      <c r="C363" s="41" t="s">
        <v>2832</v>
      </c>
    </row>
    <row r="364" spans="2:3">
      <c r="B364" s="67">
        <v>32</v>
      </c>
      <c r="C364" s="41" t="s">
        <v>2833</v>
      </c>
    </row>
    <row r="365" spans="2:3">
      <c r="B365" s="67">
        <v>33</v>
      </c>
      <c r="C365" s="41" t="s">
        <v>2834</v>
      </c>
    </row>
    <row r="366" spans="2:3">
      <c r="B366" s="67">
        <v>34</v>
      </c>
      <c r="C366" s="41" t="s">
        <v>2835</v>
      </c>
    </row>
    <row r="367" spans="2:3">
      <c r="B367" s="67">
        <v>35</v>
      </c>
      <c r="C367" s="41" t="s">
        <v>2836</v>
      </c>
    </row>
    <row r="368" spans="2:3">
      <c r="B368" s="67">
        <v>36</v>
      </c>
      <c r="C368" s="41" t="s">
        <v>2171</v>
      </c>
    </row>
    <row r="369" spans="2:3">
      <c r="B369" s="67">
        <v>37</v>
      </c>
      <c r="C369" s="41" t="s">
        <v>2776</v>
      </c>
    </row>
    <row r="370" spans="2:3">
      <c r="B370" s="67">
        <v>38</v>
      </c>
      <c r="C370" s="41" t="s">
        <v>2837</v>
      </c>
    </row>
    <row r="371" spans="2:3">
      <c r="B371" s="67">
        <v>39</v>
      </c>
      <c r="C371" s="41" t="s">
        <v>2838</v>
      </c>
    </row>
    <row r="372" spans="2:3">
      <c r="B372" s="67">
        <v>40</v>
      </c>
      <c r="C372" s="41" t="s">
        <v>2839</v>
      </c>
    </row>
    <row r="373" spans="2:3">
      <c r="B373" s="67">
        <v>41</v>
      </c>
      <c r="C373" s="41" t="s">
        <v>2840</v>
      </c>
    </row>
    <row r="374" spans="2:3">
      <c r="B374" s="67">
        <v>42</v>
      </c>
      <c r="C374" s="41" t="s">
        <v>2841</v>
      </c>
    </row>
    <row r="375" spans="2:3">
      <c r="B375" s="67">
        <v>43</v>
      </c>
      <c r="C375" s="41" t="s">
        <v>2207</v>
      </c>
    </row>
    <row r="376" spans="2:3">
      <c r="B376" s="67">
        <v>44</v>
      </c>
      <c r="C376" s="41" t="s">
        <v>2292</v>
      </c>
    </row>
    <row r="377" spans="2:3">
      <c r="B377" s="67">
        <v>47</v>
      </c>
      <c r="C377" s="41" t="s">
        <v>2842</v>
      </c>
    </row>
    <row r="378" spans="2:3">
      <c r="B378" s="67">
        <v>48</v>
      </c>
      <c r="C378" s="41" t="s">
        <v>2328</v>
      </c>
    </row>
    <row r="379" spans="2:3">
      <c r="B379" s="67">
        <v>49</v>
      </c>
      <c r="C379" s="41" t="s">
        <v>2843</v>
      </c>
    </row>
    <row r="380" spans="2:3">
      <c r="B380" s="67">
        <v>50</v>
      </c>
      <c r="C380" s="41" t="s">
        <v>2844</v>
      </c>
    </row>
    <row r="381" spans="2:3">
      <c r="B381" s="67">
        <v>51</v>
      </c>
      <c r="C381" s="41" t="s">
        <v>2798</v>
      </c>
    </row>
    <row r="382" spans="2:3">
      <c r="B382" s="67">
        <v>52</v>
      </c>
      <c r="C382" s="41" t="s">
        <v>2845</v>
      </c>
    </row>
    <row r="383" spans="2:3">
      <c r="B383" s="67">
        <v>53</v>
      </c>
      <c r="C383" s="41" t="s">
        <v>2525</v>
      </c>
    </row>
    <row r="384" spans="2:3">
      <c r="B384" s="67">
        <v>54</v>
      </c>
      <c r="C384" s="41" t="s">
        <v>2846</v>
      </c>
    </row>
    <row r="385" spans="2:3">
      <c r="B385" s="67">
        <v>55</v>
      </c>
      <c r="C385" s="41" t="s">
        <v>2847</v>
      </c>
    </row>
    <row r="386" spans="2:3">
      <c r="B386" s="67">
        <v>56</v>
      </c>
      <c r="C386" s="41" t="s">
        <v>2848</v>
      </c>
    </row>
    <row r="387" spans="2:3">
      <c r="B387" s="67">
        <v>57</v>
      </c>
      <c r="C387" s="41" t="s">
        <v>2849</v>
      </c>
    </row>
    <row r="388" spans="2:3">
      <c r="B388" s="67">
        <v>58</v>
      </c>
      <c r="C388" s="41" t="s">
        <v>2850</v>
      </c>
    </row>
    <row r="389" spans="2:3">
      <c r="B389" s="67">
        <v>59</v>
      </c>
      <c r="C389" s="41" t="s">
        <v>2851</v>
      </c>
    </row>
    <row r="390" spans="2:3">
      <c r="B390" s="67">
        <v>60</v>
      </c>
      <c r="C390" s="41" t="s">
        <v>2852</v>
      </c>
    </row>
    <row r="391" spans="2:3">
      <c r="B391" s="67">
        <v>61</v>
      </c>
      <c r="C391" s="41" t="s">
        <v>2853</v>
      </c>
    </row>
    <row r="392" spans="2:3">
      <c r="B392" s="67">
        <v>62</v>
      </c>
      <c r="C392" s="41" t="s">
        <v>2854</v>
      </c>
    </row>
    <row r="393" spans="2:3">
      <c r="B393" s="67">
        <v>63</v>
      </c>
      <c r="C393" s="41" t="s">
        <v>2855</v>
      </c>
    </row>
    <row r="394" spans="2:3">
      <c r="B394" s="67">
        <v>64</v>
      </c>
      <c r="C394" s="41" t="s">
        <v>2190</v>
      </c>
    </row>
    <row r="395" spans="2:3">
      <c r="B395" s="67">
        <v>65</v>
      </c>
      <c r="C395" s="41" t="s">
        <v>2525</v>
      </c>
    </row>
    <row r="396" spans="2:3">
      <c r="B396" s="67">
        <v>66</v>
      </c>
      <c r="C396" s="41" t="s">
        <v>2856</v>
      </c>
    </row>
    <row r="397" spans="2:3">
      <c r="B397" s="67">
        <v>67</v>
      </c>
      <c r="C397" s="41" t="s">
        <v>2857</v>
      </c>
    </row>
    <row r="398" spans="2:3">
      <c r="B398" s="67">
        <v>68</v>
      </c>
      <c r="C398" s="41" t="s">
        <v>2858</v>
      </c>
    </row>
    <row r="399" spans="2:3">
      <c r="B399" s="67">
        <v>69</v>
      </c>
      <c r="C399" s="41" t="s">
        <v>2488</v>
      </c>
    </row>
    <row r="400" spans="2:3">
      <c r="B400" s="67">
        <v>70</v>
      </c>
      <c r="C400" s="41" t="s">
        <v>2171</v>
      </c>
    </row>
    <row r="401" spans="2:3">
      <c r="B401" s="67">
        <v>71</v>
      </c>
      <c r="C401" s="41" t="s">
        <v>2328</v>
      </c>
    </row>
    <row r="402" spans="2:3">
      <c r="B402" s="67">
        <v>72</v>
      </c>
      <c r="C402" s="41" t="s">
        <v>2843</v>
      </c>
    </row>
    <row r="403" spans="2:3">
      <c r="B403" s="67">
        <v>73</v>
      </c>
      <c r="C403" s="41" t="s">
        <v>2844</v>
      </c>
    </row>
    <row r="404" spans="2:3">
      <c r="B404" s="67">
        <v>74</v>
      </c>
      <c r="C404" s="41" t="s">
        <v>2798</v>
      </c>
    </row>
    <row r="405" spans="2:3">
      <c r="B405" s="67">
        <v>75</v>
      </c>
      <c r="C405" s="41" t="s">
        <v>2845</v>
      </c>
    </row>
    <row r="406" spans="2:3">
      <c r="B406" s="67">
        <v>76</v>
      </c>
      <c r="C406" s="41" t="s">
        <v>2525</v>
      </c>
    </row>
    <row r="407" spans="2:3">
      <c r="B407" s="67">
        <v>77</v>
      </c>
      <c r="C407" s="41" t="s">
        <v>2846</v>
      </c>
    </row>
    <row r="408" spans="2:3">
      <c r="B408" s="67">
        <v>78</v>
      </c>
      <c r="C408" s="41" t="s">
        <v>2859</v>
      </c>
    </row>
    <row r="409" spans="2:3">
      <c r="B409" s="67">
        <v>79</v>
      </c>
      <c r="C409" s="41" t="s">
        <v>2853</v>
      </c>
    </row>
    <row r="410" spans="2:3">
      <c r="B410" s="67">
        <v>80</v>
      </c>
      <c r="C410" s="41" t="s">
        <v>2860</v>
      </c>
    </row>
    <row r="411" spans="2:3">
      <c r="B411" s="67">
        <v>81</v>
      </c>
      <c r="C411" s="41" t="s">
        <v>2855</v>
      </c>
    </row>
    <row r="412" spans="2:3">
      <c r="B412" s="67">
        <v>82</v>
      </c>
      <c r="C412" s="41" t="s">
        <v>2190</v>
      </c>
    </row>
    <row r="413" spans="2:3">
      <c r="B413" s="67">
        <v>83</v>
      </c>
      <c r="C413" s="41" t="s">
        <v>2525</v>
      </c>
    </row>
    <row r="414" spans="2:3">
      <c r="B414" s="67">
        <v>84</v>
      </c>
      <c r="C414" s="41" t="s">
        <v>2856</v>
      </c>
    </row>
    <row r="415" spans="2:3">
      <c r="B415" s="67">
        <v>85</v>
      </c>
      <c r="C415" s="41" t="s">
        <v>2857</v>
      </c>
    </row>
    <row r="416" spans="2:3">
      <c r="B416" s="67">
        <v>86</v>
      </c>
      <c r="C416" s="41" t="s">
        <v>2861</v>
      </c>
    </row>
    <row r="417" spans="2:3">
      <c r="B417" s="67">
        <v>87</v>
      </c>
      <c r="C417" s="41" t="s">
        <v>2488</v>
      </c>
    </row>
    <row r="418" spans="2:3">
      <c r="B418" s="67">
        <v>88</v>
      </c>
      <c r="C418" s="41" t="s">
        <v>2171</v>
      </c>
    </row>
    <row r="419" spans="2:3">
      <c r="B419" s="67">
        <v>89</v>
      </c>
      <c r="C419" s="41" t="s">
        <v>2328</v>
      </c>
    </row>
    <row r="420" spans="2:3">
      <c r="B420" s="67">
        <v>90</v>
      </c>
      <c r="C420" s="41" t="s">
        <v>2843</v>
      </c>
    </row>
    <row r="421" spans="2:3">
      <c r="B421" s="67">
        <v>91</v>
      </c>
      <c r="C421" s="41" t="s">
        <v>2844</v>
      </c>
    </row>
    <row r="422" spans="2:3">
      <c r="B422" s="67">
        <v>92</v>
      </c>
      <c r="C422" s="41" t="s">
        <v>2798</v>
      </c>
    </row>
    <row r="423" spans="2:3">
      <c r="B423" s="67">
        <v>93</v>
      </c>
      <c r="C423" s="41" t="s">
        <v>2845</v>
      </c>
    </row>
    <row r="424" spans="2:3">
      <c r="B424" s="67">
        <v>94</v>
      </c>
      <c r="C424" s="41" t="s">
        <v>2525</v>
      </c>
    </row>
    <row r="425" spans="2:3">
      <c r="B425" s="67">
        <v>95</v>
      </c>
      <c r="C425" s="41" t="s">
        <v>2846</v>
      </c>
    </row>
    <row r="426" spans="2:3">
      <c r="B426" s="67">
        <v>96</v>
      </c>
      <c r="C426" s="41" t="s">
        <v>2862</v>
      </c>
    </row>
    <row r="427" spans="2:3">
      <c r="B427" s="67">
        <v>97</v>
      </c>
      <c r="C427" s="41" t="s">
        <v>2853</v>
      </c>
    </row>
    <row r="428" spans="2:3">
      <c r="B428" s="67">
        <v>98</v>
      </c>
      <c r="C428" s="41" t="s">
        <v>2863</v>
      </c>
    </row>
    <row r="429" spans="2:3">
      <c r="B429" s="67">
        <v>99</v>
      </c>
      <c r="C429" s="41" t="s">
        <v>2855</v>
      </c>
    </row>
    <row r="430" spans="2:3">
      <c r="B430" s="67">
        <v>100</v>
      </c>
      <c r="C430" s="41" t="s">
        <v>2190</v>
      </c>
    </row>
    <row r="431" spans="2:3">
      <c r="B431" s="67">
        <v>101</v>
      </c>
      <c r="C431" s="41" t="s">
        <v>2525</v>
      </c>
    </row>
    <row r="432" spans="2:3">
      <c r="B432" s="67">
        <v>102</v>
      </c>
      <c r="C432" s="41" t="s">
        <v>2856</v>
      </c>
    </row>
    <row r="433" spans="2:3">
      <c r="B433" s="67">
        <v>103</v>
      </c>
      <c r="C433" s="41" t="s">
        <v>2857</v>
      </c>
    </row>
    <row r="434" spans="2:3">
      <c r="B434" s="67">
        <v>104</v>
      </c>
      <c r="C434" s="41" t="s">
        <v>2864</v>
      </c>
    </row>
    <row r="435" spans="2:3">
      <c r="B435" s="67">
        <v>105</v>
      </c>
      <c r="C435" s="41" t="s">
        <v>2488</v>
      </c>
    </row>
    <row r="436" spans="2:3">
      <c r="B436" s="67">
        <v>106</v>
      </c>
      <c r="C436" s="41" t="s">
        <v>2171</v>
      </c>
    </row>
    <row r="437" spans="2:3">
      <c r="B437" s="67">
        <v>107</v>
      </c>
      <c r="C437" s="41" t="s">
        <v>2328</v>
      </c>
    </row>
    <row r="438" spans="2:3">
      <c r="B438" s="67">
        <v>108</v>
      </c>
      <c r="C438" s="41" t="s">
        <v>2843</v>
      </c>
    </row>
    <row r="439" spans="2:3">
      <c r="B439" s="67">
        <v>109</v>
      </c>
      <c r="C439" s="41" t="s">
        <v>2844</v>
      </c>
    </row>
    <row r="440" spans="2:3">
      <c r="B440" s="67">
        <v>110</v>
      </c>
      <c r="C440" s="41" t="s">
        <v>2798</v>
      </c>
    </row>
    <row r="441" spans="2:3">
      <c r="B441" s="67">
        <v>111</v>
      </c>
      <c r="C441" s="41" t="s">
        <v>2865</v>
      </c>
    </row>
    <row r="442" spans="2:3">
      <c r="B442" s="67">
        <v>112</v>
      </c>
      <c r="C442" s="41" t="s">
        <v>2525</v>
      </c>
    </row>
    <row r="443" spans="2:3">
      <c r="B443" s="67">
        <v>113</v>
      </c>
      <c r="C443" s="41" t="s">
        <v>2846</v>
      </c>
    </row>
    <row r="444" spans="2:3">
      <c r="B444" s="67">
        <v>114</v>
      </c>
      <c r="C444" s="41" t="s">
        <v>2866</v>
      </c>
    </row>
    <row r="445" spans="2:3">
      <c r="B445" s="67">
        <v>115</v>
      </c>
      <c r="C445" s="41" t="s">
        <v>2853</v>
      </c>
    </row>
    <row r="446" spans="2:3">
      <c r="B446" s="67">
        <v>116</v>
      </c>
      <c r="C446" s="41" t="s">
        <v>2867</v>
      </c>
    </row>
    <row r="447" spans="2:3">
      <c r="B447" s="67">
        <v>117</v>
      </c>
      <c r="C447" s="41" t="s">
        <v>2855</v>
      </c>
    </row>
    <row r="448" spans="2:3">
      <c r="B448" s="67">
        <v>118</v>
      </c>
      <c r="C448" s="41" t="s">
        <v>2190</v>
      </c>
    </row>
    <row r="449" spans="2:3">
      <c r="B449" s="67">
        <v>119</v>
      </c>
      <c r="C449" s="41" t="s">
        <v>2525</v>
      </c>
    </row>
    <row r="450" spans="2:3">
      <c r="B450" s="67">
        <v>120</v>
      </c>
      <c r="C450" s="41" t="s">
        <v>2856</v>
      </c>
    </row>
    <row r="451" spans="2:3">
      <c r="B451" s="67">
        <v>121</v>
      </c>
      <c r="C451" s="41" t="s">
        <v>2857</v>
      </c>
    </row>
    <row r="452" spans="2:3">
      <c r="B452" s="67">
        <v>122</v>
      </c>
      <c r="C452" s="41" t="s">
        <v>2868</v>
      </c>
    </row>
    <row r="453" spans="2:3">
      <c r="B453" s="67">
        <v>123</v>
      </c>
      <c r="C453" s="41" t="s">
        <v>2488</v>
      </c>
    </row>
    <row r="454" spans="2:3">
      <c r="B454" s="67">
        <v>124</v>
      </c>
      <c r="C454" s="41" t="s">
        <v>2171</v>
      </c>
    </row>
    <row r="455" spans="2:3">
      <c r="B455" s="67">
        <v>125</v>
      </c>
      <c r="C455" s="41" t="s">
        <v>2328</v>
      </c>
    </row>
    <row r="456" spans="2:3">
      <c r="B456" s="67">
        <v>126</v>
      </c>
      <c r="C456" s="41" t="s">
        <v>2843</v>
      </c>
    </row>
    <row r="457" spans="2:3">
      <c r="B457" s="67">
        <v>127</v>
      </c>
      <c r="C457" s="41" t="s">
        <v>2844</v>
      </c>
    </row>
    <row r="458" spans="2:3">
      <c r="B458" s="67">
        <v>128</v>
      </c>
      <c r="C458" s="41" t="s">
        <v>2798</v>
      </c>
    </row>
    <row r="459" spans="2:3">
      <c r="B459" s="67">
        <v>129</v>
      </c>
      <c r="C459" s="41" t="s">
        <v>2865</v>
      </c>
    </row>
    <row r="460" spans="2:3">
      <c r="B460" s="67">
        <v>130</v>
      </c>
      <c r="C460" s="41" t="s">
        <v>2525</v>
      </c>
    </row>
    <row r="461" spans="2:3">
      <c r="B461" s="67">
        <v>131</v>
      </c>
      <c r="C461" s="41" t="s">
        <v>2846</v>
      </c>
    </row>
    <row r="462" spans="2:3">
      <c r="B462" s="67">
        <v>132</v>
      </c>
      <c r="C462" s="41" t="s">
        <v>2869</v>
      </c>
    </row>
    <row r="463" spans="2:3">
      <c r="B463" s="67">
        <v>133</v>
      </c>
      <c r="C463" s="41" t="s">
        <v>2853</v>
      </c>
    </row>
    <row r="464" spans="2:3">
      <c r="B464" s="67">
        <v>134</v>
      </c>
      <c r="C464" s="41" t="s">
        <v>2870</v>
      </c>
    </row>
    <row r="465" spans="2:3">
      <c r="B465" s="67">
        <v>135</v>
      </c>
      <c r="C465" s="41" t="s">
        <v>2855</v>
      </c>
    </row>
    <row r="466" spans="2:3">
      <c r="B466" s="67">
        <v>136</v>
      </c>
      <c r="C466" s="41" t="s">
        <v>2190</v>
      </c>
    </row>
    <row r="467" spans="2:3">
      <c r="B467" s="67">
        <v>137</v>
      </c>
      <c r="C467" s="41" t="s">
        <v>2525</v>
      </c>
    </row>
    <row r="468" spans="2:3">
      <c r="B468" s="67">
        <v>138</v>
      </c>
      <c r="C468" s="41" t="s">
        <v>2856</v>
      </c>
    </row>
    <row r="469" spans="2:3">
      <c r="B469" s="67">
        <v>139</v>
      </c>
      <c r="C469" s="41" t="s">
        <v>2857</v>
      </c>
    </row>
    <row r="470" spans="2:3">
      <c r="B470" s="67">
        <v>140</v>
      </c>
      <c r="C470" s="41" t="s">
        <v>2871</v>
      </c>
    </row>
    <row r="471" spans="2:3">
      <c r="B471" s="67">
        <v>141</v>
      </c>
      <c r="C471" s="41" t="s">
        <v>2488</v>
      </c>
    </row>
    <row r="472" spans="2:3">
      <c r="B472" s="67">
        <v>142</v>
      </c>
      <c r="C472" s="41" t="s">
        <v>2171</v>
      </c>
    </row>
    <row r="473" spans="2:3">
      <c r="B473" s="67">
        <v>143</v>
      </c>
      <c r="C473" s="41" t="s">
        <v>2328</v>
      </c>
    </row>
    <row r="474" spans="2:3">
      <c r="B474" s="67">
        <v>144</v>
      </c>
      <c r="C474" s="41" t="s">
        <v>2843</v>
      </c>
    </row>
    <row r="475" spans="2:3">
      <c r="B475" s="67">
        <v>145</v>
      </c>
      <c r="C475" s="41" t="s">
        <v>2844</v>
      </c>
    </row>
    <row r="476" spans="2:3">
      <c r="B476" s="67">
        <v>146</v>
      </c>
      <c r="C476" s="41" t="s">
        <v>2798</v>
      </c>
    </row>
    <row r="477" spans="2:3">
      <c r="B477" s="67">
        <v>147</v>
      </c>
      <c r="C477" s="41" t="s">
        <v>2865</v>
      </c>
    </row>
    <row r="478" spans="2:3">
      <c r="B478" s="67">
        <v>148</v>
      </c>
      <c r="C478" s="41" t="s">
        <v>2525</v>
      </c>
    </row>
    <row r="479" spans="2:3">
      <c r="B479" s="67">
        <v>149</v>
      </c>
      <c r="C479" s="41" t="s">
        <v>2846</v>
      </c>
    </row>
    <row r="480" spans="2:3">
      <c r="B480" s="67">
        <v>150</v>
      </c>
      <c r="C480" s="41" t="s">
        <v>2872</v>
      </c>
    </row>
    <row r="481" spans="2:3">
      <c r="B481" s="67">
        <v>151</v>
      </c>
      <c r="C481" s="41" t="s">
        <v>2853</v>
      </c>
    </row>
    <row r="482" spans="2:3">
      <c r="B482" s="67">
        <v>152</v>
      </c>
      <c r="C482" s="41" t="s">
        <v>2867</v>
      </c>
    </row>
    <row r="483" spans="2:3">
      <c r="B483" s="67">
        <v>153</v>
      </c>
      <c r="C483" s="41" t="s">
        <v>2855</v>
      </c>
    </row>
    <row r="484" spans="2:3">
      <c r="B484" s="67">
        <v>154</v>
      </c>
      <c r="C484" s="41" t="s">
        <v>2190</v>
      </c>
    </row>
    <row r="485" spans="2:3">
      <c r="B485" s="67">
        <v>155</v>
      </c>
      <c r="C485" s="41" t="s">
        <v>2525</v>
      </c>
    </row>
    <row r="486" spans="2:3">
      <c r="B486" s="67">
        <v>156</v>
      </c>
      <c r="C486" s="41" t="s">
        <v>2856</v>
      </c>
    </row>
    <row r="487" spans="2:3">
      <c r="B487" s="67">
        <v>157</v>
      </c>
      <c r="C487" s="41" t="s">
        <v>2857</v>
      </c>
    </row>
    <row r="488" spans="2:3">
      <c r="B488" s="67">
        <v>158</v>
      </c>
      <c r="C488" s="41" t="s">
        <v>2873</v>
      </c>
    </row>
    <row r="489" spans="2:3">
      <c r="B489" s="67">
        <v>159</v>
      </c>
      <c r="C489" s="41" t="s">
        <v>2488</v>
      </c>
    </row>
    <row r="490" spans="2:3">
      <c r="B490" s="67">
        <v>160</v>
      </c>
      <c r="C490" s="41" t="s">
        <v>2171</v>
      </c>
    </row>
    <row r="491" spans="2:3">
      <c r="B491" s="67">
        <v>161</v>
      </c>
      <c r="C491" s="41" t="s">
        <v>2328</v>
      </c>
    </row>
    <row r="492" spans="2:3">
      <c r="B492" s="67">
        <v>162</v>
      </c>
      <c r="C492" s="41" t="s">
        <v>2843</v>
      </c>
    </row>
    <row r="493" spans="2:3">
      <c r="B493" s="67">
        <v>163</v>
      </c>
      <c r="C493" s="41" t="s">
        <v>2844</v>
      </c>
    </row>
    <row r="494" spans="2:3">
      <c r="B494" s="67">
        <v>164</v>
      </c>
      <c r="C494" s="41" t="s">
        <v>2798</v>
      </c>
    </row>
    <row r="495" spans="2:3">
      <c r="B495" s="67">
        <v>165</v>
      </c>
      <c r="C495" s="41" t="s">
        <v>2865</v>
      </c>
    </row>
    <row r="496" spans="2:3">
      <c r="B496" s="67">
        <v>166</v>
      </c>
      <c r="C496" s="41" t="s">
        <v>2525</v>
      </c>
    </row>
    <row r="497" spans="2:3">
      <c r="B497" s="67">
        <v>167</v>
      </c>
      <c r="C497" s="41" t="s">
        <v>2846</v>
      </c>
    </row>
    <row r="498" spans="2:3">
      <c r="B498" s="67">
        <v>168</v>
      </c>
      <c r="C498" s="41" t="s">
        <v>2874</v>
      </c>
    </row>
    <row r="499" spans="2:3">
      <c r="B499" s="67">
        <v>169</v>
      </c>
      <c r="C499" s="41" t="s">
        <v>2853</v>
      </c>
    </row>
    <row r="500" spans="2:3">
      <c r="B500" s="67">
        <v>170</v>
      </c>
      <c r="C500" s="41" t="s">
        <v>2867</v>
      </c>
    </row>
    <row r="501" spans="2:3">
      <c r="B501" s="67">
        <v>171</v>
      </c>
      <c r="C501" s="41" t="s">
        <v>2855</v>
      </c>
    </row>
    <row r="502" spans="2:3">
      <c r="B502" s="67">
        <v>172</v>
      </c>
      <c r="C502" s="41" t="s">
        <v>2190</v>
      </c>
    </row>
    <row r="503" spans="2:3">
      <c r="B503" s="67">
        <v>173</v>
      </c>
      <c r="C503" s="41" t="s">
        <v>2525</v>
      </c>
    </row>
    <row r="504" spans="2:3">
      <c r="B504" s="67">
        <v>174</v>
      </c>
      <c r="C504" s="41" t="s">
        <v>2856</v>
      </c>
    </row>
    <row r="505" spans="2:3">
      <c r="B505" s="67">
        <v>175</v>
      </c>
      <c r="C505" s="41" t="s">
        <v>2857</v>
      </c>
    </row>
    <row r="506" spans="2:3">
      <c r="B506" s="67">
        <v>176</v>
      </c>
      <c r="C506" s="41" t="s">
        <v>2875</v>
      </c>
    </row>
    <row r="507" spans="2:3">
      <c r="B507" s="67">
        <v>177</v>
      </c>
      <c r="C507" s="41" t="s">
        <v>2488</v>
      </c>
    </row>
    <row r="508" spans="2:3">
      <c r="B508" s="67">
        <v>178</v>
      </c>
      <c r="C508" s="41" t="s">
        <v>2171</v>
      </c>
    </row>
    <row r="509" spans="2:3">
      <c r="B509" s="67">
        <v>179</v>
      </c>
      <c r="C509" s="41" t="s">
        <v>2328</v>
      </c>
    </row>
    <row r="510" spans="2:3">
      <c r="B510" s="67">
        <v>180</v>
      </c>
      <c r="C510" s="41" t="s">
        <v>2843</v>
      </c>
    </row>
    <row r="511" spans="2:3">
      <c r="B511" s="67">
        <v>181</v>
      </c>
      <c r="C511" s="41" t="s">
        <v>2844</v>
      </c>
    </row>
    <row r="512" spans="2:3">
      <c r="B512" s="67">
        <v>182</v>
      </c>
      <c r="C512" s="41" t="s">
        <v>2798</v>
      </c>
    </row>
    <row r="513" spans="2:3">
      <c r="B513" s="67">
        <v>183</v>
      </c>
      <c r="C513" s="41" t="s">
        <v>2865</v>
      </c>
    </row>
    <row r="514" spans="2:3">
      <c r="B514" s="67">
        <v>184</v>
      </c>
      <c r="C514" s="41" t="s">
        <v>2525</v>
      </c>
    </row>
    <row r="515" spans="2:3">
      <c r="B515" s="67">
        <v>185</v>
      </c>
      <c r="C515" s="41" t="s">
        <v>2846</v>
      </c>
    </row>
    <row r="516" spans="2:3">
      <c r="B516" s="67">
        <v>186</v>
      </c>
      <c r="C516" s="41" t="s">
        <v>2876</v>
      </c>
    </row>
    <row r="517" spans="2:3">
      <c r="B517" s="67">
        <v>187</v>
      </c>
      <c r="C517" s="41" t="s">
        <v>2853</v>
      </c>
    </row>
    <row r="518" spans="2:3">
      <c r="B518" s="67">
        <v>188</v>
      </c>
      <c r="C518" s="41" t="s">
        <v>2867</v>
      </c>
    </row>
    <row r="519" spans="2:3">
      <c r="B519" s="67">
        <v>189</v>
      </c>
      <c r="C519" s="41" t="s">
        <v>2855</v>
      </c>
    </row>
    <row r="520" spans="2:3">
      <c r="B520" s="67">
        <v>190</v>
      </c>
      <c r="C520" s="41" t="s">
        <v>2190</v>
      </c>
    </row>
    <row r="521" spans="2:3">
      <c r="B521" s="67">
        <v>191</v>
      </c>
      <c r="C521" s="41" t="s">
        <v>2525</v>
      </c>
    </row>
    <row r="522" spans="2:3">
      <c r="B522" s="67">
        <v>192</v>
      </c>
      <c r="C522" s="41" t="s">
        <v>2856</v>
      </c>
    </row>
    <row r="523" spans="2:3">
      <c r="B523" s="67">
        <v>193</v>
      </c>
      <c r="C523" s="41" t="s">
        <v>2857</v>
      </c>
    </row>
    <row r="524" spans="2:3">
      <c r="B524" s="67">
        <v>194</v>
      </c>
      <c r="C524" s="41" t="s">
        <v>2877</v>
      </c>
    </row>
    <row r="525" spans="2:3">
      <c r="B525" s="67">
        <v>195</v>
      </c>
      <c r="C525" s="41" t="s">
        <v>2488</v>
      </c>
    </row>
    <row r="526" spans="2:3">
      <c r="B526" s="67">
        <v>196</v>
      </c>
      <c r="C526" s="41" t="s">
        <v>2171</v>
      </c>
    </row>
    <row r="527" spans="2:3">
      <c r="B527" s="67">
        <v>197</v>
      </c>
      <c r="C527" s="41" t="s">
        <v>2328</v>
      </c>
    </row>
    <row r="528" spans="2:3">
      <c r="B528" s="67">
        <v>198</v>
      </c>
      <c r="C528" s="41" t="s">
        <v>2843</v>
      </c>
    </row>
    <row r="529" spans="2:3">
      <c r="B529" s="67">
        <v>199</v>
      </c>
      <c r="C529" s="41" t="s">
        <v>2844</v>
      </c>
    </row>
    <row r="530" spans="2:3">
      <c r="B530" s="67">
        <v>200</v>
      </c>
      <c r="C530" s="41" t="s">
        <v>2798</v>
      </c>
    </row>
    <row r="531" spans="2:3">
      <c r="B531" s="67">
        <v>201</v>
      </c>
      <c r="C531" s="41" t="s">
        <v>2865</v>
      </c>
    </row>
    <row r="532" spans="2:3">
      <c r="B532" s="67">
        <v>202</v>
      </c>
      <c r="C532" s="41" t="s">
        <v>2525</v>
      </c>
    </row>
    <row r="533" spans="2:3">
      <c r="B533" s="67">
        <v>203</v>
      </c>
      <c r="C533" s="41" t="s">
        <v>2846</v>
      </c>
    </row>
    <row r="534" spans="2:3">
      <c r="B534" s="67">
        <v>204</v>
      </c>
      <c r="C534" s="41" t="s">
        <v>2878</v>
      </c>
    </row>
    <row r="535" spans="2:3">
      <c r="B535" s="67">
        <v>205</v>
      </c>
      <c r="C535" s="41" t="s">
        <v>2848</v>
      </c>
    </row>
    <row r="536" spans="2:3">
      <c r="B536" s="67">
        <v>206</v>
      </c>
      <c r="C536" s="41" t="s">
        <v>2879</v>
      </c>
    </row>
    <row r="537" spans="2:3">
      <c r="B537" s="67">
        <v>207</v>
      </c>
      <c r="C537" s="41" t="s">
        <v>2880</v>
      </c>
    </row>
    <row r="538" spans="2:3">
      <c r="B538" s="67">
        <v>208</v>
      </c>
      <c r="C538" s="41" t="s">
        <v>2852</v>
      </c>
    </row>
    <row r="539" spans="2:3">
      <c r="B539" s="67">
        <v>209</v>
      </c>
      <c r="C539" s="41" t="s">
        <v>2853</v>
      </c>
    </row>
    <row r="540" spans="2:3">
      <c r="B540" s="67">
        <v>210</v>
      </c>
      <c r="C540" s="41" t="s">
        <v>2881</v>
      </c>
    </row>
    <row r="541" spans="2:3">
      <c r="B541" s="67">
        <v>211</v>
      </c>
      <c r="C541" s="41" t="s">
        <v>2855</v>
      </c>
    </row>
    <row r="542" spans="2:3">
      <c r="B542" s="67">
        <v>212</v>
      </c>
      <c r="C542" s="41" t="s">
        <v>2190</v>
      </c>
    </row>
    <row r="543" spans="2:3">
      <c r="B543" s="67">
        <v>213</v>
      </c>
      <c r="C543" s="41" t="s">
        <v>2525</v>
      </c>
    </row>
    <row r="544" spans="2:3">
      <c r="B544" s="67">
        <v>214</v>
      </c>
      <c r="C544" s="41" t="s">
        <v>2856</v>
      </c>
    </row>
    <row r="545" spans="2:3">
      <c r="B545" s="67">
        <v>215</v>
      </c>
      <c r="C545" s="41" t="s">
        <v>2857</v>
      </c>
    </row>
    <row r="546" spans="2:3">
      <c r="B546" s="67">
        <v>216</v>
      </c>
      <c r="C546" s="41" t="s">
        <v>2882</v>
      </c>
    </row>
    <row r="547" spans="2:3">
      <c r="B547" s="67">
        <v>217</v>
      </c>
      <c r="C547" s="41" t="s">
        <v>2525</v>
      </c>
    </row>
    <row r="548" spans="2:3">
      <c r="B548" s="67">
        <v>218</v>
      </c>
      <c r="C548" s="41" t="s">
        <v>2883</v>
      </c>
    </row>
    <row r="549" spans="2:3">
      <c r="B549" s="67">
        <v>219</v>
      </c>
      <c r="C549" s="41" t="s">
        <v>2364</v>
      </c>
    </row>
    <row r="550" spans="2:3">
      <c r="B550" s="67">
        <v>220</v>
      </c>
      <c r="C550" s="41" t="s">
        <v>2884</v>
      </c>
    </row>
    <row r="551" spans="2:3">
      <c r="B551" s="67">
        <v>221</v>
      </c>
      <c r="C551" s="41" t="s">
        <v>2885</v>
      </c>
    </row>
    <row r="552" spans="2:3">
      <c r="B552" s="67">
        <v>222</v>
      </c>
      <c r="C552" s="41" t="s">
        <v>2886</v>
      </c>
    </row>
    <row r="553" spans="2:3">
      <c r="B553" s="67">
        <v>223</v>
      </c>
      <c r="C553" s="41" t="s">
        <v>2887</v>
      </c>
    </row>
    <row r="554" spans="2:3">
      <c r="B554" s="67">
        <v>224</v>
      </c>
      <c r="C554" s="41" t="s">
        <v>2888</v>
      </c>
    </row>
    <row r="555" spans="2:3">
      <c r="B555" s="67">
        <v>225</v>
      </c>
      <c r="C555" s="41" t="s">
        <v>2889</v>
      </c>
    </row>
    <row r="556" spans="2:3">
      <c r="B556" s="67">
        <v>226</v>
      </c>
      <c r="C556" s="41" t="s">
        <v>2200</v>
      </c>
    </row>
    <row r="557" spans="2:3">
      <c r="B557" s="67">
        <v>227</v>
      </c>
      <c r="C557" s="41" t="s">
        <v>2364</v>
      </c>
    </row>
    <row r="558" spans="2:3">
      <c r="B558" s="67">
        <v>228</v>
      </c>
      <c r="C558" s="41" t="s">
        <v>2890</v>
      </c>
    </row>
    <row r="559" spans="2:3">
      <c r="B559" s="67">
        <v>229</v>
      </c>
      <c r="C559" s="41" t="s">
        <v>2885</v>
      </c>
    </row>
    <row r="560" spans="2:3">
      <c r="B560" s="67">
        <v>230</v>
      </c>
      <c r="C560" s="41" t="s">
        <v>2886</v>
      </c>
    </row>
    <row r="561" spans="2:3">
      <c r="B561" s="67">
        <v>231</v>
      </c>
      <c r="C561" s="41" t="s">
        <v>2891</v>
      </c>
    </row>
    <row r="562" spans="2:3">
      <c r="B562" s="67">
        <v>232</v>
      </c>
      <c r="C562" s="41" t="s">
        <v>2892</v>
      </c>
    </row>
    <row r="563" spans="2:3">
      <c r="B563" s="67">
        <v>233</v>
      </c>
      <c r="C563" s="41" t="s">
        <v>2889</v>
      </c>
    </row>
    <row r="564" spans="2:3">
      <c r="B564" s="67">
        <v>234</v>
      </c>
      <c r="C564" s="41" t="s">
        <v>2200</v>
      </c>
    </row>
    <row r="565" spans="2:3">
      <c r="B565" s="67">
        <v>235</v>
      </c>
      <c r="C565" s="41" t="s">
        <v>2364</v>
      </c>
    </row>
    <row r="566" spans="2:3">
      <c r="B566" s="67">
        <v>236</v>
      </c>
      <c r="C566" s="41" t="s">
        <v>2893</v>
      </c>
    </row>
    <row r="567" spans="2:3">
      <c r="B567" s="67">
        <v>237</v>
      </c>
      <c r="C567" s="41" t="s">
        <v>2885</v>
      </c>
    </row>
    <row r="568" spans="2:3">
      <c r="B568" s="67">
        <v>238</v>
      </c>
      <c r="C568" s="41" t="s">
        <v>2886</v>
      </c>
    </row>
    <row r="569" spans="2:3">
      <c r="B569" s="67">
        <v>239</v>
      </c>
      <c r="C569" s="41" t="s">
        <v>2894</v>
      </c>
    </row>
    <row r="570" spans="2:3">
      <c r="B570" s="67">
        <v>240</v>
      </c>
      <c r="C570" s="41" t="s">
        <v>2895</v>
      </c>
    </row>
    <row r="571" spans="2:3">
      <c r="B571" s="67">
        <v>241</v>
      </c>
      <c r="C571" s="41" t="s">
        <v>2889</v>
      </c>
    </row>
    <row r="572" spans="2:3">
      <c r="B572" s="67">
        <v>242</v>
      </c>
      <c r="C572" s="41" t="s">
        <v>2200</v>
      </c>
    </row>
    <row r="573" spans="2:3">
      <c r="B573" s="67">
        <v>243</v>
      </c>
      <c r="C573" s="41" t="s">
        <v>2364</v>
      </c>
    </row>
    <row r="574" spans="2:3">
      <c r="B574" s="67">
        <v>244</v>
      </c>
      <c r="C574" s="41" t="s">
        <v>2896</v>
      </c>
    </row>
    <row r="575" spans="2:3">
      <c r="B575" s="67">
        <v>245</v>
      </c>
      <c r="C575" s="41" t="s">
        <v>2885</v>
      </c>
    </row>
    <row r="576" spans="2:3">
      <c r="B576" s="67">
        <v>246</v>
      </c>
      <c r="C576" s="41" t="s">
        <v>2886</v>
      </c>
    </row>
    <row r="577" spans="2:3">
      <c r="B577" s="67">
        <v>247</v>
      </c>
      <c r="C577" s="41" t="s">
        <v>2897</v>
      </c>
    </row>
    <row r="578" spans="2:3">
      <c r="B578" s="67">
        <v>248</v>
      </c>
      <c r="C578" s="41" t="s">
        <v>2898</v>
      </c>
    </row>
    <row r="579" spans="2:3">
      <c r="B579" s="67">
        <v>249</v>
      </c>
      <c r="C579" s="41" t="s">
        <v>2889</v>
      </c>
    </row>
    <row r="580" spans="2:3">
      <c r="B580" s="67">
        <v>250</v>
      </c>
      <c r="C580" s="41" t="s">
        <v>2200</v>
      </c>
    </row>
    <row r="581" spans="2:3">
      <c r="B581" s="67">
        <v>251</v>
      </c>
      <c r="C581" s="41" t="s">
        <v>2364</v>
      </c>
    </row>
    <row r="582" spans="2:3">
      <c r="B582" s="67">
        <v>252</v>
      </c>
      <c r="C582" s="41" t="s">
        <v>2899</v>
      </c>
    </row>
    <row r="583" spans="2:3">
      <c r="B583" s="67">
        <v>253</v>
      </c>
      <c r="C583" s="41" t="s">
        <v>2885</v>
      </c>
    </row>
    <row r="584" spans="2:3">
      <c r="B584" s="67">
        <v>254</v>
      </c>
      <c r="C584" s="41" t="s">
        <v>2886</v>
      </c>
    </row>
    <row r="585" spans="2:3">
      <c r="B585" s="67">
        <v>255</v>
      </c>
      <c r="C585" s="41" t="s">
        <v>2900</v>
      </c>
    </row>
    <row r="586" spans="2:3">
      <c r="B586" s="67">
        <v>256</v>
      </c>
      <c r="C586" s="41" t="s">
        <v>2901</v>
      </c>
    </row>
    <row r="587" spans="2:3">
      <c r="B587" s="67">
        <v>257</v>
      </c>
      <c r="C587" s="41" t="s">
        <v>2889</v>
      </c>
    </row>
    <row r="588" spans="2:3">
      <c r="B588" s="67">
        <v>258</v>
      </c>
      <c r="C588" s="41" t="s">
        <v>2200</v>
      </c>
    </row>
    <row r="589" spans="2:3">
      <c r="B589" s="67">
        <v>259</v>
      </c>
      <c r="C589" s="41" t="s">
        <v>2364</v>
      </c>
    </row>
    <row r="590" spans="2:3">
      <c r="B590" s="67">
        <v>260</v>
      </c>
      <c r="C590" s="41" t="s">
        <v>2902</v>
      </c>
    </row>
    <row r="591" spans="2:3">
      <c r="B591" s="67">
        <v>261</v>
      </c>
      <c r="C591" s="41" t="s">
        <v>2885</v>
      </c>
    </row>
    <row r="592" spans="2:3">
      <c r="B592" s="67">
        <v>262</v>
      </c>
      <c r="C592" s="41" t="s">
        <v>2886</v>
      </c>
    </row>
    <row r="593" spans="2:3">
      <c r="B593" s="67">
        <v>263</v>
      </c>
      <c r="C593" s="41" t="s">
        <v>2903</v>
      </c>
    </row>
    <row r="594" spans="2:3">
      <c r="B594" s="67">
        <v>264</v>
      </c>
      <c r="C594" s="41" t="s">
        <v>2904</v>
      </c>
    </row>
    <row r="595" spans="2:3">
      <c r="B595" s="67">
        <v>265</v>
      </c>
      <c r="C595" s="41" t="s">
        <v>2889</v>
      </c>
    </row>
    <row r="596" spans="2:3">
      <c r="B596" s="67">
        <v>266</v>
      </c>
      <c r="C596" s="41" t="s">
        <v>2200</v>
      </c>
    </row>
    <row r="597" spans="2:3">
      <c r="B597" s="67">
        <v>267</v>
      </c>
      <c r="C597" s="41" t="s">
        <v>2364</v>
      </c>
    </row>
    <row r="598" spans="2:3">
      <c r="B598" s="67">
        <v>268</v>
      </c>
      <c r="C598" s="41" t="s">
        <v>2905</v>
      </c>
    </row>
    <row r="599" spans="2:3">
      <c r="B599" s="67">
        <v>269</v>
      </c>
      <c r="C599" s="41" t="s">
        <v>2885</v>
      </c>
    </row>
    <row r="600" spans="2:3">
      <c r="B600" s="67">
        <v>270</v>
      </c>
      <c r="C600" s="41" t="s">
        <v>2886</v>
      </c>
    </row>
    <row r="601" spans="2:3">
      <c r="B601" s="67">
        <v>271</v>
      </c>
      <c r="C601" s="41" t="s">
        <v>2906</v>
      </c>
    </row>
    <row r="602" spans="2:3">
      <c r="B602" s="67">
        <v>272</v>
      </c>
      <c r="C602" s="41" t="s">
        <v>2907</v>
      </c>
    </row>
    <row r="603" spans="2:3">
      <c r="B603" s="67">
        <v>273</v>
      </c>
      <c r="C603" s="41" t="s">
        <v>2889</v>
      </c>
    </row>
    <row r="604" spans="2:3">
      <c r="B604" s="67">
        <v>274</v>
      </c>
      <c r="C604" s="41" t="s">
        <v>2190</v>
      </c>
    </row>
    <row r="605" spans="2:3">
      <c r="B605" s="67">
        <v>275</v>
      </c>
      <c r="C605" s="41" t="s">
        <v>2908</v>
      </c>
    </row>
    <row r="606" spans="2:3">
      <c r="B606" s="67">
        <v>276</v>
      </c>
      <c r="C606" s="41" t="s">
        <v>2171</v>
      </c>
    </row>
    <row r="607" spans="2:3">
      <c r="B607" s="67">
        <v>277</v>
      </c>
      <c r="C607" s="41" t="s">
        <v>2328</v>
      </c>
    </row>
    <row r="608" spans="2:3">
      <c r="B608" s="67">
        <v>278</v>
      </c>
      <c r="C608" s="41" t="s">
        <v>2843</v>
      </c>
    </row>
    <row r="609" spans="2:3">
      <c r="B609" s="67">
        <v>279</v>
      </c>
      <c r="C609" s="41" t="s">
        <v>2844</v>
      </c>
    </row>
    <row r="610" spans="2:3">
      <c r="B610" s="67">
        <v>280</v>
      </c>
      <c r="C610" s="41" t="s">
        <v>2798</v>
      </c>
    </row>
    <row r="611" spans="2:3">
      <c r="B611" s="67">
        <v>281</v>
      </c>
      <c r="C611" s="41" t="s">
        <v>2845</v>
      </c>
    </row>
    <row r="612" spans="2:3">
      <c r="B612" s="67">
        <v>282</v>
      </c>
      <c r="C612" s="41" t="s">
        <v>2525</v>
      </c>
    </row>
    <row r="613" spans="2:3">
      <c r="B613" s="67">
        <v>283</v>
      </c>
      <c r="C613" s="41" t="s">
        <v>2856</v>
      </c>
    </row>
    <row r="614" spans="2:3">
      <c r="B614" s="67">
        <v>284</v>
      </c>
      <c r="C614" s="41" t="s">
        <v>2909</v>
      </c>
    </row>
    <row r="615" spans="2:3">
      <c r="B615" s="67">
        <v>285</v>
      </c>
      <c r="C615" s="41" t="s">
        <v>2525</v>
      </c>
    </row>
    <row r="616" spans="2:3">
      <c r="B616" s="67">
        <v>286</v>
      </c>
      <c r="C616" s="41" t="s">
        <v>2883</v>
      </c>
    </row>
    <row r="617" spans="2:3">
      <c r="B617" s="67">
        <v>287</v>
      </c>
      <c r="C617" s="41" t="s">
        <v>2364</v>
      </c>
    </row>
    <row r="618" spans="2:3">
      <c r="B618" s="67">
        <v>288</v>
      </c>
      <c r="C618" s="41" t="s">
        <v>2910</v>
      </c>
    </row>
    <row r="619" spans="2:3">
      <c r="B619" s="67">
        <v>289</v>
      </c>
      <c r="C619" s="41" t="s">
        <v>2885</v>
      </c>
    </row>
    <row r="620" spans="2:3">
      <c r="B620" s="67">
        <v>290</v>
      </c>
      <c r="C620" s="41" t="s">
        <v>2886</v>
      </c>
    </row>
    <row r="621" spans="2:3">
      <c r="B621" s="67">
        <v>291</v>
      </c>
      <c r="C621" s="41" t="s">
        <v>2174</v>
      </c>
    </row>
    <row r="622" spans="2:3">
      <c r="B622" s="67">
        <v>292</v>
      </c>
      <c r="C622" s="41" t="s">
        <v>2911</v>
      </c>
    </row>
    <row r="623" spans="2:3">
      <c r="B623" s="67">
        <v>293</v>
      </c>
      <c r="C623" s="41" t="s">
        <v>2177</v>
      </c>
    </row>
    <row r="624" spans="2:3">
      <c r="B624" s="67">
        <v>294</v>
      </c>
      <c r="C624" s="41" t="s">
        <v>2912</v>
      </c>
    </row>
    <row r="625" spans="2:3">
      <c r="B625" s="67">
        <v>295</v>
      </c>
      <c r="C625" s="41" t="s">
        <v>2913</v>
      </c>
    </row>
    <row r="626" spans="2:3">
      <c r="B626" s="67">
        <v>296</v>
      </c>
      <c r="C626" s="41" t="s">
        <v>2914</v>
      </c>
    </row>
    <row r="627" spans="2:3">
      <c r="B627" s="67">
        <v>297</v>
      </c>
      <c r="C627" s="41" t="s">
        <v>2915</v>
      </c>
    </row>
    <row r="628" spans="2:3">
      <c r="B628" s="67">
        <v>298</v>
      </c>
      <c r="C628" s="41" t="s">
        <v>2916</v>
      </c>
    </row>
    <row r="629" spans="2:3">
      <c r="B629" s="67">
        <v>299</v>
      </c>
      <c r="C629" s="41" t="s">
        <v>2917</v>
      </c>
    </row>
    <row r="630" spans="2:3">
      <c r="B630" s="67">
        <v>300</v>
      </c>
      <c r="C630" s="41" t="s">
        <v>2918</v>
      </c>
    </row>
    <row r="631" spans="2:3">
      <c r="B631" s="67">
        <v>301</v>
      </c>
      <c r="C631" s="41" t="s">
        <v>2919</v>
      </c>
    </row>
    <row r="632" spans="2:3">
      <c r="B632" s="67">
        <v>302</v>
      </c>
      <c r="C632" s="41" t="s">
        <v>2889</v>
      </c>
    </row>
    <row r="633" spans="2:3">
      <c r="B633" s="67">
        <v>303</v>
      </c>
      <c r="C633" s="41" t="s">
        <v>2200</v>
      </c>
    </row>
    <row r="634" spans="2:3">
      <c r="B634" s="67">
        <v>304</v>
      </c>
      <c r="C634" s="41" t="s">
        <v>2364</v>
      </c>
    </row>
    <row r="635" spans="2:3">
      <c r="B635" s="67">
        <v>305</v>
      </c>
      <c r="C635" s="41" t="s">
        <v>2920</v>
      </c>
    </row>
    <row r="636" spans="2:3">
      <c r="B636" s="67">
        <v>306</v>
      </c>
      <c r="C636" s="41" t="s">
        <v>2885</v>
      </c>
    </row>
    <row r="637" spans="2:3">
      <c r="B637" s="67">
        <v>307</v>
      </c>
      <c r="C637" s="41" t="s">
        <v>2886</v>
      </c>
    </row>
    <row r="638" spans="2:3">
      <c r="B638" s="67">
        <v>308</v>
      </c>
      <c r="C638" s="41" t="s">
        <v>2183</v>
      </c>
    </row>
    <row r="639" spans="2:3">
      <c r="B639" s="67">
        <v>309</v>
      </c>
      <c r="C639" s="41" t="s">
        <v>2921</v>
      </c>
    </row>
    <row r="640" spans="2:3">
      <c r="B640" s="67">
        <v>310</v>
      </c>
      <c r="C640" s="41" t="s">
        <v>2177</v>
      </c>
    </row>
    <row r="641" spans="2:3">
      <c r="B641" s="67">
        <v>311</v>
      </c>
      <c r="C641" s="41" t="s">
        <v>2922</v>
      </c>
    </row>
    <row r="642" spans="2:3">
      <c r="B642" s="67">
        <v>312</v>
      </c>
      <c r="C642" s="41" t="s">
        <v>2913</v>
      </c>
    </row>
    <row r="643" spans="2:3">
      <c r="B643" s="67">
        <v>313</v>
      </c>
      <c r="C643" s="41" t="s">
        <v>2923</v>
      </c>
    </row>
    <row r="644" spans="2:3">
      <c r="B644" s="67">
        <v>314</v>
      </c>
      <c r="C644" s="41" t="s">
        <v>2924</v>
      </c>
    </row>
    <row r="645" spans="2:3">
      <c r="B645" s="67">
        <v>315</v>
      </c>
      <c r="C645" s="41" t="s">
        <v>2925</v>
      </c>
    </row>
    <row r="646" spans="2:3">
      <c r="B646" s="67">
        <v>316</v>
      </c>
      <c r="C646" s="41" t="s">
        <v>2926</v>
      </c>
    </row>
    <row r="647" spans="2:3">
      <c r="B647" s="67">
        <v>317</v>
      </c>
      <c r="C647" s="41" t="s">
        <v>2927</v>
      </c>
    </row>
    <row r="648" spans="2:3">
      <c r="B648" s="67">
        <v>318</v>
      </c>
      <c r="C648" s="41" t="s">
        <v>2919</v>
      </c>
    </row>
    <row r="649" spans="2:3">
      <c r="B649" s="67">
        <v>319</v>
      </c>
      <c r="C649" s="41" t="s">
        <v>2889</v>
      </c>
    </row>
    <row r="650" spans="2:3">
      <c r="B650" s="67">
        <v>320</v>
      </c>
      <c r="C650" s="41" t="s">
        <v>2190</v>
      </c>
    </row>
    <row r="651" spans="2:3">
      <c r="B651" s="67">
        <v>695</v>
      </c>
      <c r="C651" s="41" t="s">
        <v>2908</v>
      </c>
    </row>
    <row r="652" spans="2:3">
      <c r="B652" s="67">
        <v>696</v>
      </c>
      <c r="C652" s="41" t="s">
        <v>2207</v>
      </c>
    </row>
    <row r="653" spans="2:3">
      <c r="B653" s="67">
        <v>697</v>
      </c>
      <c r="C653" s="41" t="s">
        <v>2352</v>
      </c>
    </row>
    <row r="654" spans="2:3">
      <c r="B654" s="67">
        <v>698</v>
      </c>
      <c r="C654" s="41" t="s">
        <v>2208</v>
      </c>
    </row>
  </sheetData>
  <mergeCells count="1">
    <mergeCell ref="C48:D48"/>
  </mergeCells>
  <pageMargins left="1" right="1" top="1" bottom="1" header="0.5" footer="0.5"/>
  <pageSetup paperSize="9" orientation="portrait" r:id="rId1"/>
  <headerFooter>
    <oddFooter>&amp;C&amp;9SYS6000V4 MQTT Interface 2.0: Porsche
SAP Nr.: 10000105089, V1.2, &amp;D&amp;R&amp;P</oddFooter>
  </headerFooter>
  <rowBreaks count="6" manualBreakCount="6">
    <brk id="61" max="16383" man="1"/>
    <brk id="93" max="16383" man="1"/>
    <brk id="166" max="16383" man="1"/>
    <brk id="238" max="16383" man="1"/>
    <brk id="284" max="16383" man="1"/>
    <brk id="329" max="16383" man="1"/>
  </rowBreak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79FBE-86F9-485D-961B-EBC607DE22EC}">
  <dimension ref="A11:G633"/>
  <sheetViews>
    <sheetView view="pageLayout" topLeftCell="A60" zoomScale="105" zoomScaleNormal="145" zoomScaleSheetLayoutView="130" zoomScalePageLayoutView="105" workbookViewId="0">
      <selection activeCell="B69" sqref="B69"/>
    </sheetView>
  </sheetViews>
  <sheetFormatPr defaultColWidth="8.7109375" defaultRowHeight="15"/>
  <cols>
    <col min="1" max="1" width="3.85546875" customWidth="1"/>
    <col min="2" max="2" width="12" customWidth="1"/>
    <col min="3" max="3" width="22.42578125" customWidth="1"/>
    <col min="4" max="4" width="16.28515625" customWidth="1"/>
    <col min="5" max="5" width="12.7109375" style="38" customWidth="1"/>
    <col min="6" max="6" width="5.7109375" customWidth="1"/>
    <col min="7" max="7" width="6.28515625" customWidth="1"/>
    <col min="9" max="11" width="9" customWidth="1"/>
  </cols>
  <sheetData>
    <row r="11" spans="4:4">
      <c r="D11" s="38"/>
    </row>
    <row r="12" spans="4:4">
      <c r="D12" s="38"/>
    </row>
    <row r="13" spans="4:4">
      <c r="D13" s="38"/>
    </row>
    <row r="14" spans="4:4">
      <c r="D14" s="38"/>
    </row>
    <row r="15" spans="4:4">
      <c r="D15" s="38"/>
    </row>
    <row r="16" spans="4:4">
      <c r="D16" s="38"/>
    </row>
    <row r="17" spans="2:4">
      <c r="D17" s="38"/>
    </row>
    <row r="18" spans="2:4">
      <c r="D18" s="38"/>
    </row>
    <row r="19" spans="2:4">
      <c r="D19" s="38"/>
    </row>
    <row r="20" spans="2:4">
      <c r="D20" s="38"/>
    </row>
    <row r="21" spans="2:4">
      <c r="D21" s="38"/>
    </row>
    <row r="22" spans="2:4">
      <c r="D22" s="38"/>
    </row>
    <row r="23" spans="2:4" ht="26.25">
      <c r="D23" s="46"/>
    </row>
    <row r="24" spans="2:4" ht="26.25">
      <c r="D24" s="46"/>
    </row>
    <row r="25" spans="2:4" ht="26.25">
      <c r="D25" s="46"/>
    </row>
    <row r="26" spans="2:4">
      <c r="D26" s="38"/>
    </row>
    <row r="27" spans="2:4">
      <c r="D27" s="38"/>
    </row>
    <row r="28" spans="2:4">
      <c r="D28" s="38"/>
    </row>
    <row r="29" spans="2:4">
      <c r="D29" s="38"/>
    </row>
    <row r="30" spans="2:4">
      <c r="B30" s="47"/>
      <c r="D30" s="48"/>
    </row>
    <row r="31" spans="2:4">
      <c r="D31" s="48"/>
    </row>
    <row r="32" spans="2:4">
      <c r="D32" s="48"/>
    </row>
    <row r="33" spans="2:6">
      <c r="D33" s="38"/>
    </row>
    <row r="34" spans="2:6">
      <c r="B34" s="47"/>
      <c r="D34" s="48"/>
    </row>
    <row r="35" spans="2:6">
      <c r="D35" s="38"/>
    </row>
    <row r="36" spans="2:6">
      <c r="D36" s="38"/>
    </row>
    <row r="37" spans="2:6">
      <c r="D37" s="38"/>
    </row>
    <row r="38" spans="2:6">
      <c r="D38" s="38"/>
    </row>
    <row r="39" spans="2:6">
      <c r="D39" s="38"/>
    </row>
    <row r="40" spans="2:6">
      <c r="C40" s="47"/>
      <c r="D40" s="48"/>
    </row>
    <row r="41" spans="2:6">
      <c r="C41" s="47"/>
      <c r="D41" s="48"/>
    </row>
    <row r="42" spans="2:6">
      <c r="C42" s="47"/>
      <c r="D42" s="48"/>
    </row>
    <row r="43" spans="2:6">
      <c r="B43" s="95"/>
      <c r="C43" s="95"/>
    </row>
    <row r="44" spans="2:6">
      <c r="B44" s="95" t="s">
        <v>2765</v>
      </c>
      <c r="C44" s="95" t="s">
        <v>2766</v>
      </c>
    </row>
    <row r="45" spans="2:6">
      <c r="B45" s="88" t="str">
        <f>LEFT('Template Pdf'!B47,3)&amp;RIGHT('Template Pdf'!B47,16)</f>
        <v>1. Revision History</v>
      </c>
      <c r="E45"/>
    </row>
    <row r="46" spans="2:6">
      <c r="B46" s="199" t="s">
        <v>48</v>
      </c>
      <c r="C46" s="387" t="s">
        <v>50</v>
      </c>
      <c r="D46" s="388"/>
      <c r="E46" s="200" t="s">
        <v>51</v>
      </c>
      <c r="F46" s="199" t="s">
        <v>49</v>
      </c>
    </row>
    <row r="47" spans="2:6">
      <c r="B47" s="176" t="s">
        <v>2767</v>
      </c>
      <c r="C47" s="290" t="s">
        <v>53</v>
      </c>
      <c r="D47" s="291"/>
      <c r="E47" s="186" t="s">
        <v>2063</v>
      </c>
      <c r="F47" s="174" t="s">
        <v>52</v>
      </c>
    </row>
    <row r="48" spans="2:6">
      <c r="B48" s="176" t="s">
        <v>2768</v>
      </c>
      <c r="C48" s="290" t="s">
        <v>56</v>
      </c>
      <c r="D48" s="291"/>
      <c r="E48" s="186" t="s">
        <v>2063</v>
      </c>
      <c r="F48" s="174" t="s">
        <v>55</v>
      </c>
    </row>
    <row r="49" spans="2:7">
      <c r="B49" s="176">
        <v>45630</v>
      </c>
      <c r="C49" s="290" t="s">
        <v>2928</v>
      </c>
      <c r="D49" s="291"/>
      <c r="E49" s="186" t="s">
        <v>59</v>
      </c>
      <c r="F49" s="174" t="s">
        <v>57</v>
      </c>
    </row>
    <row r="50" spans="2:7">
      <c r="B50" s="176">
        <v>45673</v>
      </c>
      <c r="C50" s="290" t="s">
        <v>2079</v>
      </c>
      <c r="D50" s="291"/>
      <c r="E50" s="186" t="s">
        <v>2080</v>
      </c>
      <c r="F50" s="174" t="s">
        <v>2068</v>
      </c>
    </row>
    <row r="51" spans="2:7">
      <c r="B51" s="176"/>
      <c r="C51" s="290"/>
      <c r="D51" s="291"/>
      <c r="E51" s="186"/>
      <c r="F51" s="174"/>
    </row>
    <row r="53" spans="2:7">
      <c r="B53" s="87" t="str">
        <f>IF('Template Pdf'!B55="","",'Template Pdf'!B55)</f>
        <v>Table of contents</v>
      </c>
      <c r="C53" s="87"/>
      <c r="D53" s="87"/>
      <c r="E53" s="87"/>
      <c r="F53" s="87"/>
      <c r="G53" s="87"/>
    </row>
    <row r="54" spans="2:7">
      <c r="B54" s="33" t="str">
        <f>IF('Template Pdf'!B56="","",'Template Pdf'!B56)</f>
        <v>1. Revision History</v>
      </c>
      <c r="C54" s="33"/>
      <c r="F54">
        <v>2</v>
      </c>
    </row>
    <row r="55" spans="2:7">
      <c r="B55" s="33" t="str">
        <f ca="1">LEFT('Template Pdf'!B57,3)&amp;B44&amp;RIGHT('Template Pdf'!B57,16)</f>
        <v>2. MQTT Data Collection</v>
      </c>
      <c r="C55" s="33"/>
      <c r="F55">
        <v>3</v>
      </c>
    </row>
    <row r="56" spans="2:7">
      <c r="B56" s="33" t="str">
        <f>IF('Template Pdf'!B58="","",'Template Pdf'!B58)</f>
        <v/>
      </c>
      <c r="C56" s="33" t="str">
        <f>IF('Template Pdf'!C58="","",'Template Pdf'!C58)</f>
        <v>2.1 Commercial Guideline &amp; Recommendations</v>
      </c>
      <c r="F56">
        <v>3</v>
      </c>
    </row>
    <row r="57" spans="2:7">
      <c r="B57" s="33" t="str">
        <f>IF('Template Pdf'!B59="","",'Template Pdf'!B59)</f>
        <v/>
      </c>
      <c r="C57" s="33" t="str">
        <f>IF('Template Pdf'!C59="","",'Template Pdf'!C59)</f>
        <v>2.2 Data description</v>
      </c>
      <c r="F57">
        <v>3</v>
      </c>
    </row>
    <row r="58" spans="2:7">
      <c r="B58" s="33" t="str">
        <f>IF('Template Pdf'!B60="","",'Template Pdf'!B60)</f>
        <v/>
      </c>
      <c r="C58" s="33"/>
    </row>
    <row r="59" spans="2:7">
      <c r="B59" s="33"/>
      <c r="C59" s="33"/>
    </row>
    <row r="60" spans="2:7">
      <c r="B60" s="88" t="str">
        <f ca="1">LEFT('Template Pdf'!B62,3)&amp;'SYS MQTT FFT Magna Pdf'!B44&amp;RIGHT('Template Pdf'!B62,16)</f>
        <v>2. MQTT Data Collection</v>
      </c>
      <c r="C60" s="33"/>
    </row>
    <row r="61" spans="2:7">
      <c r="B61" s="88" t="str">
        <f>IF('Template Pdf'!B63="","",'Template Pdf'!B63)</f>
        <v xml:space="preserve">2.1 Commercial Guideline &amp; Recommendations </v>
      </c>
      <c r="C61" s="33"/>
    </row>
    <row r="62" spans="2:7">
      <c r="B62" s="94" t="str">
        <f>IF('Template Pdf'!B64="","",'Template Pdf'!B64)</f>
        <v>1. The current document serves as a guide. It is continuously enriched and maintained by Atlas Copco.</v>
      </c>
      <c r="C62" s="33"/>
    </row>
    <row r="63" spans="2:7">
      <c r="B63" s="94" t="str">
        <f>IF('Template Pdf'!B65="","",'Template Pdf'!B65)</f>
        <v xml:space="preserve">2. The enabling of the data transfer functionality, is linked to a license file activation on the controller. </v>
      </c>
      <c r="C63" s="33"/>
    </row>
    <row r="64" spans="2:7">
      <c r="B64" s="94" t="str">
        <f>IF('Template Pdf'!B66="","",'Template Pdf'!B66)</f>
        <v xml:space="preserve">    A temporary license can be provided for up to 3 months, for Demo purposes. </v>
      </c>
      <c r="C64" s="33"/>
    </row>
    <row r="65" spans="2:3">
      <c r="B65" s="94" t="str">
        <f>IF('Template Pdf'!B67="","",'Template Pdf'!B67)</f>
        <v>3. It has to be noted that some quantities might only be available through the use of specific options in the controller, </v>
      </c>
      <c r="C65" s="33"/>
    </row>
    <row r="66" spans="2:3">
      <c r="B66" s="94" t="str">
        <f>IF('Template Pdf'!B68="","",'Template Pdf'!B68)</f>
        <v xml:space="preserve">    which might not be activated by default.</v>
      </c>
      <c r="C66" s="33"/>
    </row>
    <row r="67" spans="2:3">
      <c r="B67" s="94" t="str">
        <f>IF('Template Pdf'!B69="","",'Template Pdf'!B69)</f>
        <v xml:space="preserve">4. A simulator is usually provided to facilitate the integration in the factory network, prior the delivery of the real </v>
      </c>
      <c r="C67" s="33"/>
    </row>
    <row r="68" spans="2:3">
      <c r="B68" s="94" t="str">
        <f>IF('Template Pdf'!B70="","",'Template Pdf'!B70)</f>
        <v xml:space="preserve">    system.</v>
      </c>
      <c r="C68" s="33"/>
    </row>
    <row r="69" spans="2:3">
      <c r="B69" s="94" t="str">
        <f>IF('Template Pdf'!B72="","",'Template Pdf'!B72)</f>
        <v/>
      </c>
      <c r="C69" s="33"/>
    </row>
    <row r="70" spans="2:3">
      <c r="B70" s="33" t="str">
        <f>IF('Template Pdf'!B73="","",'Template Pdf'!B73)</f>
        <v/>
      </c>
      <c r="C70" s="33"/>
    </row>
    <row r="71" spans="2:3">
      <c r="B71" s="33" t="str">
        <f>IF('Template Pdf'!B74="","",'Template Pdf'!B74)</f>
        <v/>
      </c>
      <c r="C71" s="33"/>
    </row>
    <row r="72" spans="2:3">
      <c r="B72" s="88" t="str">
        <f>IF('Template Pdf'!B75="","",'Template Pdf'!B75)</f>
        <v>2.2 Data description</v>
      </c>
      <c r="C72" s="33"/>
    </row>
    <row r="73" spans="2:3">
      <c r="B73" s="94" t="str" cm="1">
        <f t="array" ref="B73:B75">'Template Pdf'!B76:B78</f>
        <v xml:space="preserve">Available data are listed in the table below. </v>
      </c>
      <c r="C73" s="33"/>
    </row>
    <row r="74" spans="2:3">
      <c r="B74" s="94" t="str">
        <v xml:space="preserve">Within JSON messages (especially for MQTT), the order of the properties may differ in the future, </v>
      </c>
      <c r="C74" s="33"/>
    </row>
    <row r="75" spans="2:3">
      <c r="B75" s="94" t="str">
        <v xml:space="preserve">but the names of the properties are fixed. </v>
      </c>
      <c r="C75" s="33"/>
    </row>
    <row r="76" spans="2:3">
      <c r="B76" s="60"/>
    </row>
    <row r="77" spans="2:3">
      <c r="B77" s="60"/>
    </row>
    <row r="78" spans="2:3">
      <c r="B78" s="60"/>
    </row>
    <row r="79" spans="2:3">
      <c r="B79" s="60"/>
    </row>
    <row r="80" spans="2:3">
      <c r="B80" s="60"/>
    </row>
    <row r="81" spans="1:7">
      <c r="B81" s="60"/>
    </row>
    <row r="82" spans="1:7">
      <c r="B82" s="60"/>
    </row>
    <row r="83" spans="1:7">
      <c r="B83" s="60"/>
    </row>
    <row r="84" spans="1:7">
      <c r="B84" s="60"/>
    </row>
    <row r="85" spans="1:7">
      <c r="B85" s="60"/>
    </row>
    <row r="86" spans="1:7">
      <c r="B86" s="60"/>
    </row>
    <row r="89" spans="1:7" ht="24">
      <c r="B89" s="251" t="str" cm="1">
        <f t="array" ref="B89:G133">IF('SYS MQTT FFT Magna'!A2:F46="","",'SYS MQTT FFT Magna'!A2:F46)</f>
        <v>Data</v>
      </c>
      <c r="C89" s="251" t="str">
        <v>Description</v>
      </c>
      <c r="D89" s="251" t="str">
        <v>Name in json</v>
      </c>
      <c r="E89" s="251" t="str">
        <v>Example / Format</v>
      </c>
      <c r="F89" s="251" t="str">
        <v>Unit</v>
      </c>
      <c r="G89" s="251" t="str">
        <v>MQTT Version</v>
      </c>
    </row>
    <row r="90" spans="1:7" ht="36">
      <c r="A90" s="86"/>
      <c r="B90" s="184" t="str">
        <v>Application message</v>
      </c>
      <c r="C90" s="132" t="str">
        <v xml:space="preserve">Topic: {Topic}/Application
Triggered after an application is finished. </v>
      </c>
      <c r="D90" s="132" t="str">
        <v/>
      </c>
      <c r="E90" s="132" t="str">
        <v/>
      </c>
      <c r="F90" s="132" t="str">
        <v/>
      </c>
      <c r="G90" s="132" t="str">
        <v>2.0.0</v>
      </c>
    </row>
    <row r="91" spans="1:7" ht="24">
      <c r="B91" s="254" t="str">
        <v>general_data object</v>
      </c>
      <c r="C91" s="167" t="str">
        <v/>
      </c>
      <c r="D91" s="167" t="str">
        <v>general_data</v>
      </c>
      <c r="E91" s="167" t="str">
        <v/>
      </c>
      <c r="F91" s="167" t="str">
        <v/>
      </c>
      <c r="G91" s="167" t="str">
        <v>2.0.0</v>
      </c>
    </row>
    <row r="92" spans="1:7" ht="96">
      <c r="A92" s="86"/>
      <c r="B92" s="132" t="str">
        <v>Type / Part ID</v>
      </c>
      <c r="C92" s="132" t="str">
        <v xml:space="preserve">Type / Part ID
In SYS6000, this is the PartId. It depends on the robot interface, whether there is a useful value. 
In ASC5000, this is sometimes also used as a TypeId. </v>
      </c>
      <c r="D92" s="132" t="str">
        <v>kw_id
technology_value.tech.PartId</v>
      </c>
      <c r="E92" s="132" t="str">
        <v>"ABC-0815-165249"</v>
      </c>
      <c r="F92" s="132" t="str">
        <v/>
      </c>
      <c r="G92" s="132" t="str">
        <v>2.0.0</v>
      </c>
    </row>
    <row r="93" spans="1:7" ht="36">
      <c r="B93" s="167" t="str">
        <v>Hpc 1 Active Barrel Install Date</v>
      </c>
      <c r="C93" s="167" t="str">
        <v>Installation date of active barrel of HPC 1</v>
      </c>
      <c r="D93" s="167" t="str">
        <v>date 1, time 1
HPC 1 InstallDate</v>
      </c>
      <c r="E93" s="167" t="str">
        <v>"26.01.2021" (date)
„13:28“ (time)</v>
      </c>
      <c r="F93" s="167" t="str">
        <v/>
      </c>
      <c r="G93" s="167" t="str">
        <v>2.0.0</v>
      </c>
    </row>
    <row r="94" spans="1:7" ht="36">
      <c r="A94" s="86"/>
      <c r="B94" s="132" t="str">
        <v>Hpc 2 Active Barrel Install Date</v>
      </c>
      <c r="C94" s="132" t="str">
        <v>Installation date of active barrel of HPC 2</v>
      </c>
      <c r="D94" s="132" t="str">
        <v>date 2, time 2
HPC 2 InstallDate</v>
      </c>
      <c r="E94" s="132" t="str">
        <v>"26.01.2021" (date)
„13:28“ (time)</v>
      </c>
      <c r="F94" s="132" t="str">
        <v/>
      </c>
      <c r="G94" s="132" t="str">
        <v>2.0.0</v>
      </c>
    </row>
    <row r="95" spans="1:7" ht="39.75" customHeight="1">
      <c r="B95" s="254" t="str">
        <v>charge object</v>
      </c>
      <c r="C95" s="167" t="str">
        <v>active barrel information (system bar code scanner must be installed and enabled)</v>
      </c>
      <c r="D95" s="167" t="str">
        <v>charge</v>
      </c>
      <c r="E95" s="167" t="str">
        <v/>
      </c>
      <c r="F95" s="167" t="str">
        <v/>
      </c>
      <c r="G95" s="167" t="str">
        <v/>
      </c>
    </row>
    <row r="96" spans="1:7" ht="48">
      <c r="A96" s="86"/>
      <c r="B96" s="132" t="str">
        <v>Last Barrel Change UniqueId for HPC 1</v>
      </c>
      <c r="C96" s="132" t="str">
        <v>Unique ID of last barrel change for HCP1</v>
      </c>
      <c r="D96" s="132" t="str">
        <v>HPC 1 UniqueId</v>
      </c>
      <c r="E96" s="132" t="str">
        <v>"12345"</v>
      </c>
      <c r="F96" s="132" t="str">
        <v/>
      </c>
      <c r="G96" s="132" t="str">
        <v>2.0.0</v>
      </c>
    </row>
    <row r="97" spans="1:7" ht="48">
      <c r="B97" s="167" t="str">
        <v>Last Barrel Change UniqueId for HPC 2</v>
      </c>
      <c r="C97" s="167" t="str">
        <v>Unique ID of last barrel change for HCP2</v>
      </c>
      <c r="D97" s="167" t="str">
        <v>HPC 2 UniqueId</v>
      </c>
      <c r="E97" s="167" t="str">
        <v>"12345"</v>
      </c>
      <c r="F97" s="167" t="str">
        <v/>
      </c>
      <c r="G97" s="167" t="str">
        <v>2.0.0</v>
      </c>
    </row>
    <row r="98" spans="1:7" ht="36">
      <c r="A98" s="86"/>
      <c r="B98" s="132" t="str">
        <v>Hpc1 Active Barrel Number</v>
      </c>
      <c r="C98" s="132" t="str">
        <v>Active barrel number of Hpc1 (0: no barrel or barrel number 1 or 2)</v>
      </c>
      <c r="D98" s="132" t="str">
        <v>HPC 1 Barrel</v>
      </c>
      <c r="E98" s="132" t="str">
        <v>"1" or „2“</v>
      </c>
      <c r="F98" s="132" t="str">
        <v/>
      </c>
      <c r="G98" s="132" t="str">
        <v>2.0.0</v>
      </c>
    </row>
    <row r="99" spans="1:7" ht="36">
      <c r="B99" s="167" t="str">
        <v>Hpc2 Active Barrel Number</v>
      </c>
      <c r="C99" s="167" t="str">
        <v>Active barrel number of Hpc2 (0: no barrel or barrel number 1 or 2)</v>
      </c>
      <c r="D99" s="167" t="str">
        <v>HPC 2 Barrel</v>
      </c>
      <c r="E99" s="167" t="str">
        <v>"1" or „2“</v>
      </c>
      <c r="F99" s="167" t="str">
        <v/>
      </c>
      <c r="G99" s="167" t="str">
        <v>2.0.0</v>
      </c>
    </row>
    <row r="100" spans="1:7" ht="36">
      <c r="A100" s="86"/>
      <c r="B100" s="132" t="str">
        <v>Hpc 1 Active Barrel User Name</v>
      </c>
      <c r="C100" s="132" t="str">
        <v>Username for active barrel for HPC 1</v>
      </c>
      <c r="D100" s="132" t="str">
        <v>HPC 1 UserName</v>
      </c>
      <c r="E100" s="132" t="str">
        <v>„musterm“</v>
      </c>
      <c r="F100" s="132" t="str">
        <v/>
      </c>
      <c r="G100" s="132" t="str">
        <v>2.0.0</v>
      </c>
    </row>
    <row r="101" spans="1:7" ht="36">
      <c r="B101" s="167" t="str">
        <v>Hpc 2 Active Barrel User Name</v>
      </c>
      <c r="C101" s="167" t="str">
        <v>Username for active barrel for HPC 2</v>
      </c>
      <c r="D101" s="167" t="str">
        <v>HPC 2 UserName</v>
      </c>
      <c r="E101" s="167" t="str">
        <v>„musterm“</v>
      </c>
      <c r="F101" s="167" t="str">
        <v/>
      </c>
      <c r="G101" s="167" t="str">
        <v>2.0.0</v>
      </c>
    </row>
    <row r="102" spans="1:7" ht="36">
      <c r="A102" s="86"/>
      <c r="B102" s="132" t="str">
        <v>Hpc 1 Active Barrel Material</v>
      </c>
      <c r="C102" s="132" t="str">
        <v>Material name of active barrel for HPC 1</v>
      </c>
      <c r="D102" s="132" t="str">
        <v>HPC 1 Material</v>
      </c>
      <c r="E102" s="132" t="str">
        <v>„Epoxy A34“</v>
      </c>
      <c r="F102" s="132" t="str">
        <v/>
      </c>
      <c r="G102" s="132" t="str">
        <v>2.0.0</v>
      </c>
    </row>
    <row r="103" spans="1:7" ht="36">
      <c r="B103" s="167" t="str">
        <v>Hpc 2 Active Barrel Material</v>
      </c>
      <c r="C103" s="167" t="str">
        <v>Material name of active barrel for HPC 2</v>
      </c>
      <c r="D103" s="167" t="str">
        <v>HPC 2 Material</v>
      </c>
      <c r="E103" s="167" t="str">
        <v>„Epoxy A34“</v>
      </c>
      <c r="F103" s="167" t="str">
        <v/>
      </c>
      <c r="G103" s="167" t="str">
        <v>2.0.0</v>
      </c>
    </row>
    <row r="104" spans="1:7" ht="24">
      <c r="A104" s="86"/>
      <c r="B104" s="132" t="str">
        <v>Hpc 1 Active Barrel Charge</v>
      </c>
      <c r="C104" s="132" t="str">
        <v>Charge of active barrel for HPC 1</v>
      </c>
      <c r="D104" s="132" t="str">
        <v>HPC 1 Charge</v>
      </c>
      <c r="E104" s="132" t="str">
        <v>„23423adf“</v>
      </c>
      <c r="F104" s="132" t="str">
        <v/>
      </c>
      <c r="G104" s="132" t="str">
        <v>2.0.0</v>
      </c>
    </row>
    <row r="105" spans="1:7" ht="24">
      <c r="B105" s="167" t="str">
        <v>Hpc 2 Active Barrel Charge</v>
      </c>
      <c r="C105" s="167" t="str">
        <v>Charge of active barrel for HPC 2</v>
      </c>
      <c r="D105" s="167" t="str">
        <v>HPC 2 Charge</v>
      </c>
      <c r="E105" s="167" t="str">
        <v>„23423adf“</v>
      </c>
      <c r="F105" s="167" t="str">
        <v/>
      </c>
      <c r="G105" s="167" t="str">
        <v>2.0.0</v>
      </c>
    </row>
    <row r="106" spans="1:7" ht="48">
      <c r="A106" s="86"/>
      <c r="B106" s="132" t="str">
        <v>Hpc 1 Active Barrel Expiration Date</v>
      </c>
      <c r="C106" s="132" t="str">
        <v>Expiration date for active barrel for HPC 1</v>
      </c>
      <c r="D106" s="132" t="str">
        <v>HPC 1 Expiration Date</v>
      </c>
      <c r="E106" s="132" t="str">
        <v>"1981-03-27T00:00:00+01:00"</v>
      </c>
      <c r="F106" s="132" t="str">
        <v/>
      </c>
      <c r="G106" s="132" t="str">
        <v>2.0.0</v>
      </c>
    </row>
    <row r="107" spans="1:7" ht="48">
      <c r="B107" s="167" t="str">
        <v>Hpc 2 Active Barrel Expiration Date</v>
      </c>
      <c r="C107" s="167" t="str">
        <v>Expiration date for active barrel for HPC 2</v>
      </c>
      <c r="D107" s="167" t="str">
        <v>HPC 2 Expiration Date</v>
      </c>
      <c r="E107" s="167" t="str">
        <v>"1981-03-27T00:00:00+01:00"</v>
      </c>
      <c r="F107" s="167" t="str">
        <v/>
      </c>
      <c r="G107" s="167" t="str">
        <v>2.0.0</v>
      </c>
    </row>
    <row r="108" spans="1:7" ht="48">
      <c r="A108" s="86"/>
      <c r="B108" s="132" t="str">
        <v>Hpc 1 Active Barrel Package Number</v>
      </c>
      <c r="C108" s="132" t="str">
        <v>Package number of active barrel of HPC 1</v>
      </c>
      <c r="D108" s="132" t="str">
        <v>HPC 1 PackageNr</v>
      </c>
      <c r="E108" s="132" t="str">
        <v>"98765"</v>
      </c>
      <c r="F108" s="132" t="str">
        <v/>
      </c>
      <c r="G108" s="132" t="str">
        <v>2.0.0</v>
      </c>
    </row>
    <row r="109" spans="1:7" ht="48">
      <c r="B109" s="167" t="str">
        <v>Hpc 2 Active Barrel Package Number</v>
      </c>
      <c r="C109" s="167" t="str">
        <v>Package number of active barrel of HPC 2</v>
      </c>
      <c r="D109" s="167" t="str">
        <v>HPC 2 PackageNr</v>
      </c>
      <c r="E109" s="167" t="str">
        <v/>
      </c>
      <c r="F109" s="167" t="str">
        <v/>
      </c>
      <c r="G109" s="167" t="str">
        <v>2.0.0</v>
      </c>
    </row>
    <row r="110" spans="1:7">
      <c r="B110" s="184" t="str">
        <v>identify object</v>
      </c>
      <c r="C110" s="132" t="str">
        <v>identification information</v>
      </c>
      <c r="D110" s="132" t="str">
        <v>Identify</v>
      </c>
      <c r="E110" s="132" t="str">
        <v/>
      </c>
      <c r="F110" s="132" t="str">
        <v/>
      </c>
      <c r="G110" s="132" t="str">
        <v>2.0.0</v>
      </c>
    </row>
    <row r="111" spans="1:7" ht="24">
      <c r="B111" s="167" t="str">
        <v>Machine Name</v>
      </c>
      <c r="C111" s="167" t="str">
        <v>Machine name</v>
      </c>
      <c r="D111" s="167" t="str">
        <v>station</v>
      </c>
      <c r="E111" s="167" t="str">
        <v>"DefaultMachineName"</v>
      </c>
      <c r="F111" s="167" t="str">
        <v/>
      </c>
      <c r="G111" s="167" t="str">
        <v>2.0.0</v>
      </c>
    </row>
    <row r="112" spans="1:7" ht="24">
      <c r="B112" s="132" t="str">
        <v>IP-address</v>
      </c>
      <c r="C112" s="132" t="str">
        <v>IP-address</v>
      </c>
      <c r="D112" s="132" t="str">
        <v>ip-address</v>
      </c>
      <c r="E112" s="132" t="str">
        <v>"192.168.220.66"</v>
      </c>
      <c r="F112" s="132" t="str">
        <v/>
      </c>
      <c r="G112" s="132" t="str">
        <v>2.0.0</v>
      </c>
    </row>
    <row r="113" spans="2:7" ht="24">
      <c r="B113" s="167" t="str">
        <v>Profinet Device Name</v>
      </c>
      <c r="C113" s="167" t="str">
        <v>Profinet device name</v>
      </c>
      <c r="D113" s="167" t="str">
        <v>name</v>
      </c>
      <c r="E113" s="167" t="str">
        <v>"CompactCom 40 PIR"</v>
      </c>
      <c r="F113" s="167" t="str">
        <v/>
      </c>
      <c r="G113" s="167" t="str">
        <v>2.0.0</v>
      </c>
    </row>
    <row r="114" spans="2:7" ht="24">
      <c r="B114" s="132" t="str">
        <v>Application type</v>
      </c>
      <c r="C114" s="132" t="str">
        <v/>
      </c>
      <c r="D114" s="132" t="str">
        <v>application_type</v>
      </c>
      <c r="E114" s="132" t="str">
        <v>always "GLUEING"</v>
      </c>
      <c r="F114" s="132" t="str">
        <v/>
      </c>
      <c r="G114" s="132" t="str">
        <v>2.0.0</v>
      </c>
    </row>
    <row r="115" spans="2:7" ht="24">
      <c r="B115" s="167" t="str">
        <v>Manufacturer</v>
      </c>
      <c r="C115" s="167" t="str">
        <v>Manufacturer</v>
      </c>
      <c r="D115" s="167" t="str">
        <v>manufacturer</v>
      </c>
      <c r="E115" s="167" t="str">
        <v>always "Atlas Copco"</v>
      </c>
      <c r="F115" s="167" t="str">
        <v/>
      </c>
      <c r="G115" s="167" t="str">
        <v>2.0.0</v>
      </c>
    </row>
    <row r="116" spans="2:7" ht="36">
      <c r="B116" s="132" t="str">
        <v>Joining number object</v>
      </c>
      <c r="C116" s="132" t="str">
        <v/>
      </c>
      <c r="D116" s="132" t="str">
        <v>joining_number</v>
      </c>
      <c r="E116" s="132" t="str">
        <v/>
      </c>
      <c r="F116" s="132" t="str">
        <v/>
      </c>
      <c r="G116" s="132" t="str">
        <v>2.0.0</v>
      </c>
    </row>
    <row r="117" spans="2:7" ht="24">
      <c r="B117" s="167" t="str">
        <v>Beads Number</v>
      </c>
      <c r="C117" s="167" t="str">
        <v>Number of beads</v>
      </c>
      <c r="D117" s="167" t="str">
        <v>joining_number.value</v>
      </c>
      <c r="E117" s="167" t="str">
        <v>"1"</v>
      </c>
      <c r="F117" s="167" t="str">
        <v/>
      </c>
      <c r="G117" s="167" t="str">
        <v>2.0.0</v>
      </c>
    </row>
    <row r="118" spans="2:7" ht="48">
      <c r="B118" s="132" t="str">
        <v>Application Time Stamp</v>
      </c>
      <c r="C118" s="132" t="str">
        <v>Time stamp at end of application</v>
      </c>
      <c r="D118" s="132" t="str">
        <v>joining_number.date
joining_number.time</v>
      </c>
      <c r="E118" s="132" t="str">
        <v>"26.01.2021" (date)
"15:53" (time)</v>
      </c>
      <c r="F118" s="132" t="str">
        <v/>
      </c>
      <c r="G118" s="132" t="str">
        <v>2.0.0</v>
      </c>
    </row>
    <row r="119" spans="2:7" ht="24">
      <c r="B119" s="167" t="str">
        <v>Application Result</v>
      </c>
      <c r="C119" s="167" t="str">
        <v>Result of application</v>
      </c>
      <c r="D119" s="167" t="str">
        <v>ApplicationResult</v>
      </c>
      <c r="E119" s="167" t="str">
        <v>"OK" or "NOK"</v>
      </c>
      <c r="F119" s="167" t="str">
        <v/>
      </c>
      <c r="G119" s="167" t="str">
        <v>2.0.0</v>
      </c>
    </row>
    <row r="120" spans="2:7" ht="36">
      <c r="B120" s="184" t="str">
        <v>tech object</v>
      </c>
      <c r="C120" s="132" t="str">
        <v>below joining_number.technology_value object</v>
      </c>
      <c r="D120" s="132" t="str">
        <v>technology_value.tech</v>
      </c>
      <c r="E120" s="132" t="str">
        <v/>
      </c>
      <c r="F120" s="132" t="str">
        <v/>
      </c>
      <c r="G120" s="132" t="str">
        <v>2.0.0</v>
      </c>
    </row>
    <row r="121" spans="2:7" ht="36">
      <c r="B121" s="167" t="str">
        <v>Material program number</v>
      </c>
      <c r="C121" s="167" t="str">
        <v>Material program number</v>
      </c>
      <c r="D121" s="167" t="str">
        <v>ProgramNumber</v>
      </c>
      <c r="E121" s="167" t="str">
        <v>“1”</v>
      </c>
      <c r="F121" s="167" t="str">
        <v/>
      </c>
      <c r="G121" s="167" t="str">
        <v>2.0.0</v>
      </c>
    </row>
    <row r="122" spans="2:7" ht="84">
      <c r="B122" s="132" t="str">
        <v>Bead target volume</v>
      </c>
      <c r="C122" s="132" t="str">
        <v>Array of single bead target volumes.
Depending upon the customer requirement each value can be extracted in derived data logic.</v>
      </c>
      <c r="D122" s="132" t="str">
        <v>TargetVolume</v>
      </c>
      <c r="E122" s="132" t="str">
        <v>"12.000"</v>
      </c>
      <c r="F122" s="132" t="str">
        <v>cm³</v>
      </c>
      <c r="G122" s="132" t="str">
        <v>2.0.0</v>
      </c>
    </row>
    <row r="123" spans="2:7" ht="84">
      <c r="B123" s="167" t="str">
        <v>Bead measured volumes</v>
      </c>
      <c r="C123" s="167" t="str">
        <v>Array of single bead application volumes.
Depending upon the customer requirement each value can be extracted in derived data logic.</v>
      </c>
      <c r="D123" s="167" t="str">
        <v>SingleBeadVolume</v>
      </c>
      <c r="E123" s="167" t="str">
        <v>"8.488"</v>
      </c>
      <c r="F123" s="167" t="str">
        <v>cm³</v>
      </c>
      <c r="G123" s="167" t="str">
        <v>2.0.0</v>
      </c>
    </row>
    <row r="124" spans="2:7" ht="36">
      <c r="B124" s="132" t="str">
        <v>Volume Deviation</v>
      </c>
      <c r="C124" s="132" t="str">
        <v>Deviation between dispensed volume and set volume</v>
      </c>
      <c r="D124" s="132" t="str">
        <v>VolumeDeviation</v>
      </c>
      <c r="E124" s="132" t="str">
        <v>"-29.260"</v>
      </c>
      <c r="F124" s="132" t="str">
        <v>cm³</v>
      </c>
      <c r="G124" s="132" t="str">
        <v>2.0.0</v>
      </c>
    </row>
    <row r="125" spans="2:7" ht="84">
      <c r="B125" s="167" t="str">
        <v>Bead application times</v>
      </c>
      <c r="C125" s="167" t="str">
        <v>Array of single bead application times.
Depending upon the customer requirement each value can be extracted in derived data logic.</v>
      </c>
      <c r="D125" s="167" t="str">
        <v>ApplicationTime</v>
      </c>
      <c r="E125" s="167" t="str">
        <v>"8.808"</v>
      </c>
      <c r="F125" s="167" t="str">
        <v>s</v>
      </c>
      <c r="G125" s="167" t="str">
        <v>2.0.0</v>
      </c>
    </row>
    <row r="126" spans="2:7" ht="24">
      <c r="B126" s="132" t="str">
        <v>Active Barrel HPC 1</v>
      </c>
      <c r="C126" s="132" t="str">
        <v>Active barrel for HPC 1</v>
      </c>
      <c r="D126" s="132" t="str">
        <v>ActiveBarrelComp1</v>
      </c>
      <c r="E126" s="132" t="str">
        <v>"0"</v>
      </c>
      <c r="F126" s="132" t="str">
        <v/>
      </c>
      <c r="G126" s="132" t="str">
        <v>2.0.0</v>
      </c>
    </row>
    <row r="127" spans="2:7" ht="24">
      <c r="B127" s="167" t="str">
        <v>Active Barrel HPC 2</v>
      </c>
      <c r="C127" s="167" t="str">
        <v>Active barrel for HPC 2</v>
      </c>
      <c r="D127" s="167" t="str">
        <v>ActiveBarrelComp2</v>
      </c>
      <c r="E127" s="167" t="str">
        <v>"0"</v>
      </c>
      <c r="F127" s="167" t="str">
        <v/>
      </c>
      <c r="G127" s="167" t="str">
        <v>2.0.0</v>
      </c>
    </row>
    <row r="128" spans="2:7" ht="24">
      <c r="B128" s="132" t="str">
        <v>Target mix ratio</v>
      </c>
      <c r="C128" s="132" t="str">
        <v>Target mix ration for 2K systems</v>
      </c>
      <c r="D128" s="132" t="str">
        <v>TargetMixRatio</v>
      </c>
      <c r="E128" s="132" t="str">
        <v>"1.00"</v>
      </c>
      <c r="F128" s="132" t="str">
        <v/>
      </c>
      <c r="G128" s="132" t="str">
        <v>2.0.0</v>
      </c>
    </row>
    <row r="129" spans="2:7" ht="60">
      <c r="B129" s="167" t="str">
        <v>MixRatioFromVolume</v>
      </c>
      <c r="C129" s="167" t="str">
        <v xml:space="preserve">Not added to Standard Interface because, it is implemented for specific customer (GM). Not maintained. </v>
      </c>
      <c r="D129" s="167" t="str">
        <v>ActualMixRatio</v>
      </c>
      <c r="E129" s="167" t="str">
        <v>"0.99"</v>
      </c>
      <c r="F129" s="167" t="str">
        <v/>
      </c>
      <c r="G129" s="167" t="str">
        <v>2.0.0</v>
      </c>
    </row>
    <row r="130" spans="2:7" ht="24">
      <c r="B130" s="132" t="str">
        <v>Mix ratio deviation</v>
      </c>
      <c r="C130" s="132" t="str">
        <v>Mix ratio deviation</v>
      </c>
      <c r="D130" s="132" t="str">
        <v>MixRatioDeviation</v>
      </c>
      <c r="E130" s="132" t="str">
        <v>"-0.01"</v>
      </c>
      <c r="F130" s="132" t="str">
        <v/>
      </c>
      <c r="G130" s="132" t="str">
        <v>2.0.0</v>
      </c>
    </row>
    <row r="131" spans="2:7" ht="24">
      <c r="B131" s="167" t="str">
        <v>Single bead location</v>
      </c>
      <c r="C131" s="167" t="str">
        <v/>
      </c>
      <c r="D131" s="167" t="str">
        <v>BeadLocation</v>
      </c>
      <c r="E131" s="167" t="str">
        <v>Always "Not implemented"</v>
      </c>
      <c r="F131" s="167" t="str">
        <v/>
      </c>
      <c r="G131" s="167" t="str">
        <v>2.0.0</v>
      </c>
    </row>
    <row r="132" spans="2:7" ht="24">
      <c r="B132" s="132" t="str">
        <v>Single bead width</v>
      </c>
      <c r="C132" s="132" t="str">
        <v/>
      </c>
      <c r="D132" s="132" t="str">
        <v>BeadWidth</v>
      </c>
      <c r="E132" s="132" t="str">
        <v>Always "Not implemented"</v>
      </c>
      <c r="F132" s="132" t="str">
        <v/>
      </c>
      <c r="G132" s="132" t="str">
        <v>2.0.0</v>
      </c>
    </row>
    <row r="133" spans="2:7" ht="24">
      <c r="B133" s="167" t="str">
        <v>Single bead interruption</v>
      </c>
      <c r="C133" s="167" t="str">
        <v/>
      </c>
      <c r="D133" s="167" t="str">
        <v>BeadInterruption</v>
      </c>
      <c r="E133" s="167" t="str">
        <v>Always "Not implemented"</v>
      </c>
      <c r="F133" s="167" t="str">
        <v/>
      </c>
      <c r="G133" s="167" t="str">
        <v>2.0.0</v>
      </c>
    </row>
    <row r="134" spans="2:7">
      <c r="B134" s="124"/>
      <c r="C134" s="124"/>
      <c r="D134" s="124"/>
      <c r="E134" s="124"/>
      <c r="F134" s="124"/>
      <c r="G134" s="124"/>
    </row>
    <row r="135" spans="2:7" ht="24">
      <c r="B135" s="251" t="s">
        <v>88</v>
      </c>
      <c r="C135" s="251" t="s">
        <v>2</v>
      </c>
      <c r="D135" s="251" t="s">
        <v>1992</v>
      </c>
      <c r="E135" s="251" t="s">
        <v>2085</v>
      </c>
      <c r="F135" s="251" t="s">
        <v>1993</v>
      </c>
      <c r="G135" s="251" t="s">
        <v>2625</v>
      </c>
    </row>
    <row r="136" spans="2:7" ht="48">
      <c r="B136" s="254" t="str" cm="1">
        <f t="array" ref="B136:G144">IF('SYS MQTT FFT Magna'!A47:F55="","",'SYS MQTT FFT Magna'!A47:F55)</f>
        <v>Vision message</v>
      </c>
      <c r="C136" s="167" t="str">
        <v xml:space="preserve">Topic: {Topic}/Vision
Triggered after inspection result was received via MQTT with topic Quiss/#. </v>
      </c>
      <c r="D136" s="167" t="str">
        <v/>
      </c>
      <c r="E136" s="167" t="str">
        <v/>
      </c>
      <c r="F136" s="167" t="str">
        <v/>
      </c>
      <c r="G136" s="167" t="str">
        <v>4.3.1</v>
      </c>
    </row>
    <row r="137" spans="2:7">
      <c r="B137" s="184" t="str">
        <v>identify object</v>
      </c>
      <c r="C137" s="132" t="str">
        <v>identification information</v>
      </c>
      <c r="D137" s="132" t="str">
        <v>Identify</v>
      </c>
      <c r="E137" s="132" t="str">
        <v/>
      </c>
      <c r="F137" s="132" t="str">
        <v/>
      </c>
      <c r="G137" s="132" t="str">
        <v>4.3.1</v>
      </c>
    </row>
    <row r="138" spans="2:7" ht="24">
      <c r="B138" s="167" t="str">
        <v>PartId from Vision</v>
      </c>
      <c r="C138" s="167" t="str">
        <v>PartId derived from vision information</v>
      </c>
      <c r="D138" s="167" t="str">
        <v>kw_id</v>
      </c>
      <c r="E138" s="167" t="str">
        <v>"ABC-0815-165249"</v>
      </c>
      <c r="F138" s="167" t="str">
        <v/>
      </c>
      <c r="G138" s="167" t="str">
        <v>4.3.1</v>
      </c>
    </row>
    <row r="139" spans="2:7" ht="24">
      <c r="B139" s="132" t="str">
        <v>application_type</v>
      </c>
      <c r="C139" s="132" t="str">
        <v/>
      </c>
      <c r="D139" s="132" t="str">
        <v>always "QUISS"</v>
      </c>
      <c r="E139" s="132" t="str">
        <v/>
      </c>
      <c r="F139" s="132" t="str">
        <v/>
      </c>
      <c r="G139" s="132" t="str">
        <v>4.3.1</v>
      </c>
    </row>
    <row r="140" spans="2:7" ht="36">
      <c r="B140" s="167" t="str">
        <v>Vision station</v>
      </c>
      <c r="C140" s="167" t="str">
        <v>Vision system station name derived from MQTT message</v>
      </c>
      <c r="D140" s="167" t="str">
        <v>station</v>
      </c>
      <c r="E140" s="167" t="str">
        <v>string</v>
      </c>
      <c r="F140" s="167" t="str">
        <v/>
      </c>
      <c r="G140" s="167" t="str">
        <v>4.3.1</v>
      </c>
    </row>
    <row r="141" spans="2:7" ht="48">
      <c r="B141" s="132" t="str">
        <v>Vision Ip Address from MQTT message</v>
      </c>
      <c r="C141" s="132" t="str">
        <v>Vision IP address from MQTT message</v>
      </c>
      <c r="D141" s="132" t="str">
        <v>ip-address</v>
      </c>
      <c r="E141" s="132" t="str">
        <v>string
e.g. "192.168.0.100"</v>
      </c>
      <c r="F141" s="132" t="str">
        <v/>
      </c>
      <c r="G141" s="132" t="str">
        <v>4.3.1</v>
      </c>
    </row>
    <row r="142" spans="2:7" ht="24">
      <c r="B142" s="167" t="str">
        <v>Vison name</v>
      </c>
      <c r="C142" s="167" t="str">
        <v>Vision system name from MQTT message</v>
      </c>
      <c r="D142" s="167" t="str">
        <v>name</v>
      </c>
      <c r="E142" s="167" t="str">
        <v>string</v>
      </c>
      <c r="F142" s="167" t="str">
        <v/>
      </c>
      <c r="G142" s="167" t="str">
        <v>4.3.1</v>
      </c>
    </row>
    <row r="143" spans="2:7" ht="36">
      <c r="B143" s="132" t="str">
        <v>Inspection number</v>
      </c>
      <c r="C143" s="132" t="str">
        <v/>
      </c>
      <c r="D143" s="132" t="str">
        <v>technology_value.joining_number.value</v>
      </c>
      <c r="E143" s="132" t="str">
        <v>"1"</v>
      </c>
      <c r="F143" s="132" t="str">
        <v/>
      </c>
      <c r="G143" s="132" t="str">
        <v>4.3.1</v>
      </c>
    </row>
    <row r="144" spans="2:7" ht="216">
      <c r="B144" s="167" t="str">
        <v>List of inspection results for RTVision.t</v>
      </c>
      <c r="C144" s="167" t="str">
        <v>Contains InspectionNr, various errors that could happen per inspection and and InspectionResult. 
For data from RTVision.t.
The errors are
- GlueNotFound
- BeadTooWide
- BeadTooNarrow
- GlueDisplaced
- GlueFound
- GapTooLong
- ReferenceNotFound
- InvalidReference
- ReferenceDisplaced
- DistanceDisplaced
- SensorComparisonNOK
- OtherProblem</v>
      </c>
      <c r="D144" s="167" t="str">
        <v>technology_value.tech.&lt;name of inspection artifact&gt;</v>
      </c>
      <c r="E144" s="167" t="str">
        <v>{
  "id": 1,
  "value": "IO",
  "name": "Kleber nicht Gefunden"
}</v>
      </c>
      <c r="F144" s="167" t="str">
        <v/>
      </c>
      <c r="G144" s="167" t="str">
        <v>4.3.1</v>
      </c>
    </row>
    <row r="145" spans="2:7">
      <c r="B145" s="133"/>
      <c r="C145" s="133"/>
      <c r="D145" s="133"/>
      <c r="E145" s="133"/>
      <c r="F145" s="133"/>
      <c r="G145" s="133"/>
    </row>
    <row r="146" spans="2:7" ht="15.75">
      <c r="B146" s="250" t="s">
        <v>2929</v>
      </c>
      <c r="C146" s="133"/>
      <c r="D146" s="133"/>
      <c r="E146" s="133"/>
      <c r="F146" s="133"/>
      <c r="G146" s="133"/>
    </row>
    <row r="147" spans="2:7">
      <c r="B147" s="133"/>
      <c r="C147" s="133"/>
      <c r="D147" s="133"/>
      <c r="E147" s="133"/>
      <c r="F147" s="133"/>
      <c r="G147" s="133"/>
    </row>
    <row r="149" spans="2:7">
      <c r="B149" s="163" t="s">
        <v>2701</v>
      </c>
    </row>
    <row r="150" spans="2:7">
      <c r="B150" s="67" t="s">
        <v>2089</v>
      </c>
      <c r="C150" s="67" t="s">
        <v>270</v>
      </c>
      <c r="E150" s="67"/>
    </row>
    <row r="151" spans="2:7">
      <c r="B151">
        <v>1</v>
      </c>
      <c r="C151" s="41" t="s">
        <v>2091</v>
      </c>
    </row>
    <row r="152" spans="2:7">
      <c r="B152">
        <v>2</v>
      </c>
      <c r="C152" s="41" t="s">
        <v>2930</v>
      </c>
      <c r="E152" s="67"/>
    </row>
    <row r="153" spans="2:7">
      <c r="B153">
        <v>3</v>
      </c>
      <c r="C153" s="41" t="s">
        <v>2931</v>
      </c>
      <c r="E153" s="67"/>
    </row>
    <row r="154" spans="2:7">
      <c r="B154">
        <v>4</v>
      </c>
      <c r="C154" s="41" t="s">
        <v>2485</v>
      </c>
      <c r="E154" s="67"/>
    </row>
    <row r="155" spans="2:7">
      <c r="B155">
        <v>5</v>
      </c>
      <c r="C155" s="41" t="s">
        <v>2932</v>
      </c>
      <c r="E155" s="67"/>
    </row>
    <row r="156" spans="2:7">
      <c r="B156">
        <v>6</v>
      </c>
      <c r="C156" s="41" t="s">
        <v>2933</v>
      </c>
      <c r="E156" s="67"/>
    </row>
    <row r="157" spans="2:7">
      <c r="B157">
        <v>7</v>
      </c>
      <c r="C157" s="41" t="s">
        <v>2934</v>
      </c>
      <c r="E157" s="67"/>
    </row>
    <row r="158" spans="2:7">
      <c r="B158">
        <v>8</v>
      </c>
      <c r="C158" s="41" t="s">
        <v>2525</v>
      </c>
      <c r="E158" s="67"/>
    </row>
    <row r="159" spans="2:7">
      <c r="B159">
        <v>9</v>
      </c>
      <c r="C159" s="41" t="s">
        <v>2485</v>
      </c>
      <c r="E159" s="67"/>
    </row>
    <row r="160" spans="2:7">
      <c r="B160">
        <v>10</v>
      </c>
      <c r="C160" s="41" t="s">
        <v>2935</v>
      </c>
      <c r="E160" s="67"/>
    </row>
    <row r="161" spans="2:5">
      <c r="B161">
        <v>11</v>
      </c>
      <c r="C161" s="41" t="s">
        <v>2936</v>
      </c>
      <c r="E161" s="67"/>
    </row>
    <row r="162" spans="2:5">
      <c r="B162">
        <v>12</v>
      </c>
      <c r="C162" s="41" t="s">
        <v>2937</v>
      </c>
      <c r="E162" s="67"/>
    </row>
    <row r="163" spans="2:5">
      <c r="B163">
        <v>13</v>
      </c>
      <c r="C163" s="41" t="s">
        <v>2525</v>
      </c>
      <c r="E163" s="67"/>
    </row>
    <row r="164" spans="2:5">
      <c r="B164">
        <v>14</v>
      </c>
      <c r="C164" s="41" t="s">
        <v>2485</v>
      </c>
      <c r="E164" s="67"/>
    </row>
    <row r="165" spans="2:5">
      <c r="B165">
        <v>15</v>
      </c>
      <c r="C165" s="41" t="s">
        <v>2938</v>
      </c>
      <c r="E165" s="67"/>
    </row>
    <row r="166" spans="2:5">
      <c r="B166">
        <v>16</v>
      </c>
      <c r="C166" s="41" t="s">
        <v>2939</v>
      </c>
      <c r="E166" s="67"/>
    </row>
    <row r="167" spans="2:5">
      <c r="B167">
        <v>17</v>
      </c>
      <c r="C167" s="41" t="s">
        <v>2940</v>
      </c>
      <c r="E167" s="67"/>
    </row>
    <row r="168" spans="2:5">
      <c r="B168">
        <v>18</v>
      </c>
      <c r="C168" s="41" t="s">
        <v>2525</v>
      </c>
      <c r="E168" s="67"/>
    </row>
    <row r="169" spans="2:5">
      <c r="B169">
        <v>19</v>
      </c>
      <c r="C169" s="41" t="s">
        <v>2485</v>
      </c>
      <c r="E169" s="67"/>
    </row>
    <row r="170" spans="2:5">
      <c r="B170">
        <v>20</v>
      </c>
      <c r="C170" s="41" t="s">
        <v>2941</v>
      </c>
      <c r="E170" s="67"/>
    </row>
    <row r="171" spans="2:5">
      <c r="B171">
        <v>21</v>
      </c>
      <c r="C171" s="41" t="s">
        <v>2942</v>
      </c>
      <c r="E171" s="67"/>
    </row>
    <row r="172" spans="2:5">
      <c r="B172">
        <v>22</v>
      </c>
      <c r="C172" s="41" t="s">
        <v>2943</v>
      </c>
      <c r="E172" s="67"/>
    </row>
    <row r="173" spans="2:5">
      <c r="B173">
        <v>23</v>
      </c>
      <c r="C173" s="41" t="s">
        <v>2525</v>
      </c>
      <c r="E173" s="67"/>
    </row>
    <row r="174" spans="2:5">
      <c r="B174">
        <v>24</v>
      </c>
      <c r="C174" s="41" t="s">
        <v>2485</v>
      </c>
      <c r="E174" s="67"/>
    </row>
    <row r="175" spans="2:5">
      <c r="B175">
        <v>25</v>
      </c>
      <c r="C175" s="41" t="s">
        <v>2944</v>
      </c>
      <c r="E175" s="67"/>
    </row>
    <row r="176" spans="2:5">
      <c r="B176">
        <v>26</v>
      </c>
      <c r="C176" s="41" t="s">
        <v>2945</v>
      </c>
      <c r="E176" s="67"/>
    </row>
    <row r="177" spans="2:5">
      <c r="B177">
        <v>27</v>
      </c>
      <c r="C177" s="41" t="s">
        <v>2946</v>
      </c>
      <c r="E177" s="67"/>
    </row>
    <row r="178" spans="2:5">
      <c r="B178">
        <v>28</v>
      </c>
      <c r="C178" s="41" t="s">
        <v>2525</v>
      </c>
      <c r="E178" s="67"/>
    </row>
    <row r="179" spans="2:5">
      <c r="B179">
        <v>29</v>
      </c>
      <c r="C179" s="41" t="s">
        <v>2485</v>
      </c>
      <c r="E179" s="67"/>
    </row>
    <row r="180" spans="2:5">
      <c r="B180">
        <v>30</v>
      </c>
      <c r="C180" s="41" t="s">
        <v>2947</v>
      </c>
      <c r="E180" s="67"/>
    </row>
    <row r="181" spans="2:5">
      <c r="B181">
        <v>31</v>
      </c>
      <c r="C181" s="41" t="s">
        <v>2948</v>
      </c>
      <c r="E181" s="67"/>
    </row>
    <row r="182" spans="2:5">
      <c r="B182">
        <v>32</v>
      </c>
      <c r="C182" s="41" t="s">
        <v>2949</v>
      </c>
      <c r="E182" s="67"/>
    </row>
    <row r="183" spans="2:5">
      <c r="B183">
        <v>33</v>
      </c>
      <c r="C183" s="41" t="s">
        <v>2525</v>
      </c>
      <c r="E183" s="67"/>
    </row>
    <row r="184" spans="2:5">
      <c r="B184">
        <v>34</v>
      </c>
      <c r="C184" s="41" t="s">
        <v>2485</v>
      </c>
      <c r="E184" s="67"/>
    </row>
    <row r="185" spans="2:5">
      <c r="B185">
        <v>35</v>
      </c>
      <c r="C185" s="41" t="s">
        <v>2950</v>
      </c>
      <c r="E185" s="67"/>
    </row>
    <row r="186" spans="2:5">
      <c r="B186">
        <v>36</v>
      </c>
      <c r="C186" s="41" t="s">
        <v>2951</v>
      </c>
      <c r="E186" s="67"/>
    </row>
    <row r="187" spans="2:5">
      <c r="B187">
        <v>37</v>
      </c>
      <c r="C187" s="41" t="s">
        <v>2952</v>
      </c>
      <c r="E187" s="67"/>
    </row>
    <row r="188" spans="2:5">
      <c r="B188">
        <v>38</v>
      </c>
      <c r="C188" s="41" t="s">
        <v>2525</v>
      </c>
      <c r="E188" s="67"/>
    </row>
    <row r="189" spans="2:5">
      <c r="B189">
        <v>39</v>
      </c>
      <c r="C189" s="41" t="s">
        <v>2485</v>
      </c>
      <c r="E189" s="67"/>
    </row>
    <row r="190" spans="2:5">
      <c r="B190">
        <v>40</v>
      </c>
      <c r="C190" s="41" t="s">
        <v>2953</v>
      </c>
      <c r="E190" s="67"/>
    </row>
    <row r="191" spans="2:5">
      <c r="B191">
        <v>41</v>
      </c>
      <c r="C191" s="41" t="s">
        <v>2954</v>
      </c>
      <c r="E191" s="67"/>
    </row>
    <row r="192" spans="2:5">
      <c r="B192">
        <v>42</v>
      </c>
      <c r="C192" s="41" t="s">
        <v>2955</v>
      </c>
      <c r="E192" s="67"/>
    </row>
    <row r="193" spans="2:5">
      <c r="B193">
        <v>43</v>
      </c>
      <c r="C193" s="41" t="s">
        <v>2525</v>
      </c>
      <c r="E193" s="67"/>
    </row>
    <row r="194" spans="2:5">
      <c r="B194">
        <v>44</v>
      </c>
      <c r="C194" s="41" t="s">
        <v>2485</v>
      </c>
      <c r="E194" s="67"/>
    </row>
    <row r="195" spans="2:5">
      <c r="B195">
        <v>45</v>
      </c>
      <c r="C195" s="41" t="s">
        <v>2956</v>
      </c>
      <c r="E195" s="67"/>
    </row>
    <row r="196" spans="2:5">
      <c r="B196">
        <v>46</v>
      </c>
      <c r="C196" s="41" t="s">
        <v>2957</v>
      </c>
      <c r="E196" s="67"/>
    </row>
    <row r="197" spans="2:5">
      <c r="B197">
        <v>47</v>
      </c>
      <c r="C197" s="41" t="s">
        <v>2958</v>
      </c>
      <c r="E197" s="67"/>
    </row>
    <row r="198" spans="2:5">
      <c r="B198">
        <v>48</v>
      </c>
      <c r="C198" s="41" t="s">
        <v>2525</v>
      </c>
      <c r="E198" s="67"/>
    </row>
    <row r="199" spans="2:5">
      <c r="B199">
        <v>49</v>
      </c>
      <c r="C199" s="41" t="s">
        <v>2485</v>
      </c>
      <c r="E199" s="67"/>
    </row>
    <row r="200" spans="2:5">
      <c r="B200">
        <v>50</v>
      </c>
      <c r="C200" s="41" t="s">
        <v>2959</v>
      </c>
      <c r="E200" s="67"/>
    </row>
    <row r="201" spans="2:5">
      <c r="B201">
        <v>51</v>
      </c>
      <c r="C201" s="41" t="s">
        <v>2960</v>
      </c>
      <c r="E201" s="67"/>
    </row>
    <row r="202" spans="2:5">
      <c r="B202">
        <v>52</v>
      </c>
      <c r="C202" s="41" t="s">
        <v>2961</v>
      </c>
      <c r="E202" s="67"/>
    </row>
    <row r="203" spans="2:5">
      <c r="B203">
        <v>53</v>
      </c>
      <c r="C203" s="41" t="s">
        <v>2525</v>
      </c>
      <c r="E203" s="67"/>
    </row>
    <row r="204" spans="2:5">
      <c r="B204">
        <v>54</v>
      </c>
      <c r="C204" s="41" t="s">
        <v>2485</v>
      </c>
      <c r="E204" s="67"/>
    </row>
    <row r="205" spans="2:5">
      <c r="B205">
        <v>55</v>
      </c>
      <c r="C205" s="41" t="s">
        <v>2962</v>
      </c>
      <c r="E205" s="67"/>
    </row>
    <row r="206" spans="2:5">
      <c r="B206">
        <v>56</v>
      </c>
      <c r="C206" s="41" t="s">
        <v>2963</v>
      </c>
      <c r="E206" s="67"/>
    </row>
    <row r="207" spans="2:5">
      <c r="B207">
        <v>57</v>
      </c>
      <c r="C207" s="41" t="s">
        <v>2964</v>
      </c>
      <c r="E207" s="67"/>
    </row>
    <row r="208" spans="2:5">
      <c r="B208">
        <v>58</v>
      </c>
      <c r="C208" s="41" t="s">
        <v>2525</v>
      </c>
      <c r="E208" s="67"/>
    </row>
    <row r="209" spans="2:5">
      <c r="B209">
        <v>59</v>
      </c>
      <c r="C209" s="41" t="s">
        <v>2485</v>
      </c>
      <c r="E209" s="67"/>
    </row>
    <row r="210" spans="2:5">
      <c r="B210">
        <v>60</v>
      </c>
      <c r="C210" s="41" t="s">
        <v>2965</v>
      </c>
      <c r="E210" s="67"/>
    </row>
    <row r="211" spans="2:5">
      <c r="B211">
        <v>61</v>
      </c>
      <c r="C211" s="41" t="s">
        <v>2966</v>
      </c>
      <c r="E211" s="67"/>
    </row>
    <row r="212" spans="2:5">
      <c r="B212">
        <v>62</v>
      </c>
      <c r="C212" s="41" t="s">
        <v>2967</v>
      </c>
      <c r="E212" s="67"/>
    </row>
    <row r="213" spans="2:5">
      <c r="B213">
        <v>63</v>
      </c>
      <c r="C213" s="41" t="s">
        <v>2525</v>
      </c>
      <c r="E213" s="67"/>
    </row>
    <row r="214" spans="2:5">
      <c r="B214">
        <v>64</v>
      </c>
      <c r="C214" s="41" t="s">
        <v>2485</v>
      </c>
      <c r="E214" s="67"/>
    </row>
    <row r="215" spans="2:5">
      <c r="B215">
        <v>65</v>
      </c>
      <c r="C215" s="41" t="s">
        <v>2968</v>
      </c>
      <c r="E215" s="67"/>
    </row>
    <row r="216" spans="2:5">
      <c r="B216">
        <v>66</v>
      </c>
      <c r="C216" s="41" t="s">
        <v>2969</v>
      </c>
      <c r="E216" s="67"/>
    </row>
    <row r="217" spans="2:5">
      <c r="B217">
        <v>67</v>
      </c>
      <c r="C217" s="41" t="s">
        <v>2970</v>
      </c>
      <c r="E217" s="67"/>
    </row>
    <row r="218" spans="2:5">
      <c r="B218">
        <v>68</v>
      </c>
      <c r="C218" s="41" t="s">
        <v>2525</v>
      </c>
      <c r="E218" s="67"/>
    </row>
    <row r="219" spans="2:5">
      <c r="B219">
        <v>69</v>
      </c>
      <c r="C219" s="41" t="s">
        <v>2485</v>
      </c>
      <c r="E219" s="67"/>
    </row>
    <row r="220" spans="2:5">
      <c r="B220">
        <v>70</v>
      </c>
      <c r="C220" s="41" t="s">
        <v>2971</v>
      </c>
      <c r="E220" s="67"/>
    </row>
    <row r="221" spans="2:5">
      <c r="B221">
        <v>71</v>
      </c>
      <c r="C221" s="41" t="s">
        <v>2972</v>
      </c>
      <c r="E221" s="67"/>
    </row>
    <row r="222" spans="2:5">
      <c r="B222">
        <v>72</v>
      </c>
      <c r="C222" s="41" t="s">
        <v>2973</v>
      </c>
      <c r="E222" s="67"/>
    </row>
    <row r="223" spans="2:5">
      <c r="B223">
        <v>73</v>
      </c>
      <c r="C223" s="41" t="s">
        <v>2525</v>
      </c>
      <c r="E223" s="67"/>
    </row>
    <row r="224" spans="2:5">
      <c r="B224">
        <v>74</v>
      </c>
      <c r="C224" s="41" t="s">
        <v>2485</v>
      </c>
      <c r="E224" s="67"/>
    </row>
    <row r="225" spans="2:5">
      <c r="B225">
        <v>75</v>
      </c>
      <c r="C225" s="41" t="s">
        <v>2974</v>
      </c>
      <c r="E225" s="67"/>
    </row>
    <row r="226" spans="2:5">
      <c r="B226">
        <v>76</v>
      </c>
      <c r="C226" s="41" t="s">
        <v>2975</v>
      </c>
      <c r="E226" s="67"/>
    </row>
    <row r="227" spans="2:5">
      <c r="B227">
        <v>77</v>
      </c>
      <c r="C227" s="41" t="s">
        <v>2976</v>
      </c>
      <c r="E227" s="67"/>
    </row>
    <row r="228" spans="2:5">
      <c r="B228">
        <v>78</v>
      </c>
      <c r="C228" s="41" t="s">
        <v>2525</v>
      </c>
      <c r="E228" s="67"/>
    </row>
    <row r="229" spans="2:5">
      <c r="B229">
        <v>79</v>
      </c>
      <c r="C229" s="41" t="s">
        <v>2485</v>
      </c>
      <c r="E229" s="67"/>
    </row>
    <row r="230" spans="2:5">
      <c r="B230">
        <v>80</v>
      </c>
      <c r="C230" s="41" t="s">
        <v>2977</v>
      </c>
      <c r="E230" s="67"/>
    </row>
    <row r="231" spans="2:5">
      <c r="B231">
        <v>81</v>
      </c>
      <c r="C231" s="41" t="s">
        <v>2978</v>
      </c>
      <c r="E231" s="67"/>
    </row>
    <row r="232" spans="2:5">
      <c r="B232">
        <v>82</v>
      </c>
      <c r="C232" s="41" t="s">
        <v>2979</v>
      </c>
      <c r="E232" s="67"/>
    </row>
    <row r="233" spans="2:5">
      <c r="B233">
        <v>83</v>
      </c>
      <c r="C233" s="41" t="s">
        <v>2488</v>
      </c>
      <c r="E233" s="67"/>
    </row>
    <row r="234" spans="2:5">
      <c r="B234">
        <v>84</v>
      </c>
      <c r="C234" s="41" t="s">
        <v>2191</v>
      </c>
      <c r="E234" s="67"/>
    </row>
    <row r="235" spans="2:5">
      <c r="B235">
        <v>85</v>
      </c>
      <c r="C235" s="41" t="s">
        <v>2980</v>
      </c>
      <c r="E235" s="67"/>
    </row>
    <row r="236" spans="2:5">
      <c r="B236">
        <v>86</v>
      </c>
      <c r="C236" s="41" t="s">
        <v>2981</v>
      </c>
      <c r="E236" s="67"/>
    </row>
    <row r="237" spans="2:5">
      <c r="B237">
        <v>87</v>
      </c>
      <c r="C237" s="41" t="s">
        <v>2982</v>
      </c>
      <c r="E237" s="67"/>
    </row>
    <row r="238" spans="2:5">
      <c r="B238">
        <v>88</v>
      </c>
      <c r="C238" s="41" t="s">
        <v>2983</v>
      </c>
      <c r="E238" s="67"/>
    </row>
    <row r="239" spans="2:5">
      <c r="B239">
        <v>89</v>
      </c>
      <c r="C239" s="41" t="s">
        <v>2984</v>
      </c>
      <c r="E239" s="67"/>
    </row>
    <row r="240" spans="2:5">
      <c r="B240">
        <v>90</v>
      </c>
      <c r="C240" s="41" t="s">
        <v>2292</v>
      </c>
      <c r="E240" s="67"/>
    </row>
    <row r="241" spans="2:5">
      <c r="B241">
        <v>91</v>
      </c>
      <c r="C241" s="41" t="s">
        <v>2985</v>
      </c>
      <c r="E241" s="67"/>
    </row>
    <row r="242" spans="2:5">
      <c r="B242">
        <v>92</v>
      </c>
      <c r="C242" s="41" t="s">
        <v>2986</v>
      </c>
      <c r="E242" s="67"/>
    </row>
    <row r="243" spans="2:5">
      <c r="B243">
        <v>93</v>
      </c>
      <c r="C243" s="41" t="s">
        <v>2987</v>
      </c>
      <c r="E243" s="67"/>
    </row>
    <row r="244" spans="2:5">
      <c r="B244">
        <v>94</v>
      </c>
      <c r="C244" s="41" t="s">
        <v>2988</v>
      </c>
      <c r="E244" s="67"/>
    </row>
    <row r="245" spans="2:5">
      <c r="B245">
        <v>95</v>
      </c>
      <c r="C245" s="41" t="s">
        <v>2989</v>
      </c>
      <c r="E245" s="67"/>
    </row>
    <row r="246" spans="2:5">
      <c r="B246">
        <v>96</v>
      </c>
      <c r="C246" s="41" t="s">
        <v>2990</v>
      </c>
      <c r="E246" s="67"/>
    </row>
    <row r="247" spans="2:5">
      <c r="B247">
        <v>97</v>
      </c>
      <c r="C247" s="41" t="s">
        <v>2292</v>
      </c>
      <c r="E247" s="67"/>
    </row>
    <row r="248" spans="2:5">
      <c r="B248">
        <v>98</v>
      </c>
      <c r="C248" s="41" t="s">
        <v>2991</v>
      </c>
      <c r="E248" s="67"/>
    </row>
    <row r="249" spans="2:5">
      <c r="B249">
        <v>99</v>
      </c>
      <c r="C249" s="41" t="s">
        <v>2992</v>
      </c>
      <c r="E249" s="67"/>
    </row>
    <row r="250" spans="2:5">
      <c r="B250">
        <v>100</v>
      </c>
      <c r="C250" s="41" t="s">
        <v>2485</v>
      </c>
      <c r="E250" s="67"/>
    </row>
    <row r="251" spans="2:5">
      <c r="B251">
        <v>101</v>
      </c>
      <c r="C251" s="41" t="s">
        <v>2993</v>
      </c>
      <c r="E251" s="67"/>
    </row>
    <row r="252" spans="2:5">
      <c r="B252">
        <v>102</v>
      </c>
      <c r="C252" s="41" t="s">
        <v>2994</v>
      </c>
      <c r="E252" s="67"/>
    </row>
    <row r="253" spans="2:5">
      <c r="B253">
        <v>103</v>
      </c>
      <c r="C253" s="41" t="s">
        <v>2995</v>
      </c>
      <c r="E253" s="67"/>
    </row>
    <row r="254" spans="2:5">
      <c r="B254">
        <v>104</v>
      </c>
      <c r="C254" s="41" t="s">
        <v>2996</v>
      </c>
      <c r="E254" s="67"/>
    </row>
    <row r="255" spans="2:5">
      <c r="B255">
        <v>105</v>
      </c>
      <c r="C255" s="41" t="s">
        <v>2997</v>
      </c>
      <c r="E255" s="67"/>
    </row>
    <row r="256" spans="2:5">
      <c r="B256">
        <v>106</v>
      </c>
      <c r="C256" s="41" t="s">
        <v>2998</v>
      </c>
      <c r="E256" s="67"/>
    </row>
    <row r="257" spans="2:5">
      <c r="B257">
        <v>107</v>
      </c>
      <c r="C257" s="41" t="s">
        <v>2999</v>
      </c>
      <c r="E257" s="67"/>
    </row>
    <row r="258" spans="2:5">
      <c r="B258">
        <v>108</v>
      </c>
      <c r="C258" s="41" t="s">
        <v>3000</v>
      </c>
      <c r="E258" s="67"/>
    </row>
    <row r="259" spans="2:5">
      <c r="B259">
        <v>109</v>
      </c>
      <c r="C259" s="41" t="s">
        <v>3001</v>
      </c>
      <c r="E259" s="67"/>
    </row>
    <row r="260" spans="2:5">
      <c r="B260">
        <v>110</v>
      </c>
      <c r="C260" s="41" t="s">
        <v>2997</v>
      </c>
      <c r="E260" s="67"/>
    </row>
    <row r="261" spans="2:5">
      <c r="B261">
        <v>111</v>
      </c>
      <c r="C261" s="41" t="s">
        <v>3002</v>
      </c>
      <c r="E261" s="67"/>
    </row>
    <row r="262" spans="2:5">
      <c r="B262">
        <v>112</v>
      </c>
      <c r="C262" s="41" t="s">
        <v>3003</v>
      </c>
      <c r="E262" s="67"/>
    </row>
    <row r="263" spans="2:5">
      <c r="B263">
        <v>113</v>
      </c>
      <c r="C263" s="41" t="s">
        <v>3004</v>
      </c>
      <c r="E263" s="67"/>
    </row>
    <row r="264" spans="2:5">
      <c r="B264">
        <v>114</v>
      </c>
      <c r="C264" s="41" t="s">
        <v>3001</v>
      </c>
      <c r="E264" s="67"/>
    </row>
    <row r="265" spans="2:5">
      <c r="B265">
        <v>115</v>
      </c>
      <c r="C265" s="41" t="s">
        <v>2997</v>
      </c>
      <c r="E265" s="67"/>
    </row>
    <row r="266" spans="2:5">
      <c r="B266">
        <v>116</v>
      </c>
      <c r="C266" s="41" t="s">
        <v>3005</v>
      </c>
      <c r="E266" s="67"/>
    </row>
    <row r="267" spans="2:5">
      <c r="B267">
        <v>117</v>
      </c>
      <c r="C267" s="41" t="s">
        <v>3006</v>
      </c>
      <c r="E267" s="67"/>
    </row>
    <row r="268" spans="2:5">
      <c r="B268">
        <v>118</v>
      </c>
      <c r="C268" s="41" t="s">
        <v>3007</v>
      </c>
      <c r="E268" s="67"/>
    </row>
    <row r="269" spans="2:5">
      <c r="B269">
        <v>119</v>
      </c>
      <c r="C269" s="41" t="s">
        <v>3001</v>
      </c>
      <c r="E269" s="67"/>
    </row>
    <row r="270" spans="2:5">
      <c r="B270">
        <v>120</v>
      </c>
      <c r="C270" s="41" t="s">
        <v>2997</v>
      </c>
      <c r="E270" s="67"/>
    </row>
    <row r="271" spans="2:5">
      <c r="B271">
        <v>121</v>
      </c>
      <c r="C271" s="41" t="s">
        <v>3008</v>
      </c>
      <c r="E271" s="67"/>
    </row>
    <row r="272" spans="2:5">
      <c r="B272">
        <v>122</v>
      </c>
      <c r="C272" s="41" t="s">
        <v>3009</v>
      </c>
      <c r="E272" s="67"/>
    </row>
    <row r="273" spans="2:5">
      <c r="B273">
        <v>123</v>
      </c>
      <c r="C273" s="41" t="s">
        <v>3010</v>
      </c>
      <c r="E273" s="67"/>
    </row>
    <row r="274" spans="2:5">
      <c r="B274">
        <v>124</v>
      </c>
      <c r="C274" s="41" t="s">
        <v>3001</v>
      </c>
      <c r="E274" s="67"/>
    </row>
    <row r="275" spans="2:5">
      <c r="B275">
        <v>125</v>
      </c>
      <c r="C275" s="41" t="s">
        <v>2997</v>
      </c>
      <c r="E275" s="67"/>
    </row>
    <row r="276" spans="2:5">
      <c r="B276">
        <v>126</v>
      </c>
      <c r="C276" s="41" t="s">
        <v>3011</v>
      </c>
      <c r="E276" s="67"/>
    </row>
    <row r="277" spans="2:5">
      <c r="B277">
        <v>127</v>
      </c>
      <c r="C277" s="41" t="s">
        <v>3012</v>
      </c>
      <c r="E277" s="67"/>
    </row>
    <row r="278" spans="2:5">
      <c r="B278">
        <v>128</v>
      </c>
      <c r="C278" s="41" t="s">
        <v>3010</v>
      </c>
      <c r="E278" s="67"/>
    </row>
    <row r="279" spans="2:5">
      <c r="B279">
        <v>129</v>
      </c>
      <c r="C279" s="41" t="s">
        <v>3001</v>
      </c>
      <c r="E279" s="67"/>
    </row>
    <row r="280" spans="2:5">
      <c r="B280">
        <v>130</v>
      </c>
      <c r="C280" s="41" t="s">
        <v>2997</v>
      </c>
      <c r="E280" s="67"/>
    </row>
    <row r="281" spans="2:5">
      <c r="B281">
        <v>131</v>
      </c>
      <c r="C281" s="41" t="s">
        <v>3013</v>
      </c>
      <c r="E281" s="67"/>
    </row>
    <row r="282" spans="2:5">
      <c r="B282">
        <v>132</v>
      </c>
      <c r="C282" s="41" t="s">
        <v>3014</v>
      </c>
      <c r="E282" s="67"/>
    </row>
    <row r="283" spans="2:5">
      <c r="B283">
        <v>133</v>
      </c>
      <c r="C283" s="41" t="s">
        <v>3000</v>
      </c>
      <c r="E283" s="67"/>
    </row>
    <row r="284" spans="2:5">
      <c r="B284">
        <v>134</v>
      </c>
      <c r="C284" s="41" t="s">
        <v>3001</v>
      </c>
      <c r="E284" s="67"/>
    </row>
    <row r="285" spans="2:5">
      <c r="B285">
        <v>135</v>
      </c>
      <c r="C285" s="41" t="s">
        <v>2997</v>
      </c>
      <c r="E285" s="67"/>
    </row>
    <row r="286" spans="2:5">
      <c r="B286">
        <v>136</v>
      </c>
      <c r="C286" s="41" t="s">
        <v>3015</v>
      </c>
      <c r="E286" s="67"/>
    </row>
    <row r="287" spans="2:5">
      <c r="B287">
        <v>137</v>
      </c>
      <c r="C287" s="41" t="s">
        <v>3016</v>
      </c>
      <c r="E287" s="67"/>
    </row>
    <row r="288" spans="2:5">
      <c r="B288">
        <v>138</v>
      </c>
      <c r="C288" s="41" t="s">
        <v>3017</v>
      </c>
      <c r="E288" s="67"/>
    </row>
    <row r="289" spans="2:5">
      <c r="B289">
        <v>139</v>
      </c>
      <c r="C289" s="41" t="s">
        <v>3001</v>
      </c>
      <c r="E289" s="67"/>
    </row>
    <row r="290" spans="2:5">
      <c r="B290">
        <v>140</v>
      </c>
      <c r="C290" s="41" t="s">
        <v>2997</v>
      </c>
      <c r="E290" s="67"/>
    </row>
    <row r="291" spans="2:5">
      <c r="B291">
        <v>141</v>
      </c>
      <c r="C291" s="41" t="s">
        <v>3018</v>
      </c>
      <c r="E291" s="67"/>
    </row>
    <row r="292" spans="2:5">
      <c r="B292">
        <v>142</v>
      </c>
      <c r="C292" s="41" t="s">
        <v>3019</v>
      </c>
      <c r="E292" s="67"/>
    </row>
    <row r="293" spans="2:5">
      <c r="B293">
        <v>143</v>
      </c>
      <c r="C293" s="41" t="s">
        <v>3020</v>
      </c>
      <c r="E293" s="67"/>
    </row>
    <row r="294" spans="2:5">
      <c r="B294">
        <v>144</v>
      </c>
      <c r="C294" s="41" t="s">
        <v>3001</v>
      </c>
      <c r="E294" s="67"/>
    </row>
    <row r="295" spans="2:5">
      <c r="B295">
        <v>145</v>
      </c>
      <c r="C295" s="41" t="s">
        <v>2997</v>
      </c>
      <c r="E295" s="67"/>
    </row>
    <row r="296" spans="2:5">
      <c r="B296">
        <v>146</v>
      </c>
      <c r="C296" s="41" t="s">
        <v>3021</v>
      </c>
      <c r="E296" s="67"/>
    </row>
    <row r="297" spans="2:5">
      <c r="B297">
        <v>147</v>
      </c>
      <c r="C297" s="41" t="s">
        <v>3022</v>
      </c>
      <c r="E297" s="67"/>
    </row>
    <row r="298" spans="2:5">
      <c r="B298">
        <v>148</v>
      </c>
      <c r="C298" s="41" t="s">
        <v>3023</v>
      </c>
      <c r="E298" s="67"/>
    </row>
    <row r="299" spans="2:5">
      <c r="B299">
        <v>149</v>
      </c>
      <c r="C299" s="41" t="s">
        <v>3001</v>
      </c>
      <c r="E299" s="67"/>
    </row>
    <row r="300" spans="2:5">
      <c r="B300">
        <v>150</v>
      </c>
      <c r="C300" s="41" t="s">
        <v>2997</v>
      </c>
      <c r="E300" s="67"/>
    </row>
    <row r="301" spans="2:5">
      <c r="B301">
        <v>151</v>
      </c>
      <c r="C301" s="41" t="s">
        <v>3024</v>
      </c>
      <c r="E301" s="67"/>
    </row>
    <row r="302" spans="2:5">
      <c r="B302">
        <v>152</v>
      </c>
      <c r="C302" s="41" t="s">
        <v>3025</v>
      </c>
      <c r="E302" s="67"/>
    </row>
    <row r="303" spans="2:5">
      <c r="B303">
        <v>153</v>
      </c>
      <c r="C303" s="41" t="s">
        <v>3026</v>
      </c>
      <c r="E303" s="67"/>
    </row>
    <row r="304" spans="2:5">
      <c r="B304">
        <v>154</v>
      </c>
      <c r="C304" s="41" t="s">
        <v>3001</v>
      </c>
      <c r="E304" s="67"/>
    </row>
    <row r="305" spans="2:5">
      <c r="B305">
        <v>155</v>
      </c>
      <c r="C305" s="41" t="s">
        <v>2997</v>
      </c>
      <c r="E305" s="67"/>
    </row>
    <row r="306" spans="2:5">
      <c r="B306">
        <v>156</v>
      </c>
      <c r="C306" s="41" t="s">
        <v>3027</v>
      </c>
      <c r="E306" s="67"/>
    </row>
    <row r="307" spans="2:5">
      <c r="B307">
        <v>157</v>
      </c>
      <c r="C307" s="41" t="s">
        <v>3028</v>
      </c>
      <c r="E307" s="67"/>
    </row>
    <row r="308" spans="2:5">
      <c r="B308">
        <v>158</v>
      </c>
      <c r="C308" s="41" t="s">
        <v>3029</v>
      </c>
      <c r="E308" s="67"/>
    </row>
    <row r="309" spans="2:5">
      <c r="B309">
        <v>159</v>
      </c>
      <c r="C309" s="41" t="s">
        <v>3001</v>
      </c>
      <c r="E309" s="67"/>
    </row>
    <row r="310" spans="2:5">
      <c r="B310">
        <v>160</v>
      </c>
      <c r="C310" s="41" t="s">
        <v>2997</v>
      </c>
      <c r="E310" s="67"/>
    </row>
    <row r="311" spans="2:5">
      <c r="B311">
        <v>161</v>
      </c>
      <c r="C311" s="41" t="s">
        <v>3030</v>
      </c>
      <c r="E311" s="67"/>
    </row>
    <row r="312" spans="2:5">
      <c r="B312">
        <v>162</v>
      </c>
      <c r="C312" s="41" t="s">
        <v>3031</v>
      </c>
      <c r="E312" s="67"/>
    </row>
    <row r="313" spans="2:5">
      <c r="B313">
        <v>163</v>
      </c>
      <c r="C313" s="41" t="s">
        <v>3032</v>
      </c>
      <c r="E313" s="67"/>
    </row>
    <row r="314" spans="2:5">
      <c r="B314">
        <v>164</v>
      </c>
      <c r="C314" s="41" t="s">
        <v>3001</v>
      </c>
      <c r="E314" s="67"/>
    </row>
    <row r="315" spans="2:5">
      <c r="B315">
        <v>165</v>
      </c>
      <c r="C315" s="41" t="s">
        <v>2997</v>
      </c>
      <c r="E315" s="67"/>
    </row>
    <row r="316" spans="2:5">
      <c r="B316">
        <v>166</v>
      </c>
      <c r="C316" s="41" t="s">
        <v>3033</v>
      </c>
      <c r="E316" s="67"/>
    </row>
    <row r="317" spans="2:5">
      <c r="B317">
        <v>167</v>
      </c>
      <c r="C317" s="41" t="s">
        <v>3034</v>
      </c>
      <c r="E317" s="67"/>
    </row>
    <row r="318" spans="2:5">
      <c r="B318">
        <v>168</v>
      </c>
      <c r="C318" s="41" t="s">
        <v>3035</v>
      </c>
      <c r="E318" s="67"/>
    </row>
    <row r="319" spans="2:5">
      <c r="B319">
        <v>169</v>
      </c>
      <c r="C319" s="41" t="s">
        <v>3001</v>
      </c>
      <c r="E319" s="67"/>
    </row>
    <row r="320" spans="2:5">
      <c r="B320">
        <v>170</v>
      </c>
      <c r="C320" s="41" t="s">
        <v>2997</v>
      </c>
      <c r="E320" s="67"/>
    </row>
    <row r="321" spans="2:5">
      <c r="B321">
        <v>171</v>
      </c>
      <c r="C321" s="41" t="s">
        <v>3036</v>
      </c>
      <c r="E321" s="67"/>
    </row>
    <row r="322" spans="2:5">
      <c r="B322">
        <v>172</v>
      </c>
      <c r="C322" s="41" t="s">
        <v>3037</v>
      </c>
      <c r="E322" s="67"/>
    </row>
    <row r="323" spans="2:5">
      <c r="B323">
        <v>173</v>
      </c>
      <c r="C323" s="41" t="s">
        <v>3038</v>
      </c>
      <c r="E323" s="67"/>
    </row>
    <row r="324" spans="2:5">
      <c r="B324">
        <v>174</v>
      </c>
      <c r="C324" s="41" t="s">
        <v>3001</v>
      </c>
      <c r="E324" s="67"/>
    </row>
    <row r="325" spans="2:5">
      <c r="B325">
        <v>175</v>
      </c>
      <c r="C325" s="41" t="s">
        <v>2997</v>
      </c>
      <c r="E325" s="67"/>
    </row>
    <row r="326" spans="2:5">
      <c r="B326">
        <v>176</v>
      </c>
      <c r="C326" s="41" t="s">
        <v>3039</v>
      </c>
      <c r="E326" s="67"/>
    </row>
    <row r="327" spans="2:5">
      <c r="B327">
        <v>177</v>
      </c>
      <c r="C327" s="41" t="s">
        <v>3037</v>
      </c>
      <c r="E327" s="67"/>
    </row>
    <row r="328" spans="2:5">
      <c r="B328">
        <v>178</v>
      </c>
      <c r="C328" s="41" t="s">
        <v>3038</v>
      </c>
      <c r="E328" s="67"/>
    </row>
    <row r="329" spans="2:5">
      <c r="B329">
        <v>179</v>
      </c>
      <c r="C329" s="41" t="s">
        <v>3001</v>
      </c>
      <c r="E329" s="67"/>
    </row>
    <row r="330" spans="2:5">
      <c r="B330">
        <v>180</v>
      </c>
      <c r="C330" s="41" t="s">
        <v>2997</v>
      </c>
      <c r="E330" s="67"/>
    </row>
    <row r="331" spans="2:5">
      <c r="B331">
        <v>181</v>
      </c>
      <c r="C331" s="41" t="s">
        <v>3040</v>
      </c>
      <c r="E331" s="67"/>
    </row>
    <row r="332" spans="2:5">
      <c r="B332">
        <v>182</v>
      </c>
      <c r="C332" s="41" t="s">
        <v>3037</v>
      </c>
      <c r="E332" s="67"/>
    </row>
    <row r="333" spans="2:5">
      <c r="B333">
        <v>183</v>
      </c>
      <c r="C333" s="41" t="s">
        <v>3038</v>
      </c>
      <c r="E333" s="67"/>
    </row>
    <row r="334" spans="2:5">
      <c r="B334">
        <v>184</v>
      </c>
      <c r="C334" s="41" t="s">
        <v>3001</v>
      </c>
      <c r="E334" s="67"/>
    </row>
    <row r="335" spans="2:5">
      <c r="B335">
        <v>185</v>
      </c>
      <c r="C335" s="41" t="s">
        <v>2997</v>
      </c>
      <c r="E335" s="67"/>
    </row>
    <row r="336" spans="2:5">
      <c r="B336">
        <v>186</v>
      </c>
      <c r="C336" s="41" t="s">
        <v>3041</v>
      </c>
      <c r="E336" s="67"/>
    </row>
    <row r="337" spans="2:5">
      <c r="B337">
        <v>187</v>
      </c>
      <c r="C337" s="41" t="s">
        <v>3037</v>
      </c>
      <c r="E337" s="67"/>
    </row>
    <row r="338" spans="2:5">
      <c r="B338">
        <v>188</v>
      </c>
      <c r="C338" s="41" t="s">
        <v>3038</v>
      </c>
      <c r="E338" s="67"/>
    </row>
    <row r="339" spans="2:5">
      <c r="B339">
        <v>189</v>
      </c>
      <c r="C339" s="41" t="s">
        <v>3001</v>
      </c>
      <c r="E339" s="67"/>
    </row>
    <row r="340" spans="2:5">
      <c r="B340">
        <v>190</v>
      </c>
      <c r="C340" s="41" t="s">
        <v>2997</v>
      </c>
      <c r="E340" s="67"/>
    </row>
    <row r="341" spans="2:5">
      <c r="B341">
        <v>191</v>
      </c>
      <c r="C341" s="41" t="s">
        <v>3042</v>
      </c>
      <c r="E341" s="67"/>
    </row>
    <row r="342" spans="2:5">
      <c r="B342">
        <v>192</v>
      </c>
      <c r="C342" s="41" t="s">
        <v>3037</v>
      </c>
      <c r="E342" s="67"/>
    </row>
    <row r="343" spans="2:5">
      <c r="B343">
        <v>193</v>
      </c>
      <c r="C343" s="41" t="s">
        <v>3038</v>
      </c>
      <c r="E343" s="67"/>
    </row>
    <row r="344" spans="2:5">
      <c r="B344">
        <v>194</v>
      </c>
      <c r="C344" s="41" t="s">
        <v>3001</v>
      </c>
      <c r="E344" s="67"/>
    </row>
    <row r="345" spans="2:5">
      <c r="B345">
        <v>195</v>
      </c>
      <c r="C345" s="41" t="s">
        <v>2997</v>
      </c>
      <c r="E345" s="67"/>
    </row>
    <row r="346" spans="2:5">
      <c r="B346">
        <v>196</v>
      </c>
      <c r="C346" s="41" t="s">
        <v>3043</v>
      </c>
      <c r="E346" s="67"/>
    </row>
    <row r="347" spans="2:5">
      <c r="B347">
        <v>197</v>
      </c>
      <c r="C347" s="41" t="s">
        <v>3037</v>
      </c>
      <c r="E347" s="67"/>
    </row>
    <row r="348" spans="2:5">
      <c r="B348">
        <v>198</v>
      </c>
      <c r="C348" s="41" t="s">
        <v>3038</v>
      </c>
      <c r="E348" s="67"/>
    </row>
    <row r="349" spans="2:5">
      <c r="B349">
        <v>199</v>
      </c>
      <c r="C349" s="41" t="s">
        <v>3001</v>
      </c>
      <c r="E349" s="67"/>
    </row>
    <row r="350" spans="2:5">
      <c r="B350">
        <v>200</v>
      </c>
      <c r="C350" s="41" t="s">
        <v>2997</v>
      </c>
      <c r="E350" s="67"/>
    </row>
    <row r="351" spans="2:5">
      <c r="B351">
        <v>201</v>
      </c>
      <c r="C351" s="41" t="s">
        <v>3044</v>
      </c>
      <c r="E351" s="67"/>
    </row>
    <row r="352" spans="2:5">
      <c r="B352">
        <v>202</v>
      </c>
      <c r="C352" s="41" t="s">
        <v>3037</v>
      </c>
      <c r="E352" s="67"/>
    </row>
    <row r="353" spans="2:5">
      <c r="B353">
        <v>203</v>
      </c>
      <c r="C353" s="41" t="s">
        <v>3038</v>
      </c>
      <c r="E353" s="67"/>
    </row>
    <row r="354" spans="2:5">
      <c r="B354">
        <v>204</v>
      </c>
      <c r="C354" s="41" t="s">
        <v>3045</v>
      </c>
      <c r="E354" s="67"/>
    </row>
    <row r="355" spans="2:5">
      <c r="B355">
        <v>205</v>
      </c>
      <c r="C355" s="41" t="s">
        <v>3046</v>
      </c>
      <c r="E355" s="67"/>
    </row>
    <row r="356" spans="2:5">
      <c r="B356">
        <v>206</v>
      </c>
      <c r="C356" s="41" t="s">
        <v>2200</v>
      </c>
      <c r="E356" s="67"/>
    </row>
    <row r="357" spans="2:5">
      <c r="B357">
        <v>207</v>
      </c>
      <c r="C357" s="41" t="s">
        <v>3047</v>
      </c>
      <c r="E357" s="67"/>
    </row>
    <row r="358" spans="2:5">
      <c r="B358">
        <v>208</v>
      </c>
      <c r="C358" s="41" t="s">
        <v>2937</v>
      </c>
      <c r="E358" s="67"/>
    </row>
    <row r="359" spans="2:5">
      <c r="B359">
        <v>209</v>
      </c>
      <c r="C359" s="41" t="s">
        <v>2525</v>
      </c>
      <c r="E359" s="67"/>
    </row>
    <row r="360" spans="2:5">
      <c r="B360">
        <v>210</v>
      </c>
      <c r="C360" s="41" t="s">
        <v>2485</v>
      </c>
      <c r="E360" s="67"/>
    </row>
    <row r="361" spans="2:5">
      <c r="B361">
        <v>211</v>
      </c>
      <c r="C361" s="41" t="s">
        <v>2993</v>
      </c>
      <c r="E361" s="67"/>
    </row>
    <row r="362" spans="2:5">
      <c r="B362">
        <v>212</v>
      </c>
      <c r="C362" s="41" t="s">
        <v>3048</v>
      </c>
      <c r="E362" s="67"/>
    </row>
    <row r="363" spans="2:5">
      <c r="B363">
        <v>213</v>
      </c>
      <c r="C363" s="41" t="s">
        <v>2995</v>
      </c>
      <c r="E363" s="67"/>
    </row>
    <row r="364" spans="2:5">
      <c r="B364">
        <v>214</v>
      </c>
      <c r="C364" s="41" t="s">
        <v>2996</v>
      </c>
      <c r="E364" s="67"/>
    </row>
    <row r="365" spans="2:5">
      <c r="B365">
        <v>215</v>
      </c>
      <c r="C365" s="41" t="s">
        <v>2997</v>
      </c>
      <c r="E365" s="67"/>
    </row>
    <row r="366" spans="2:5">
      <c r="B366">
        <v>216</v>
      </c>
      <c r="C366" s="41" t="s">
        <v>2998</v>
      </c>
      <c r="E366" s="67"/>
    </row>
    <row r="367" spans="2:5">
      <c r="B367">
        <v>217</v>
      </c>
      <c r="C367" s="41" t="s">
        <v>2999</v>
      </c>
      <c r="E367" s="67"/>
    </row>
    <row r="368" spans="2:5">
      <c r="B368">
        <v>218</v>
      </c>
      <c r="C368" s="41" t="s">
        <v>3000</v>
      </c>
      <c r="E368" s="67"/>
    </row>
    <row r="369" spans="2:5">
      <c r="B369">
        <v>219</v>
      </c>
      <c r="C369" s="41" t="s">
        <v>3001</v>
      </c>
      <c r="E369" s="67"/>
    </row>
    <row r="370" spans="2:5">
      <c r="B370">
        <v>220</v>
      </c>
      <c r="C370" s="41" t="s">
        <v>2997</v>
      </c>
      <c r="E370" s="67"/>
    </row>
    <row r="371" spans="2:5">
      <c r="B371">
        <v>221</v>
      </c>
      <c r="C371" s="41" t="s">
        <v>3002</v>
      </c>
      <c r="E371" s="67"/>
    </row>
    <row r="372" spans="2:5">
      <c r="B372">
        <v>222</v>
      </c>
      <c r="C372" s="41" t="s">
        <v>3003</v>
      </c>
      <c r="E372" s="67"/>
    </row>
    <row r="373" spans="2:5">
      <c r="B373">
        <v>223</v>
      </c>
      <c r="C373" s="41" t="s">
        <v>3004</v>
      </c>
      <c r="E373" s="67"/>
    </row>
    <row r="374" spans="2:5">
      <c r="B374">
        <v>224</v>
      </c>
      <c r="C374" s="41" t="s">
        <v>3001</v>
      </c>
      <c r="E374" s="67"/>
    </row>
    <row r="375" spans="2:5">
      <c r="B375">
        <v>225</v>
      </c>
      <c r="C375" s="41" t="s">
        <v>2997</v>
      </c>
      <c r="E375" s="67"/>
    </row>
    <row r="376" spans="2:5">
      <c r="B376">
        <v>226</v>
      </c>
      <c r="C376" s="41" t="s">
        <v>3005</v>
      </c>
      <c r="E376" s="67"/>
    </row>
    <row r="377" spans="2:5">
      <c r="B377">
        <v>227</v>
      </c>
      <c r="C377" s="41" t="s">
        <v>3006</v>
      </c>
      <c r="E377" s="67"/>
    </row>
    <row r="378" spans="2:5">
      <c r="B378">
        <v>228</v>
      </c>
      <c r="C378" s="41" t="s">
        <v>3007</v>
      </c>
      <c r="E378" s="67"/>
    </row>
    <row r="379" spans="2:5">
      <c r="B379">
        <v>229</v>
      </c>
      <c r="C379" s="41" t="s">
        <v>3001</v>
      </c>
      <c r="E379" s="67"/>
    </row>
    <row r="380" spans="2:5">
      <c r="B380">
        <v>230</v>
      </c>
      <c r="C380" s="41" t="s">
        <v>2997</v>
      </c>
      <c r="E380" s="67"/>
    </row>
    <row r="381" spans="2:5">
      <c r="B381">
        <v>231</v>
      </c>
      <c r="C381" s="41" t="s">
        <v>3008</v>
      </c>
      <c r="E381" s="67"/>
    </row>
    <row r="382" spans="2:5">
      <c r="B382">
        <v>232</v>
      </c>
      <c r="C382" s="41" t="s">
        <v>3009</v>
      </c>
      <c r="E382" s="67"/>
    </row>
    <row r="383" spans="2:5">
      <c r="B383">
        <v>233</v>
      </c>
      <c r="C383" s="41" t="s">
        <v>3010</v>
      </c>
      <c r="E383" s="67"/>
    </row>
    <row r="384" spans="2:5">
      <c r="B384">
        <v>234</v>
      </c>
      <c r="C384" s="41" t="s">
        <v>3001</v>
      </c>
      <c r="E384" s="67"/>
    </row>
    <row r="385" spans="2:5">
      <c r="B385">
        <v>235</v>
      </c>
      <c r="C385" s="41" t="s">
        <v>2997</v>
      </c>
      <c r="E385" s="67"/>
    </row>
    <row r="386" spans="2:5">
      <c r="B386">
        <v>236</v>
      </c>
      <c r="C386" s="41" t="s">
        <v>3011</v>
      </c>
      <c r="E386" s="67"/>
    </row>
    <row r="387" spans="2:5">
      <c r="B387">
        <v>237</v>
      </c>
      <c r="C387" s="41" t="s">
        <v>3012</v>
      </c>
      <c r="E387" s="67"/>
    </row>
    <row r="388" spans="2:5">
      <c r="B388">
        <v>238</v>
      </c>
      <c r="C388" s="41" t="s">
        <v>3010</v>
      </c>
      <c r="E388" s="67"/>
    </row>
    <row r="389" spans="2:5">
      <c r="B389">
        <v>239</v>
      </c>
      <c r="C389" s="41" t="s">
        <v>3001</v>
      </c>
      <c r="E389" s="67"/>
    </row>
    <row r="390" spans="2:5">
      <c r="B390">
        <v>240</v>
      </c>
      <c r="C390" s="41" t="s">
        <v>2997</v>
      </c>
      <c r="E390" s="67"/>
    </row>
    <row r="391" spans="2:5">
      <c r="B391">
        <v>241</v>
      </c>
      <c r="C391" s="41" t="s">
        <v>3013</v>
      </c>
      <c r="E391" s="67"/>
    </row>
    <row r="392" spans="2:5">
      <c r="B392">
        <v>242</v>
      </c>
      <c r="C392" s="41" t="s">
        <v>3014</v>
      </c>
      <c r="E392" s="67"/>
    </row>
    <row r="393" spans="2:5">
      <c r="B393">
        <v>243</v>
      </c>
      <c r="C393" s="41" t="s">
        <v>3000</v>
      </c>
      <c r="E393" s="67"/>
    </row>
    <row r="394" spans="2:5">
      <c r="B394">
        <v>244</v>
      </c>
      <c r="C394" s="41" t="s">
        <v>3001</v>
      </c>
      <c r="E394" s="67"/>
    </row>
    <row r="395" spans="2:5">
      <c r="B395">
        <v>245</v>
      </c>
      <c r="C395" s="41" t="s">
        <v>2997</v>
      </c>
      <c r="E395" s="67"/>
    </row>
    <row r="396" spans="2:5">
      <c r="B396">
        <v>246</v>
      </c>
      <c r="C396" s="41" t="s">
        <v>3015</v>
      </c>
      <c r="E396" s="67"/>
    </row>
    <row r="397" spans="2:5">
      <c r="B397">
        <v>247</v>
      </c>
      <c r="C397" s="41" t="s">
        <v>3016</v>
      </c>
      <c r="E397" s="67"/>
    </row>
    <row r="398" spans="2:5">
      <c r="B398">
        <v>248</v>
      </c>
      <c r="C398" s="41" t="s">
        <v>3017</v>
      </c>
      <c r="E398" s="67"/>
    </row>
    <row r="399" spans="2:5">
      <c r="B399">
        <v>249</v>
      </c>
      <c r="C399" s="41" t="s">
        <v>3001</v>
      </c>
      <c r="E399" s="67"/>
    </row>
    <row r="400" spans="2:5">
      <c r="B400">
        <v>250</v>
      </c>
      <c r="C400" s="41" t="s">
        <v>2997</v>
      </c>
      <c r="E400" s="67"/>
    </row>
    <row r="401" spans="2:5">
      <c r="B401">
        <v>251</v>
      </c>
      <c r="C401" s="41" t="s">
        <v>3018</v>
      </c>
      <c r="E401" s="67"/>
    </row>
    <row r="402" spans="2:5">
      <c r="B402">
        <v>252</v>
      </c>
      <c r="C402" s="41" t="s">
        <v>3019</v>
      </c>
      <c r="E402" s="67"/>
    </row>
    <row r="403" spans="2:5">
      <c r="B403">
        <v>253</v>
      </c>
      <c r="C403" s="41" t="s">
        <v>3020</v>
      </c>
      <c r="E403" s="67"/>
    </row>
    <row r="404" spans="2:5">
      <c r="B404">
        <v>254</v>
      </c>
      <c r="C404" s="41" t="s">
        <v>3001</v>
      </c>
      <c r="E404" s="67"/>
    </row>
    <row r="405" spans="2:5">
      <c r="B405">
        <v>255</v>
      </c>
      <c r="C405" s="41" t="s">
        <v>2997</v>
      </c>
      <c r="E405" s="67"/>
    </row>
    <row r="406" spans="2:5">
      <c r="B406">
        <v>256</v>
      </c>
      <c r="C406" s="41" t="s">
        <v>3021</v>
      </c>
      <c r="E406" s="67"/>
    </row>
    <row r="407" spans="2:5">
      <c r="B407">
        <v>257</v>
      </c>
      <c r="C407" s="41" t="s">
        <v>3022</v>
      </c>
      <c r="E407" s="67"/>
    </row>
    <row r="408" spans="2:5">
      <c r="B408">
        <v>258</v>
      </c>
      <c r="C408" s="41" t="s">
        <v>3023</v>
      </c>
      <c r="E408" s="67"/>
    </row>
    <row r="409" spans="2:5">
      <c r="B409">
        <v>259</v>
      </c>
      <c r="C409" s="41" t="s">
        <v>3001</v>
      </c>
      <c r="E409" s="67"/>
    </row>
    <row r="410" spans="2:5">
      <c r="B410">
        <v>260</v>
      </c>
      <c r="C410" s="41" t="s">
        <v>2997</v>
      </c>
      <c r="E410" s="67"/>
    </row>
    <row r="411" spans="2:5">
      <c r="B411">
        <v>261</v>
      </c>
      <c r="C411" s="41" t="s">
        <v>3024</v>
      </c>
      <c r="E411" s="67"/>
    </row>
    <row r="412" spans="2:5">
      <c r="B412">
        <v>262</v>
      </c>
      <c r="C412" s="41" t="s">
        <v>3025</v>
      </c>
      <c r="E412" s="67"/>
    </row>
    <row r="413" spans="2:5">
      <c r="B413">
        <v>263</v>
      </c>
      <c r="C413" s="41" t="s">
        <v>3026</v>
      </c>
      <c r="E413" s="67"/>
    </row>
    <row r="414" spans="2:5">
      <c r="B414">
        <v>264</v>
      </c>
      <c r="C414" s="41" t="s">
        <v>3001</v>
      </c>
      <c r="E414" s="67"/>
    </row>
    <row r="415" spans="2:5">
      <c r="B415">
        <v>265</v>
      </c>
      <c r="C415" s="41" t="s">
        <v>2997</v>
      </c>
      <c r="E415" s="67"/>
    </row>
    <row r="416" spans="2:5">
      <c r="B416">
        <v>266</v>
      </c>
      <c r="C416" s="41" t="s">
        <v>3027</v>
      </c>
      <c r="E416" s="67"/>
    </row>
    <row r="417" spans="2:5">
      <c r="B417">
        <v>267</v>
      </c>
      <c r="C417" s="41" t="s">
        <v>3028</v>
      </c>
      <c r="E417" s="67"/>
    </row>
    <row r="418" spans="2:5">
      <c r="B418">
        <v>268</v>
      </c>
      <c r="C418" s="41" t="s">
        <v>3029</v>
      </c>
      <c r="E418" s="67"/>
    </row>
    <row r="419" spans="2:5">
      <c r="B419">
        <v>269</v>
      </c>
      <c r="C419" s="41" t="s">
        <v>3001</v>
      </c>
      <c r="E419" s="67"/>
    </row>
    <row r="420" spans="2:5">
      <c r="B420">
        <v>270</v>
      </c>
      <c r="C420" s="41" t="s">
        <v>2997</v>
      </c>
      <c r="E420" s="67"/>
    </row>
    <row r="421" spans="2:5">
      <c r="B421">
        <v>271</v>
      </c>
      <c r="C421" s="41" t="s">
        <v>3030</v>
      </c>
      <c r="E421" s="67"/>
    </row>
    <row r="422" spans="2:5">
      <c r="B422">
        <v>272</v>
      </c>
      <c r="C422" s="41" t="s">
        <v>3031</v>
      </c>
      <c r="E422" s="67"/>
    </row>
    <row r="423" spans="2:5">
      <c r="B423">
        <v>273</v>
      </c>
      <c r="C423" s="41" t="s">
        <v>3032</v>
      </c>
      <c r="E423" s="67"/>
    </row>
    <row r="424" spans="2:5">
      <c r="B424">
        <v>274</v>
      </c>
      <c r="C424" s="41" t="s">
        <v>3001</v>
      </c>
      <c r="E424" s="67"/>
    </row>
    <row r="425" spans="2:5">
      <c r="B425">
        <v>275</v>
      </c>
      <c r="C425" s="41" t="s">
        <v>2997</v>
      </c>
      <c r="E425" s="67"/>
    </row>
    <row r="426" spans="2:5">
      <c r="B426">
        <v>276</v>
      </c>
      <c r="C426" s="41" t="s">
        <v>3033</v>
      </c>
      <c r="E426" s="67"/>
    </row>
    <row r="427" spans="2:5">
      <c r="B427">
        <v>277</v>
      </c>
      <c r="C427" s="41" t="s">
        <v>3034</v>
      </c>
      <c r="E427" s="67"/>
    </row>
    <row r="428" spans="2:5">
      <c r="B428">
        <v>278</v>
      </c>
      <c r="C428" s="41" t="s">
        <v>3035</v>
      </c>
      <c r="E428" s="67"/>
    </row>
    <row r="429" spans="2:5">
      <c r="B429">
        <v>279</v>
      </c>
      <c r="C429" s="41" t="s">
        <v>3001</v>
      </c>
      <c r="E429" s="67"/>
    </row>
    <row r="430" spans="2:5">
      <c r="B430">
        <v>280</v>
      </c>
      <c r="C430" s="41" t="s">
        <v>2997</v>
      </c>
      <c r="E430" s="67"/>
    </row>
    <row r="431" spans="2:5">
      <c r="B431">
        <v>281</v>
      </c>
      <c r="C431" s="41" t="s">
        <v>3036</v>
      </c>
      <c r="E431" s="67"/>
    </row>
    <row r="432" spans="2:5">
      <c r="B432">
        <v>282</v>
      </c>
      <c r="C432" s="41" t="s">
        <v>3037</v>
      </c>
      <c r="E432" s="67"/>
    </row>
    <row r="433" spans="2:5">
      <c r="B433">
        <v>283</v>
      </c>
      <c r="C433" s="41" t="s">
        <v>3038</v>
      </c>
      <c r="E433" s="67"/>
    </row>
    <row r="434" spans="2:5">
      <c r="B434">
        <v>284</v>
      </c>
      <c r="C434" s="41" t="s">
        <v>3001</v>
      </c>
      <c r="E434" s="67"/>
    </row>
    <row r="435" spans="2:5">
      <c r="B435">
        <v>285</v>
      </c>
      <c r="C435" s="41" t="s">
        <v>2997</v>
      </c>
      <c r="E435" s="67"/>
    </row>
    <row r="436" spans="2:5">
      <c r="B436">
        <v>286</v>
      </c>
      <c r="C436" s="41" t="s">
        <v>3039</v>
      </c>
      <c r="E436" s="67"/>
    </row>
    <row r="437" spans="2:5">
      <c r="B437">
        <v>287</v>
      </c>
      <c r="C437" s="41" t="s">
        <v>3037</v>
      </c>
      <c r="E437" s="67"/>
    </row>
    <row r="438" spans="2:5">
      <c r="B438">
        <v>288</v>
      </c>
      <c r="C438" s="41" t="s">
        <v>3038</v>
      </c>
      <c r="E438" s="67"/>
    </row>
    <row r="439" spans="2:5">
      <c r="B439">
        <v>289</v>
      </c>
      <c r="C439" s="41" t="s">
        <v>3001</v>
      </c>
      <c r="E439" s="67"/>
    </row>
    <row r="440" spans="2:5">
      <c r="B440">
        <v>290</v>
      </c>
      <c r="C440" s="41" t="s">
        <v>2997</v>
      </c>
      <c r="E440" s="67"/>
    </row>
    <row r="441" spans="2:5">
      <c r="B441">
        <v>291</v>
      </c>
      <c r="C441" s="41" t="s">
        <v>3040</v>
      </c>
      <c r="E441" s="67"/>
    </row>
    <row r="442" spans="2:5">
      <c r="B442">
        <v>292</v>
      </c>
      <c r="C442" s="41" t="s">
        <v>3037</v>
      </c>
      <c r="E442" s="67"/>
    </row>
    <row r="443" spans="2:5">
      <c r="B443">
        <v>293</v>
      </c>
      <c r="C443" s="41" t="s">
        <v>3038</v>
      </c>
      <c r="E443" s="67"/>
    </row>
    <row r="444" spans="2:5">
      <c r="B444">
        <v>294</v>
      </c>
      <c r="C444" s="41" t="s">
        <v>3001</v>
      </c>
      <c r="E444" s="67"/>
    </row>
    <row r="445" spans="2:5">
      <c r="B445">
        <v>295</v>
      </c>
      <c r="C445" s="41" t="s">
        <v>2997</v>
      </c>
      <c r="E445" s="67"/>
    </row>
    <row r="446" spans="2:5">
      <c r="B446">
        <v>296</v>
      </c>
      <c r="C446" s="41" t="s">
        <v>3041</v>
      </c>
      <c r="E446" s="67"/>
    </row>
    <row r="447" spans="2:5">
      <c r="B447">
        <v>297</v>
      </c>
      <c r="C447" s="41" t="s">
        <v>3037</v>
      </c>
      <c r="E447" s="67"/>
    </row>
    <row r="448" spans="2:5">
      <c r="B448">
        <v>298</v>
      </c>
      <c r="C448" s="41" t="s">
        <v>3038</v>
      </c>
      <c r="E448" s="67"/>
    </row>
    <row r="449" spans="2:5">
      <c r="B449">
        <v>299</v>
      </c>
      <c r="C449" s="41" t="s">
        <v>3001</v>
      </c>
      <c r="E449" s="67"/>
    </row>
    <row r="450" spans="2:5">
      <c r="B450">
        <v>300</v>
      </c>
      <c r="C450" s="41" t="s">
        <v>2997</v>
      </c>
      <c r="E450" s="67"/>
    </row>
    <row r="451" spans="2:5">
      <c r="B451">
        <v>301</v>
      </c>
      <c r="C451" s="41" t="s">
        <v>3042</v>
      </c>
      <c r="E451" s="67"/>
    </row>
    <row r="452" spans="2:5">
      <c r="B452">
        <v>302</v>
      </c>
      <c r="C452" s="41" t="s">
        <v>3037</v>
      </c>
      <c r="E452" s="67"/>
    </row>
    <row r="453" spans="2:5">
      <c r="B453">
        <v>303</v>
      </c>
      <c r="C453" s="41" t="s">
        <v>3038</v>
      </c>
      <c r="E453" s="67"/>
    </row>
    <row r="454" spans="2:5">
      <c r="B454">
        <v>304</v>
      </c>
      <c r="C454" s="41" t="s">
        <v>3001</v>
      </c>
      <c r="E454" s="67"/>
    </row>
    <row r="455" spans="2:5">
      <c r="B455">
        <v>305</v>
      </c>
      <c r="C455" s="41" t="s">
        <v>2997</v>
      </c>
      <c r="E455" s="67"/>
    </row>
    <row r="456" spans="2:5">
      <c r="B456">
        <v>306</v>
      </c>
      <c r="C456" s="41" t="s">
        <v>3043</v>
      </c>
      <c r="E456" s="67"/>
    </row>
    <row r="457" spans="2:5">
      <c r="B457">
        <v>307</v>
      </c>
      <c r="C457" s="41" t="s">
        <v>3037</v>
      </c>
      <c r="E457" s="67"/>
    </row>
    <row r="458" spans="2:5">
      <c r="B458">
        <v>308</v>
      </c>
      <c r="C458" s="41" t="s">
        <v>3038</v>
      </c>
      <c r="E458" s="67"/>
    </row>
    <row r="459" spans="2:5">
      <c r="B459">
        <v>309</v>
      </c>
      <c r="C459" s="41" t="s">
        <v>3001</v>
      </c>
      <c r="E459" s="67"/>
    </row>
    <row r="460" spans="2:5">
      <c r="B460">
        <v>310</v>
      </c>
      <c r="C460" s="41" t="s">
        <v>2997</v>
      </c>
      <c r="E460" s="67"/>
    </row>
    <row r="461" spans="2:5">
      <c r="B461">
        <v>311</v>
      </c>
      <c r="C461" s="41" t="s">
        <v>3044</v>
      </c>
      <c r="E461" s="67"/>
    </row>
    <row r="462" spans="2:5">
      <c r="B462">
        <v>312</v>
      </c>
      <c r="C462" s="41" t="s">
        <v>3037</v>
      </c>
      <c r="E462" s="67"/>
    </row>
    <row r="463" spans="2:5">
      <c r="B463">
        <v>313</v>
      </c>
      <c r="C463" s="41" t="s">
        <v>3038</v>
      </c>
      <c r="E463" s="67"/>
    </row>
    <row r="464" spans="2:5">
      <c r="B464">
        <v>314</v>
      </c>
      <c r="C464" s="41" t="s">
        <v>3045</v>
      </c>
      <c r="E464" s="67"/>
    </row>
    <row r="465" spans="2:5">
      <c r="B465">
        <v>315</v>
      </c>
      <c r="C465" s="41" t="s">
        <v>3046</v>
      </c>
      <c r="E465" s="67"/>
    </row>
    <row r="466" spans="2:5">
      <c r="B466">
        <v>316</v>
      </c>
      <c r="C466" s="41" t="s">
        <v>2200</v>
      </c>
      <c r="E466" s="67"/>
    </row>
    <row r="467" spans="2:5">
      <c r="B467">
        <v>317</v>
      </c>
      <c r="C467" s="41" t="s">
        <v>3047</v>
      </c>
      <c r="E467" s="67"/>
    </row>
    <row r="468" spans="2:5">
      <c r="B468">
        <v>318</v>
      </c>
      <c r="C468" s="41" t="s">
        <v>2961</v>
      </c>
      <c r="E468" s="67"/>
    </row>
    <row r="469" spans="2:5">
      <c r="B469">
        <v>319</v>
      </c>
      <c r="C469" s="41" t="s">
        <v>2488</v>
      </c>
      <c r="E469" s="67"/>
    </row>
    <row r="470" spans="2:5">
      <c r="B470">
        <v>540</v>
      </c>
      <c r="C470" s="41" t="s">
        <v>2489</v>
      </c>
      <c r="E470" s="67"/>
    </row>
    <row r="471" spans="2:5">
      <c r="B471">
        <v>541</v>
      </c>
      <c r="C471" s="41" t="s">
        <v>2222</v>
      </c>
      <c r="E471" s="67"/>
    </row>
    <row r="472" spans="2:5">
      <c r="B472">
        <v>542</v>
      </c>
      <c r="C472" s="41" t="s">
        <v>2208</v>
      </c>
      <c r="E472" s="67"/>
    </row>
    <row r="474" spans="2:5">
      <c r="B474" s="47" t="s">
        <v>2757</v>
      </c>
    </row>
    <row r="476" spans="2:5">
      <c r="B476" s="67" t="s">
        <v>2089</v>
      </c>
      <c r="C476" s="67" t="s">
        <v>2090</v>
      </c>
    </row>
    <row r="478" spans="2:5">
      <c r="B478">
        <v>1</v>
      </c>
      <c r="C478" s="41" t="s">
        <v>2091</v>
      </c>
    </row>
    <row r="479" spans="2:5">
      <c r="B479">
        <v>2</v>
      </c>
      <c r="C479" s="41" t="s">
        <v>2930</v>
      </c>
    </row>
    <row r="480" spans="2:5">
      <c r="B480">
        <v>3</v>
      </c>
      <c r="C480" s="41" t="s">
        <v>3049</v>
      </c>
    </row>
    <row r="481" spans="2:3">
      <c r="B481">
        <v>4</v>
      </c>
      <c r="C481" s="41" t="s">
        <v>2292</v>
      </c>
    </row>
    <row r="482" spans="2:3">
      <c r="B482">
        <v>5</v>
      </c>
      <c r="C482" s="41" t="s">
        <v>2985</v>
      </c>
    </row>
    <row r="483" spans="2:3">
      <c r="B483">
        <v>6</v>
      </c>
      <c r="C483" s="41" t="s">
        <v>3050</v>
      </c>
    </row>
    <row r="484" spans="2:3">
      <c r="B484">
        <v>7</v>
      </c>
      <c r="C484" s="41" t="s">
        <v>3051</v>
      </c>
    </row>
    <row r="485" spans="2:3">
      <c r="B485">
        <v>8</v>
      </c>
      <c r="C485" s="41" t="s">
        <v>3052</v>
      </c>
    </row>
    <row r="486" spans="2:3">
      <c r="B486">
        <v>9</v>
      </c>
      <c r="C486" s="41" t="s">
        <v>3053</v>
      </c>
    </row>
    <row r="487" spans="2:3">
      <c r="B487">
        <v>10</v>
      </c>
      <c r="C487" s="41" t="s">
        <v>3054</v>
      </c>
    </row>
    <row r="488" spans="2:3">
      <c r="B488">
        <v>11</v>
      </c>
      <c r="C488" s="41" t="s">
        <v>2292</v>
      </c>
    </row>
    <row r="489" spans="2:3">
      <c r="B489">
        <v>12</v>
      </c>
      <c r="C489" s="41" t="s">
        <v>2991</v>
      </c>
    </row>
    <row r="490" spans="2:3">
      <c r="B490">
        <v>13</v>
      </c>
      <c r="C490" s="41" t="s">
        <v>2992</v>
      </c>
    </row>
    <row r="491" spans="2:3">
      <c r="B491">
        <v>14</v>
      </c>
      <c r="C491" s="41" t="s">
        <v>2485</v>
      </c>
    </row>
    <row r="492" spans="2:3">
      <c r="B492">
        <v>15</v>
      </c>
      <c r="C492" s="41" t="s">
        <v>3055</v>
      </c>
    </row>
    <row r="493" spans="2:3">
      <c r="B493">
        <v>16</v>
      </c>
      <c r="C493" s="41" t="s">
        <v>3048</v>
      </c>
    </row>
    <row r="494" spans="2:3">
      <c r="B494">
        <v>17</v>
      </c>
      <c r="C494" s="41" t="s">
        <v>2995</v>
      </c>
    </row>
    <row r="495" spans="2:3">
      <c r="B495">
        <v>18</v>
      </c>
      <c r="C495" s="41" t="s">
        <v>2996</v>
      </c>
    </row>
    <row r="496" spans="2:3">
      <c r="B496">
        <v>19</v>
      </c>
      <c r="C496" s="41" t="s">
        <v>2997</v>
      </c>
    </row>
    <row r="497" spans="2:3">
      <c r="B497">
        <v>20</v>
      </c>
      <c r="C497" s="41" t="s">
        <v>2998</v>
      </c>
    </row>
    <row r="498" spans="2:3">
      <c r="B498">
        <v>21</v>
      </c>
      <c r="C498" s="41" t="s">
        <v>3056</v>
      </c>
    </row>
    <row r="499" spans="2:3">
      <c r="B499">
        <v>22</v>
      </c>
      <c r="C499" s="41" t="s">
        <v>3057</v>
      </c>
    </row>
    <row r="500" spans="2:3">
      <c r="B500">
        <v>23</v>
      </c>
      <c r="C500" s="41" t="s">
        <v>3001</v>
      </c>
    </row>
    <row r="501" spans="2:3">
      <c r="B501">
        <v>24</v>
      </c>
      <c r="C501" s="41" t="s">
        <v>2997</v>
      </c>
    </row>
    <row r="502" spans="2:3">
      <c r="B502">
        <v>25</v>
      </c>
      <c r="C502" s="41" t="s">
        <v>3002</v>
      </c>
    </row>
    <row r="503" spans="2:3">
      <c r="B503">
        <v>26</v>
      </c>
      <c r="C503" s="41" t="s">
        <v>3058</v>
      </c>
    </row>
    <row r="504" spans="2:3">
      <c r="B504">
        <v>27</v>
      </c>
      <c r="C504" s="41" t="s">
        <v>3059</v>
      </c>
    </row>
    <row r="505" spans="2:3">
      <c r="B505">
        <v>28</v>
      </c>
      <c r="C505" s="41" t="s">
        <v>3001</v>
      </c>
    </row>
    <row r="506" spans="2:3">
      <c r="B506">
        <v>29</v>
      </c>
      <c r="C506" s="41" t="s">
        <v>2997</v>
      </c>
    </row>
    <row r="507" spans="2:3">
      <c r="B507">
        <v>30</v>
      </c>
      <c r="C507" s="41" t="s">
        <v>3005</v>
      </c>
    </row>
    <row r="508" spans="2:3">
      <c r="B508">
        <v>31</v>
      </c>
      <c r="C508" s="41" t="s">
        <v>3058</v>
      </c>
    </row>
    <row r="509" spans="2:3">
      <c r="B509">
        <v>32</v>
      </c>
      <c r="C509" s="41" t="s">
        <v>3060</v>
      </c>
    </row>
    <row r="510" spans="2:3">
      <c r="B510">
        <v>33</v>
      </c>
      <c r="C510" s="41" t="s">
        <v>3001</v>
      </c>
    </row>
    <row r="511" spans="2:3">
      <c r="B511">
        <v>34</v>
      </c>
      <c r="C511" s="41" t="s">
        <v>2997</v>
      </c>
    </row>
    <row r="512" spans="2:3">
      <c r="B512">
        <v>35</v>
      </c>
      <c r="C512" s="41" t="s">
        <v>3008</v>
      </c>
    </row>
    <row r="513" spans="2:3">
      <c r="B513">
        <v>36</v>
      </c>
      <c r="C513" s="41" t="s">
        <v>3058</v>
      </c>
    </row>
    <row r="514" spans="2:3">
      <c r="B514">
        <v>37</v>
      </c>
      <c r="C514" s="41" t="s">
        <v>3061</v>
      </c>
    </row>
    <row r="515" spans="2:3">
      <c r="B515">
        <v>38</v>
      </c>
      <c r="C515" s="41" t="s">
        <v>3001</v>
      </c>
    </row>
    <row r="516" spans="2:3">
      <c r="B516">
        <v>39</v>
      </c>
      <c r="C516" s="41" t="s">
        <v>2997</v>
      </c>
    </row>
    <row r="517" spans="2:3">
      <c r="B517">
        <v>40</v>
      </c>
      <c r="C517" s="41" t="s">
        <v>3011</v>
      </c>
    </row>
    <row r="518" spans="2:3">
      <c r="B518">
        <v>41</v>
      </c>
      <c r="C518" s="41" t="s">
        <v>3058</v>
      </c>
    </row>
    <row r="519" spans="2:3">
      <c r="B519">
        <v>42</v>
      </c>
      <c r="C519" s="41" t="s">
        <v>3062</v>
      </c>
    </row>
    <row r="520" spans="2:3">
      <c r="B520">
        <v>43</v>
      </c>
      <c r="C520" s="41" t="s">
        <v>3001</v>
      </c>
    </row>
    <row r="521" spans="2:3">
      <c r="B521">
        <v>44</v>
      </c>
      <c r="C521" s="41" t="s">
        <v>2997</v>
      </c>
    </row>
    <row r="522" spans="2:3">
      <c r="B522">
        <v>45</v>
      </c>
      <c r="C522" s="41" t="s">
        <v>3013</v>
      </c>
    </row>
    <row r="523" spans="2:3">
      <c r="B523">
        <v>46</v>
      </c>
      <c r="C523" s="41" t="s">
        <v>3058</v>
      </c>
    </row>
    <row r="524" spans="2:3">
      <c r="B524">
        <v>47</v>
      </c>
      <c r="C524" s="41" t="s">
        <v>3063</v>
      </c>
    </row>
    <row r="525" spans="2:3">
      <c r="B525">
        <v>48</v>
      </c>
      <c r="C525" s="41" t="s">
        <v>3001</v>
      </c>
    </row>
    <row r="526" spans="2:3">
      <c r="B526">
        <v>49</v>
      </c>
      <c r="C526" s="41" t="s">
        <v>2997</v>
      </c>
    </row>
    <row r="527" spans="2:3">
      <c r="B527">
        <v>50</v>
      </c>
      <c r="C527" s="41" t="s">
        <v>3015</v>
      </c>
    </row>
    <row r="528" spans="2:3">
      <c r="B528">
        <v>51</v>
      </c>
      <c r="C528" s="41" t="s">
        <v>3058</v>
      </c>
    </row>
    <row r="529" spans="2:3">
      <c r="B529">
        <v>52</v>
      </c>
      <c r="C529" s="41" t="s">
        <v>3064</v>
      </c>
    </row>
    <row r="530" spans="2:3">
      <c r="B530">
        <v>53</v>
      </c>
      <c r="C530" s="41" t="s">
        <v>3001</v>
      </c>
    </row>
    <row r="531" spans="2:3">
      <c r="B531">
        <v>54</v>
      </c>
      <c r="C531" s="41" t="s">
        <v>2997</v>
      </c>
    </row>
    <row r="532" spans="2:3">
      <c r="B532">
        <v>55</v>
      </c>
      <c r="C532" s="41" t="s">
        <v>3018</v>
      </c>
    </row>
    <row r="533" spans="2:3">
      <c r="B533">
        <v>56</v>
      </c>
      <c r="C533" s="41" t="s">
        <v>3058</v>
      </c>
    </row>
    <row r="534" spans="2:3">
      <c r="B534">
        <v>57</v>
      </c>
      <c r="C534" s="41" t="s">
        <v>3065</v>
      </c>
    </row>
    <row r="535" spans="2:3">
      <c r="B535">
        <v>58</v>
      </c>
      <c r="C535" s="41" t="s">
        <v>3001</v>
      </c>
    </row>
    <row r="536" spans="2:3">
      <c r="B536">
        <v>59</v>
      </c>
      <c r="C536" s="41" t="s">
        <v>2997</v>
      </c>
    </row>
    <row r="537" spans="2:3">
      <c r="B537">
        <v>60</v>
      </c>
      <c r="C537" s="41" t="s">
        <v>3021</v>
      </c>
    </row>
    <row r="538" spans="2:3">
      <c r="B538">
        <v>61</v>
      </c>
      <c r="C538" s="41" t="s">
        <v>3058</v>
      </c>
    </row>
    <row r="539" spans="2:3">
      <c r="B539">
        <v>62</v>
      </c>
      <c r="C539" s="41" t="s">
        <v>3066</v>
      </c>
    </row>
    <row r="540" spans="2:3">
      <c r="B540">
        <v>63</v>
      </c>
      <c r="C540" s="41" t="s">
        <v>3001</v>
      </c>
    </row>
    <row r="541" spans="2:3">
      <c r="B541">
        <v>64</v>
      </c>
      <c r="C541" s="41" t="s">
        <v>2997</v>
      </c>
    </row>
    <row r="542" spans="2:3">
      <c r="B542">
        <v>65</v>
      </c>
      <c r="C542" s="41" t="s">
        <v>3024</v>
      </c>
    </row>
    <row r="543" spans="2:3">
      <c r="B543">
        <v>66</v>
      </c>
      <c r="C543" s="41" t="s">
        <v>3058</v>
      </c>
    </row>
    <row r="544" spans="2:3">
      <c r="B544">
        <v>67</v>
      </c>
      <c r="C544" s="41" t="s">
        <v>3067</v>
      </c>
    </row>
    <row r="545" spans="2:3">
      <c r="B545">
        <v>68</v>
      </c>
      <c r="C545" s="41" t="s">
        <v>3001</v>
      </c>
    </row>
    <row r="546" spans="2:3">
      <c r="B546">
        <v>69</v>
      </c>
      <c r="C546" s="41" t="s">
        <v>2997</v>
      </c>
    </row>
    <row r="547" spans="2:3">
      <c r="B547">
        <v>70</v>
      </c>
      <c r="C547" s="41" t="s">
        <v>3027</v>
      </c>
    </row>
    <row r="548" spans="2:3">
      <c r="B548">
        <v>71</v>
      </c>
      <c r="C548" s="41" t="s">
        <v>3058</v>
      </c>
    </row>
    <row r="549" spans="2:3">
      <c r="B549">
        <v>72</v>
      </c>
      <c r="C549" s="41" t="s">
        <v>3068</v>
      </c>
    </row>
    <row r="550" spans="2:3">
      <c r="B550">
        <v>73</v>
      </c>
      <c r="C550" s="41" t="s">
        <v>3001</v>
      </c>
    </row>
    <row r="551" spans="2:3">
      <c r="B551">
        <v>74</v>
      </c>
      <c r="C551" s="41" t="s">
        <v>2997</v>
      </c>
    </row>
    <row r="552" spans="2:3">
      <c r="B552">
        <v>75</v>
      </c>
      <c r="C552" s="41" t="s">
        <v>3030</v>
      </c>
    </row>
    <row r="553" spans="2:3">
      <c r="B553">
        <v>76</v>
      </c>
      <c r="C553" s="41" t="s">
        <v>3058</v>
      </c>
    </row>
    <row r="554" spans="2:3">
      <c r="B554">
        <v>77</v>
      </c>
      <c r="C554" s="41" t="s">
        <v>3069</v>
      </c>
    </row>
    <row r="555" spans="2:3">
      <c r="B555">
        <v>78</v>
      </c>
      <c r="C555" s="41" t="s">
        <v>3045</v>
      </c>
    </row>
    <row r="556" spans="2:3">
      <c r="B556">
        <v>79</v>
      </c>
      <c r="C556" s="41" t="s">
        <v>3046</v>
      </c>
    </row>
    <row r="557" spans="2:3">
      <c r="B557">
        <v>80</v>
      </c>
      <c r="C557" s="41" t="s">
        <v>2200</v>
      </c>
    </row>
    <row r="558" spans="2:3">
      <c r="B558">
        <v>81</v>
      </c>
      <c r="C558" s="41" t="s">
        <v>3070</v>
      </c>
    </row>
    <row r="559" spans="2:3">
      <c r="B559">
        <v>82</v>
      </c>
      <c r="C559" s="41" t="s">
        <v>2937</v>
      </c>
    </row>
    <row r="560" spans="2:3">
      <c r="B560">
        <v>83</v>
      </c>
      <c r="C560" s="41" t="s">
        <v>2525</v>
      </c>
    </row>
    <row r="561" spans="2:3">
      <c r="B561">
        <v>84</v>
      </c>
      <c r="C561" s="41" t="s">
        <v>2485</v>
      </c>
    </row>
    <row r="562" spans="2:3">
      <c r="B562">
        <v>85</v>
      </c>
      <c r="C562" s="41" t="s">
        <v>3055</v>
      </c>
    </row>
    <row r="563" spans="2:3">
      <c r="B563">
        <v>86</v>
      </c>
      <c r="C563" s="41" t="s">
        <v>2994</v>
      </c>
    </row>
    <row r="564" spans="2:3">
      <c r="B564">
        <v>87</v>
      </c>
      <c r="C564" s="41" t="s">
        <v>2995</v>
      </c>
    </row>
    <row r="565" spans="2:3">
      <c r="B565">
        <v>88</v>
      </c>
      <c r="C565" s="41" t="s">
        <v>2996</v>
      </c>
    </row>
    <row r="566" spans="2:3">
      <c r="B566">
        <v>89</v>
      </c>
      <c r="C566" s="41" t="s">
        <v>2997</v>
      </c>
    </row>
    <row r="567" spans="2:3">
      <c r="B567">
        <v>90</v>
      </c>
      <c r="C567" s="41" t="s">
        <v>2998</v>
      </c>
    </row>
    <row r="568" spans="2:3">
      <c r="B568">
        <v>91</v>
      </c>
      <c r="C568" s="41" t="s">
        <v>3058</v>
      </c>
    </row>
    <row r="569" spans="2:3">
      <c r="B569">
        <v>92</v>
      </c>
      <c r="C569" s="41" t="s">
        <v>3057</v>
      </c>
    </row>
    <row r="570" spans="2:3">
      <c r="B570">
        <v>93</v>
      </c>
      <c r="C570" s="41" t="s">
        <v>3001</v>
      </c>
    </row>
    <row r="571" spans="2:3">
      <c r="B571">
        <v>94</v>
      </c>
      <c r="C571" s="41" t="s">
        <v>2997</v>
      </c>
    </row>
    <row r="572" spans="2:3">
      <c r="B572">
        <v>95</v>
      </c>
      <c r="C572" s="41" t="s">
        <v>3002</v>
      </c>
    </row>
    <row r="573" spans="2:3">
      <c r="B573">
        <v>96</v>
      </c>
      <c r="C573" s="41" t="s">
        <v>3058</v>
      </c>
    </row>
    <row r="574" spans="2:3">
      <c r="B574">
        <v>97</v>
      </c>
      <c r="C574" s="41" t="s">
        <v>3059</v>
      </c>
    </row>
    <row r="575" spans="2:3">
      <c r="B575">
        <v>98</v>
      </c>
      <c r="C575" s="41" t="s">
        <v>3001</v>
      </c>
    </row>
    <row r="576" spans="2:3">
      <c r="B576">
        <v>99</v>
      </c>
      <c r="C576" s="41" t="s">
        <v>2997</v>
      </c>
    </row>
    <row r="577" spans="2:3">
      <c r="B577">
        <v>100</v>
      </c>
      <c r="C577" s="41" t="s">
        <v>3005</v>
      </c>
    </row>
    <row r="578" spans="2:3">
      <c r="B578">
        <v>101</v>
      </c>
      <c r="C578" s="41" t="s">
        <v>3058</v>
      </c>
    </row>
    <row r="579" spans="2:3">
      <c r="B579">
        <v>102</v>
      </c>
      <c r="C579" s="41" t="s">
        <v>3060</v>
      </c>
    </row>
    <row r="580" spans="2:3">
      <c r="B580">
        <v>103</v>
      </c>
      <c r="C580" s="41" t="s">
        <v>3001</v>
      </c>
    </row>
    <row r="581" spans="2:3">
      <c r="B581">
        <v>104</v>
      </c>
      <c r="C581" s="41" t="s">
        <v>2997</v>
      </c>
    </row>
    <row r="582" spans="2:3">
      <c r="B582">
        <v>105</v>
      </c>
      <c r="C582" s="41" t="s">
        <v>3008</v>
      </c>
    </row>
    <row r="583" spans="2:3">
      <c r="B583">
        <v>106</v>
      </c>
      <c r="C583" s="41" t="s">
        <v>3058</v>
      </c>
    </row>
    <row r="584" spans="2:3">
      <c r="B584">
        <v>107</v>
      </c>
      <c r="C584" s="41" t="s">
        <v>3061</v>
      </c>
    </row>
    <row r="585" spans="2:3">
      <c r="B585">
        <v>108</v>
      </c>
      <c r="C585" s="41" t="s">
        <v>3001</v>
      </c>
    </row>
    <row r="586" spans="2:3">
      <c r="B586">
        <v>109</v>
      </c>
      <c r="C586" s="41" t="s">
        <v>2997</v>
      </c>
    </row>
    <row r="587" spans="2:3">
      <c r="B587">
        <v>110</v>
      </c>
      <c r="C587" s="41" t="s">
        <v>3011</v>
      </c>
    </row>
    <row r="588" spans="2:3">
      <c r="B588">
        <v>111</v>
      </c>
      <c r="C588" s="41" t="s">
        <v>3058</v>
      </c>
    </row>
    <row r="589" spans="2:3">
      <c r="B589">
        <v>112</v>
      </c>
      <c r="C589" s="41" t="s">
        <v>3062</v>
      </c>
    </row>
    <row r="590" spans="2:3">
      <c r="B590">
        <v>113</v>
      </c>
      <c r="C590" s="41" t="s">
        <v>3001</v>
      </c>
    </row>
    <row r="591" spans="2:3">
      <c r="B591">
        <v>114</v>
      </c>
      <c r="C591" s="41" t="s">
        <v>2997</v>
      </c>
    </row>
    <row r="592" spans="2:3">
      <c r="B592">
        <v>115</v>
      </c>
      <c r="C592" s="41" t="s">
        <v>3013</v>
      </c>
    </row>
    <row r="593" spans="2:3">
      <c r="B593">
        <v>116</v>
      </c>
      <c r="C593" s="41" t="s">
        <v>3058</v>
      </c>
    </row>
    <row r="594" spans="2:3">
      <c r="B594">
        <v>117</v>
      </c>
      <c r="C594" s="41" t="s">
        <v>3063</v>
      </c>
    </row>
    <row r="595" spans="2:3">
      <c r="B595">
        <v>118</v>
      </c>
      <c r="C595" s="41" t="s">
        <v>3001</v>
      </c>
    </row>
    <row r="596" spans="2:3">
      <c r="B596">
        <v>119</v>
      </c>
      <c r="C596" s="41" t="s">
        <v>2997</v>
      </c>
    </row>
    <row r="597" spans="2:3">
      <c r="B597">
        <v>120</v>
      </c>
      <c r="C597" s="41" t="s">
        <v>3015</v>
      </c>
    </row>
    <row r="598" spans="2:3">
      <c r="B598">
        <v>121</v>
      </c>
      <c r="C598" s="41" t="s">
        <v>3058</v>
      </c>
    </row>
    <row r="599" spans="2:3">
      <c r="B599">
        <v>122</v>
      </c>
      <c r="C599" s="41" t="s">
        <v>3064</v>
      </c>
    </row>
    <row r="600" spans="2:3">
      <c r="B600">
        <v>123</v>
      </c>
      <c r="C600" s="41" t="s">
        <v>3001</v>
      </c>
    </row>
    <row r="601" spans="2:3">
      <c r="B601">
        <v>124</v>
      </c>
      <c r="C601" s="41" t="s">
        <v>2997</v>
      </c>
    </row>
    <row r="602" spans="2:3">
      <c r="B602">
        <v>125</v>
      </c>
      <c r="C602" s="41" t="s">
        <v>3018</v>
      </c>
    </row>
    <row r="603" spans="2:3">
      <c r="B603">
        <v>126</v>
      </c>
      <c r="C603" s="41" t="s">
        <v>3058</v>
      </c>
    </row>
    <row r="604" spans="2:3">
      <c r="B604">
        <v>127</v>
      </c>
      <c r="C604" s="41" t="s">
        <v>3065</v>
      </c>
    </row>
    <row r="605" spans="2:3">
      <c r="B605">
        <v>128</v>
      </c>
      <c r="C605" s="41" t="s">
        <v>3001</v>
      </c>
    </row>
    <row r="606" spans="2:3">
      <c r="B606">
        <v>129</v>
      </c>
      <c r="C606" s="41" t="s">
        <v>2997</v>
      </c>
    </row>
    <row r="607" spans="2:3">
      <c r="B607">
        <v>130</v>
      </c>
      <c r="C607" s="41" t="s">
        <v>3021</v>
      </c>
    </row>
    <row r="608" spans="2:3">
      <c r="B608">
        <v>131</v>
      </c>
      <c r="C608" s="41" t="s">
        <v>3058</v>
      </c>
    </row>
    <row r="609" spans="2:3">
      <c r="B609">
        <v>132</v>
      </c>
      <c r="C609" s="41" t="s">
        <v>3066</v>
      </c>
    </row>
    <row r="610" spans="2:3">
      <c r="B610">
        <v>133</v>
      </c>
      <c r="C610" s="41" t="s">
        <v>3001</v>
      </c>
    </row>
    <row r="611" spans="2:3">
      <c r="B611">
        <v>134</v>
      </c>
      <c r="C611" s="41" t="s">
        <v>2997</v>
      </c>
    </row>
    <row r="612" spans="2:3">
      <c r="B612">
        <v>135</v>
      </c>
      <c r="C612" s="41" t="s">
        <v>3024</v>
      </c>
    </row>
    <row r="613" spans="2:3">
      <c r="B613">
        <v>136</v>
      </c>
      <c r="C613" s="41" t="s">
        <v>3058</v>
      </c>
    </row>
    <row r="614" spans="2:3">
      <c r="B614">
        <v>137</v>
      </c>
      <c r="C614" s="41" t="s">
        <v>3067</v>
      </c>
    </row>
    <row r="615" spans="2:3">
      <c r="B615">
        <v>138</v>
      </c>
      <c r="C615" s="41" t="s">
        <v>3001</v>
      </c>
    </row>
    <row r="616" spans="2:3">
      <c r="B616">
        <v>139</v>
      </c>
      <c r="C616" s="41" t="s">
        <v>2997</v>
      </c>
    </row>
    <row r="617" spans="2:3">
      <c r="B617">
        <v>140</v>
      </c>
      <c r="C617" s="41" t="s">
        <v>3027</v>
      </c>
    </row>
    <row r="618" spans="2:3">
      <c r="B618">
        <v>141</v>
      </c>
      <c r="C618" s="41" t="s">
        <v>3058</v>
      </c>
    </row>
    <row r="619" spans="2:3">
      <c r="B619">
        <v>142</v>
      </c>
      <c r="C619" s="41" t="s">
        <v>3068</v>
      </c>
    </row>
    <row r="620" spans="2:3">
      <c r="B620">
        <v>143</v>
      </c>
      <c r="C620" s="41" t="s">
        <v>3001</v>
      </c>
    </row>
    <row r="621" spans="2:3">
      <c r="B621">
        <v>144</v>
      </c>
      <c r="C621" s="41" t="s">
        <v>2997</v>
      </c>
    </row>
    <row r="622" spans="2:3">
      <c r="B622">
        <v>145</v>
      </c>
      <c r="C622" s="41" t="s">
        <v>3030</v>
      </c>
    </row>
    <row r="623" spans="2:3">
      <c r="B623">
        <v>146</v>
      </c>
      <c r="C623" s="41" t="s">
        <v>3058</v>
      </c>
    </row>
    <row r="624" spans="2:3">
      <c r="B624">
        <v>147</v>
      </c>
      <c r="C624" s="41" t="s">
        <v>3069</v>
      </c>
    </row>
    <row r="625" spans="2:3">
      <c r="B625">
        <v>148</v>
      </c>
      <c r="C625" s="41" t="s">
        <v>3045</v>
      </c>
    </row>
    <row r="626" spans="2:3">
      <c r="B626">
        <v>149</v>
      </c>
      <c r="C626" s="41" t="s">
        <v>3046</v>
      </c>
    </row>
    <row r="627" spans="2:3">
      <c r="B627">
        <v>150</v>
      </c>
      <c r="C627" s="41" t="s">
        <v>2200</v>
      </c>
    </row>
    <row r="628" spans="2:3">
      <c r="B628">
        <v>151</v>
      </c>
      <c r="C628" s="41" t="s">
        <v>3070</v>
      </c>
    </row>
    <row r="629" spans="2:3">
      <c r="B629">
        <v>152</v>
      </c>
      <c r="C629" s="41" t="s">
        <v>2961</v>
      </c>
    </row>
    <row r="630" spans="2:3">
      <c r="B630">
        <v>153</v>
      </c>
      <c r="C630" s="41" t="s">
        <v>2488</v>
      </c>
    </row>
    <row r="631" spans="2:3">
      <c r="B631">
        <v>154</v>
      </c>
      <c r="C631" s="41" t="s">
        <v>2489</v>
      </c>
    </row>
    <row r="632" spans="2:3">
      <c r="B632">
        <v>155</v>
      </c>
      <c r="C632" s="41" t="s">
        <v>2222</v>
      </c>
    </row>
    <row r="633" spans="2:3">
      <c r="B633">
        <v>156</v>
      </c>
      <c r="C633" s="41" t="s">
        <v>2208</v>
      </c>
    </row>
  </sheetData>
  <mergeCells count="1">
    <mergeCell ref="C46:D46"/>
  </mergeCells>
  <pageMargins left="1" right="1" top="1" bottom="1" header="0.5" footer="0.5"/>
  <pageSetup paperSize="9" scale="90" orientation="portrait" r:id="rId1"/>
  <headerFooter>
    <oddFooter>&amp;C&amp;9SYS6000V4 MQTT Interface 4.0: FFT/Magna
SAP. Nr. 10000105090, V1.2, &amp;D&amp;R&amp;P</oddFooter>
  </headerFooter>
  <rowBreaks count="6" manualBreakCount="6">
    <brk id="43" max="16383" man="1"/>
    <brk id="59" max="16383" man="1"/>
    <brk id="88" max="16383" man="1"/>
    <brk id="134" max="16383" man="1"/>
    <brk id="145" max="16383" man="1"/>
    <brk id="473" max="16383" man="1"/>
  </rowBreaks>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34AC81-368F-4C82-BBAD-3B726CFBAF7B}">
  <sheetPr codeName="Sheet3">
    <pageSetUpPr fitToPage="1"/>
  </sheetPr>
  <dimension ref="A2:I140"/>
  <sheetViews>
    <sheetView topLeftCell="A110" zoomScale="115" zoomScaleNormal="115" workbookViewId="0">
      <selection activeCell="A118" sqref="A118"/>
    </sheetView>
  </sheetViews>
  <sheetFormatPr defaultColWidth="11.42578125" defaultRowHeight="15"/>
  <cols>
    <col min="1" max="1" width="45.28515625" style="64" bestFit="1" customWidth="1"/>
    <col min="2" max="2" width="45.42578125" style="139" customWidth="1"/>
    <col min="3" max="3" width="40.5703125" style="64" customWidth="1"/>
    <col min="4" max="4" width="25.85546875" style="64" customWidth="1"/>
    <col min="5" max="5" width="11.42578125" style="64"/>
    <col min="6" max="6" width="15.140625" style="64" bestFit="1" customWidth="1"/>
    <col min="7" max="7" width="13.28515625" style="64" customWidth="1"/>
  </cols>
  <sheetData>
    <row r="2" spans="1:9" ht="30">
      <c r="A2" s="194" t="s">
        <v>88</v>
      </c>
      <c r="B2" s="194" t="s">
        <v>2</v>
      </c>
      <c r="C2" s="194" t="s">
        <v>3071</v>
      </c>
      <c r="D2" s="194" t="s">
        <v>2085</v>
      </c>
      <c r="E2" s="194" t="s">
        <v>1993</v>
      </c>
      <c r="F2" s="194" t="s">
        <v>3072</v>
      </c>
      <c r="G2" s="194" t="s">
        <v>1995</v>
      </c>
    </row>
    <row r="3" spans="1:9" ht="30">
      <c r="A3" s="287" t="s">
        <v>194</v>
      </c>
      <c r="B3" s="139" t="str">
        <f>VLOOKUP(A3,'Übersicht SYS'!C2:D399,2,FALSE)</f>
        <v>The Unix Timestamp when the configuration was last changed.</v>
      </c>
      <c r="C3" s="64" t="str">
        <f>VLOOKUP(A3,'Übersicht SYS'!C:N,10,FALSE)</f>
        <v>RevisionCounter</v>
      </c>
      <c r="D3" s="64" t="s">
        <v>3073</v>
      </c>
      <c r="E3" s="64" t="s">
        <v>2006</v>
      </c>
      <c r="F3" s="139" t="s">
        <v>3074</v>
      </c>
      <c r="H3" s="47" t="s">
        <v>1998</v>
      </c>
      <c r="I3" s="224" t="s">
        <v>1999</v>
      </c>
    </row>
    <row r="4" spans="1:9">
      <c r="A4" s="64" t="s">
        <v>199</v>
      </c>
      <c r="B4" s="139" t="str">
        <f>VLOOKUP(A4,'Übersicht SYS'!C3:D400,2,FALSE)</f>
        <v>Mac Id</v>
      </c>
      <c r="C4" s="64" t="str">
        <f>VLOOKUP(A4,'Übersicht SYS'!C:N,10,FALSE)</f>
        <v>SerialNumberController</v>
      </c>
      <c r="D4" s="64" t="s">
        <v>3075</v>
      </c>
      <c r="E4" s="64" t="s">
        <v>103</v>
      </c>
      <c r="F4" s="139" t="s">
        <v>3074</v>
      </c>
      <c r="I4" s="225" t="s">
        <v>2001</v>
      </c>
    </row>
    <row r="5" spans="1:9">
      <c r="A5" s="64" t="s">
        <v>205</v>
      </c>
      <c r="B5" s="139" t="str">
        <f>VLOOKUP(A5,'Übersicht SYS'!C4:D401,2,FALSE)</f>
        <v>Firmware Version</v>
      </c>
      <c r="C5" s="64" t="str">
        <f>VLOOKUP(A5,'Übersicht SYS'!C:N,10,FALSE)</f>
        <v>SoftwareRevision</v>
      </c>
      <c r="D5" s="64" t="s">
        <v>3075</v>
      </c>
      <c r="E5" s="64" t="s">
        <v>103</v>
      </c>
      <c r="F5" s="139" t="s">
        <v>3074</v>
      </c>
    </row>
    <row r="6" spans="1:9">
      <c r="A6" s="64" t="s">
        <v>302</v>
      </c>
      <c r="B6" s="139" t="str">
        <f>VLOOKUP(A6,'Übersicht SYS'!C5:D402,2,FALSE)</f>
        <v>Current material  flow rate</v>
      </c>
      <c r="C6" s="64" t="str">
        <f>VLOOKUP(A6,'Übersicht SYS'!C:N,10,FALSE)</f>
        <v>Flow</v>
      </c>
      <c r="D6" s="64" t="s">
        <v>3076</v>
      </c>
      <c r="E6" s="64" t="s">
        <v>2015</v>
      </c>
      <c r="F6" s="139" t="s">
        <v>3074</v>
      </c>
    </row>
    <row r="7" spans="1:9">
      <c r="A7" s="64" t="s">
        <v>465</v>
      </c>
      <c r="B7" s="139" t="str">
        <f>VLOOKUP(A7,'Übersicht SYS'!C6:D403,2,FALSE)</f>
        <v>Set PrePressure for meter 1</v>
      </c>
      <c r="C7" s="64" t="str">
        <f>VLOOKUP(A7,'Übersicht SYS'!C:N,10,FALSE)</f>
        <v>SetPrePressure1</v>
      </c>
      <c r="D7" s="64" t="s">
        <v>3076</v>
      </c>
      <c r="E7" s="64" t="s">
        <v>2012</v>
      </c>
      <c r="F7" s="139" t="s">
        <v>3074</v>
      </c>
    </row>
    <row r="8" spans="1:9">
      <c r="A8" s="64" t="s">
        <v>472</v>
      </c>
      <c r="B8" s="139" t="str">
        <f>VLOOKUP(A8,'Übersicht SYS'!C7:D404,2,FALSE)</f>
        <v>Set PrePressure for meter 2</v>
      </c>
      <c r="C8" s="64" t="str">
        <f>VLOOKUP(A8,'Übersicht SYS'!C:N,10,FALSE)</f>
        <v>SetPrePressure1</v>
      </c>
      <c r="D8" s="64" t="s">
        <v>3076</v>
      </c>
      <c r="E8" s="64" t="s">
        <v>2012</v>
      </c>
      <c r="F8" s="139" t="s">
        <v>3074</v>
      </c>
    </row>
    <row r="9" spans="1:9">
      <c r="A9" s="64" t="s">
        <v>1216</v>
      </c>
      <c r="B9" s="139" t="str">
        <f>VLOOKUP(A9,'Übersicht SYS'!C8:D405,2,FALSE)</f>
        <v>System cycle counter</v>
      </c>
      <c r="C9" s="64" t="str">
        <f>VLOOKUP(A9,'Übersicht SYS'!C:N,10,FALSE)</f>
        <v>SystemCycles</v>
      </c>
      <c r="D9" s="64" t="s">
        <v>3077</v>
      </c>
      <c r="E9" s="64" t="s">
        <v>2006</v>
      </c>
      <c r="F9" s="139" t="s">
        <v>3074</v>
      </c>
    </row>
    <row r="10" spans="1:9">
      <c r="A10" s="64" t="s">
        <v>1221</v>
      </c>
      <c r="B10" s="139" t="str">
        <f>VLOOKUP(A10,'Übersicht SYS'!C9:D406,2,FALSE)</f>
        <v>Total purge material volume</v>
      </c>
      <c r="C10" s="64" t="str">
        <f>VLOOKUP(A10,'Übersicht SYS'!C:N,10,FALSE)</f>
        <v>TotalPurgeVolume</v>
      </c>
      <c r="D10" s="64" t="s">
        <v>3077</v>
      </c>
      <c r="E10" s="64" t="s">
        <v>2008</v>
      </c>
      <c r="F10" s="139" t="s">
        <v>3074</v>
      </c>
    </row>
    <row r="11" spans="1:9">
      <c r="A11" s="64" t="s">
        <v>1227</v>
      </c>
      <c r="B11" s="139" t="str">
        <f>VLOOKUP(A11,'Übersicht SYS'!C10:D407,2,FALSE)</f>
        <v>Total applied material volume for production</v>
      </c>
      <c r="C11" s="64" t="str">
        <f>VLOOKUP(A11,'Übersicht SYS'!C:N,10,FALSE)</f>
        <v>TotalProductionQuantity</v>
      </c>
      <c r="D11" s="64" t="s">
        <v>3077</v>
      </c>
      <c r="E11" s="64" t="s">
        <v>2008</v>
      </c>
      <c r="F11" s="139" t="s">
        <v>3074</v>
      </c>
    </row>
    <row r="12" spans="1:9">
      <c r="A12" s="64" t="s">
        <v>1233</v>
      </c>
      <c r="B12" s="139" t="str">
        <f>VLOOKUP(A12,'Übersicht SYS'!C11:D408,2,FALSE)</f>
        <v>Total  applied material volume for maintenance</v>
      </c>
      <c r="C12" s="64" t="str">
        <f>VLOOKUP(A12,'Übersicht SYS'!C:N,10,FALSE)</f>
        <v>TotalMaintenanceVolume</v>
      </c>
      <c r="D12" s="64" t="s">
        <v>3077</v>
      </c>
      <c r="E12" s="64" t="s">
        <v>2008</v>
      </c>
      <c r="F12" s="139" t="s">
        <v>3074</v>
      </c>
    </row>
    <row r="13" spans="1:9">
      <c r="A13" s="64" t="s">
        <v>1238</v>
      </c>
      <c r="B13" s="139" t="str">
        <f>VLOOKUP(A13,'Übersicht SYS'!C12:D409,2,FALSE)</f>
        <v>Total counter since last reset</v>
      </c>
      <c r="C13" s="64" t="str">
        <f>VLOOKUP(A13,'Übersicht SYS'!C:N,10,FALSE)</f>
        <v>TotalCountSinceLastReset</v>
      </c>
      <c r="D13" s="64" t="s">
        <v>3077</v>
      </c>
      <c r="E13" s="64" t="s">
        <v>2006</v>
      </c>
      <c r="F13" s="139" t="s">
        <v>3074</v>
      </c>
    </row>
    <row r="14" spans="1:9">
      <c r="A14" s="64" t="s">
        <v>1244</v>
      </c>
      <c r="B14" s="139" t="str">
        <f>VLOOKUP(A14,'Übersicht SYS'!C13:D410,2,FALSE)</f>
        <v>Cycles fill valve for meter 1</v>
      </c>
      <c r="C14" s="64" t="str">
        <f>VLOOKUP(A14,'Übersicht SYS'!C:N,10,FALSE)</f>
        <v>CyclesFillValveMeter1</v>
      </c>
      <c r="D14" s="64" t="s">
        <v>3077</v>
      </c>
      <c r="E14" s="64" t="s">
        <v>2006</v>
      </c>
      <c r="F14" s="139" t="s">
        <v>3074</v>
      </c>
    </row>
    <row r="15" spans="1:9">
      <c r="A15" s="64" t="s">
        <v>1250</v>
      </c>
      <c r="B15" s="139" t="str">
        <f>VLOOKUP(A15,'Übersicht SYS'!C14:D411,2,FALSE)</f>
        <v>Cycles fill valve for meter 2</v>
      </c>
      <c r="C15" s="64" t="str">
        <f>VLOOKUP(A15,'Übersicht SYS'!C:N,10,FALSE)</f>
        <v>CyclesFillValveMeter2</v>
      </c>
      <c r="D15" s="64" t="s">
        <v>3077</v>
      </c>
      <c r="E15" s="64" t="s">
        <v>2006</v>
      </c>
      <c r="F15" s="139" t="s">
        <v>3074</v>
      </c>
    </row>
    <row r="16" spans="1:9">
      <c r="A16" s="64" t="s">
        <v>1256</v>
      </c>
      <c r="B16" s="139" t="str">
        <f>VLOOKUP(A16,'Übersicht SYS'!C15:D412,2,FALSE)</f>
        <v>Cycles applicator for meter 1 applicator 1</v>
      </c>
      <c r="C16" s="64" t="str">
        <f>VLOOKUP(A16,'Übersicht SYS'!C:N,10,FALSE)</f>
        <v>CyclesApplicator1Meter1</v>
      </c>
      <c r="D16" s="64" t="s">
        <v>3077</v>
      </c>
      <c r="E16" s="64" t="s">
        <v>2006</v>
      </c>
      <c r="F16" s="139" t="s">
        <v>3074</v>
      </c>
    </row>
    <row r="17" spans="1:6">
      <c r="A17" s="64" t="s">
        <v>1263</v>
      </c>
      <c r="B17" s="139" t="str">
        <f>VLOOKUP(A17,'Übersicht SYS'!C16:D413,2,FALSE)</f>
        <v>Cycles applicator for meter 1 applicator 2</v>
      </c>
      <c r="C17" s="64" t="str">
        <f>VLOOKUP(A17,'Übersicht SYS'!C:N,10,FALSE)</f>
        <v>CyclesApplicator2Meter1</v>
      </c>
      <c r="D17" s="64" t="s">
        <v>3077</v>
      </c>
      <c r="E17" s="64" t="s">
        <v>2006</v>
      </c>
      <c r="F17" s="139" t="s">
        <v>3074</v>
      </c>
    </row>
    <row r="18" spans="1:6">
      <c r="A18" s="64" t="s">
        <v>1270</v>
      </c>
      <c r="B18" s="139" t="str">
        <f>VLOOKUP(A18,'Übersicht SYS'!C17:D414,2,FALSE)</f>
        <v>Cycles applicator for meter 1 applicator 3</v>
      </c>
      <c r="C18" s="64" t="str">
        <f>VLOOKUP(A18,'Übersicht SYS'!C:N,10,FALSE)</f>
        <v>CyclesApplicator3Meter1</v>
      </c>
      <c r="D18" s="64" t="s">
        <v>3077</v>
      </c>
      <c r="E18" s="64" t="s">
        <v>2006</v>
      </c>
      <c r="F18" s="139" t="s">
        <v>3074</v>
      </c>
    </row>
    <row r="19" spans="1:6">
      <c r="A19" s="64" t="s">
        <v>1283</v>
      </c>
      <c r="B19" s="139" t="str">
        <f>VLOOKUP(A19,'Übersicht SYS'!C18:D415,2,FALSE)</f>
        <v>Cycles applicator for meter 2 applicator 1</v>
      </c>
      <c r="C19" s="64" t="str">
        <f>VLOOKUP(A19,'Übersicht SYS'!C:N,10,FALSE)</f>
        <v>CyclesApplicator1Meter2</v>
      </c>
      <c r="D19" s="64" t="s">
        <v>3077</v>
      </c>
      <c r="E19" s="64" t="s">
        <v>2006</v>
      </c>
      <c r="F19" s="139" t="s">
        <v>3074</v>
      </c>
    </row>
    <row r="20" spans="1:6">
      <c r="A20" s="64" t="s">
        <v>1289</v>
      </c>
      <c r="B20" s="139" t="str">
        <f>VLOOKUP(A20,'Übersicht SYS'!C19:D416,2,FALSE)</f>
        <v>Cycles applicator for meter 2 applicator 2</v>
      </c>
      <c r="C20" s="64" t="str">
        <f>VLOOKUP(A20,'Übersicht SYS'!C:N,10,FALSE)</f>
        <v>CyclesApplicator2Meter2</v>
      </c>
      <c r="D20" s="64" t="s">
        <v>3077</v>
      </c>
      <c r="E20" s="64" t="s">
        <v>2006</v>
      </c>
      <c r="F20" s="139" t="s">
        <v>3074</v>
      </c>
    </row>
    <row r="21" spans="1:6">
      <c r="A21" s="64" t="s">
        <v>1294</v>
      </c>
      <c r="B21" s="139" t="str">
        <f>VLOOKUP(A21,'Übersicht SYS'!C20:D417,2,FALSE)</f>
        <v>Cycles applicator for meter 2 applicator 3</v>
      </c>
      <c r="C21" s="64" t="str">
        <f>VLOOKUP(A21,'Übersicht SYS'!C:N,10,FALSE)</f>
        <v>CyclesApplicator3Meter2</v>
      </c>
      <c r="D21" s="64" t="s">
        <v>3077</v>
      </c>
      <c r="E21" s="64" t="s">
        <v>2006</v>
      </c>
      <c r="F21" s="139" t="s">
        <v>3074</v>
      </c>
    </row>
    <row r="22" spans="1:6">
      <c r="A22" s="64" t="s">
        <v>1299</v>
      </c>
      <c r="B22" s="139" t="str">
        <f>VLOOKUP(A22,'Übersicht SYS'!C21:D418,2,FALSE)</f>
        <v>Number of strokes for Hpc 1 Pump 1</v>
      </c>
      <c r="C22" s="64" t="str">
        <f>VLOOKUP(A22,'Übersicht SYS'!C:N,10,FALSE)</f>
        <v>Hpc1StrokesPump1</v>
      </c>
      <c r="D22" s="64" t="s">
        <v>3077</v>
      </c>
      <c r="E22" s="64" t="s">
        <v>2006</v>
      </c>
      <c r="F22" s="139" t="s">
        <v>3074</v>
      </c>
    </row>
    <row r="23" spans="1:6">
      <c r="A23" s="64" t="s">
        <v>1306</v>
      </c>
      <c r="B23" s="139" t="str">
        <f>VLOOKUP(A23,'Übersicht SYS'!C22:D419,2,FALSE)</f>
        <v>Number of strokes for Hpc 1 Pump 2</v>
      </c>
      <c r="C23" s="64" t="str">
        <f>VLOOKUP(A23,'Übersicht SYS'!C:N,10,FALSE)</f>
        <v>Hpc1StrokesPump2</v>
      </c>
      <c r="D23" s="64" t="s">
        <v>3077</v>
      </c>
      <c r="E23" s="64" t="s">
        <v>2006</v>
      </c>
      <c r="F23" s="139" t="s">
        <v>3074</v>
      </c>
    </row>
    <row r="24" spans="1:6">
      <c r="A24" s="64" t="s">
        <v>1313</v>
      </c>
      <c r="B24" s="139" t="str">
        <f>VLOOKUP(A24,'Übersicht SYS'!C23:D420,2,FALSE)</f>
        <v>Number of strokes for Hpc 2 Pump 1</v>
      </c>
      <c r="C24" s="64" t="str">
        <f>VLOOKUP(A24,'Übersicht SYS'!C:N,10,FALSE)</f>
        <v>Hpc2StrokesPump1</v>
      </c>
      <c r="D24" s="64" t="s">
        <v>3077</v>
      </c>
      <c r="E24" s="64" t="s">
        <v>2006</v>
      </c>
      <c r="F24" s="139" t="s">
        <v>3074</v>
      </c>
    </row>
    <row r="25" spans="1:6">
      <c r="A25" s="64" t="s">
        <v>1319</v>
      </c>
      <c r="B25" s="139" t="str">
        <f>VLOOKUP(A25,'Übersicht SYS'!C24:D421,2,FALSE)</f>
        <v>Number of strokes for Hpc 2 Pump 2</v>
      </c>
      <c r="C25" s="64" t="str">
        <f>VLOOKUP(A25,'Übersicht SYS'!C:N,10,FALSE)</f>
        <v>Hpc2StrokesPump2</v>
      </c>
      <c r="D25" s="64" t="s">
        <v>3077</v>
      </c>
      <c r="E25" s="64" t="s">
        <v>2006</v>
      </c>
      <c r="F25" s="139" t="s">
        <v>3074</v>
      </c>
    </row>
    <row r="26" spans="1:6">
      <c r="F26" s="139"/>
    </row>
    <row r="27" spans="1:6" ht="30">
      <c r="A27" s="286" t="s">
        <v>315</v>
      </c>
      <c r="B27" s="284" t="s">
        <v>3078</v>
      </c>
      <c r="C27" s="285"/>
      <c r="F27" s="139" t="s">
        <v>3079</v>
      </c>
    </row>
    <row r="28" spans="1:6" ht="30">
      <c r="A28" s="64" t="s">
        <v>318</v>
      </c>
      <c r="B28" s="139" t="str">
        <f>VLOOKUP(A28,'Übersicht SYS'!C27:D424,2,FALSE)</f>
        <v>Time stamp at end of application</v>
      </c>
      <c r="C28" s="64" t="str">
        <f>VLOOKUP(A28,'Übersicht SYS'!C:N,10,FALSE)</f>
        <v>DateTime</v>
      </c>
      <c r="D28" s="64" t="s">
        <v>103</v>
      </c>
      <c r="E28" s="64" t="s">
        <v>103</v>
      </c>
      <c r="F28" s="139" t="s">
        <v>3079</v>
      </c>
    </row>
    <row r="29" spans="1:6" ht="30">
      <c r="A29" s="64" t="s">
        <v>329</v>
      </c>
      <c r="B29" s="139" t="str">
        <f>VLOOKUP(A29,'Übersicht SYS'!C28:D425,2,FALSE)</f>
        <v>Unique-ID</v>
      </c>
      <c r="C29" s="64" t="str">
        <f>VLOOKUP(A29,'Übersicht SYS'!C:N,10,FALSE)</f>
        <v>UniqueId</v>
      </c>
      <c r="D29" s="64" t="s">
        <v>3080</v>
      </c>
      <c r="E29" s="64" t="s">
        <v>103</v>
      </c>
      <c r="F29" s="139" t="s">
        <v>3079</v>
      </c>
    </row>
    <row r="30" spans="1:6" ht="75">
      <c r="A30" s="64" t="s">
        <v>333</v>
      </c>
      <c r="B30" s="139" t="str">
        <f>VLOOKUP(A30,'Übersicht SYS'!C29:D426,2,FALSE)</f>
        <v xml:space="preserve">Type / Part ID
In SYS6000, this is the PartId. It depends on the robot interface, whether there is a useful value. 
In ASC5000, this is sometimes also used as a TypeId. </v>
      </c>
      <c r="C30" s="64" t="str">
        <f>VLOOKUP(A30,'Übersicht SYS'!C:N,10,FALSE)</f>
        <v>PartId</v>
      </c>
      <c r="D30" s="64" t="s">
        <v>2000</v>
      </c>
      <c r="E30" s="64" t="s">
        <v>103</v>
      </c>
      <c r="F30" s="139" t="s">
        <v>3079</v>
      </c>
    </row>
    <row r="31" spans="1:6" ht="30">
      <c r="A31" s="64" t="s">
        <v>345</v>
      </c>
      <c r="B31" s="139" t="str">
        <f>VLOOKUP(A31,'Übersicht SYS'!C30:D427,2,FALSE)</f>
        <v>ActionId</v>
      </c>
      <c r="C31" s="64" t="str">
        <f>VLOOKUP(A31,'Übersicht SYS'!C:N,10,FALSE)</f>
        <v>ActionId</v>
      </c>
      <c r="D31" s="64" t="s">
        <v>2000</v>
      </c>
      <c r="E31" s="64" t="s">
        <v>103</v>
      </c>
      <c r="F31" s="139" t="s">
        <v>3079</v>
      </c>
    </row>
    <row r="32" spans="1:6" ht="30">
      <c r="A32" s="64" t="s">
        <v>348</v>
      </c>
      <c r="B32" s="139" t="str">
        <f>VLOOKUP(A32,'Übersicht SYS'!C31:D428,2,FALSE)</f>
        <v>Material program number</v>
      </c>
      <c r="C32" s="64" t="str">
        <f>VLOOKUP(A32,'Übersicht SYS'!C:N,10,FALSE)</f>
        <v>ProgramNumber</v>
      </c>
      <c r="D32" s="64" t="s">
        <v>3080</v>
      </c>
      <c r="E32" s="64" t="s">
        <v>103</v>
      </c>
      <c r="F32" s="139" t="s">
        <v>3079</v>
      </c>
    </row>
    <row r="33" spans="1:6" ht="30">
      <c r="A33" s="64" t="s">
        <v>359</v>
      </c>
      <c r="B33" s="139" t="str">
        <f>VLOOKUP(A33,'Übersicht SYS'!C32:D429,2,FALSE)</f>
        <v>Result of application</v>
      </c>
      <c r="C33" s="64" t="str">
        <f>VLOOKUP(A33,'Übersicht SYS'!C:N,10,FALSE)</f>
        <v>ApplicationResult</v>
      </c>
      <c r="D33" s="64" t="s">
        <v>2000</v>
      </c>
      <c r="E33" s="64" t="s">
        <v>103</v>
      </c>
      <c r="F33" s="139" t="s">
        <v>3079</v>
      </c>
    </row>
    <row r="34" spans="1:6" ht="30">
      <c r="A34" s="64" t="s">
        <v>368</v>
      </c>
      <c r="B34" s="139" t="str">
        <f>VLOOKUP(A34,'Übersicht SYS'!C33:D430,2,FALSE)</f>
        <v>Indicate whether smart adjust is used or not</v>
      </c>
      <c r="C34" s="64" t="str">
        <f>VLOOKUP(A34,'Übersicht SYS'!C:N,10,FALSE)</f>
        <v>SmartAdjustUsed</v>
      </c>
      <c r="D34" s="64" t="s">
        <v>2000</v>
      </c>
      <c r="E34" s="64" t="s">
        <v>103</v>
      </c>
      <c r="F34" s="139" t="s">
        <v>3079</v>
      </c>
    </row>
    <row r="35" spans="1:6" ht="45">
      <c r="A35" s="64" t="s">
        <v>373</v>
      </c>
      <c r="B35" s="139" t="str">
        <f>VLOOKUP(A35,'Übersicht SYS'!C34:D431,2,FALSE)</f>
        <v xml:space="preserve">Part evaluation confirmation result after a bad application.  It depends on the robot interface, whether there is a useful value. </v>
      </c>
      <c r="C35" s="64" t="str">
        <f>VLOOKUP(A35,'Übersicht SYS'!C:N,10,FALSE)</f>
        <v>ConfirmationResult</v>
      </c>
      <c r="D35" s="64" t="s">
        <v>2000</v>
      </c>
      <c r="F35" s="139" t="s">
        <v>3079</v>
      </c>
    </row>
    <row r="36" spans="1:6" ht="30">
      <c r="A36" s="64" t="s">
        <v>382</v>
      </c>
      <c r="B36" s="139" t="str">
        <f>VLOOKUP(A36,'Übersicht SYS'!C35:D432,2,FALSE)</f>
        <v>Set volume in material program</v>
      </c>
      <c r="C36" s="64" t="str">
        <f>VLOOKUP(A36,'Übersicht SYS'!C:N,10,FALSE)</f>
        <v>TargetVolume</v>
      </c>
      <c r="D36" s="64" t="s">
        <v>3076</v>
      </c>
      <c r="E36" s="64" t="s">
        <v>2008</v>
      </c>
      <c r="F36" s="139" t="s">
        <v>3079</v>
      </c>
    </row>
    <row r="37" spans="1:6" ht="30">
      <c r="A37" s="64" t="s">
        <v>389</v>
      </c>
      <c r="B37" s="139" t="str">
        <f>VLOOKUP(A37,'Übersicht SYS'!C36:D433,2,FALSE)</f>
        <v>Measured volume</v>
      </c>
      <c r="C37" s="64" t="str">
        <f>VLOOKUP(A37,'Übersicht SYS'!C:N,10,FALSE)</f>
        <v>MeasuredVolume</v>
      </c>
      <c r="D37" s="64" t="s">
        <v>3076</v>
      </c>
      <c r="E37" s="64" t="s">
        <v>2008</v>
      </c>
      <c r="F37" s="139" t="s">
        <v>3079</v>
      </c>
    </row>
    <row r="38" spans="1:6" ht="30">
      <c r="A38" s="64" t="s">
        <v>395</v>
      </c>
      <c r="B38" s="139" t="str">
        <f>VLOOKUP(A38,'Übersicht SYS'!C37:D434,2,FALSE)</f>
        <v>Volume calculated by flow (without pre-pressures)</v>
      </c>
      <c r="C38" s="64" t="str">
        <f>VLOOKUP(A38,'Übersicht SYS'!C:N,10,FALSE)</f>
        <v>CalculatedVolume</v>
      </c>
      <c r="D38" s="64" t="s">
        <v>3076</v>
      </c>
      <c r="E38" s="64" t="s">
        <v>2008</v>
      </c>
      <c r="F38" s="139" t="s">
        <v>3079</v>
      </c>
    </row>
    <row r="39" spans="1:6" ht="30">
      <c r="A39" s="64" t="s">
        <v>400</v>
      </c>
      <c r="B39" s="139" t="str">
        <f>VLOOKUP(A39,'Übersicht SYS'!C38:D435,2,FALSE)</f>
        <v>Deviation between dispensed volume and set volume</v>
      </c>
      <c r="C39" s="64" t="str">
        <f>VLOOKUP(A39,'Übersicht SYS'!C:N,10,FALSE)</f>
        <v>VolumeDeviation</v>
      </c>
      <c r="D39" s="64" t="s">
        <v>3076</v>
      </c>
      <c r="E39" s="64" t="s">
        <v>2008</v>
      </c>
      <c r="F39" s="139" t="s">
        <v>3079</v>
      </c>
    </row>
    <row r="40" spans="1:6" ht="30">
      <c r="A40" s="64" t="s">
        <v>405</v>
      </c>
      <c r="B40" s="139" t="str">
        <f>VLOOKUP(A40,'Übersicht SYS'!C39:D436,2,FALSE)</f>
        <v>Below this applied volume would result in a not-Ok bead</v>
      </c>
      <c r="C40" s="64" t="str">
        <f>VLOOKUP(A40,'Übersicht SYS'!C:N,10,FALSE)</f>
        <v>VolumeLowerLimit</v>
      </c>
      <c r="D40" s="64" t="s">
        <v>3076</v>
      </c>
      <c r="E40" s="64" t="s">
        <v>2008</v>
      </c>
      <c r="F40" s="139" t="s">
        <v>3079</v>
      </c>
    </row>
    <row r="41" spans="1:6" ht="30">
      <c r="A41" s="64" t="s">
        <v>412</v>
      </c>
      <c r="B41" s="139" t="str">
        <f>VLOOKUP(A41,'Übersicht SYS'!C40:D437,2,FALSE)</f>
        <v>Above this applied volume would result in a not-Ok bead</v>
      </c>
      <c r="C41" s="64" t="str">
        <f>VLOOKUP(A41,'Übersicht SYS'!C:N,10,FALSE)</f>
        <v>VolumeUpperLimit</v>
      </c>
      <c r="D41" s="64" t="s">
        <v>3076</v>
      </c>
      <c r="E41" s="64" t="s">
        <v>2008</v>
      </c>
      <c r="F41" s="139" t="s">
        <v>3079</v>
      </c>
    </row>
    <row r="42" spans="1:6" ht="30">
      <c r="A42" s="64" t="s">
        <v>419</v>
      </c>
      <c r="B42" s="139" t="str">
        <f>VLOOKUP(A42,'Übersicht SYS'!C41:D438,2,FALSE)</f>
        <v>Gun open time</v>
      </c>
      <c r="C42" s="64" t="str">
        <f>VLOOKUP(A42,'Übersicht SYS'!C:N,10,FALSE)</f>
        <v>ApplicationTime</v>
      </c>
      <c r="D42" s="64" t="s">
        <v>3076</v>
      </c>
      <c r="E42" s="64" t="s">
        <v>2009</v>
      </c>
      <c r="F42" s="139" t="s">
        <v>3079</v>
      </c>
    </row>
    <row r="43" spans="1:6" ht="30">
      <c r="A43" s="64" t="s">
        <v>425</v>
      </c>
      <c r="B43" s="139" t="str">
        <f>VLOOKUP(A43,'Übersicht SYS'!C42:D439,2,FALSE)</f>
        <v>CycleTime</v>
      </c>
      <c r="C43" s="64" t="str">
        <f>VLOOKUP(A43,'Übersicht SYS'!C:N,10,FALSE)</f>
        <v>CycleTime</v>
      </c>
      <c r="D43" s="64" t="s">
        <v>3076</v>
      </c>
      <c r="E43" s="64" t="s">
        <v>2009</v>
      </c>
      <c r="F43" s="139" t="s">
        <v>3079</v>
      </c>
    </row>
    <row r="44" spans="1:6" ht="30">
      <c r="A44" s="64" t="s">
        <v>429</v>
      </c>
      <c r="B44" s="139" t="str">
        <f>VLOOKUP(A44,'Übersicht SYS'!C43:D440,2,FALSE)</f>
        <v>Minimum pressure for meter 1</v>
      </c>
      <c r="C44" s="64" t="str">
        <f>VLOOKUP(A44,'Übersicht SYS'!C:N,10,FALSE)</f>
        <v>MinPressure1</v>
      </c>
      <c r="D44" s="64" t="s">
        <v>3076</v>
      </c>
      <c r="E44" s="64" t="s">
        <v>2012</v>
      </c>
      <c r="F44" s="139" t="s">
        <v>3079</v>
      </c>
    </row>
    <row r="45" spans="1:6" ht="30">
      <c r="A45" s="64" t="s">
        <v>435</v>
      </c>
      <c r="B45" s="139" t="str">
        <f>VLOOKUP(A45,'Übersicht SYS'!C44:D441,2,FALSE)</f>
        <v>Minimum pressure for meter 2</v>
      </c>
      <c r="C45" s="64" t="str">
        <f>VLOOKUP(A45,'Übersicht SYS'!C:N,10,FALSE)</f>
        <v>MinPressure2</v>
      </c>
      <c r="D45" s="64" t="s">
        <v>3076</v>
      </c>
      <c r="E45" s="64" t="s">
        <v>2012</v>
      </c>
      <c r="F45" s="139" t="s">
        <v>3079</v>
      </c>
    </row>
    <row r="46" spans="1:6" ht="30">
      <c r="A46" s="64" t="s">
        <v>441</v>
      </c>
      <c r="B46" s="139" t="str">
        <f>VLOOKUP(A46,'Übersicht SYS'!C45:D442,2,FALSE)</f>
        <v>Maximum pressure for meter 1</v>
      </c>
      <c r="C46" s="64" t="str">
        <f>VLOOKUP(A46,'Übersicht SYS'!C:N,10,FALSE)</f>
        <v>MaxPressure1</v>
      </c>
      <c r="D46" s="64" t="s">
        <v>3076</v>
      </c>
      <c r="E46" s="64" t="s">
        <v>2012</v>
      </c>
      <c r="F46" s="139" t="s">
        <v>3079</v>
      </c>
    </row>
    <row r="47" spans="1:6" ht="30">
      <c r="A47" s="64" t="s">
        <v>447</v>
      </c>
      <c r="B47" s="139" t="str">
        <f>VLOOKUP(A47,'Übersicht SYS'!C46:D443,2,FALSE)</f>
        <v>Maximum pressure for meter 2</v>
      </c>
      <c r="C47" s="64" t="str">
        <f>VLOOKUP(A47,'Übersicht SYS'!C:N,10,FALSE)</f>
        <v>MaxPressure2</v>
      </c>
      <c r="D47" s="64" t="s">
        <v>3076</v>
      </c>
      <c r="E47" s="64" t="s">
        <v>2012</v>
      </c>
      <c r="F47" s="139" t="s">
        <v>3079</v>
      </c>
    </row>
    <row r="48" spans="1:6" ht="30">
      <c r="A48" s="64" t="s">
        <v>453</v>
      </c>
      <c r="B48" s="139" t="str">
        <f>VLOOKUP(A48,'Übersicht SYS'!C47:D444,2,FALSE)</f>
        <v>Average Pressure for meter 1</v>
      </c>
      <c r="C48" s="64" t="str">
        <f>VLOOKUP(A48,'Übersicht SYS'!C:N,10,FALSE)</f>
        <v>AveragePressure1</v>
      </c>
      <c r="D48" s="64" t="s">
        <v>3076</v>
      </c>
      <c r="E48" s="64" t="s">
        <v>2012</v>
      </c>
      <c r="F48" s="139" t="s">
        <v>3079</v>
      </c>
    </row>
    <row r="49" spans="1:6" ht="30">
      <c r="A49" s="64" t="s">
        <v>459</v>
      </c>
      <c r="B49" s="139" t="str">
        <f>VLOOKUP(A49,'Übersicht SYS'!C48:D445,2,FALSE)</f>
        <v>Average Pressure for meter 2</v>
      </c>
      <c r="C49" s="64" t="str">
        <f>VLOOKUP(A49,'Übersicht SYS'!C:N,10,FALSE)</f>
        <v>AveragePressure2</v>
      </c>
      <c r="D49" s="64" t="s">
        <v>3076</v>
      </c>
      <c r="E49" s="64" t="s">
        <v>2012</v>
      </c>
      <c r="F49" s="139" t="s">
        <v>3079</v>
      </c>
    </row>
    <row r="50" spans="1:6" ht="30">
      <c r="A50" s="64" t="s">
        <v>465</v>
      </c>
      <c r="B50" s="139" t="str">
        <f>VLOOKUP(A50,'Übersicht SYS'!C49:D446,2,FALSE)</f>
        <v>Set PrePressure for meter 1</v>
      </c>
      <c r="C50" s="64" t="str">
        <f>VLOOKUP(A50,'Übersicht SYS'!C:N,10,FALSE)</f>
        <v>SetPrePressure1</v>
      </c>
      <c r="D50" s="64" t="s">
        <v>3076</v>
      </c>
      <c r="E50" s="64" t="s">
        <v>2012</v>
      </c>
      <c r="F50" s="139" t="s">
        <v>3079</v>
      </c>
    </row>
    <row r="51" spans="1:6" ht="30">
      <c r="A51" s="64" t="s">
        <v>472</v>
      </c>
      <c r="B51" s="139" t="str">
        <f>VLOOKUP(A51,'Übersicht SYS'!C50:D447,2,FALSE)</f>
        <v>Set PrePressure for meter 2</v>
      </c>
      <c r="C51" s="64" t="str">
        <f>VLOOKUP(A51,'Übersicht SYS'!C:N,10,FALSE)</f>
        <v>SetPrePressure1</v>
      </c>
      <c r="D51" s="64" t="s">
        <v>3076</v>
      </c>
      <c r="E51" s="64" t="s">
        <v>2012</v>
      </c>
      <c r="F51" s="139" t="s">
        <v>3079</v>
      </c>
    </row>
    <row r="52" spans="1:6" ht="30">
      <c r="A52" s="64" t="s">
        <v>479</v>
      </c>
      <c r="B52" s="139" t="str">
        <f>VLOOKUP(A52,'Übersicht SYS'!C51:D448,2,FALSE)</f>
        <v>Maximum torque for meter 1</v>
      </c>
      <c r="C52" s="64" t="str">
        <f>VLOOKUP(A52,'Übersicht SYS'!C:N,10,FALSE)</f>
        <v>MaxTorque1</v>
      </c>
      <c r="D52" s="64" t="s">
        <v>3076</v>
      </c>
      <c r="E52" s="64" t="s">
        <v>2013</v>
      </c>
      <c r="F52" s="139" t="s">
        <v>3079</v>
      </c>
    </row>
    <row r="53" spans="1:6" ht="30">
      <c r="A53" s="64" t="s">
        <v>484</v>
      </c>
      <c r="B53" s="139" t="str">
        <f>VLOOKUP(A53,'Übersicht SYS'!C52:D449,2,FALSE)</f>
        <v>Maximum torque for meter 2</v>
      </c>
      <c r="C53" s="64" t="str">
        <f>VLOOKUP(A53,'Übersicht SYS'!C:N,10,FALSE)</f>
        <v>MaxTorque2</v>
      </c>
      <c r="D53" s="64" t="s">
        <v>3076</v>
      </c>
      <c r="E53" s="64" t="s">
        <v>2013</v>
      </c>
      <c r="F53" s="139" t="s">
        <v>3079</v>
      </c>
    </row>
    <row r="54" spans="1:6" ht="30">
      <c r="A54" s="64" t="s">
        <v>489</v>
      </c>
      <c r="B54" s="139" t="str">
        <f>VLOOKUP(A54,'Übersicht SYS'!C53:D450,2,FALSE)</f>
        <v>Average torque for meter 1</v>
      </c>
      <c r="C54" s="64" t="str">
        <f>VLOOKUP(A54,'Übersicht SYS'!C:N,10,FALSE)</f>
        <v>AverageTorque1</v>
      </c>
      <c r="D54" s="64" t="s">
        <v>3076</v>
      </c>
      <c r="E54" s="64" t="s">
        <v>2013</v>
      </c>
      <c r="F54" s="139" t="s">
        <v>3079</v>
      </c>
    </row>
    <row r="55" spans="1:6" ht="30">
      <c r="A55" s="64" t="s">
        <v>495</v>
      </c>
      <c r="B55" s="139" t="str">
        <f>VLOOKUP(A55,'Übersicht SYS'!C54:D451,2,FALSE)</f>
        <v>Average torque for meter 2</v>
      </c>
      <c r="C55" s="64" t="str">
        <f>VLOOKUP(A55,'Übersicht SYS'!C:N,10,FALSE)</f>
        <v>AverageTorque2</v>
      </c>
      <c r="D55" s="64" t="s">
        <v>3076</v>
      </c>
      <c r="E55" s="64" t="s">
        <v>2013</v>
      </c>
      <c r="F55" s="139" t="s">
        <v>3079</v>
      </c>
    </row>
    <row r="56" spans="1:6" ht="30">
      <c r="A56" s="64" t="s">
        <v>501</v>
      </c>
      <c r="B56" s="139" t="str">
        <f>VLOOKUP(A56,'Übersicht SYS'!C55:D452,2,FALSE)</f>
        <v>Active barrel for HPC 1</v>
      </c>
      <c r="C56" s="64" t="str">
        <f>VLOOKUP(A56,'Übersicht SYS'!C:N,10,FALSE)</f>
        <v>ActiveBarrel1</v>
      </c>
      <c r="D56" s="64" t="s">
        <v>3080</v>
      </c>
      <c r="E56" s="64" t="s">
        <v>2005</v>
      </c>
      <c r="F56" s="139" t="s">
        <v>3079</v>
      </c>
    </row>
    <row r="57" spans="1:6" ht="30">
      <c r="A57" s="64" t="s">
        <v>507</v>
      </c>
      <c r="B57" s="139" t="str">
        <f>VLOOKUP(A57,'Übersicht SYS'!C56:D453,2,FALSE)</f>
        <v>Active barrel for HPC 2</v>
      </c>
      <c r="C57" s="64" t="str">
        <f>VLOOKUP(A57,'Übersicht SYS'!C:N,10,FALSE)</f>
        <v>ActiveBarrel2</v>
      </c>
      <c r="D57" s="64" t="s">
        <v>3080</v>
      </c>
      <c r="E57" s="64" t="s">
        <v>2005</v>
      </c>
      <c r="F57" s="139" t="s">
        <v>3079</v>
      </c>
    </row>
    <row r="58" spans="1:6" ht="30">
      <c r="A58" s="64" t="s">
        <v>513</v>
      </c>
      <c r="B58" s="139" t="str">
        <f>VLOOKUP(A58,'Übersicht SYS'!C57:D454,2,FALSE)</f>
        <v>Spindle efficiency for meter 1</v>
      </c>
      <c r="C58" s="64" t="str">
        <f>VLOOKUP(A58,'Übersicht SYS'!C:N,10,FALSE)</f>
        <v>SpindleEfficiency1</v>
      </c>
      <c r="D58" s="64" t="s">
        <v>3076</v>
      </c>
      <c r="E58" s="64" t="s">
        <v>2005</v>
      </c>
      <c r="F58" s="139" t="s">
        <v>3079</v>
      </c>
    </row>
    <row r="59" spans="1:6" ht="30">
      <c r="A59" s="64" t="s">
        <v>520</v>
      </c>
      <c r="B59" s="139" t="str">
        <f>VLOOKUP(A59,'Übersicht SYS'!C58:D455,2,FALSE)</f>
        <v>Spindle efficiency for meter 2</v>
      </c>
      <c r="C59" s="64" t="str">
        <f>VLOOKUP(A59,'Übersicht SYS'!C:N,10,FALSE)</f>
        <v>SpindleEfficiency1</v>
      </c>
      <c r="D59" s="64" t="s">
        <v>3076</v>
      </c>
      <c r="E59" s="64" t="s">
        <v>2005</v>
      </c>
      <c r="F59" s="139" t="s">
        <v>3079</v>
      </c>
    </row>
    <row r="60" spans="1:6" ht="30">
      <c r="A60" s="64" t="s">
        <v>526</v>
      </c>
      <c r="B60" s="139" t="str">
        <f>VLOOKUP(A60,'Übersicht SYS'!C59:D456,2,FALSE)</f>
        <v>Fill volume 1</v>
      </c>
      <c r="C60" s="64" t="str">
        <f>VLOOKUP(A60,'Übersicht SYS'!C:N,10,FALSE)</f>
        <v>FillVolume</v>
      </c>
      <c r="D60" s="64" t="s">
        <v>3076</v>
      </c>
      <c r="E60" s="64" t="s">
        <v>2008</v>
      </c>
      <c r="F60" s="139" t="s">
        <v>3079</v>
      </c>
    </row>
    <row r="61" spans="1:6" ht="30">
      <c r="A61" s="64" t="s">
        <v>536</v>
      </c>
      <c r="B61" s="139" t="str">
        <f>VLOOKUP(A61,'Übersicht SYS'!C60:D457,2,FALSE)</f>
        <v>Fill time</v>
      </c>
      <c r="C61" s="64" t="str">
        <f>VLOOKUP(A61,'Übersicht SYS'!C:N,10,FALSE)</f>
        <v>FillTime</v>
      </c>
      <c r="D61" s="64" t="s">
        <v>3076</v>
      </c>
      <c r="E61" s="64" t="s">
        <v>2009</v>
      </c>
      <c r="F61" s="139" t="s">
        <v>3079</v>
      </c>
    </row>
    <row r="62" spans="1:6" ht="30">
      <c r="A62" s="64" t="s">
        <v>546</v>
      </c>
      <c r="B62" s="139" t="str">
        <f>VLOOKUP(A62,'Übersicht SYS'!C61:D458,2,FALSE)</f>
        <v>Fill rate</v>
      </c>
      <c r="C62" s="64" t="str">
        <f>VLOOKUP(A62,'Übersicht SYS'!C:N,10,FALSE)</f>
        <v>FillRate</v>
      </c>
      <c r="D62" s="64" t="s">
        <v>3076</v>
      </c>
      <c r="E62" s="64" t="s">
        <v>2015</v>
      </c>
      <c r="F62" s="139" t="s">
        <v>3079</v>
      </c>
    </row>
    <row r="63" spans="1:6" ht="30">
      <c r="A63" s="64" t="s">
        <v>556</v>
      </c>
      <c r="B63" s="139" t="str">
        <f>VLOOKUP(A63,'Übersicht SYS'!C62:D459,2,FALSE)</f>
        <v>Total time of the last application in ms</v>
      </c>
      <c r="C63" s="64" t="str">
        <f>VLOOKUP(A63,'Übersicht SYS'!C:N,10,FALSE)</f>
        <v>CycleTime</v>
      </c>
      <c r="D63" s="64" t="s">
        <v>3076</v>
      </c>
      <c r="E63" s="64" t="s">
        <v>2009</v>
      </c>
      <c r="F63" s="139" t="s">
        <v>3079</v>
      </c>
    </row>
    <row r="64" spans="1:6" ht="30">
      <c r="A64" s="64" t="s">
        <v>566</v>
      </c>
      <c r="B64" s="139" t="str">
        <f>VLOOKUP(A64,'Übersicht SYS'!C63:D460,2,FALSE)</f>
        <v>Battery Id</v>
      </c>
      <c r="C64" s="64" t="str">
        <f>VLOOKUP(A64,'Übersicht SYS'!C:N,10,FALSE)</f>
        <v>BatteryId</v>
      </c>
      <c r="D64" s="64" t="s">
        <v>3075</v>
      </c>
      <c r="E64" s="64" t="s">
        <v>103</v>
      </c>
      <c r="F64" s="139" t="s">
        <v>3079</v>
      </c>
    </row>
    <row r="65" spans="1:6" ht="30">
      <c r="A65" s="64" t="s">
        <v>570</v>
      </c>
      <c r="B65" s="139" t="str">
        <f>VLOOKUP(A65,'Übersicht SYS'!C64:D461,2,FALSE)</f>
        <v>Module Number</v>
      </c>
      <c r="C65" s="64" t="str">
        <f>VLOOKUP(A65,'Übersicht SYS'!C:N,10,FALSE)</f>
        <v>ModuleNumber</v>
      </c>
      <c r="D65" s="64" t="s">
        <v>3080</v>
      </c>
      <c r="E65" s="64" t="s">
        <v>103</v>
      </c>
      <c r="F65" s="139" t="s">
        <v>3079</v>
      </c>
    </row>
    <row r="66" spans="1:6" ht="30">
      <c r="A66" s="64" t="s">
        <v>579</v>
      </c>
      <c r="B66" s="139" t="str">
        <f>VLOOKUP(A66,'Übersicht SYS'!C65:D462,2,FALSE)</f>
        <v>Last detected air bubble of meter 1 as ccm</v>
      </c>
      <c r="C66" s="64" t="str">
        <f>VLOOKUP(A66,'Übersicht SYS'!C:N,10,FALSE)</f>
        <v>CompressionFactor1</v>
      </c>
      <c r="D66" s="64" t="s">
        <v>3076</v>
      </c>
      <c r="E66" s="64" t="s">
        <v>2008</v>
      </c>
      <c r="F66" s="139" t="s">
        <v>3079</v>
      </c>
    </row>
    <row r="67" spans="1:6" ht="30">
      <c r="A67" s="64" t="s">
        <v>584</v>
      </c>
      <c r="B67" s="139" t="str">
        <f>VLOOKUP(A67,'Übersicht SYS'!C66:D463,2,FALSE)</f>
        <v>Last detected air bubble of meter 2 as ccm</v>
      </c>
      <c r="C67" s="64" t="str">
        <f>VLOOKUP(A67,'Übersicht SYS'!C:N,10,FALSE)</f>
        <v>CompressionFactor2</v>
      </c>
      <c r="D67" s="64" t="s">
        <v>3076</v>
      </c>
      <c r="E67" s="64" t="s">
        <v>2008</v>
      </c>
      <c r="F67" s="139" t="s">
        <v>3079</v>
      </c>
    </row>
    <row r="68" spans="1:6" ht="30">
      <c r="A68" s="64" t="s">
        <v>589</v>
      </c>
      <c r="B68" s="139" t="str">
        <f>VLOOKUP(A68,'Übersicht SYS'!C67:D464,2,FALSE)</f>
        <v>Visco correction factor of Meter1 used for the automatic adaptation of Pre-Pressure</v>
      </c>
      <c r="C68" s="64" t="str">
        <f>VLOOKUP(A68,'Übersicht SYS'!C:N,10,FALSE)</f>
        <v>ViCofMeter1</v>
      </c>
      <c r="D68" s="64" t="s">
        <v>3076</v>
      </c>
      <c r="E68" s="64" t="s">
        <v>103</v>
      </c>
      <c r="F68" s="139" t="s">
        <v>3079</v>
      </c>
    </row>
    <row r="69" spans="1:6" ht="30">
      <c r="A69" s="64" t="s">
        <v>594</v>
      </c>
      <c r="B69" s="139" t="str">
        <f>VLOOKUP(A69,'Übersicht SYS'!C68:D465,2,FALSE)</f>
        <v>Visco correction factor of Meter2 used for the automatic adaptation of Pre-Pressure</v>
      </c>
      <c r="C69" s="64" t="str">
        <f>VLOOKUP(A69,'Übersicht SYS'!C:N,10,FALSE)</f>
        <v>ViCofMeter2</v>
      </c>
      <c r="D69" s="64" t="s">
        <v>3076</v>
      </c>
      <c r="E69" s="64" t="s">
        <v>103</v>
      </c>
      <c r="F69" s="139" t="s">
        <v>3079</v>
      </c>
    </row>
    <row r="70" spans="1:6" ht="30">
      <c r="A70" s="64" t="s">
        <v>599</v>
      </c>
      <c r="B70" s="139" t="str">
        <f>VLOOKUP(A70,'Übersicht SYS'!C69:D466,2,FALSE)</f>
        <v>Volume correction factor of Meter1 used for the automatic adaptation of Pre-Pressure</v>
      </c>
      <c r="C70" s="64" t="str">
        <f>VLOOKUP(A70,'Übersicht SYS'!C:N,10,FALSE)</f>
        <v>VoCofMeter1</v>
      </c>
      <c r="D70" s="64" t="s">
        <v>3076</v>
      </c>
      <c r="E70" s="64" t="s">
        <v>103</v>
      </c>
      <c r="F70" s="139" t="s">
        <v>3079</v>
      </c>
    </row>
    <row r="71" spans="1:6" ht="30">
      <c r="A71" s="64" t="s">
        <v>604</v>
      </c>
      <c r="B71" s="139" t="str">
        <f>VLOOKUP(A71,'Übersicht SYS'!C70:D467,2,FALSE)</f>
        <v>Volume correction factor of Meter2 used for the automatic adaptation of Pre-Pressure</v>
      </c>
      <c r="C71" s="64" t="str">
        <f>VLOOKUP(A71,'Übersicht SYS'!C:N,10,FALSE)</f>
        <v>VoCofMeter2</v>
      </c>
      <c r="D71" s="64" t="s">
        <v>3076</v>
      </c>
      <c r="E71" s="64" t="s">
        <v>103</v>
      </c>
      <c r="F71" s="139" t="s">
        <v>3079</v>
      </c>
    </row>
    <row r="72" spans="1:6" ht="30">
      <c r="A72" s="64" t="s">
        <v>609</v>
      </c>
      <c r="B72" s="139" t="str">
        <f>VLOOKUP(A72,'Übersicht SYS'!C71:D468,2,FALSE)</f>
        <v>Opening time of Applicator 1</v>
      </c>
      <c r="C72" s="64" t="str">
        <f>VLOOKUP(A72,'Übersicht SYS'!C:N,10,FALSE)</f>
        <v>ApplicatorOpeningTime1</v>
      </c>
      <c r="D72" s="64" t="s">
        <v>3076</v>
      </c>
      <c r="E72" s="64" t="s">
        <v>2010</v>
      </c>
      <c r="F72" s="139" t="s">
        <v>3079</v>
      </c>
    </row>
    <row r="73" spans="1:6" ht="30">
      <c r="A73" s="64" t="s">
        <v>614</v>
      </c>
      <c r="B73" s="139" t="str">
        <f>VLOOKUP(A73,'Übersicht SYS'!C72:D469,2,FALSE)</f>
        <v>Opening time of Applicator 2</v>
      </c>
      <c r="C73" s="64" t="str">
        <f>VLOOKUP(A73,'Übersicht SYS'!C:N,10,FALSE)</f>
        <v>ApplicatorOpeningTime2</v>
      </c>
      <c r="D73" s="64" t="s">
        <v>3076</v>
      </c>
      <c r="E73" s="64" t="s">
        <v>2010</v>
      </c>
      <c r="F73" s="139" t="s">
        <v>3079</v>
      </c>
    </row>
    <row r="74" spans="1:6" ht="30">
      <c r="A74" s="64" t="s">
        <v>619</v>
      </c>
      <c r="B74" s="139" t="str">
        <f>VLOOKUP(A74,'Übersicht SYS'!C73:D470,2,FALSE)</f>
        <v>Closing time of Applicator 1</v>
      </c>
      <c r="C74" s="64" t="str">
        <f>VLOOKUP(A74,'Übersicht SYS'!C:N,10,FALSE)</f>
        <v>ApplicatorClosingTime1</v>
      </c>
      <c r="D74" s="64" t="s">
        <v>3076</v>
      </c>
      <c r="E74" s="64" t="s">
        <v>2010</v>
      </c>
      <c r="F74" s="139" t="s">
        <v>3079</v>
      </c>
    </row>
    <row r="75" spans="1:6" ht="30">
      <c r="A75" s="64" t="s">
        <v>624</v>
      </c>
      <c r="B75" s="139" t="str">
        <f>VLOOKUP(A75,'Übersicht SYS'!C74:D471,2,FALSE)</f>
        <v>Closing time of Applicator 2</v>
      </c>
      <c r="C75" s="64" t="str">
        <f>VLOOKUP(A75,'Übersicht SYS'!C:N,10,FALSE)</f>
        <v>ApplicatorClosingTime2</v>
      </c>
      <c r="D75" s="64" t="s">
        <v>3076</v>
      </c>
      <c r="E75" s="64" t="s">
        <v>2010</v>
      </c>
      <c r="F75" s="139" t="s">
        <v>3079</v>
      </c>
    </row>
    <row r="76" spans="1:6" ht="30">
      <c r="A76" s="64" t="s">
        <v>629</v>
      </c>
      <c r="B76" s="139" t="str">
        <f>VLOOKUP(A76,'Übersicht SYS'!C75:D472,2,FALSE)</f>
        <v>Minimum value of mix ratio of a 2K system measured during an application.</v>
      </c>
      <c r="C76" s="64" t="str">
        <f>VLOOKUP(A76,'Übersicht SYS'!C:N,10,FALSE)</f>
        <v>MixRatioMinimum</v>
      </c>
      <c r="D76" s="64" t="s">
        <v>3076</v>
      </c>
      <c r="E76" s="64" t="s">
        <v>103</v>
      </c>
      <c r="F76" s="139" t="s">
        <v>3079</v>
      </c>
    </row>
    <row r="77" spans="1:6" ht="30">
      <c r="A77" s="64" t="s">
        <v>634</v>
      </c>
      <c r="B77" s="139" t="str">
        <f>VLOOKUP(A77,'Übersicht SYS'!C76:D473,2,FALSE)</f>
        <v>Maximum value of mix ratio of a 2K system measured during an application.</v>
      </c>
      <c r="C77" s="64" t="str">
        <f>VLOOKUP(A77,'Übersicht SYS'!C:N,10,FALSE)</f>
        <v>MixRatioMaximum</v>
      </c>
      <c r="D77" s="64" t="s">
        <v>3076</v>
      </c>
      <c r="E77" s="64" t="s">
        <v>103</v>
      </c>
      <c r="F77" s="139" t="s">
        <v>3079</v>
      </c>
    </row>
    <row r="78" spans="1:6" ht="30">
      <c r="A78" s="64" t="s">
        <v>649</v>
      </c>
      <c r="B78" s="139" t="str">
        <f>VLOOKUP(A78,'Übersicht SYS'!C77:D474,2,FALSE)</f>
        <v>Visco Correction of Controlled Applicator at the begining of an applicaiton</v>
      </c>
      <c r="C78" s="64" t="str">
        <f>VLOOKUP(A78,'Übersicht SYS'!C:N,10,FALSE)</f>
        <v>CAViscoFactorStart</v>
      </c>
      <c r="D78" s="64" t="s">
        <v>3076</v>
      </c>
      <c r="E78" s="64" t="s">
        <v>103</v>
      </c>
      <c r="F78" s="139" t="s">
        <v>3079</v>
      </c>
    </row>
    <row r="79" spans="1:6" ht="30">
      <c r="A79" s="64" t="s">
        <v>655</v>
      </c>
      <c r="B79" s="139" t="str">
        <f>VLOOKUP(A79,'Übersicht SYS'!C78:D475,2,FALSE)</f>
        <v>Visco Correction of Controlled Applicator at the end of an applicaiton</v>
      </c>
      <c r="C79" s="64" t="str">
        <f>VLOOKUP(A79,'Übersicht SYS'!C:N,10,FALSE)</f>
        <v>CAViscoFactorEnd</v>
      </c>
      <c r="D79" s="64" t="s">
        <v>3076</v>
      </c>
      <c r="E79" s="64" t="s">
        <v>103</v>
      </c>
      <c r="F79" s="139" t="s">
        <v>3079</v>
      </c>
    </row>
    <row r="80" spans="1:6" ht="45">
      <c r="A80" s="64" t="s">
        <v>661</v>
      </c>
      <c r="B80" s="139" t="str">
        <f>VLOOKUP(A80,'Übersicht SYS'!C79:D476,2,FALSE)</f>
        <v>Maximum difference measured between calculated and measured pressure at nozzle during application.</v>
      </c>
      <c r="C80" s="64" t="str">
        <f>VLOOKUP(A80,'Übersicht SYS'!C:N,10,FALSE)</f>
        <v>CANozzleContactMaxRampAppl</v>
      </c>
      <c r="D80" s="64" t="s">
        <v>3076</v>
      </c>
      <c r="E80" s="64" t="s">
        <v>103</v>
      </c>
      <c r="F80" s="139" t="s">
        <v>3079</v>
      </c>
    </row>
    <row r="81" spans="1:6" ht="30">
      <c r="A81" s="64" t="s">
        <v>666</v>
      </c>
      <c r="B81" s="139" t="str">
        <f>VLOOKUP(A81,'Übersicht SYS'!C80:D477,2,FALSE)</f>
        <v>Minimum used target value for air swirl</v>
      </c>
      <c r="C81" s="64" t="str">
        <f>VLOOKUP(A81,'Übersicht SYS'!C:N,10,FALSE)</f>
        <v>MinAirSwirl</v>
      </c>
      <c r="D81" s="64" t="s">
        <v>3076</v>
      </c>
      <c r="E81" s="64" t="s">
        <v>103</v>
      </c>
      <c r="F81" s="139" t="s">
        <v>3079</v>
      </c>
    </row>
    <row r="82" spans="1:6" ht="30">
      <c r="A82" s="64" t="s">
        <v>671</v>
      </c>
      <c r="B82" s="139" t="str">
        <f>VLOOKUP(A82,'Übersicht SYS'!C81:D478,2,FALSE)</f>
        <v>Maximum used target value for air swirl</v>
      </c>
      <c r="C82" s="64" t="str">
        <f>VLOOKUP(A82,'Übersicht SYS'!C:N,10,FALSE)</f>
        <v>MaxAirSwirl</v>
      </c>
      <c r="D82" s="64" t="s">
        <v>3076</v>
      </c>
      <c r="E82" s="64" t="s">
        <v>103</v>
      </c>
      <c r="F82" s="139" t="s">
        <v>3079</v>
      </c>
    </row>
    <row r="83" spans="1:6" ht="30">
      <c r="A83" s="64" t="s">
        <v>676</v>
      </c>
      <c r="B83" s="139" t="str">
        <f>VLOOKUP(A83,'Übersicht SYS'!C82:D479,2,FALSE)</f>
        <v>Minimum measured value from air swirl feedback sensor</v>
      </c>
      <c r="C83" s="64" t="str">
        <f>VLOOKUP(A83,'Übersicht SYS'!C:N,10,FALSE)</f>
        <v>MinAirSwirlFeedback</v>
      </c>
      <c r="D83" s="64" t="s">
        <v>3076</v>
      </c>
      <c r="E83" s="64" t="s">
        <v>103</v>
      </c>
      <c r="F83" s="139" t="s">
        <v>3079</v>
      </c>
    </row>
    <row r="84" spans="1:6" ht="30">
      <c r="A84" s="64" t="s">
        <v>681</v>
      </c>
      <c r="B84" s="139" t="str">
        <f>VLOOKUP(A84,'Übersicht SYS'!C83:D480,2,FALSE)</f>
        <v>Maximum measured value from air swirl feedback sensor</v>
      </c>
      <c r="C84" s="64" t="str">
        <f>VLOOKUP(A84,'Übersicht SYS'!C:N,10,FALSE)</f>
        <v>MaxAirSwirlFeedback</v>
      </c>
      <c r="D84" s="64" t="s">
        <v>3076</v>
      </c>
      <c r="E84" s="64" t="s">
        <v>103</v>
      </c>
      <c r="F84" s="139" t="s">
        <v>3079</v>
      </c>
    </row>
    <row r="85" spans="1:6">
      <c r="A85" s="286" t="s">
        <v>845</v>
      </c>
      <c r="B85" s="284" t="s">
        <v>3081</v>
      </c>
      <c r="C85" s="285"/>
      <c r="E85" s="64" t="s">
        <v>103</v>
      </c>
      <c r="F85" s="139" t="s">
        <v>3082</v>
      </c>
    </row>
    <row r="86" spans="1:6">
      <c r="A86" s="64" t="s">
        <v>847</v>
      </c>
      <c r="B86" s="139" t="str">
        <f>VLOOKUP(A86,'Übersicht SYS'!C85:D482,2,FALSE)</f>
        <v>Error event unique id</v>
      </c>
      <c r="C86" s="64" t="str">
        <f>VLOOKUP(A86,'Übersicht SYS'!C:N,10,FALSE)</f>
        <v>UniqueId</v>
      </c>
      <c r="D86" s="64" t="s">
        <v>3080</v>
      </c>
      <c r="E86" s="64" t="s">
        <v>2006</v>
      </c>
      <c r="F86" s="139" t="s">
        <v>3082</v>
      </c>
    </row>
    <row r="87" spans="1:6">
      <c r="A87" s="64" t="s">
        <v>852</v>
      </c>
      <c r="B87" s="139" t="str">
        <f>VLOOKUP(A87,'Übersicht SYS'!C86:D483,2,FALSE)</f>
        <v>Timestamp of error event</v>
      </c>
      <c r="C87" s="64" t="str">
        <f>VLOOKUP(A87,'Übersicht SYS'!C:N,10,FALSE)</f>
        <v>DateTime</v>
      </c>
      <c r="D87" s="64" t="s">
        <v>341</v>
      </c>
      <c r="E87" s="64" t="s">
        <v>103</v>
      </c>
      <c r="F87" s="139" t="s">
        <v>3082</v>
      </c>
    </row>
    <row r="88" spans="1:6" ht="90">
      <c r="A88" s="64" t="s">
        <v>856</v>
      </c>
      <c r="B88" s="139" t="str">
        <f>VLOOKUP(A88,'Übersicht SYS'!C87:D484,2,FALSE)</f>
        <v>Type of error. Some examples are given below,
*Error
*Warning
*NoAckError
*MinorError
*NoAckWarning</v>
      </c>
      <c r="C88" s="64" t="str">
        <f>VLOOKUP(A88,'Übersicht SYS'!C:N,10,FALSE)</f>
        <v>Type</v>
      </c>
      <c r="D88" s="64" t="s">
        <v>2000</v>
      </c>
      <c r="E88" s="64" t="s">
        <v>103</v>
      </c>
      <c r="F88" s="139" t="s">
        <v>3082</v>
      </c>
    </row>
    <row r="89" spans="1:6" ht="30">
      <c r="A89" s="64" t="s">
        <v>862</v>
      </c>
      <c r="B89" s="139" t="str">
        <f>VLOOKUP(A89,'Übersicht SYS'!C88:D485,2,FALSE)</f>
        <v>This data is used to derive messageDescription, messageHint, messageTitle</v>
      </c>
      <c r="C89" s="64" t="str">
        <f>VLOOKUP(A89,'Übersicht SYS'!C:N,10,FALSE)</f>
        <v>ErrorCode</v>
      </c>
      <c r="D89" s="64" t="s">
        <v>3075</v>
      </c>
      <c r="E89" s="64" t="s">
        <v>103</v>
      </c>
      <c r="F89" s="139" t="s">
        <v>3082</v>
      </c>
    </row>
    <row r="90" spans="1:6" ht="30">
      <c r="A90" s="64" t="s">
        <v>867</v>
      </c>
      <c r="B90" s="139" t="str">
        <f>VLOOKUP(A90,'Übersicht SYS'!C89:D486,2,FALSE)</f>
        <v>Indicates whether an error is acknowledged or not.</v>
      </c>
      <c r="C90" s="64" t="str">
        <f>VLOOKUP(A90,'Übersicht SYS'!C:N,10,FALSE)</f>
        <v>Acknowledged</v>
      </c>
      <c r="D90" s="64" t="s">
        <v>3083</v>
      </c>
      <c r="E90" s="64" t="s">
        <v>103</v>
      </c>
      <c r="F90" s="139" t="s">
        <v>3082</v>
      </c>
    </row>
    <row r="91" spans="1:6" ht="30">
      <c r="A91" s="64" t="s">
        <v>872</v>
      </c>
      <c r="B91" s="139" t="str">
        <f>VLOOKUP(A91,'Übersicht SYS'!C90:D487,2,FALSE)</f>
        <v>Error text is derived using error number and error params</v>
      </c>
      <c r="C91" s="64" t="str">
        <f>VLOOKUP(A91,'Übersicht SYS'!C:N,10,FALSE)</f>
        <v>ErrorText</v>
      </c>
      <c r="D91" s="64" t="s">
        <v>3075</v>
      </c>
      <c r="E91" s="64" t="s">
        <v>103</v>
      </c>
      <c r="F91" s="139" t="s">
        <v>3082</v>
      </c>
    </row>
    <row r="92" spans="1:6">
      <c r="F92" s="139"/>
    </row>
    <row r="93" spans="1:6" ht="45">
      <c r="A93" s="286" t="s">
        <v>949</v>
      </c>
      <c r="B93" s="284" t="s">
        <v>3084</v>
      </c>
      <c r="C93" s="285"/>
      <c r="F93" s="139" t="s">
        <v>3082</v>
      </c>
    </row>
    <row r="94" spans="1:6">
      <c r="A94" s="64" t="s">
        <v>951</v>
      </c>
      <c r="B94" s="139" t="str">
        <f>VLOOKUP(A94,'Übersicht SYS'!C93:D490,2,FALSE)</f>
        <v>Barrel change unique id</v>
      </c>
      <c r="C94" s="64" t="str">
        <f>VLOOKUP(A94,'Übersicht SYS'!C:N,10,FALSE)</f>
        <v>UniqueID</v>
      </c>
      <c r="D94" s="64" t="s">
        <v>3080</v>
      </c>
      <c r="E94" s="64" t="s">
        <v>2006</v>
      </c>
      <c r="F94" s="139" t="s">
        <v>3082</v>
      </c>
    </row>
    <row r="95" spans="1:6">
      <c r="A95" s="64" t="s">
        <v>955</v>
      </c>
      <c r="B95" s="139" t="str">
        <f>VLOOKUP(A95,'Übersicht SYS'!C94:D491,2,FALSE)</f>
        <v>Timestamp of barrel change event</v>
      </c>
      <c r="C95" s="64" t="str">
        <f>VLOOKUP(A95,'Übersicht SYS'!C:N,10,FALSE)</f>
        <v>DateTime</v>
      </c>
      <c r="D95" s="64" t="s">
        <v>341</v>
      </c>
      <c r="E95" s="64" t="s">
        <v>103</v>
      </c>
      <c r="F95" s="139" t="s">
        <v>3082</v>
      </c>
    </row>
    <row r="96" spans="1:6">
      <c r="A96" s="64" t="s">
        <v>959</v>
      </c>
      <c r="B96" s="139" t="str">
        <f>VLOOKUP(A96,'Übersicht SYS'!C95:D492,2,FALSE)</f>
        <v>Charge number</v>
      </c>
      <c r="C96" s="64" t="str">
        <f>VLOOKUP(A96,'Übersicht SYS'!C:N,10,FALSE)</f>
        <v>Charge</v>
      </c>
      <c r="D96" s="64" t="s">
        <v>3075</v>
      </c>
      <c r="E96" s="64" t="s">
        <v>103</v>
      </c>
      <c r="F96" s="139" t="s">
        <v>3082</v>
      </c>
    </row>
    <row r="97" spans="1:6">
      <c r="A97" s="64" t="s">
        <v>965</v>
      </c>
      <c r="B97" s="139" t="str">
        <f>VLOOKUP(A97,'Übersicht SYS'!C96:D493,2,FALSE)</f>
        <v>Barrel number</v>
      </c>
      <c r="C97" s="64" t="str">
        <f>VLOOKUP(A97,'Übersicht SYS'!C:N,10,FALSE)</f>
        <v>Barrel</v>
      </c>
      <c r="D97" s="64" t="s">
        <v>3085</v>
      </c>
      <c r="E97" s="64" t="s">
        <v>103</v>
      </c>
      <c r="F97" s="139" t="s">
        <v>3082</v>
      </c>
    </row>
    <row r="98" spans="1:6">
      <c r="A98" s="64" t="s">
        <v>969</v>
      </c>
      <c r="B98" s="139" t="str">
        <f>VLOOKUP(A98,'Übersicht SYS'!C97:D494,2,FALSE)</f>
        <v>Adhesive material used</v>
      </c>
      <c r="C98" s="64" t="str">
        <f>VLOOKUP(A98,'Übersicht SYS'!C:N,10,FALSE)</f>
        <v>Material</v>
      </c>
      <c r="D98" s="64" t="s">
        <v>3075</v>
      </c>
      <c r="E98" s="64" t="s">
        <v>103</v>
      </c>
      <c r="F98" s="139" t="s">
        <v>3082</v>
      </c>
    </row>
    <row r="99" spans="1:6">
      <c r="A99" s="64" t="s">
        <v>975</v>
      </c>
      <c r="B99" s="139" t="str">
        <f>VLOOKUP(A99,'Übersicht SYS'!C98:D495,2,FALSE)</f>
        <v>Expiration date of material</v>
      </c>
      <c r="C99" s="64" t="str">
        <f>VLOOKUP(A99,'Übersicht SYS'!C:N,10,FALSE)</f>
        <v>ExpirationDate</v>
      </c>
      <c r="D99" s="64" t="s">
        <v>341</v>
      </c>
      <c r="E99" s="64" t="s">
        <v>103</v>
      </c>
      <c r="F99" s="139" t="s">
        <v>3082</v>
      </c>
    </row>
    <row r="100" spans="1:6">
      <c r="A100" s="64" t="s">
        <v>987</v>
      </c>
      <c r="B100" s="139" t="str">
        <f>VLOOKUP(A100,'Übersicht SYS'!C99:D496,2,FALSE)</f>
        <v xml:space="preserve">User name during barrel change. </v>
      </c>
      <c r="C100" s="64" t="str">
        <f>VLOOKUP(A100,'Übersicht SYS'!C:N,10,FALSE)</f>
        <v>UserName</v>
      </c>
      <c r="D100" s="64" t="s">
        <v>3075</v>
      </c>
      <c r="E100" s="64" t="s">
        <v>103</v>
      </c>
      <c r="F100" s="139" t="s">
        <v>3082</v>
      </c>
    </row>
    <row r="101" spans="1:6">
      <c r="A101" s="64" t="s">
        <v>991</v>
      </c>
      <c r="B101" s="139" t="str">
        <f>VLOOKUP(A101,'Übersicht SYS'!C100:D497,2,FALSE)</f>
        <v>HPC (Heating Pump Cabinet) number</v>
      </c>
      <c r="C101" s="64" t="str">
        <f>VLOOKUP(A101,'Übersicht SYS'!C:N,10,FALSE)</f>
        <v>HPC</v>
      </c>
      <c r="D101" s="64" t="s">
        <v>3085</v>
      </c>
      <c r="E101" s="64" t="s">
        <v>103</v>
      </c>
      <c r="F101" s="139" t="s">
        <v>3082</v>
      </c>
    </row>
    <row r="102" spans="1:6">
      <c r="F102" s="139"/>
    </row>
    <row r="103" spans="1:6" ht="30">
      <c r="A103" s="286" t="s">
        <v>3086</v>
      </c>
      <c r="B103" s="284" t="s">
        <v>3087</v>
      </c>
      <c r="C103" s="285"/>
      <c r="F103" s="139" t="s">
        <v>3082</v>
      </c>
    </row>
    <row r="104" spans="1:6" ht="15.75" thickBot="1">
      <c r="A104" s="15" t="s">
        <v>1065</v>
      </c>
      <c r="B104" s="139" t="str">
        <f>VLOOKUP(A104,'Übersicht SYS'!C103:D500,2,FALSE)</f>
        <v xml:space="preserve">UniqueId of parameter change </v>
      </c>
      <c r="C104" s="64" t="str">
        <f>VLOOKUP(A104,'Übersicht SYS'!C:N,10,FALSE)</f>
        <v>UniqueId</v>
      </c>
      <c r="D104" s="64" t="s">
        <v>3080</v>
      </c>
      <c r="E104" s="64" t="s">
        <v>2006</v>
      </c>
      <c r="F104" s="139" t="s">
        <v>3082</v>
      </c>
    </row>
    <row r="105" spans="1:6">
      <c r="A105" s="64" t="s">
        <v>1068</v>
      </c>
      <c r="B105" s="139" t="str">
        <f>VLOOKUP(A105,'Übersicht SYS'!C104:D501,2,FALSE)</f>
        <v>Timestamp of parameter change</v>
      </c>
      <c r="C105" s="64" t="str">
        <f>VLOOKUP(A105,'Übersicht SYS'!C:N,10,FALSE)</f>
        <v>DateTime</v>
      </c>
      <c r="D105" s="64" t="s">
        <v>341</v>
      </c>
      <c r="E105" s="64" t="s">
        <v>103</v>
      </c>
      <c r="F105" s="139" t="s">
        <v>3082</v>
      </c>
    </row>
    <row r="106" spans="1:6" ht="90">
      <c r="A106" s="248" t="s">
        <v>1101</v>
      </c>
      <c r="B106" s="139" t="str">
        <f>VLOOKUP(A106,'Übersicht SYS'!C105:D502,2,FALSE)</f>
        <v>This is derived from the following xparms 
1.statistics.mapping.modificationLocationData
2. LanguageCode
3.statistics.mapping.modificationPara1 &amp; statistics.mapping.modificationPara2 &amp; statistics.mapping.modificationPara3</v>
      </c>
      <c r="C106" s="64" t="str">
        <f>VLOOKUP(A106,'Übersicht SYS'!C:N,10,FALSE)</f>
        <v>ModificationLocation</v>
      </c>
      <c r="D106" s="64" t="s">
        <v>3075</v>
      </c>
      <c r="E106" s="64" t="s">
        <v>103</v>
      </c>
      <c r="F106" s="139" t="s">
        <v>3082</v>
      </c>
    </row>
    <row r="107" spans="1:6">
      <c r="A107" s="64" t="s">
        <v>1106</v>
      </c>
      <c r="B107" s="139" t="str">
        <f>VLOOKUP(A107,'Übersicht SYS'!C106:D503,2,FALSE)</f>
        <v>New value</v>
      </c>
      <c r="C107" s="64" t="str">
        <f>VLOOKUP(A107,'Übersicht SYS'!C:N,10,FALSE)</f>
        <v>NewValue</v>
      </c>
      <c r="D107" s="64" t="s">
        <v>3075</v>
      </c>
      <c r="E107" s="64" t="s">
        <v>103</v>
      </c>
      <c r="F107" s="139" t="s">
        <v>3082</v>
      </c>
    </row>
    <row r="108" spans="1:6">
      <c r="A108" s="64" t="s">
        <v>1112</v>
      </c>
      <c r="B108" s="139" t="str">
        <f>VLOOKUP(A108,'Übersicht SYS'!C107:D504,2,FALSE)</f>
        <v>Old value</v>
      </c>
      <c r="C108" s="64" t="str">
        <f>VLOOKUP(A108,'Übersicht SYS'!C:N,10,FALSE)</f>
        <v>OldValue</v>
      </c>
      <c r="D108" s="64" t="s">
        <v>3075</v>
      </c>
      <c r="E108" s="64" t="s">
        <v>103</v>
      </c>
      <c r="F108" s="139" t="s">
        <v>3082</v>
      </c>
    </row>
    <row r="109" spans="1:6">
      <c r="A109" s="64" t="s">
        <v>1118</v>
      </c>
      <c r="B109" s="139" t="str">
        <f>VLOOKUP(A109,'Übersicht SYS'!C108:D505,2,FALSE)</f>
        <v>User name</v>
      </c>
      <c r="C109" s="64" t="str">
        <f>VLOOKUP(A109,'Übersicht SYS'!C:N,10,FALSE)</f>
        <v>User</v>
      </c>
      <c r="D109" s="64" t="s">
        <v>3075</v>
      </c>
      <c r="E109" s="64" t="s">
        <v>103</v>
      </c>
      <c r="F109" s="139" t="s">
        <v>3082</v>
      </c>
    </row>
    <row r="110" spans="1:6">
      <c r="A110" s="64" t="s">
        <v>1123</v>
      </c>
      <c r="B110" s="139" t="str">
        <f>VLOOKUP(A110,'Übersicht SYS'!C109:D506,2,FALSE)</f>
        <v>Access level</v>
      </c>
      <c r="C110" s="64" t="str">
        <f>VLOOKUP(A110,'Übersicht SYS'!C:N,10,FALSE)</f>
        <v>AccessLevel</v>
      </c>
      <c r="D110" s="64" t="s">
        <v>3085</v>
      </c>
      <c r="E110" s="64" t="s">
        <v>103</v>
      </c>
      <c r="F110" s="139" t="s">
        <v>3082</v>
      </c>
    </row>
    <row r="111" spans="1:6">
      <c r="F111" s="139"/>
    </row>
    <row r="112" spans="1:6" ht="30">
      <c r="A112" s="286" t="s">
        <v>1170</v>
      </c>
      <c r="B112" s="284" t="s">
        <v>3088</v>
      </c>
      <c r="C112" s="285"/>
      <c r="F112" s="139" t="s">
        <v>3082</v>
      </c>
    </row>
    <row r="113" spans="1:6">
      <c r="A113" s="64" t="s">
        <v>1172</v>
      </c>
      <c r="B113" s="139" t="str">
        <f>VLOOKUP(A113,'Übersicht SYS'!C112:D509,2,FALSE)</f>
        <v>UniqueId of general event</v>
      </c>
      <c r="C113" s="64" t="str">
        <f>VLOOKUP(A113,'Übersicht SYS'!C:N,10,FALSE)</f>
        <v>UniqueId</v>
      </c>
      <c r="D113" s="64" t="s">
        <v>3080</v>
      </c>
      <c r="E113" s="64" t="s">
        <v>2006</v>
      </c>
      <c r="F113" s="139" t="s">
        <v>3082</v>
      </c>
    </row>
    <row r="114" spans="1:6">
      <c r="A114" s="64" t="s">
        <v>1175</v>
      </c>
      <c r="B114" s="139" t="str">
        <f>VLOOKUP(A114,'Übersicht SYS'!C113:D510,2,FALSE)</f>
        <v>Timestamp of general event</v>
      </c>
      <c r="C114" s="64" t="str">
        <f>VLOOKUP(A114,'Übersicht SYS'!C:N,10,FALSE)</f>
        <v>DateTime</v>
      </c>
      <c r="D114" s="64" t="s">
        <v>341</v>
      </c>
      <c r="E114" s="64" t="s">
        <v>103</v>
      </c>
      <c r="F114" s="139" t="s">
        <v>3082</v>
      </c>
    </row>
    <row r="115" spans="1:6" ht="90">
      <c r="A115" s="64" t="s">
        <v>1197</v>
      </c>
      <c r="B115" s="139" t="str">
        <f>VLOOKUP(A115,'Übersicht SYS'!C114:D511,2,FALSE)</f>
        <v>Derived from 
1. LocationParm1, Location Parm2, LocationParm3
2.GeneralEvent.Code
3.LocationParmUnit1
4.LocationParmUnit2</v>
      </c>
      <c r="C115" s="64" t="str">
        <f>VLOOKUP(A115,'Übersicht SYS'!C:N,10,FALSE)</f>
        <v>Description</v>
      </c>
      <c r="D115" s="64" t="s">
        <v>3075</v>
      </c>
      <c r="E115" s="64" t="s">
        <v>103</v>
      </c>
      <c r="F115" s="139" t="s">
        <v>3082</v>
      </c>
    </row>
    <row r="116" spans="1:6" ht="30">
      <c r="A116" s="64" t="s">
        <v>1202</v>
      </c>
      <c r="B116" s="139" t="str">
        <f>VLOOKUP(A116,'Übersicht SYS'!C115:D512,2,FALSE)</f>
        <v>General event code
This data is used to derive 'description'</v>
      </c>
      <c r="C116" s="64" t="str">
        <f>VLOOKUP(A116,'Übersicht SYS'!C:N,10,FALSE)</f>
        <v>DescriptionCode</v>
      </c>
      <c r="D116" s="64" t="s">
        <v>3075</v>
      </c>
      <c r="E116" s="64" t="s">
        <v>103</v>
      </c>
      <c r="F116" s="139" t="s">
        <v>3082</v>
      </c>
    </row>
    <row r="117" spans="1:6">
      <c r="A117" s="286" t="s">
        <v>1423</v>
      </c>
      <c r="B117" s="284"/>
      <c r="C117" s="285"/>
      <c r="F117" s="139"/>
    </row>
    <row r="118" spans="1:6" ht="30">
      <c r="A118" s="64" t="s">
        <v>1845</v>
      </c>
      <c r="B118" s="139" t="str">
        <f>VLOOKUP(A118,'Übersicht SYS'!C117:D514,2,FALSE)</f>
        <v>Mixer status. 
This tells us if mixer is 1C or 2C.</v>
      </c>
      <c r="C118" s="64" t="str">
        <f>VLOOKUP(A118,'Übersicht SYS'!C:N,10,FALSE)</f>
        <v>MixerStatus</v>
      </c>
      <c r="D118" s="64" t="s">
        <v>3075</v>
      </c>
      <c r="E118" s="64" t="s">
        <v>103</v>
      </c>
      <c r="F118" s="139" t="s">
        <v>3089</v>
      </c>
    </row>
    <row r="119" spans="1:6">
      <c r="A119" s="64" t="s">
        <v>1850</v>
      </c>
      <c r="B119" s="139" t="str">
        <f>VLOOKUP(A119,'Übersicht SYS'!C118:D515,2,FALSE)</f>
        <v>Target potting time 1C</v>
      </c>
      <c r="C119" s="64" t="str">
        <f>VLOOKUP(A119,'Übersicht SYS'!C:N,10,FALSE)</f>
        <v>TargetPotLife1C</v>
      </c>
      <c r="D119" s="64" t="s">
        <v>3073</v>
      </c>
      <c r="E119" s="64" t="s">
        <v>3090</v>
      </c>
      <c r="F119" s="139" t="s">
        <v>3089</v>
      </c>
    </row>
    <row r="120" spans="1:6">
      <c r="A120" s="64" t="s">
        <v>1854</v>
      </c>
      <c r="B120" s="139" t="str">
        <f>VLOOKUP(A120,'Übersicht SYS'!C119:D516,2,FALSE)</f>
        <v>Target potting time 2C</v>
      </c>
      <c r="C120" s="64" t="str">
        <f>VLOOKUP(A120,'Übersicht SYS'!C:N,10,FALSE)</f>
        <v>TargetPotLife2C</v>
      </c>
      <c r="D120" s="64" t="s">
        <v>3073</v>
      </c>
      <c r="E120" s="64" t="s">
        <v>2009</v>
      </c>
      <c r="F120" s="139" t="s">
        <v>3089</v>
      </c>
    </row>
    <row r="121" spans="1:6">
      <c r="A121" s="64" t="s">
        <v>1858</v>
      </c>
      <c r="B121" s="139" t="str">
        <f>VLOOKUP(A121,'Übersicht SYS'!C120:D517,2,FALSE)</f>
        <v>Potting time of 1 component</v>
      </c>
      <c r="C121" s="64" t="str">
        <f>VLOOKUP(A121,'Übersicht SYS'!C:N,10,FALSE)</f>
        <v>RemainingPotLife</v>
      </c>
      <c r="D121" s="64" t="s">
        <v>3073</v>
      </c>
      <c r="E121" s="64" t="s">
        <v>2009</v>
      </c>
      <c r="F121" s="139" t="s">
        <v>3089</v>
      </c>
    </row>
    <row r="122" spans="1:6">
      <c r="A122" s="64" t="s">
        <v>1863</v>
      </c>
      <c r="B122" s="139" t="str">
        <f>VLOOKUP(A122,'Übersicht SYS'!C121:D518,2,FALSE)</f>
        <v>Potting time of 2 component</v>
      </c>
      <c r="C122" s="64" t="str">
        <f>VLOOKUP(A122,'Übersicht SYS'!C:N,10,FALSE)</f>
        <v>RemainingPotLife</v>
      </c>
      <c r="D122" s="64" t="s">
        <v>3073</v>
      </c>
      <c r="E122" s="64" t="s">
        <v>2009</v>
      </c>
      <c r="F122" s="139" t="s">
        <v>3089</v>
      </c>
    </row>
    <row r="123" spans="1:6">
      <c r="A123" s="64" t="s">
        <v>1721</v>
      </c>
      <c r="B123" s="139" t="str">
        <f>VLOOKUP(A123,'Übersicht SYS'!C122:D519,2,FALSE)</f>
        <v>Charge number of Hpc1 Barrel 1</v>
      </c>
      <c r="C123" s="64" t="str">
        <f>VLOOKUP(A123,'Übersicht SYS'!C:N,10,FALSE)</f>
        <v>Hpc1Barrel1Charge</v>
      </c>
      <c r="D123" s="64" t="s">
        <v>3075</v>
      </c>
      <c r="E123" s="64" t="s">
        <v>103</v>
      </c>
      <c r="F123" s="139" t="s">
        <v>3089</v>
      </c>
    </row>
    <row r="124" spans="1:6">
      <c r="A124" s="64" t="s">
        <v>1727</v>
      </c>
      <c r="B124" s="139" t="str">
        <f>VLOOKUP(A124,'Übersicht SYS'!C123:D520,2,FALSE)</f>
        <v>Charge number of Hpc1 Barrel 2</v>
      </c>
      <c r="C124" s="64" t="str">
        <f>VLOOKUP(A124,'Übersicht SYS'!C:N,10,FALSE)</f>
        <v>Hpc1Barrel2Charge</v>
      </c>
      <c r="D124" s="64" t="s">
        <v>3075</v>
      </c>
      <c r="E124" s="64" t="s">
        <v>103</v>
      </c>
      <c r="F124" s="139" t="s">
        <v>3089</v>
      </c>
    </row>
    <row r="125" spans="1:6">
      <c r="A125" s="64" t="s">
        <v>1733</v>
      </c>
      <c r="B125" s="139" t="str">
        <f>VLOOKUP(A125,'Übersicht SYS'!C124:D521,2,FALSE)</f>
        <v>Charge number of Hpc2 Barrel 1</v>
      </c>
      <c r="C125" s="64" t="str">
        <f>VLOOKUP(A125,'Übersicht SYS'!C:N,10,FALSE)</f>
        <v>Hpc2Barrel1Charge</v>
      </c>
      <c r="D125" s="64" t="s">
        <v>3075</v>
      </c>
      <c r="E125" s="64" t="s">
        <v>103</v>
      </c>
      <c r="F125" s="139" t="s">
        <v>3089</v>
      </c>
    </row>
    <row r="126" spans="1:6">
      <c r="A126" s="64" t="s">
        <v>1738</v>
      </c>
      <c r="B126" s="139" t="str">
        <f>VLOOKUP(A126,'Übersicht SYS'!C125:D522,2,FALSE)</f>
        <v>Charge number of Hpc2 Barrel 2</v>
      </c>
      <c r="C126" s="64" t="str">
        <f>VLOOKUP(A126,'Übersicht SYS'!C:N,10,FALSE)</f>
        <v>Hpc2Barrel2Charge</v>
      </c>
      <c r="D126" s="64" t="s">
        <v>3075</v>
      </c>
      <c r="E126" s="64" t="s">
        <v>103</v>
      </c>
      <c r="F126" s="139" t="s">
        <v>3089</v>
      </c>
    </row>
    <row r="127" spans="1:6">
      <c r="A127" s="64" t="s">
        <v>1867</v>
      </c>
      <c r="B127" s="139" t="str">
        <f>VLOOKUP(A127,'Übersicht SYS'!C126:D523,2,FALSE)</f>
        <v>Temperature of the selected heating zone</v>
      </c>
      <c r="C127" s="64" t="str">
        <f>VLOOKUP(A127,'Übersicht SYS'!C:N,10,FALSE)</f>
        <v>TemperatureLastHeatingZone</v>
      </c>
      <c r="D127" s="64" t="s">
        <v>3073</v>
      </c>
      <c r="E127" s="64" t="s">
        <v>2050</v>
      </c>
      <c r="F127" s="139" t="s">
        <v>3089</v>
      </c>
    </row>
    <row r="128" spans="1:6">
      <c r="A128" s="286" t="s">
        <v>1934</v>
      </c>
      <c r="B128" s="284" t="s">
        <v>3091</v>
      </c>
      <c r="C128" s="285"/>
      <c r="F128" s="139" t="s">
        <v>3092</v>
      </c>
    </row>
    <row r="129" spans="1:6">
      <c r="A129" s="139" t="s">
        <v>1935</v>
      </c>
      <c r="B129" s="139" t="s">
        <v>1936</v>
      </c>
      <c r="C129" s="64" t="str">
        <f>VLOOKUP(A129,'Übersicht SYS'!C:N,10,FALSE)</f>
        <v>UniqueId</v>
      </c>
      <c r="D129" s="64" t="s">
        <v>3093</v>
      </c>
      <c r="E129" s="99" t="s">
        <v>2006</v>
      </c>
      <c r="F129" s="288" t="s">
        <v>3092</v>
      </c>
    </row>
    <row r="130" spans="1:6" ht="30">
      <c r="A130" s="139" t="s">
        <v>1939</v>
      </c>
      <c r="B130" s="139" t="s">
        <v>1940</v>
      </c>
      <c r="C130" s="64" t="str">
        <f>VLOOKUP(A130,'Übersicht SYS'!C:N,10,FALSE)</f>
        <v>MaterialEfficiency</v>
      </c>
      <c r="D130" s="64" t="s">
        <v>3076</v>
      </c>
      <c r="E130" s="99" t="s">
        <v>2014</v>
      </c>
      <c r="F130" s="288" t="s">
        <v>3092</v>
      </c>
    </row>
    <row r="131" spans="1:6" ht="45">
      <c r="A131" s="139" t="s">
        <v>1944</v>
      </c>
      <c r="B131" s="139" t="s">
        <v>1945</v>
      </c>
      <c r="C131" s="64" t="str">
        <f>VLOOKUP(A131,'Übersicht SYS'!C:N,10,FALSE)</f>
        <v>AutoPurgeRatio</v>
      </c>
      <c r="D131" s="64" t="s">
        <v>3076</v>
      </c>
      <c r="E131" s="99" t="s">
        <v>2014</v>
      </c>
      <c r="F131" s="288" t="s">
        <v>3092</v>
      </c>
    </row>
    <row r="132" spans="1:6" ht="45">
      <c r="A132" s="139" t="s">
        <v>1949</v>
      </c>
      <c r="B132" s="139" t="s">
        <v>1950</v>
      </c>
      <c r="C132" s="64" t="str">
        <f>VLOOKUP(A132,'Übersicht SYS'!C:N,10,FALSE)</f>
        <v>ManualPurgeRatio</v>
      </c>
      <c r="D132" s="64" t="s">
        <v>3076</v>
      </c>
      <c r="E132" s="99" t="s">
        <v>2014</v>
      </c>
      <c r="F132" s="288" t="s">
        <v>3092</v>
      </c>
    </row>
    <row r="133" spans="1:6" ht="45">
      <c r="A133" s="139" t="s">
        <v>1954</v>
      </c>
      <c r="B133" s="139" t="s">
        <v>1955</v>
      </c>
      <c r="C133" s="64" t="str">
        <f>VLOOKUP(A133,'Übersicht SYS'!C:N,10,FALSE)</f>
        <v>TotalVolume</v>
      </c>
      <c r="D133" s="64" t="s">
        <v>3076</v>
      </c>
      <c r="E133" s="99" t="s">
        <v>2008</v>
      </c>
      <c r="F133" s="288" t="s">
        <v>3092</v>
      </c>
    </row>
    <row r="134" spans="1:6" ht="45">
      <c r="A134" s="139" t="s">
        <v>1959</v>
      </c>
      <c r="B134" s="139" t="s">
        <v>1960</v>
      </c>
      <c r="C134" s="64" t="str">
        <f>VLOOKUP(A134,'Übersicht SYS'!C:N,10,FALSE)</f>
        <v>AppliedMaterial</v>
      </c>
      <c r="D134" s="64" t="s">
        <v>3076</v>
      </c>
      <c r="E134" s="99" t="s">
        <v>2008</v>
      </c>
      <c r="F134" s="288" t="s">
        <v>3092</v>
      </c>
    </row>
    <row r="135" spans="1:6" ht="60">
      <c r="A135" s="139" t="s">
        <v>1964</v>
      </c>
      <c r="B135" s="139" t="s">
        <v>1965</v>
      </c>
      <c r="C135" s="64" t="str">
        <f>VLOOKUP(A135,'Übersicht SYS'!C:N,10,FALSE)</f>
        <v>AutomaticPurgeVolume</v>
      </c>
      <c r="D135" s="64" t="s">
        <v>3076</v>
      </c>
      <c r="E135" s="99" t="s">
        <v>2008</v>
      </c>
      <c r="F135" s="288" t="s">
        <v>3092</v>
      </c>
    </row>
    <row r="136" spans="1:6" ht="45">
      <c r="A136" s="139" t="s">
        <v>1969</v>
      </c>
      <c r="B136" s="139" t="s">
        <v>1970</v>
      </c>
      <c r="C136" s="64" t="str">
        <f>VLOOKUP(A136,'Übersicht SYS'!C:N,10,FALSE)</f>
        <v>ManualPurgeVolume</v>
      </c>
      <c r="D136" s="64" t="s">
        <v>3076</v>
      </c>
      <c r="E136" s="99" t="s">
        <v>2008</v>
      </c>
      <c r="F136" s="288" t="s">
        <v>3092</v>
      </c>
    </row>
    <row r="137" spans="1:6" ht="45">
      <c r="A137" s="139" t="s">
        <v>1974</v>
      </c>
      <c r="B137" s="139" t="s">
        <v>1975</v>
      </c>
      <c r="C137" s="64" t="str">
        <f>VLOOKUP(A137,'Übersicht SYS'!C:N,10,FALSE)</f>
        <v>MachineAvailability</v>
      </c>
      <c r="D137" s="64" t="s">
        <v>3076</v>
      </c>
      <c r="E137" s="99" t="s">
        <v>2014</v>
      </c>
      <c r="F137" s="288" t="s">
        <v>3092</v>
      </c>
    </row>
    <row r="138" spans="1:6" ht="75">
      <c r="A138" s="139" t="s">
        <v>1979</v>
      </c>
      <c r="B138" s="139" t="s">
        <v>1980</v>
      </c>
      <c r="C138" s="64" t="str">
        <f>VLOOKUP(A138,'Übersicht SYS'!C:N,10,FALSE)</f>
        <v>OccupiedTime</v>
      </c>
      <c r="D138" s="64" t="s">
        <v>3076</v>
      </c>
      <c r="E138" s="99" t="s">
        <v>2009</v>
      </c>
      <c r="F138" s="288" t="s">
        <v>3092</v>
      </c>
    </row>
    <row r="139" spans="1:6" ht="75">
      <c r="A139" s="139" t="s">
        <v>1984</v>
      </c>
      <c r="B139" s="139" t="s">
        <v>1985</v>
      </c>
      <c r="C139" s="64" t="str">
        <f>VLOOKUP(A139,'Übersicht SYS'!C:N,10,FALSE)</f>
        <v>UtilisationTime</v>
      </c>
      <c r="D139" s="64" t="s">
        <v>3076</v>
      </c>
      <c r="E139" s="99" t="s">
        <v>2009</v>
      </c>
      <c r="F139" s="288" t="s">
        <v>3092</v>
      </c>
    </row>
    <row r="140" spans="1:6" ht="75">
      <c r="A140" s="139" t="s">
        <v>1989</v>
      </c>
      <c r="B140" s="139" t="s">
        <v>1990</v>
      </c>
      <c r="C140" s="64" t="str">
        <f>VLOOKUP(A140,'Übersicht SYS'!C:N,10,FALSE)</f>
        <v>TechnicalDowntime</v>
      </c>
      <c r="D140" s="64" t="s">
        <v>3076</v>
      </c>
      <c r="E140" s="99" t="s">
        <v>2009</v>
      </c>
      <c r="F140" s="288" t="s">
        <v>3092</v>
      </c>
    </row>
  </sheetData>
  <phoneticPr fontId="5" type="noConversion"/>
  <pageMargins left="0.7" right="0.7" top="0.78740157499999996" bottom="0.78740157499999996" header="0.3" footer="0.3"/>
  <pageSetup scale="22" orientation="portrait" horizontalDpi="4294967293" r:id="rId1"/>
  <ignoredErrors>
    <ignoredError sqref="B85 B112 B103 B128" calculatedColumn="1"/>
  </ignoredErrors>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09578A-9395-457E-844E-1595AD1906F7}">
  <dimension ref="A11:N575"/>
  <sheetViews>
    <sheetView view="pageLayout" topLeftCell="A654" zoomScale="145" zoomScaleNormal="106" zoomScaleSheetLayoutView="145" zoomScalePageLayoutView="145" workbookViewId="0">
      <selection activeCell="B527" sqref="B527"/>
    </sheetView>
  </sheetViews>
  <sheetFormatPr defaultColWidth="8.7109375" defaultRowHeight="15"/>
  <cols>
    <col min="1" max="1" width="3.85546875" customWidth="1"/>
    <col min="2" max="2" width="14.85546875" customWidth="1"/>
    <col min="3" max="3" width="26.85546875" customWidth="1"/>
    <col min="4" max="4" width="16" customWidth="1"/>
    <col min="5" max="5" width="10.28515625" style="38" customWidth="1"/>
    <col min="6" max="6" width="6.5703125" customWidth="1"/>
    <col min="7" max="7" width="11.7109375" customWidth="1"/>
    <col min="8" max="9" width="9" customWidth="1"/>
  </cols>
  <sheetData>
    <row r="11" spans="4:4">
      <c r="D11" s="38"/>
    </row>
    <row r="12" spans="4:4">
      <c r="D12" s="38"/>
    </row>
    <row r="13" spans="4:4">
      <c r="D13" s="38"/>
    </row>
    <row r="14" spans="4:4">
      <c r="D14" s="38"/>
    </row>
    <row r="15" spans="4:4">
      <c r="D15" s="38"/>
    </row>
    <row r="16" spans="4:4">
      <c r="D16" s="38"/>
    </row>
    <row r="17" spans="2:4">
      <c r="D17" s="38"/>
    </row>
    <row r="18" spans="2:4">
      <c r="D18" s="38"/>
    </row>
    <row r="19" spans="2:4">
      <c r="D19" s="38"/>
    </row>
    <row r="20" spans="2:4">
      <c r="D20" s="38"/>
    </row>
    <row r="21" spans="2:4">
      <c r="D21" s="38"/>
    </row>
    <row r="22" spans="2:4">
      <c r="D22" s="38"/>
    </row>
    <row r="23" spans="2:4" ht="26.25">
      <c r="D23" s="46"/>
    </row>
    <row r="24" spans="2:4" ht="26.25">
      <c r="D24" s="46"/>
    </row>
    <row r="25" spans="2:4" ht="26.25">
      <c r="D25" s="46"/>
    </row>
    <row r="26" spans="2:4">
      <c r="D26" s="38"/>
    </row>
    <row r="27" spans="2:4">
      <c r="D27" s="38"/>
    </row>
    <row r="28" spans="2:4">
      <c r="D28" s="38"/>
    </row>
    <row r="29" spans="2:4">
      <c r="D29" s="38"/>
    </row>
    <row r="30" spans="2:4">
      <c r="B30" s="47"/>
      <c r="D30" s="48"/>
    </row>
    <row r="31" spans="2:4">
      <c r="D31" s="48"/>
    </row>
    <row r="32" spans="2:4">
      <c r="D32" s="48"/>
    </row>
    <row r="33" spans="2:4">
      <c r="D33" s="38"/>
    </row>
    <row r="34" spans="2:4">
      <c r="B34" s="47"/>
      <c r="D34" s="48"/>
    </row>
    <row r="35" spans="2:4">
      <c r="D35" s="38"/>
    </row>
    <row r="36" spans="2:4">
      <c r="D36" s="38"/>
    </row>
    <row r="37" spans="2:4">
      <c r="D37" s="38"/>
    </row>
    <row r="38" spans="2:4">
      <c r="D38" s="38"/>
    </row>
    <row r="39" spans="2:4">
      <c r="D39" s="38"/>
    </row>
    <row r="40" spans="2:4">
      <c r="C40" s="47"/>
      <c r="D40" s="48"/>
    </row>
    <row r="41" spans="2:4">
      <c r="C41" s="47"/>
      <c r="D41" s="48"/>
    </row>
    <row r="42" spans="2:4">
      <c r="C42" s="47"/>
      <c r="D42" s="48"/>
    </row>
    <row r="43" spans="2:4">
      <c r="C43" s="47"/>
      <c r="D43" s="48"/>
    </row>
    <row r="44" spans="2:4">
      <c r="C44" s="47"/>
      <c r="D44" s="48"/>
    </row>
    <row r="51" spans="2:6">
      <c r="B51" s="95" t="s">
        <v>3094</v>
      </c>
      <c r="C51" s="95" t="s">
        <v>2766</v>
      </c>
    </row>
    <row r="52" spans="2:6">
      <c r="B52" s="88" t="str">
        <f>LEFT('Template Pdf'!B47,3)&amp;RIGHT('Template Pdf'!B47,16)</f>
        <v>1. Revision History</v>
      </c>
      <c r="E52"/>
    </row>
    <row r="53" spans="2:6">
      <c r="B53" s="199" t="s">
        <v>48</v>
      </c>
      <c r="C53" s="387" t="s">
        <v>50</v>
      </c>
      <c r="D53" s="388"/>
      <c r="E53" s="200" t="s">
        <v>51</v>
      </c>
      <c r="F53" s="199" t="s">
        <v>49</v>
      </c>
    </row>
    <row r="54" spans="2:6" ht="22.5">
      <c r="B54" s="176" t="s">
        <v>2767</v>
      </c>
      <c r="C54" s="385" t="s">
        <v>3095</v>
      </c>
      <c r="D54" s="386"/>
      <c r="E54" s="186" t="s">
        <v>2063</v>
      </c>
      <c r="F54" s="174" t="s">
        <v>52</v>
      </c>
    </row>
    <row r="55" spans="2:6" ht="22.5">
      <c r="B55" s="176" t="s">
        <v>2768</v>
      </c>
      <c r="C55" s="385" t="s">
        <v>56</v>
      </c>
      <c r="D55" s="386"/>
      <c r="E55" s="186" t="s">
        <v>2063</v>
      </c>
      <c r="F55" s="174" t="s">
        <v>55</v>
      </c>
    </row>
    <row r="56" spans="2:6" ht="22.5">
      <c r="B56" s="176">
        <v>45476</v>
      </c>
      <c r="C56" s="385" t="s">
        <v>3096</v>
      </c>
      <c r="D56" s="386"/>
      <c r="E56" s="186" t="s">
        <v>2067</v>
      </c>
      <c r="F56" s="174" t="s">
        <v>57</v>
      </c>
    </row>
    <row r="57" spans="2:6" ht="21.75" customHeight="1">
      <c r="B57" s="176">
        <v>45629</v>
      </c>
      <c r="C57" s="385" t="s">
        <v>3097</v>
      </c>
      <c r="D57" s="386"/>
      <c r="E57" s="186" t="s">
        <v>59</v>
      </c>
      <c r="F57" s="174" t="s">
        <v>2068</v>
      </c>
    </row>
    <row r="58" spans="2:6">
      <c r="B58" s="176">
        <v>45673</v>
      </c>
      <c r="C58" s="385" t="s">
        <v>2079</v>
      </c>
      <c r="D58" s="386"/>
      <c r="E58" s="186" t="s">
        <v>2080</v>
      </c>
      <c r="F58" s="174" t="s">
        <v>2070</v>
      </c>
    </row>
    <row r="63" spans="2:6">
      <c r="B63" s="87" t="str">
        <f>IF('Template Pdf'!B55="","",'Template Pdf'!B55)</f>
        <v>Table of contents</v>
      </c>
    </row>
    <row r="64" spans="2:6">
      <c r="B64" s="33" t="str">
        <f>IF('Template Pdf'!B56="","",'Template Pdf'!B56)</f>
        <v>1. Revision History</v>
      </c>
      <c r="F64">
        <v>2</v>
      </c>
    </row>
    <row r="65" spans="2:6">
      <c r="B65" s="33" t="str">
        <f ca="1">LEFT('Template Pdf'!B57,3)&amp;B51&amp;RIGHT('Template Pdf'!B57,16)</f>
        <v>2. OPCUA Data Collection</v>
      </c>
      <c r="F65">
        <v>3</v>
      </c>
    </row>
    <row r="66" spans="2:6">
      <c r="B66" s="33" t="str">
        <f>IF('Template Pdf'!B58="","",'Template Pdf'!B58)</f>
        <v/>
      </c>
      <c r="C66" t="s">
        <v>61</v>
      </c>
      <c r="F66">
        <v>3</v>
      </c>
    </row>
    <row r="67" spans="2:6">
      <c r="B67" s="33" t="str">
        <f>IF('Template Pdf'!B59="","",'Template Pdf'!B59)</f>
        <v/>
      </c>
      <c r="C67" t="s">
        <v>3098</v>
      </c>
      <c r="F67">
        <v>3</v>
      </c>
    </row>
    <row r="68" spans="2:6">
      <c r="B68" s="33" t="str">
        <f>IF('Template Pdf'!B60="","",'Template Pdf'!B60)</f>
        <v/>
      </c>
    </row>
    <row r="69" spans="2:6">
      <c r="B69" s="33" t="str">
        <f>IF('Template Pdf'!B61="","",'Template Pdf'!B61)</f>
        <v/>
      </c>
    </row>
    <row r="70" spans="2:6">
      <c r="B70" s="88" t="str">
        <f ca="1">LEFT('Template Pdf'!B62,3)&amp;B51&amp;RIGHT('Template Pdf'!B62,16)</f>
        <v>2. OPCUA Data Collection</v>
      </c>
    </row>
    <row r="71" spans="2:6">
      <c r="B71" s="88" t="str">
        <f>IF('Template Pdf'!B63="","",'Template Pdf'!B63)</f>
        <v xml:space="preserve">2.1 Commercial Guideline &amp; Recommendations </v>
      </c>
    </row>
    <row r="72" spans="2:6">
      <c r="B72" s="94" t="str">
        <f>IF('Template Pdf'!B64="","",'Template Pdf'!B64)</f>
        <v>1. The current document serves as a guide. It is continuously enriched and maintained by Atlas Copco.</v>
      </c>
    </row>
    <row r="73" spans="2:6">
      <c r="B73" s="94" t="str">
        <f>IF('Template Pdf'!B65="","",'Template Pdf'!B65)</f>
        <v xml:space="preserve">2. The enabling of the data transfer functionality, is linked to a license file activation on the controller. </v>
      </c>
    </row>
    <row r="74" spans="2:6">
      <c r="B74" s="94" t="str">
        <f>IF('Template Pdf'!B66="","",'Template Pdf'!B66)</f>
        <v xml:space="preserve">    A temporary license can be provided for up to 3 months, for Demo purposes. </v>
      </c>
    </row>
    <row r="75" spans="2:6">
      <c r="B75" s="94" t="str">
        <f>IF('Template Pdf'!B67="","",'Template Pdf'!B67)</f>
        <v>3. It has to be noted that some quantities might only be available through the use of specific options in the controller, </v>
      </c>
    </row>
    <row r="76" spans="2:6">
      <c r="B76" s="94" t="str">
        <f>IF('Template Pdf'!B68="","",'Template Pdf'!B68)</f>
        <v xml:space="preserve">    which might not be activated by default.</v>
      </c>
    </row>
    <row r="77" spans="2:6">
      <c r="B77" s="94" t="str">
        <f>IF('Template Pdf'!B69="","",'Template Pdf'!B69)</f>
        <v xml:space="preserve">4. A simulator is usually provided to facilitate the integration in the factory network, prior the delivery of the real </v>
      </c>
    </row>
    <row r="78" spans="2:6">
      <c r="B78" s="94" t="str">
        <f>IF('Template Pdf'!B70="","",'Template Pdf'!B70)</f>
        <v xml:space="preserve">    system.</v>
      </c>
    </row>
    <row r="79" spans="2:6">
      <c r="B79" s="94" t="str">
        <f>IF('Template Pdf'!B71="","",'Template Pdf'!B71)</f>
        <v/>
      </c>
    </row>
    <row r="80" spans="2:6">
      <c r="B80" s="94" t="str">
        <f>IF('Template Pdf'!B72="","",'Template Pdf'!B72)</f>
        <v/>
      </c>
    </row>
    <row r="81" spans="1:7">
      <c r="B81" s="33" t="str">
        <f>IF('Template Pdf'!B73="","",'Template Pdf'!B73)</f>
        <v/>
      </c>
    </row>
    <row r="82" spans="1:7">
      <c r="B82" s="33" t="str">
        <f>IF('Template Pdf'!B74="","",'Template Pdf'!B74)</f>
        <v/>
      </c>
    </row>
    <row r="83" spans="1:7">
      <c r="B83" s="88" t="str">
        <f>IF('Template Pdf'!B75="","",'Template Pdf'!B75)</f>
        <v>2.2 Data description</v>
      </c>
    </row>
    <row r="84" spans="1:7">
      <c r="B84" s="94" t="str" cm="1">
        <f t="array" ref="B84:B86">'Template Pdf'!B76:B78</f>
        <v xml:space="preserve">Available data are listed in the table below. </v>
      </c>
    </row>
    <row r="85" spans="1:7">
      <c r="B85" s="94" t="str">
        <v xml:space="preserve">Within JSON messages (especially for MQTT), the order of the properties may differ in the future, </v>
      </c>
    </row>
    <row r="86" spans="1:7">
      <c r="B86" s="94" t="str">
        <v xml:space="preserve">but the names of the properties are fixed. </v>
      </c>
    </row>
    <row r="87" spans="1:7">
      <c r="B87" s="60"/>
    </row>
    <row r="88" spans="1:7">
      <c r="B88" s="60"/>
    </row>
    <row r="89" spans="1:7">
      <c r="B89" s="60"/>
    </row>
    <row r="90" spans="1:7">
      <c r="B90" s="60"/>
    </row>
    <row r="91" spans="1:7">
      <c r="B91" s="60"/>
    </row>
    <row r="92" spans="1:7">
      <c r="B92" s="60"/>
    </row>
    <row r="93" spans="1:7">
      <c r="B93" s="60"/>
    </row>
    <row r="94" spans="1:7">
      <c r="B94" s="60"/>
    </row>
    <row r="95" spans="1:7" ht="24">
      <c r="B95" s="251" t="str" cm="1">
        <f t="array" ref="B95:G119">IF('SYS OPC Standard'!A2:F26="","",'SYS OPC Standard'!A2:F26)</f>
        <v>Data</v>
      </c>
      <c r="C95" s="251" t="str">
        <v>Description</v>
      </c>
      <c r="D95" s="251" t="str">
        <v>Name in OpcUa</v>
      </c>
      <c r="E95" s="251" t="str">
        <v>Example / Format</v>
      </c>
      <c r="F95" s="251" t="str">
        <v>Unit</v>
      </c>
      <c r="G95" s="251" t="str">
        <v>OPC UA Version</v>
      </c>
    </row>
    <row r="96" spans="1:7" ht="24.75">
      <c r="A96" s="86"/>
      <c r="B96" s="82" t="str">
        <v>Revision Counter</v>
      </c>
      <c r="C96" s="82" t="str">
        <v>The Unix Timestamp when the configuration was last changed.</v>
      </c>
      <c r="D96" s="82" t="str">
        <v>RevisionCounter</v>
      </c>
      <c r="E96" s="114" t="str">
        <v>Int32</v>
      </c>
      <c r="F96" s="82" t="str">
        <v>count</v>
      </c>
      <c r="G96" s="82" t="str">
        <v>node: 1.1.0.0</v>
      </c>
    </row>
    <row r="97" spans="1:14" ht="24.75">
      <c r="B97" s="51" t="str">
        <v>MacId</v>
      </c>
      <c r="C97" s="51" t="str">
        <v>Mac Id</v>
      </c>
      <c r="D97" s="51" t="str">
        <v>SerialNumberController</v>
      </c>
      <c r="E97" s="106" t="str">
        <v>String</v>
      </c>
      <c r="F97" s="51" t="str">
        <v>-</v>
      </c>
      <c r="G97" s="51" t="str">
        <v>node: 1.1.0.0</v>
      </c>
    </row>
    <row r="98" spans="1:14">
      <c r="A98" s="86"/>
      <c r="B98" s="82" t="str">
        <v>Firmware Version</v>
      </c>
      <c r="C98" s="82" t="str">
        <v>Firmware Version</v>
      </c>
      <c r="D98" s="82" t="str">
        <v>SoftwareRevision</v>
      </c>
      <c r="E98" s="114" t="str">
        <v>String</v>
      </c>
      <c r="F98" s="82" t="str">
        <v>-</v>
      </c>
      <c r="G98" s="82" t="str">
        <v>node: 1.1.0.0</v>
      </c>
    </row>
    <row r="99" spans="1:14">
      <c r="B99" s="51" t="str">
        <v>Current Flow</v>
      </c>
      <c r="C99" s="51" t="str">
        <v>Current material  flow rate</v>
      </c>
      <c r="D99" s="51" t="str">
        <v>Flow</v>
      </c>
      <c r="E99" s="106" t="str">
        <v>Double</v>
      </c>
      <c r="F99" s="51" t="str">
        <v>cm³/s</v>
      </c>
      <c r="G99" s="51" t="str">
        <v>node: 1.1.0.0</v>
      </c>
    </row>
    <row r="100" spans="1:14" ht="24.75">
      <c r="A100" s="86"/>
      <c r="B100" s="82" t="str">
        <v>Set Prepressure Meter 1</v>
      </c>
      <c r="C100" s="82" t="str">
        <v>Set PrePressure for meter 1</v>
      </c>
      <c r="D100" s="82" t="str">
        <v>SetPrePressure1</v>
      </c>
      <c r="E100" s="114" t="str">
        <v>Double</v>
      </c>
      <c r="F100" s="82" t="str">
        <v>bar</v>
      </c>
      <c r="G100" s="82" t="str">
        <v>node: 1.1.0.0</v>
      </c>
    </row>
    <row r="101" spans="1:14" ht="24.75">
      <c r="B101" s="51" t="str">
        <v>Set Prepressure Meter 2</v>
      </c>
      <c r="C101" s="51" t="str">
        <v>Set PrePressure for meter 2</v>
      </c>
      <c r="D101" s="51" t="str">
        <v>SetPrePressure1</v>
      </c>
      <c r="E101" s="106" t="str">
        <v>Double</v>
      </c>
      <c r="F101" s="51" t="str">
        <v>bar</v>
      </c>
      <c r="G101" s="51" t="str">
        <v>node: 1.1.0.0</v>
      </c>
    </row>
    <row r="102" spans="1:14">
      <c r="A102" s="86"/>
      <c r="B102" s="82" t="str">
        <v>System Cycles</v>
      </c>
      <c r="C102" s="82" t="str">
        <v>System cycle counter</v>
      </c>
      <c r="D102" s="82" t="str">
        <v>SystemCycles</v>
      </c>
      <c r="E102" s="114" t="str">
        <v>UInt64</v>
      </c>
      <c r="F102" s="82" t="str">
        <v>count</v>
      </c>
      <c r="G102" s="82" t="str">
        <v>node: 1.1.0.0</v>
      </c>
    </row>
    <row r="103" spans="1:14" ht="24.75">
      <c r="B103" s="51" t="str">
        <v>Total Purge Volume</v>
      </c>
      <c r="C103" s="51" t="str">
        <v>Total purge material volume</v>
      </c>
      <c r="D103" s="51" t="str">
        <v>TotalPurgeVolume</v>
      </c>
      <c r="E103" s="106" t="str">
        <v>UInt64</v>
      </c>
      <c r="F103" s="51" t="str">
        <v>cm³</v>
      </c>
      <c r="G103" s="51" t="str">
        <v>node: 1.1.0.0</v>
      </c>
    </row>
    <row r="104" spans="1:14" ht="36.75">
      <c r="A104" s="86"/>
      <c r="B104" s="82" t="str">
        <v>Total Applied Production Volume</v>
      </c>
      <c r="C104" s="82" t="str">
        <v>Total applied material volume for production</v>
      </c>
      <c r="D104" s="82" t="str">
        <v>TotalProductionQuantity</v>
      </c>
      <c r="E104" s="114" t="str">
        <v>UInt64</v>
      </c>
      <c r="F104" s="82" t="str">
        <v>cm³</v>
      </c>
      <c r="G104" s="82" t="str">
        <v>node: 1.1.0.0</v>
      </c>
    </row>
    <row r="105" spans="1:14" ht="36.75">
      <c r="B105" s="51" t="str">
        <v>Total Applied Maintenance Volume</v>
      </c>
      <c r="C105" s="51" t="str">
        <v>Total  applied material volume for maintenance</v>
      </c>
      <c r="D105" s="51" t="str">
        <v>TotalMaintenanceVolume</v>
      </c>
      <c r="E105" s="106" t="str">
        <v>UInt64</v>
      </c>
      <c r="F105" s="51" t="str">
        <v>cm³</v>
      </c>
      <c r="G105" s="51" t="str">
        <v>node: 1.1.0.0</v>
      </c>
    </row>
    <row r="106" spans="1:14" ht="24.75">
      <c r="A106" s="86"/>
      <c r="B106" s="82" t="str">
        <v>Total Counter Since Last Reset</v>
      </c>
      <c r="C106" s="82" t="str">
        <v>Total counter since last reset</v>
      </c>
      <c r="D106" s="82" t="str">
        <v>TotalCountSinceLastReset</v>
      </c>
      <c r="E106" s="114" t="str">
        <v>UInt64</v>
      </c>
      <c r="F106" s="82" t="str">
        <v>count</v>
      </c>
      <c r="G106" s="82" t="str">
        <v>node: 1.1.0.0</v>
      </c>
    </row>
    <row r="107" spans="1:14" ht="24.75">
      <c r="B107" s="51" t="str">
        <v>Cycles Meter 1 Fill Valve</v>
      </c>
      <c r="C107" s="51" t="str">
        <v>Cycles fill valve for meter 1</v>
      </c>
      <c r="D107" s="51" t="str">
        <v>CyclesFillValveMeter1</v>
      </c>
      <c r="E107" s="106" t="str">
        <v>UInt64</v>
      </c>
      <c r="F107" s="51" t="str">
        <v>count</v>
      </c>
      <c r="G107" s="51" t="str">
        <v>node: 1.1.0.0</v>
      </c>
    </row>
    <row r="108" spans="1:14" ht="24.75">
      <c r="A108" s="86"/>
      <c r="B108" s="82" t="str">
        <v>Cycles Meter 2 Fill Valve</v>
      </c>
      <c r="C108" s="82" t="str">
        <v>Cycles fill valve for meter 2</v>
      </c>
      <c r="D108" s="82" t="str">
        <v>CyclesFillValveMeter2</v>
      </c>
      <c r="E108" s="114" t="str">
        <v>UInt64</v>
      </c>
      <c r="F108" s="82" t="str">
        <v>count</v>
      </c>
      <c r="G108" s="82" t="str">
        <v>node: 1.1.0.0</v>
      </c>
    </row>
    <row r="109" spans="1:14" ht="24.75">
      <c r="B109" s="51" t="str">
        <v>Cycles Applicator 1 Meter 1</v>
      </c>
      <c r="C109" s="51" t="str">
        <v>Cycles applicator for meter 1 applicator 1</v>
      </c>
      <c r="D109" s="51" t="str">
        <v>CyclesApplicator1Meter1</v>
      </c>
      <c r="E109" s="106" t="str">
        <v>UInt64</v>
      </c>
      <c r="F109" s="51" t="str">
        <v>count</v>
      </c>
      <c r="G109" s="51" t="str">
        <v>node: 1.1.0.0</v>
      </c>
    </row>
    <row r="110" spans="1:14" ht="24.75">
      <c r="A110" s="86"/>
      <c r="B110" s="82" t="str">
        <v>Cycles Applicator 2 Meter 1</v>
      </c>
      <c r="C110" s="82" t="str">
        <v>Cycles applicator for meter 1 applicator 2</v>
      </c>
      <c r="D110" s="82" t="str">
        <v>CyclesApplicator2Meter1</v>
      </c>
      <c r="E110" s="114" t="str">
        <v>UInt64</v>
      </c>
      <c r="F110" s="82" t="str">
        <v>count</v>
      </c>
      <c r="G110" s="82" t="str">
        <v>node: 1.1.0.0</v>
      </c>
    </row>
    <row r="111" spans="1:14" ht="24.75">
      <c r="B111" s="51" t="str">
        <v>Cycles Applicator 3 Meter 1</v>
      </c>
      <c r="C111" s="51" t="str">
        <v>Cycles applicator for meter 1 applicator 3</v>
      </c>
      <c r="D111" s="51" t="str">
        <v>CyclesApplicator3Meter1</v>
      </c>
      <c r="E111" s="106" t="str">
        <v>UInt64</v>
      </c>
      <c r="F111" s="51" t="str">
        <v>count</v>
      </c>
      <c r="G111" s="51" t="str">
        <v>node: 1.1.0.0</v>
      </c>
    </row>
    <row r="112" spans="1:14" ht="24.75">
      <c r="A112" s="86"/>
      <c r="B112" s="82" t="str">
        <v>Cycles Applicator 1 Meter 2</v>
      </c>
      <c r="C112" s="82" t="str">
        <v>Cycles applicator for meter 2 applicator 1</v>
      </c>
      <c r="D112" s="82" t="str">
        <v>CyclesApplicator1Meter2</v>
      </c>
      <c r="E112" s="114" t="str">
        <v>UInt64</v>
      </c>
      <c r="F112" s="82" t="str">
        <v>count</v>
      </c>
      <c r="G112" s="82" t="str">
        <v>node: 1.1.0.0</v>
      </c>
      <c r="I112" s="124"/>
      <c r="J112" s="124"/>
      <c r="K112" s="124"/>
      <c r="L112" s="126"/>
      <c r="M112" s="124"/>
      <c r="N112" s="124"/>
    </row>
    <row r="113" spans="1:14" ht="24.75">
      <c r="B113" s="51" t="str">
        <v>Cycles Applicator 2 Meter 2</v>
      </c>
      <c r="C113" s="51" t="str">
        <v>Cycles applicator for meter 2 applicator 2</v>
      </c>
      <c r="D113" s="51" t="str">
        <v>CyclesApplicator2Meter2</v>
      </c>
      <c r="E113" s="106" t="str">
        <v>UInt64</v>
      </c>
      <c r="F113" s="51" t="str">
        <v>count</v>
      </c>
      <c r="G113" s="51" t="str">
        <v>node: 1.1.0.0</v>
      </c>
      <c r="I113" s="124"/>
      <c r="J113" s="124"/>
      <c r="K113" s="124"/>
      <c r="L113" s="126"/>
      <c r="M113" s="124"/>
      <c r="N113" s="124"/>
    </row>
    <row r="114" spans="1:14" ht="24.75">
      <c r="A114" s="86"/>
      <c r="B114" s="82" t="str">
        <v>Cycles Applicator 3 Meter 2</v>
      </c>
      <c r="C114" s="82" t="str">
        <v>Cycles applicator for meter 2 applicator 3</v>
      </c>
      <c r="D114" s="82" t="str">
        <v>CyclesApplicator3Meter2</v>
      </c>
      <c r="E114" s="114" t="str">
        <v>UInt64</v>
      </c>
      <c r="F114" s="82" t="str">
        <v>count</v>
      </c>
      <c r="G114" s="82" t="str">
        <v>node: 1.1.0.0</v>
      </c>
      <c r="I114" s="124"/>
      <c r="J114" s="124"/>
      <c r="K114" s="124"/>
      <c r="L114" s="126"/>
      <c r="M114" s="124"/>
      <c r="N114" s="124"/>
    </row>
    <row r="115" spans="1:14" ht="24.75">
      <c r="B115" s="51" t="str">
        <v>Hpc1 Number Strokes Pump 1</v>
      </c>
      <c r="C115" s="51" t="str">
        <v>Number of strokes for Hpc 1 Pump 1</v>
      </c>
      <c r="D115" s="51" t="str">
        <v>Hpc1StrokesPump1</v>
      </c>
      <c r="E115" s="106" t="str">
        <v>UInt64</v>
      </c>
      <c r="F115" s="51" t="str">
        <v>count</v>
      </c>
      <c r="G115" s="51" t="str">
        <v>node: 1.1.0.0</v>
      </c>
      <c r="I115" s="124"/>
      <c r="J115" s="124"/>
      <c r="K115" s="124"/>
      <c r="L115" s="126"/>
      <c r="M115" s="124"/>
      <c r="N115" s="124"/>
    </row>
    <row r="116" spans="1:14" ht="24.75">
      <c r="B116" s="82" t="str">
        <v>Hpc1 Number Strokes Pump 2</v>
      </c>
      <c r="C116" s="82" t="str">
        <v>Number of strokes for Hpc 1 Pump 2</v>
      </c>
      <c r="D116" s="82" t="str">
        <v>Hpc1StrokesPump2</v>
      </c>
      <c r="E116" s="114" t="str">
        <v>UInt64</v>
      </c>
      <c r="F116" s="82" t="str">
        <v>count</v>
      </c>
      <c r="G116" s="82" t="str">
        <v>node: 1.1.0.0</v>
      </c>
      <c r="I116" s="124"/>
      <c r="J116" s="124"/>
      <c r="K116" s="124"/>
      <c r="L116" s="126"/>
      <c r="M116" s="124"/>
      <c r="N116" s="124"/>
    </row>
    <row r="117" spans="1:14" ht="24.75">
      <c r="B117" s="51" t="str">
        <v>Hpc2 Number Strokes Pump 1</v>
      </c>
      <c r="C117" s="51" t="str">
        <v>Number of strokes for Hpc 2 Pump 1</v>
      </c>
      <c r="D117" s="51" t="str">
        <v>Hpc2StrokesPump1</v>
      </c>
      <c r="E117" s="106" t="str">
        <v>UInt64</v>
      </c>
      <c r="F117" s="51" t="str">
        <v>count</v>
      </c>
      <c r="G117" s="51" t="str">
        <v>node: 1.1.0.0</v>
      </c>
      <c r="I117" s="124"/>
      <c r="J117" s="124"/>
      <c r="K117" s="124"/>
      <c r="L117" s="126"/>
      <c r="M117" s="124"/>
      <c r="N117" s="124"/>
    </row>
    <row r="118" spans="1:14" ht="24.75">
      <c r="B118" s="82" t="str">
        <v>Hpc2 Number Strokes Pump 2</v>
      </c>
      <c r="C118" s="82" t="str">
        <v>Number of strokes for Hpc 2 Pump 2</v>
      </c>
      <c r="D118" s="82" t="str">
        <v>Hpc2StrokesPump2</v>
      </c>
      <c r="E118" s="114" t="str">
        <v>UInt64</v>
      </c>
      <c r="F118" s="82" t="str">
        <v>count</v>
      </c>
      <c r="G118" s="82" t="str">
        <v>node: 1.1.0.0</v>
      </c>
      <c r="H118" s="124"/>
      <c r="I118" s="124"/>
      <c r="J118" s="124"/>
      <c r="K118" s="124"/>
      <c r="L118" s="126"/>
      <c r="M118" s="124"/>
      <c r="N118" s="124"/>
    </row>
    <row r="119" spans="1:14">
      <c r="B119" s="124" t="str">
        <v/>
      </c>
      <c r="C119" s="124" t="str">
        <v/>
      </c>
      <c r="D119" s="124" t="str">
        <v/>
      </c>
      <c r="E119" s="126" t="str">
        <v/>
      </c>
      <c r="F119" s="124" t="str">
        <v/>
      </c>
      <c r="G119" s="124" t="str">
        <v/>
      </c>
      <c r="H119" s="124"/>
      <c r="I119" s="124"/>
      <c r="J119" s="124"/>
      <c r="K119" s="124"/>
      <c r="L119" s="126"/>
      <c r="M119" s="124"/>
      <c r="N119" s="124"/>
    </row>
    <row r="120" spans="1:14">
      <c r="B120" s="124"/>
      <c r="C120" s="124"/>
      <c r="D120" s="124"/>
      <c r="E120" s="126"/>
      <c r="F120" s="124"/>
      <c r="G120" s="124"/>
      <c r="I120" s="124"/>
      <c r="J120" s="124"/>
      <c r="K120" s="124"/>
      <c r="L120" s="126"/>
      <c r="M120" s="124"/>
      <c r="N120" s="124"/>
    </row>
    <row r="121" spans="1:14">
      <c r="A121" s="86"/>
      <c r="B121" s="124"/>
      <c r="C121" s="124"/>
      <c r="D121" s="124"/>
      <c r="E121" s="126"/>
      <c r="F121" s="124"/>
      <c r="G121" s="124"/>
      <c r="I121" s="124"/>
      <c r="J121" s="124"/>
      <c r="K121" s="124"/>
      <c r="L121" s="126"/>
      <c r="M121" s="124"/>
      <c r="N121" s="124"/>
    </row>
    <row r="122" spans="1:14" ht="24">
      <c r="A122" s="86"/>
      <c r="B122" s="251" t="s">
        <v>88</v>
      </c>
      <c r="C122" s="251" t="s">
        <v>2</v>
      </c>
      <c r="D122" s="251" t="s">
        <v>3099</v>
      </c>
      <c r="E122" s="251" t="s">
        <v>2085</v>
      </c>
      <c r="F122" s="251" t="s">
        <v>1993</v>
      </c>
      <c r="G122" s="251" t="s">
        <v>3072</v>
      </c>
      <c r="I122" s="124"/>
      <c r="J122" s="124"/>
      <c r="K122" s="124"/>
      <c r="L122" s="126"/>
      <c r="M122" s="124"/>
      <c r="N122" s="124"/>
    </row>
    <row r="123" spans="1:14" ht="36.75">
      <c r="A123" s="86"/>
      <c r="B123" s="252" t="str" cm="1">
        <f t="array" ref="B123:G180">IF('SYS OPC Standard'!A27:F84="","",'SYS OPC Standard'!A27:F84)</f>
        <v>Application</v>
      </c>
      <c r="C123" s="82" t="str">
        <v xml:space="preserve">Triggered when application is finished. </v>
      </c>
      <c r="D123" s="82" t="str">
        <v/>
      </c>
      <c r="E123" s="114" t="str">
        <v/>
      </c>
      <c r="F123" s="82" t="str">
        <v/>
      </c>
      <c r="G123" s="82" t="str">
        <v>method: 1.1.0.0
node: 3.0.31</v>
      </c>
      <c r="I123" s="124"/>
      <c r="J123" s="124"/>
      <c r="K123" s="124"/>
      <c r="L123" s="126"/>
      <c r="M123" s="124"/>
      <c r="N123" s="124"/>
    </row>
    <row r="124" spans="1:14" ht="36.75">
      <c r="B124" s="51" t="str">
        <v>Application Time Stamp</v>
      </c>
      <c r="C124" s="51" t="str">
        <v>Time stamp at end of application</v>
      </c>
      <c r="D124" s="51" t="str">
        <v>DateTime</v>
      </c>
      <c r="E124" s="106" t="str">
        <v>-</v>
      </c>
      <c r="F124" s="51" t="str">
        <v>-</v>
      </c>
      <c r="G124" s="51" t="str">
        <v>method: 1.1.0.0
node: 3.0.31</v>
      </c>
      <c r="I124" s="124"/>
      <c r="J124" s="124"/>
      <c r="K124" s="124"/>
      <c r="L124" s="126"/>
      <c r="M124" s="124"/>
      <c r="N124" s="124"/>
    </row>
    <row r="125" spans="1:14" ht="36.75">
      <c r="A125" s="86"/>
      <c r="B125" s="82" t="str">
        <v>Unique-ID</v>
      </c>
      <c r="C125" s="82" t="str">
        <v>Unique-ID</v>
      </c>
      <c r="D125" s="82" t="str">
        <v>UniqueId</v>
      </c>
      <c r="E125" s="114" t="str">
        <v>UInt32</v>
      </c>
      <c r="F125" s="82" t="str">
        <v>-</v>
      </c>
      <c r="G125" s="82" t="str">
        <v>method: 1.1.0.0
node: 3.0.31</v>
      </c>
      <c r="I125" s="124"/>
      <c r="J125" s="124"/>
      <c r="K125" s="124"/>
      <c r="L125" s="126"/>
      <c r="M125" s="124"/>
      <c r="N125" s="124"/>
    </row>
    <row r="126" spans="1:14" ht="72.75">
      <c r="B126" s="51" t="str">
        <v>Type / Part ID</v>
      </c>
      <c r="C126" s="51" t="str">
        <v xml:space="preserve">Type / Part ID
In SYS6000, this is the PartId. It depends on the robot interface, whether there is a useful value. 
In ASC5000, this is sometimes also used as a TypeId. </v>
      </c>
      <c r="D126" s="51" t="str">
        <v>PartId</v>
      </c>
      <c r="E126" s="106" t="str">
        <v>string</v>
      </c>
      <c r="F126" s="51" t="str">
        <v>-</v>
      </c>
      <c r="G126" s="51" t="str">
        <v>method: 1.1.0.0
node: 3.0.31</v>
      </c>
      <c r="I126" s="124"/>
      <c r="J126" s="124"/>
      <c r="K126" s="124"/>
      <c r="L126" s="126"/>
      <c r="M126" s="124"/>
      <c r="N126" s="124"/>
    </row>
    <row r="127" spans="1:14" ht="36.75">
      <c r="A127" s="86"/>
      <c r="B127" s="82" t="str">
        <v>ActionId</v>
      </c>
      <c r="C127" s="82" t="str">
        <v>ActionId</v>
      </c>
      <c r="D127" s="82" t="str">
        <v>ActionId</v>
      </c>
      <c r="E127" s="114" t="str">
        <v>string</v>
      </c>
      <c r="F127" s="82" t="str">
        <v>-</v>
      </c>
      <c r="G127" s="82" t="str">
        <v>method: 1.1.0.0
node: 3.0.31</v>
      </c>
      <c r="I127" s="124"/>
      <c r="J127" s="124"/>
      <c r="K127" s="124"/>
      <c r="L127" s="126"/>
      <c r="M127" s="124"/>
      <c r="N127" s="124"/>
    </row>
    <row r="128" spans="1:14" ht="36.75">
      <c r="B128" s="51" t="str">
        <v>Material program number</v>
      </c>
      <c r="C128" s="51" t="str">
        <v>Material program number</v>
      </c>
      <c r="D128" s="51" t="str">
        <v>ProgramNumber</v>
      </c>
      <c r="E128" s="106" t="str">
        <v>UInt32</v>
      </c>
      <c r="F128" s="51" t="str">
        <v>-</v>
      </c>
      <c r="G128" s="51" t="str">
        <v>method: 1.1.0.0
node: 3.0.31</v>
      </c>
      <c r="I128" s="124"/>
      <c r="J128" s="124"/>
      <c r="K128" s="124"/>
      <c r="L128" s="126"/>
      <c r="M128" s="124"/>
      <c r="N128" s="124"/>
    </row>
    <row r="129" spans="1:14" ht="36.75">
      <c r="A129" s="86"/>
      <c r="B129" s="82" t="str">
        <v>Application Result</v>
      </c>
      <c r="C129" s="82" t="str">
        <v>Result of application</v>
      </c>
      <c r="D129" s="82" t="str">
        <v>ApplicationResult</v>
      </c>
      <c r="E129" s="114" t="str">
        <v>string</v>
      </c>
      <c r="F129" s="82" t="str">
        <v>-</v>
      </c>
      <c r="G129" s="82" t="str">
        <v>method: 1.1.0.0
node: 3.0.31</v>
      </c>
      <c r="I129" s="124"/>
      <c r="J129" s="124"/>
      <c r="K129" s="124"/>
      <c r="L129" s="126"/>
      <c r="M129" s="124"/>
      <c r="N129" s="124"/>
    </row>
    <row r="130" spans="1:14" ht="36.75">
      <c r="B130" s="51" t="str">
        <v>Smart Adjust Used</v>
      </c>
      <c r="C130" s="51" t="str">
        <v>Indicate whether smart adjust is used or not</v>
      </c>
      <c r="D130" s="51" t="str">
        <v>SmartAdjustUsed</v>
      </c>
      <c r="E130" s="106" t="str">
        <v>string</v>
      </c>
      <c r="F130" s="51" t="str">
        <v>-</v>
      </c>
      <c r="G130" s="51" t="str">
        <v>method: 1.1.0.0
node: 3.0.31</v>
      </c>
      <c r="H130" s="124"/>
      <c r="I130" s="124"/>
      <c r="J130" s="124"/>
      <c r="K130" s="124"/>
      <c r="L130" s="126"/>
      <c r="M130" s="124"/>
      <c r="N130" s="124"/>
    </row>
    <row r="131" spans="1:14" ht="48.75">
      <c r="A131" s="86"/>
      <c r="B131" s="82" t="str">
        <v>Confirmation Result</v>
      </c>
      <c r="C131" s="82" t="str">
        <v xml:space="preserve">Part evaluation confirmation result after a bad application.  It depends on the robot interface, whether there is a useful value. </v>
      </c>
      <c r="D131" s="82" t="str">
        <v>ConfirmationResult</v>
      </c>
      <c r="E131" s="114" t="str">
        <v>string</v>
      </c>
      <c r="F131" s="82" t="str">
        <v/>
      </c>
      <c r="G131" s="82" t="str">
        <v>method: 1.1.0.0
node: 3.0.31</v>
      </c>
    </row>
    <row r="132" spans="1:14" ht="36.75">
      <c r="B132" s="51" t="str">
        <v>Target Volume</v>
      </c>
      <c r="C132" s="51" t="str">
        <v>Set volume in material program</v>
      </c>
      <c r="D132" s="51" t="str">
        <v>TargetVolume</v>
      </c>
      <c r="E132" s="106" t="str">
        <v>Double</v>
      </c>
      <c r="F132" s="51" t="str">
        <v>cm³</v>
      </c>
      <c r="G132" s="51" t="str">
        <v>method: 1.1.0.0
node: 3.0.31</v>
      </c>
    </row>
    <row r="133" spans="1:14" ht="36.75">
      <c r="A133" s="86"/>
      <c r="B133" s="82" t="str">
        <v>Measured Volume</v>
      </c>
      <c r="C133" s="82" t="str">
        <v>Measured volume</v>
      </c>
      <c r="D133" s="82" t="str">
        <v>MeasuredVolume</v>
      </c>
      <c r="E133" s="114" t="str">
        <v>Double</v>
      </c>
      <c r="F133" s="82" t="str">
        <v>cm³</v>
      </c>
      <c r="G133" s="82" t="str">
        <v>method: 1.1.0.0
node: 3.0.31</v>
      </c>
    </row>
    <row r="134" spans="1:14" ht="36.75">
      <c r="B134" s="51" t="str">
        <v>Calculated Volume</v>
      </c>
      <c r="C134" s="51" t="str">
        <v>Volume calculated by flow (without pre-pressures)</v>
      </c>
      <c r="D134" s="51" t="str">
        <v>CalculatedVolume</v>
      </c>
      <c r="E134" s="106" t="str">
        <v>Double</v>
      </c>
      <c r="F134" s="51" t="str">
        <v>cm³</v>
      </c>
      <c r="G134" s="51" t="str">
        <v>method: 1.1.0.0
node: 3.0.31</v>
      </c>
    </row>
    <row r="135" spans="1:14" ht="36.75">
      <c r="A135" s="86"/>
      <c r="B135" s="82" t="str">
        <v>Volume Deviation</v>
      </c>
      <c r="C135" s="82" t="str">
        <v>Deviation between dispensed volume and set volume</v>
      </c>
      <c r="D135" s="82" t="str">
        <v>VolumeDeviation</v>
      </c>
      <c r="E135" s="114" t="str">
        <v>Double</v>
      </c>
      <c r="F135" s="82" t="str">
        <v>cm³</v>
      </c>
      <c r="G135" s="82" t="str">
        <v>method: 1.1.0.0
node: 3.0.31</v>
      </c>
    </row>
    <row r="136" spans="1:14" ht="36.75">
      <c r="B136" s="51" t="str">
        <v>Volume Lower Limit</v>
      </c>
      <c r="C136" s="51" t="str">
        <v>Below this applied volume would result in a not-Ok bead</v>
      </c>
      <c r="D136" s="51" t="str">
        <v>VolumeLowerLimit</v>
      </c>
      <c r="E136" s="106" t="str">
        <v>Double</v>
      </c>
      <c r="F136" s="51" t="str">
        <v>cm³</v>
      </c>
      <c r="G136" s="51" t="str">
        <v>method: 1.1.0.0
node: 3.0.31</v>
      </c>
    </row>
    <row r="137" spans="1:14" ht="36.75">
      <c r="A137" s="86"/>
      <c r="B137" s="82" t="str">
        <v>Volume Upper Limit</v>
      </c>
      <c r="C137" s="82" t="str">
        <v>Above this applied volume would result in a not-Ok bead</v>
      </c>
      <c r="D137" s="82" t="str">
        <v>VolumeUpperLimit</v>
      </c>
      <c r="E137" s="114" t="str">
        <v>Double</v>
      </c>
      <c r="F137" s="82" t="str">
        <v>cm³</v>
      </c>
      <c r="G137" s="82" t="str">
        <v>method: 1.1.0.0
node: 3.0.31</v>
      </c>
    </row>
    <row r="138" spans="1:14" ht="36.75">
      <c r="B138" s="51" t="str">
        <v>Gun Open Time</v>
      </c>
      <c r="C138" s="51" t="str">
        <v>Gun open time</v>
      </c>
      <c r="D138" s="51" t="str">
        <v>ApplicationTime</v>
      </c>
      <c r="E138" s="106" t="str">
        <v>Double</v>
      </c>
      <c r="F138" s="51" t="str">
        <v>s</v>
      </c>
      <c r="G138" s="51" t="str">
        <v>method: 1.1.0.0
node: 3.0.31</v>
      </c>
    </row>
    <row r="139" spans="1:14" ht="36.75">
      <c r="A139" s="86"/>
      <c r="B139" s="82" t="str">
        <v>Cycle Time</v>
      </c>
      <c r="C139" s="82" t="str">
        <v>CycleTime</v>
      </c>
      <c r="D139" s="82" t="str">
        <v>CycleTime</v>
      </c>
      <c r="E139" s="114" t="str">
        <v>Double</v>
      </c>
      <c r="F139" s="82" t="str">
        <v>s</v>
      </c>
      <c r="G139" s="82" t="str">
        <v>method: 1.1.0.0
node: 3.0.31</v>
      </c>
    </row>
    <row r="140" spans="1:14" ht="36.75">
      <c r="B140" s="51" t="str">
        <v>Min Pressure Meter 1</v>
      </c>
      <c r="C140" s="51" t="str">
        <v>Minimum pressure for meter 1</v>
      </c>
      <c r="D140" s="51" t="str">
        <v>MinPressure1</v>
      </c>
      <c r="E140" s="106" t="str">
        <v>Double</v>
      </c>
      <c r="F140" s="51" t="str">
        <v>bar</v>
      </c>
      <c r="G140" s="51" t="str">
        <v>method: 1.1.0.0
node: 3.0.31</v>
      </c>
    </row>
    <row r="141" spans="1:14" ht="36.75">
      <c r="A141" s="86"/>
      <c r="B141" s="82" t="str">
        <v>Min Pressure Meter 2</v>
      </c>
      <c r="C141" s="82" t="str">
        <v>Minimum pressure for meter 2</v>
      </c>
      <c r="D141" s="82" t="str">
        <v>MinPressure2</v>
      </c>
      <c r="E141" s="114" t="str">
        <v>Double</v>
      </c>
      <c r="F141" s="82" t="str">
        <v>bar</v>
      </c>
      <c r="G141" s="82" t="str">
        <v>method: 1.1.0.0
node: 3.0.31</v>
      </c>
    </row>
    <row r="142" spans="1:14" ht="36.75">
      <c r="A142" s="86"/>
      <c r="B142" s="51" t="str">
        <v>Max Pressure Meter 1</v>
      </c>
      <c r="C142" s="51" t="str">
        <v>Maximum pressure for meter 1</v>
      </c>
      <c r="D142" s="51" t="str">
        <v>MaxPressure1</v>
      </c>
      <c r="E142" s="106" t="str">
        <v>Double</v>
      </c>
      <c r="F142" s="51" t="str">
        <v>bar</v>
      </c>
      <c r="G142" s="51" t="str">
        <v>method: 1.1.0.0
node: 3.0.31</v>
      </c>
    </row>
    <row r="143" spans="1:14" ht="36.75">
      <c r="B143" s="82" t="str">
        <v>Max Pressure Meter 2</v>
      </c>
      <c r="C143" s="82" t="str">
        <v>Maximum pressure for meter 2</v>
      </c>
      <c r="D143" s="82" t="str">
        <v>MaxPressure2</v>
      </c>
      <c r="E143" s="114" t="str">
        <v>Double</v>
      </c>
      <c r="F143" s="82" t="str">
        <v>bar</v>
      </c>
      <c r="G143" s="82" t="str">
        <v>method: 1.1.0.0
node: 3.0.31</v>
      </c>
    </row>
    <row r="144" spans="1:14" ht="36.75">
      <c r="B144" s="51" t="str">
        <v>Average Pressure Meter 1</v>
      </c>
      <c r="C144" s="51" t="str">
        <v>Average Pressure for meter 1</v>
      </c>
      <c r="D144" s="51" t="str">
        <v>AveragePressure1</v>
      </c>
      <c r="E144" s="106" t="str">
        <v>Double</v>
      </c>
      <c r="F144" s="51" t="str">
        <v>bar</v>
      </c>
      <c r="G144" s="51" t="str">
        <v>method: 1.1.0.0
node: 3.0.31</v>
      </c>
    </row>
    <row r="145" spans="1:7" ht="36.75">
      <c r="B145" s="82" t="str">
        <v>Average Pressure Meter 2</v>
      </c>
      <c r="C145" s="82" t="str">
        <v>Average Pressure for meter 2</v>
      </c>
      <c r="D145" s="82" t="str">
        <v>AveragePressure2</v>
      </c>
      <c r="E145" s="114" t="str">
        <v>Double</v>
      </c>
      <c r="F145" s="82" t="str">
        <v>bar</v>
      </c>
      <c r="G145" s="82" t="str">
        <v>method: 1.1.0.0
node: 3.0.31</v>
      </c>
    </row>
    <row r="146" spans="1:7" ht="36.75">
      <c r="B146" s="51" t="str">
        <v>Set Prepressure Meter 1</v>
      </c>
      <c r="C146" s="51" t="str">
        <v>Set PrePressure for meter 1</v>
      </c>
      <c r="D146" s="51" t="str">
        <v>SetPrePressure1</v>
      </c>
      <c r="E146" s="106" t="str">
        <v>Double</v>
      </c>
      <c r="F146" s="51" t="str">
        <v>bar</v>
      </c>
      <c r="G146" s="51" t="str">
        <v>method: 1.1.0.0
node: 3.0.31</v>
      </c>
    </row>
    <row r="147" spans="1:7" ht="36.75">
      <c r="B147" s="82" t="str">
        <v>Set Prepressure Meter 2</v>
      </c>
      <c r="C147" s="82" t="str">
        <v>Set PrePressure for meter 2</v>
      </c>
      <c r="D147" s="82" t="str">
        <v>SetPrePressure1</v>
      </c>
      <c r="E147" s="114" t="str">
        <v>Double</v>
      </c>
      <c r="F147" s="82" t="str">
        <v>bar</v>
      </c>
      <c r="G147" s="82" t="str">
        <v>method: 1.1.0.0
node: 3.0.31</v>
      </c>
    </row>
    <row r="148" spans="1:7" ht="36.75">
      <c r="B148" s="51" t="str">
        <v>Max Torque Meter 1</v>
      </c>
      <c r="C148" s="51" t="str">
        <v>Maximum torque for meter 1</v>
      </c>
      <c r="D148" s="51" t="str">
        <v>MaxTorque1</v>
      </c>
      <c r="E148" s="106" t="str">
        <v>Double</v>
      </c>
      <c r="F148" s="51" t="str">
        <v>Nm</v>
      </c>
      <c r="G148" s="51" t="str">
        <v>method: 1.1.0.0
node: 3.0.31</v>
      </c>
    </row>
    <row r="149" spans="1:7" ht="36.75">
      <c r="A149" s="86"/>
      <c r="B149" s="82" t="str">
        <v>Max Torque Meter 2</v>
      </c>
      <c r="C149" s="82" t="str">
        <v>Maximum torque for meter 2</v>
      </c>
      <c r="D149" s="82" t="str">
        <v>MaxTorque2</v>
      </c>
      <c r="E149" s="114" t="str">
        <v>Double</v>
      </c>
      <c r="F149" s="82" t="str">
        <v>Nm</v>
      </c>
      <c r="G149" s="82" t="str">
        <v>method: 1.1.0.0
node: 3.0.31</v>
      </c>
    </row>
    <row r="150" spans="1:7" ht="36.75">
      <c r="A150" s="86"/>
      <c r="B150" s="51" t="str">
        <v>Average Torque Meter 1</v>
      </c>
      <c r="C150" s="51" t="str">
        <v>Average torque for meter 1</v>
      </c>
      <c r="D150" s="51" t="str">
        <v>AverageTorque1</v>
      </c>
      <c r="E150" s="114" t="str">
        <v>Double</v>
      </c>
      <c r="F150" s="82" t="str">
        <v>Nm</v>
      </c>
      <c r="G150" s="82" t="str">
        <v>method: 1.1.0.0
node: 3.0.31</v>
      </c>
    </row>
    <row r="151" spans="1:7" ht="36.75">
      <c r="B151" s="51" t="str">
        <v>Average Torque Meter 2</v>
      </c>
      <c r="C151" s="51" t="str">
        <v>Average torque for meter 2</v>
      </c>
      <c r="D151" s="51" t="str">
        <v>AverageTorque2</v>
      </c>
      <c r="E151" s="106" t="str">
        <v>Double</v>
      </c>
      <c r="F151" s="51" t="str">
        <v>Nm</v>
      </c>
      <c r="G151" s="51" t="str">
        <v>method: 1.1.0.0
node: 3.0.31</v>
      </c>
    </row>
    <row r="152" spans="1:7" ht="36.75">
      <c r="A152" s="86"/>
      <c r="B152" s="82" t="str">
        <v>Active Barrel HPC 1</v>
      </c>
      <c r="C152" s="82" t="str">
        <v>Active barrel for HPC 1</v>
      </c>
      <c r="D152" s="82" t="str">
        <v>ActiveBarrel1</v>
      </c>
      <c r="E152" s="114" t="str">
        <v>UInt32</v>
      </c>
      <c r="F152" s="82" t="str">
        <v>number</v>
      </c>
      <c r="G152" s="82" t="str">
        <v>method: 1.1.0.0
node: 3.0.31</v>
      </c>
    </row>
    <row r="153" spans="1:7" ht="36.75">
      <c r="B153" s="51" t="str">
        <v>Active Barrel HPC 2</v>
      </c>
      <c r="C153" s="51" t="str">
        <v>Active barrel for HPC 2</v>
      </c>
      <c r="D153" s="51" t="str">
        <v>ActiveBarrel2</v>
      </c>
      <c r="E153" s="106" t="str">
        <v>UInt32</v>
      </c>
      <c r="F153" s="51" t="str">
        <v>number</v>
      </c>
      <c r="G153" s="51" t="str">
        <v>method: 1.1.0.0
node: 3.0.31</v>
      </c>
    </row>
    <row r="154" spans="1:7" ht="36.75">
      <c r="A154" s="86"/>
      <c r="B154" s="82" t="str">
        <v>Spindle Efficiency Meter 1</v>
      </c>
      <c r="C154" s="82" t="str">
        <v>Spindle efficiency for meter 1</v>
      </c>
      <c r="D154" s="82" t="str">
        <v>SpindleEfficiency1</v>
      </c>
      <c r="E154" s="114" t="str">
        <v>Double</v>
      </c>
      <c r="F154" s="82" t="str">
        <v>number</v>
      </c>
      <c r="G154" s="82" t="str">
        <v>method: 1.1.0.0
node: 3.0.31</v>
      </c>
    </row>
    <row r="155" spans="1:7" ht="36.75">
      <c r="B155" s="51" t="str">
        <v>Spindle Efficiency Meter 2</v>
      </c>
      <c r="C155" s="51" t="str">
        <v>Spindle efficiency for meter 2</v>
      </c>
      <c r="D155" s="51" t="str">
        <v>SpindleEfficiency1</v>
      </c>
      <c r="E155" s="106" t="str">
        <v>Double</v>
      </c>
      <c r="F155" s="51" t="str">
        <v>number</v>
      </c>
      <c r="G155" s="51" t="str">
        <v>method: 1.1.0.0
node: 3.0.31</v>
      </c>
    </row>
    <row r="156" spans="1:7" ht="36.75">
      <c r="A156" s="86"/>
      <c r="B156" s="82" t="str">
        <v>Fill Volume</v>
      </c>
      <c r="C156" s="82" t="str">
        <v>Fill volume 1</v>
      </c>
      <c r="D156" s="82" t="str">
        <v>FillVolume</v>
      </c>
      <c r="E156" s="114" t="str">
        <v>Double</v>
      </c>
      <c r="F156" s="82" t="str">
        <v>cm³</v>
      </c>
      <c r="G156" s="82" t="str">
        <v>method: 1.1.0.0
node: 3.0.31</v>
      </c>
    </row>
    <row r="157" spans="1:7" ht="36.75">
      <c r="B157" s="51" t="str">
        <v>Fill Time</v>
      </c>
      <c r="C157" s="51" t="str">
        <v>Fill time</v>
      </c>
      <c r="D157" s="51" t="str">
        <v>FillTime</v>
      </c>
      <c r="E157" s="106" t="str">
        <v>Double</v>
      </c>
      <c r="F157" s="51" t="str">
        <v>s</v>
      </c>
      <c r="G157" s="51" t="str">
        <v>method: 1.1.0.0
node: 3.0.31</v>
      </c>
    </row>
    <row r="158" spans="1:7" ht="36.75">
      <c r="A158" s="86"/>
      <c r="B158" s="82" t="str">
        <v>Fill Rate</v>
      </c>
      <c r="C158" s="82" t="str">
        <v>Fill rate</v>
      </c>
      <c r="D158" s="82" t="str">
        <v>FillRate</v>
      </c>
      <c r="E158" s="114" t="str">
        <v>Double</v>
      </c>
      <c r="F158" s="82" t="str">
        <v>cm³/s</v>
      </c>
      <c r="G158" s="82" t="str">
        <v>method: 1.1.0.0
node: 3.0.31</v>
      </c>
    </row>
    <row r="159" spans="1:7" ht="36.75">
      <c r="B159" s="51" t="str">
        <v>Last Application Cycle Time</v>
      </c>
      <c r="C159" s="51" t="str">
        <v>Total time of the last application in ms</v>
      </c>
      <c r="D159" s="51" t="str">
        <v>CycleTime</v>
      </c>
      <c r="E159" s="106" t="str">
        <v>Double</v>
      </c>
      <c r="F159" s="51" t="str">
        <v>s</v>
      </c>
      <c r="G159" s="51" t="str">
        <v>method: 1.1.0.0
node: 3.0.31</v>
      </c>
    </row>
    <row r="160" spans="1:7" ht="36.75">
      <c r="A160" s="86"/>
      <c r="B160" s="82" t="str">
        <v>Battery Id</v>
      </c>
      <c r="C160" s="82" t="str">
        <v>Battery Id</v>
      </c>
      <c r="D160" s="82" t="str">
        <v>BatteryId</v>
      </c>
      <c r="E160" s="114" t="str">
        <v>String</v>
      </c>
      <c r="F160" s="82" t="str">
        <v>-</v>
      </c>
      <c r="G160" s="82" t="str">
        <v>method: 1.1.0.0
node: 3.0.31</v>
      </c>
    </row>
    <row r="161" spans="1:7" ht="36.75">
      <c r="B161" s="51" t="str">
        <v>Module Number</v>
      </c>
      <c r="C161" s="51" t="str">
        <v>Module Number</v>
      </c>
      <c r="D161" s="51" t="str">
        <v>ModuleNumber</v>
      </c>
      <c r="E161" s="106" t="str">
        <v>UInt32</v>
      </c>
      <c r="F161" s="51" t="str">
        <v>-</v>
      </c>
      <c r="G161" s="51" t="str">
        <v>method: 1.1.0.0
node: 3.0.31</v>
      </c>
    </row>
    <row r="162" spans="1:7" ht="36.75">
      <c r="A162" s="86"/>
      <c r="B162" s="82" t="str">
        <v>Compression Factor 1</v>
      </c>
      <c r="C162" s="82" t="str">
        <v>Last detected air bubble of meter 1 as ccm</v>
      </c>
      <c r="D162" s="82" t="str">
        <v>CompressionFactor1</v>
      </c>
      <c r="E162" s="114" t="str">
        <v>Double</v>
      </c>
      <c r="F162" s="82" t="str">
        <v>cm³</v>
      </c>
      <c r="G162" s="82" t="str">
        <v>method: 1.1.0.0
node: 3.0.31</v>
      </c>
    </row>
    <row r="163" spans="1:7" ht="36.75">
      <c r="B163" s="51" t="str">
        <v>Compression Factor 2</v>
      </c>
      <c r="C163" s="51" t="str">
        <v>Last detected air bubble of meter 2 as ccm</v>
      </c>
      <c r="D163" s="51" t="str">
        <v>CompressionFactor2</v>
      </c>
      <c r="E163" s="106" t="str">
        <v>Double</v>
      </c>
      <c r="F163" s="51" t="str">
        <v>cm³</v>
      </c>
      <c r="G163" s="51" t="str">
        <v>method: 1.1.0.0
node: 3.0.31</v>
      </c>
    </row>
    <row r="164" spans="1:7" ht="36.75">
      <c r="A164" s="86"/>
      <c r="B164" s="82" t="str">
        <v>Visco correction factor Meter1</v>
      </c>
      <c r="C164" s="82" t="str">
        <v>Visco correction factor of Meter1 used for the automatic adaptation of Pre-Pressure</v>
      </c>
      <c r="D164" s="82" t="str">
        <v>ViCofMeter1</v>
      </c>
      <c r="E164" s="114" t="str">
        <v>Double</v>
      </c>
      <c r="F164" s="82" t="str">
        <v>-</v>
      </c>
      <c r="G164" s="82" t="str">
        <v>method: 1.1.0.0
node: 3.0.31</v>
      </c>
    </row>
    <row r="165" spans="1:7" ht="36.75">
      <c r="B165" s="51" t="str">
        <v>Visco correction factor Meter2</v>
      </c>
      <c r="C165" s="51" t="str">
        <v>Visco correction factor of Meter2 used for the automatic adaptation of Pre-Pressure</v>
      </c>
      <c r="D165" s="51" t="str">
        <v>ViCofMeter2</v>
      </c>
      <c r="E165" s="106" t="str">
        <v>Double</v>
      </c>
      <c r="F165" s="51" t="str">
        <v>-</v>
      </c>
      <c r="G165" s="51" t="str">
        <v>method: 1.1.0.0
node: 3.0.31</v>
      </c>
    </row>
    <row r="166" spans="1:7" ht="36.75">
      <c r="A166" s="86"/>
      <c r="B166" s="82" t="str">
        <v>Volume correction factor Meter1</v>
      </c>
      <c r="C166" s="82" t="str">
        <v>Volume correction factor of Meter1 used for the automatic adaptation of Pre-Pressure</v>
      </c>
      <c r="D166" s="82" t="str">
        <v>VoCofMeter1</v>
      </c>
      <c r="E166" s="114" t="str">
        <v>Double</v>
      </c>
      <c r="F166" s="82" t="str">
        <v>-</v>
      </c>
      <c r="G166" s="82" t="str">
        <v>method: 1.1.0.0
node: 3.0.31</v>
      </c>
    </row>
    <row r="167" spans="1:7" ht="36.75">
      <c r="B167" s="51" t="str">
        <v>Volume correction factor Meter2</v>
      </c>
      <c r="C167" s="51" t="str">
        <v>Volume correction factor of Meter2 used for the automatic adaptation of Pre-Pressure</v>
      </c>
      <c r="D167" s="51" t="str">
        <v>VoCofMeter2</v>
      </c>
      <c r="E167" s="106" t="str">
        <v>Double</v>
      </c>
      <c r="F167" s="51" t="str">
        <v>-</v>
      </c>
      <c r="G167" s="51" t="str">
        <v>method: 1.1.0.0
node: 3.0.31</v>
      </c>
    </row>
    <row r="168" spans="1:7" ht="36.75">
      <c r="B168" s="82" t="str">
        <v>Applicator Opening Time 1</v>
      </c>
      <c r="C168" s="82" t="str">
        <v>Opening time of Applicator 1</v>
      </c>
      <c r="D168" s="82" t="str">
        <v>ApplicatorOpeningTime1</v>
      </c>
      <c r="E168" s="114" t="str">
        <v>Double</v>
      </c>
      <c r="F168" s="82" t="str">
        <v>ms</v>
      </c>
      <c r="G168" s="82" t="str">
        <v>method: 1.1.0.0
node: 3.0.31</v>
      </c>
    </row>
    <row r="169" spans="1:7" ht="36.75">
      <c r="B169" s="51" t="str">
        <v>Applicator Opening Time 2</v>
      </c>
      <c r="C169" s="51" t="str">
        <v>Opening time of Applicator 2</v>
      </c>
      <c r="D169" s="51" t="str">
        <v>ApplicatorOpeningTime2</v>
      </c>
      <c r="E169" s="106" t="str">
        <v>Double</v>
      </c>
      <c r="F169" s="51" t="str">
        <v>ms</v>
      </c>
      <c r="G169" s="51" t="str">
        <v>method: 1.1.0.0
node: 3.0.31</v>
      </c>
    </row>
    <row r="170" spans="1:7" ht="36.75">
      <c r="B170" s="82" t="str">
        <v>Applicator Closing Time 1</v>
      </c>
      <c r="C170" s="82" t="str">
        <v>Closing time of Applicator 1</v>
      </c>
      <c r="D170" s="82" t="str">
        <v>ApplicatorClosingTime1</v>
      </c>
      <c r="E170" s="114" t="str">
        <v>Double</v>
      </c>
      <c r="F170" s="82" t="str">
        <v>ms</v>
      </c>
      <c r="G170" s="82" t="str">
        <v>method: 1.1.0.0
node: 3.0.31</v>
      </c>
    </row>
    <row r="171" spans="1:7" ht="36.75">
      <c r="B171" s="51" t="str">
        <v>Applicator Closing Time 2</v>
      </c>
      <c r="C171" s="51" t="str">
        <v>Closing time of Applicator 2</v>
      </c>
      <c r="D171" s="51" t="str">
        <v>ApplicatorClosingTime2</v>
      </c>
      <c r="E171" s="106" t="str">
        <v>Double</v>
      </c>
      <c r="F171" s="51" t="str">
        <v>ms</v>
      </c>
      <c r="G171" s="51" t="str">
        <v>method: 1.1.0.0
node: 3.0.31</v>
      </c>
    </row>
    <row r="172" spans="1:7" ht="36.75">
      <c r="B172" s="82" t="str">
        <v>Minimum Mix Ratio</v>
      </c>
      <c r="C172" s="82" t="str">
        <v>Minimum value of mix ratio of a 2K system measured during an application.</v>
      </c>
      <c r="D172" s="82" t="str">
        <v>MixRatioMinimum</v>
      </c>
      <c r="E172" s="114" t="str">
        <v>Double</v>
      </c>
      <c r="F172" s="82" t="str">
        <v>-</v>
      </c>
      <c r="G172" s="82" t="str">
        <v>method: 1.1.0.0
node: 3.0.31</v>
      </c>
    </row>
    <row r="173" spans="1:7" ht="36.75">
      <c r="B173" s="51" t="str">
        <v>Maximum Mix Ratio</v>
      </c>
      <c r="C173" s="51" t="str">
        <v>Maximum value of mix ratio of a 2K system measured during an application.</v>
      </c>
      <c r="D173" s="51" t="str">
        <v>MixRatioMaximum</v>
      </c>
      <c r="E173" s="106" t="str">
        <v>Double</v>
      </c>
      <c r="F173" s="51" t="str">
        <v>-</v>
      </c>
      <c r="G173" s="51" t="str">
        <v>method: 1.1.0.0
node: 3.0.31</v>
      </c>
    </row>
    <row r="174" spans="1:7" ht="36.75">
      <c r="B174" s="82" t="str">
        <v>Controlled Applicator Visco Factor Start</v>
      </c>
      <c r="C174" s="82" t="str">
        <v>Visco Correction of Controlled Applicator at the begining of an applicaiton</v>
      </c>
      <c r="D174" s="82" t="str">
        <v>CAViscoFactorStart</v>
      </c>
      <c r="E174" s="114" t="str">
        <v>Double</v>
      </c>
      <c r="F174" s="82" t="str">
        <v>-</v>
      </c>
      <c r="G174" s="82" t="str">
        <v>method: 1.1.0.0
node: 3.0.31</v>
      </c>
    </row>
    <row r="175" spans="1:7" ht="36.75">
      <c r="B175" s="51" t="str">
        <v>Controlled Applicator Visco Factor End</v>
      </c>
      <c r="C175" s="51" t="str">
        <v>Visco Correction of Controlled Applicator at the end of an applicaiton</v>
      </c>
      <c r="D175" s="51" t="str">
        <v>CAViscoFactorEnd</v>
      </c>
      <c r="E175" s="106" t="str">
        <v>Double</v>
      </c>
      <c r="F175" s="51" t="str">
        <v>-</v>
      </c>
      <c r="G175" s="51" t="str">
        <v>method: 1.1.0.0
node: 3.0.31</v>
      </c>
    </row>
    <row r="176" spans="1:7" ht="48.75">
      <c r="B176" s="82" t="str">
        <v>Controlled Applicator Nozzle Contact Max Ramp Appl</v>
      </c>
      <c r="C176" s="82" t="str">
        <v>Maximum difference measured between calculated and measured pressure at nozzle during application.</v>
      </c>
      <c r="D176" s="82" t="str">
        <v>CANozzleContactMaxRampAppl</v>
      </c>
      <c r="E176" s="114" t="str">
        <v>Double</v>
      </c>
      <c r="F176" s="82" t="str">
        <v>-</v>
      </c>
      <c r="G176" s="82" t="str">
        <v>method: 1.1.0.0
node: 3.0.31</v>
      </c>
    </row>
    <row r="177" spans="2:7" ht="36.75">
      <c r="B177" s="51" t="str">
        <v>Minimum Air Swirl</v>
      </c>
      <c r="C177" s="51" t="str">
        <v>Minimum used target value for air swirl</v>
      </c>
      <c r="D177" s="51" t="str">
        <v>MinAirSwirl</v>
      </c>
      <c r="E177" s="106" t="str">
        <v>Double</v>
      </c>
      <c r="F177" s="51" t="str">
        <v>-</v>
      </c>
      <c r="G177" s="51" t="str">
        <v>method: 1.1.0.0
node: 3.0.31</v>
      </c>
    </row>
    <row r="178" spans="2:7" ht="36.75">
      <c r="B178" s="82" t="str">
        <v>Maximum Air Swirl</v>
      </c>
      <c r="C178" s="82" t="str">
        <v>Maximum used target value for air swirl</v>
      </c>
      <c r="D178" s="82" t="str">
        <v>MaxAirSwirl</v>
      </c>
      <c r="E178" s="114" t="str">
        <v>Double</v>
      </c>
      <c r="F178" s="82" t="str">
        <v>-</v>
      </c>
      <c r="G178" s="82" t="str">
        <v>method: 1.1.0.0
node: 3.0.31</v>
      </c>
    </row>
    <row r="179" spans="2:7" ht="36.75">
      <c r="B179" s="51" t="str">
        <v>MinAirSwirl Feedback</v>
      </c>
      <c r="C179" s="51" t="str">
        <v>Minimum measured value from air swirl feedback sensor</v>
      </c>
      <c r="D179" s="51" t="str">
        <v>MinAirSwirlFeedback</v>
      </c>
      <c r="E179" s="106" t="str">
        <v>Double</v>
      </c>
      <c r="F179" s="51" t="str">
        <v>-</v>
      </c>
      <c r="G179" s="51" t="str">
        <v>method: 1.1.0.0
node: 3.0.31</v>
      </c>
    </row>
    <row r="180" spans="2:7" ht="36.75">
      <c r="B180" s="82" t="str">
        <v>MaxAirSwirl Feedback</v>
      </c>
      <c r="C180" s="82" t="str">
        <v>Maximum measured value from air swirl feedback sensor</v>
      </c>
      <c r="D180" s="82" t="str">
        <v>MaxAirSwirlFeedback</v>
      </c>
      <c r="E180" s="114" t="str">
        <v>Double</v>
      </c>
      <c r="F180" s="82" t="str">
        <v>-</v>
      </c>
      <c r="G180" s="82" t="str">
        <v>method: 1.1.0.0
node: 3.0.31</v>
      </c>
    </row>
    <row r="181" spans="2:7">
      <c r="E181"/>
    </row>
    <row r="182" spans="2:7" ht="24">
      <c r="B182" s="251" t="s">
        <v>88</v>
      </c>
      <c r="C182" s="251" t="s">
        <v>2</v>
      </c>
      <c r="D182" s="251" t="s">
        <v>3099</v>
      </c>
      <c r="E182" s="251" t="s">
        <v>2085</v>
      </c>
      <c r="F182" s="251" t="s">
        <v>1993</v>
      </c>
      <c r="G182" s="251" t="s">
        <v>3072</v>
      </c>
    </row>
    <row r="183" spans="2:7" ht="24.75">
      <c r="B183" s="253" t="str" cm="1">
        <f t="array" ref="B183:G190">IF('SYS OPC Standard'!A85:F92="","",'SYS OPC Standard'!A85:F92)</f>
        <v>Error</v>
      </c>
      <c r="C183" s="51" t="str">
        <v>Triggered when an error comes or goes.</v>
      </c>
      <c r="D183" s="51" t="str">
        <v/>
      </c>
      <c r="E183" s="106" t="str">
        <v/>
      </c>
      <c r="F183" s="51" t="str">
        <v>-</v>
      </c>
      <c r="G183" s="51" t="str">
        <v>method: 1.1.0.0</v>
      </c>
    </row>
    <row r="184" spans="2:7" ht="24.75">
      <c r="B184" s="82" t="str">
        <v>Error Unique-Id</v>
      </c>
      <c r="C184" s="82" t="str">
        <v>Error event unique id</v>
      </c>
      <c r="D184" s="82" t="str">
        <v>UniqueId</v>
      </c>
      <c r="E184" s="114" t="str">
        <v>UInt32</v>
      </c>
      <c r="F184" s="82" t="str">
        <v>count</v>
      </c>
      <c r="G184" s="82" t="str">
        <v>method: 1.1.0.0</v>
      </c>
    </row>
    <row r="185" spans="2:7" ht="24.75">
      <c r="B185" s="51" t="str">
        <v>Date Time</v>
      </c>
      <c r="C185" s="51" t="str">
        <v>Timestamp of error event</v>
      </c>
      <c r="D185" s="51" t="str">
        <v>DateTime</v>
      </c>
      <c r="E185" s="106" t="str">
        <v>?</v>
      </c>
      <c r="F185" s="51" t="str">
        <v>-</v>
      </c>
      <c r="G185" s="51" t="str">
        <v>method: 1.1.0.0</v>
      </c>
    </row>
    <row r="186" spans="2:7" ht="84.75">
      <c r="B186" s="82" t="str">
        <v>Error Type</v>
      </c>
      <c r="C186" s="82" t="str">
        <v>Type of error. Some examples are given below,
*Error
*Warning
*NoAckError
*MinorError
*NoAckWarning</v>
      </c>
      <c r="D186" s="82" t="str">
        <v>Type</v>
      </c>
      <c r="E186" s="114" t="str">
        <v>string</v>
      </c>
      <c r="F186" s="82" t="str">
        <v>-</v>
      </c>
      <c r="G186" s="82" t="str">
        <v>method: 1.1.0.0</v>
      </c>
    </row>
    <row r="187" spans="2:7" ht="36.75">
      <c r="B187" s="51" t="str">
        <v>Error Number (Code)</v>
      </c>
      <c r="C187" s="51" t="str">
        <v>This data is used to derive messageDescription, messageHint, messageTitle</v>
      </c>
      <c r="D187" s="51" t="str">
        <v>ErrorCode</v>
      </c>
      <c r="E187" s="106" t="str">
        <v>String</v>
      </c>
      <c r="F187" s="51" t="str">
        <v>-</v>
      </c>
      <c r="G187" s="51" t="str">
        <v>method: 1.1.0.0</v>
      </c>
    </row>
    <row r="188" spans="2:7" ht="24.75">
      <c r="B188" s="82" t="str">
        <v>Error Acknowledged</v>
      </c>
      <c r="C188" s="82" t="str">
        <v>Indicates whether an error is acknowledged or not.</v>
      </c>
      <c r="D188" s="82" t="str">
        <v>Acknowledged</v>
      </c>
      <c r="E188" s="114" t="str">
        <v>Boolean</v>
      </c>
      <c r="F188" s="82" t="str">
        <v>-</v>
      </c>
      <c r="G188" s="82" t="str">
        <v>method: 1.1.0.0</v>
      </c>
    </row>
    <row r="189" spans="2:7" ht="24.75">
      <c r="B189" s="51" t="str">
        <v>Error Text</v>
      </c>
      <c r="C189" s="51" t="str">
        <v>Error text is derived using error number and error params</v>
      </c>
      <c r="D189" s="51" t="str">
        <v>ErrorText</v>
      </c>
      <c r="E189" s="106" t="str">
        <v>String</v>
      </c>
      <c r="F189" s="51" t="str">
        <v>-</v>
      </c>
      <c r="G189" s="51" t="str">
        <v>method: 1.1.0.0</v>
      </c>
    </row>
    <row r="190" spans="2:7">
      <c r="B190" t="str">
        <v/>
      </c>
      <c r="C190" t="str">
        <v/>
      </c>
      <c r="D190" t="str">
        <v/>
      </c>
      <c r="E190" t="str">
        <v/>
      </c>
      <c r="F190" t="str">
        <v/>
      </c>
      <c r="G190" t="str">
        <v/>
      </c>
    </row>
    <row r="191" spans="2:7" ht="24">
      <c r="B191" s="251" t="s">
        <v>88</v>
      </c>
      <c r="C191" s="251" t="s">
        <v>2</v>
      </c>
      <c r="D191" s="251" t="s">
        <v>3099</v>
      </c>
      <c r="E191" s="251" t="s">
        <v>2085</v>
      </c>
      <c r="F191" s="251" t="s">
        <v>1993</v>
      </c>
      <c r="G191" s="251" t="s">
        <v>3072</v>
      </c>
    </row>
    <row r="192" spans="2:7" ht="24.75">
      <c r="B192" s="252" t="str" cm="1">
        <f t="array" ref="B192:G200">IF('SYS OPC Standard'!A103:F111="","",'SYS OPC Standard'!A103:F111)</f>
        <v>ParameterChanges</v>
      </c>
      <c r="C192" s="82" t="str">
        <v xml:space="preserve">Triggered when parameters are changed via Visu. </v>
      </c>
      <c r="D192" s="82" t="str">
        <v/>
      </c>
      <c r="E192" s="114" t="str">
        <v/>
      </c>
      <c r="F192" s="82" t="str">
        <v/>
      </c>
      <c r="G192" s="82" t="str">
        <v>method: 1.1.0.0</v>
      </c>
    </row>
    <row r="193" spans="2:7" ht="36.75">
      <c r="B193" s="51" t="str">
        <v>Parameter Change Unique-Id</v>
      </c>
      <c r="C193" s="51" t="str">
        <v xml:space="preserve">UniqueId of parameter change </v>
      </c>
      <c r="D193" s="51" t="str">
        <v>UniqueId</v>
      </c>
      <c r="E193" s="106" t="str">
        <v>UInt32</v>
      </c>
      <c r="F193" s="51" t="str">
        <v>count</v>
      </c>
      <c r="G193" s="51" t="str">
        <v>method: 1.1.0.0</v>
      </c>
    </row>
    <row r="194" spans="2:7" ht="36.75">
      <c r="B194" s="82" t="str">
        <v>Parameter Change Date Time</v>
      </c>
      <c r="C194" s="82" t="str">
        <v>Timestamp of parameter change</v>
      </c>
      <c r="D194" s="82" t="str">
        <v>DateTime</v>
      </c>
      <c r="E194" s="114" t="str">
        <v>?</v>
      </c>
      <c r="F194" s="82" t="str">
        <v>-</v>
      </c>
      <c r="G194" s="82" t="str">
        <v>method: 1.1.0.0</v>
      </c>
    </row>
    <row r="195" spans="2:7" ht="132.75">
      <c r="B195" s="51" t="str">
        <v>Localized Modification Location</v>
      </c>
      <c r="C195" s="51" t="str">
        <v>This is derived from the following xparms 
1.statistics.mapping.modificationLocationData
2. LanguageCode
3.statistics.mapping.modificationPara1 &amp; statistics.mapping.modificationPara2 &amp; statistics.mapping.modificationPara3</v>
      </c>
      <c r="D195" s="51" t="str">
        <v>ModificationLocation</v>
      </c>
      <c r="E195" s="106" t="str">
        <v>String</v>
      </c>
      <c r="F195" s="51" t="str">
        <v>-</v>
      </c>
      <c r="G195" s="51" t="str">
        <v>method: 1.1.0.0</v>
      </c>
    </row>
    <row r="196" spans="2:7" ht="36.75">
      <c r="B196" s="82" t="str">
        <v>Parameter Change New Value</v>
      </c>
      <c r="C196" s="82" t="str">
        <v>New value</v>
      </c>
      <c r="D196" s="82" t="str">
        <v>NewValue</v>
      </c>
      <c r="E196" s="114" t="str">
        <v>String</v>
      </c>
      <c r="F196" s="82" t="str">
        <v>-</v>
      </c>
      <c r="G196" s="82" t="str">
        <v>method: 1.1.0.0</v>
      </c>
    </row>
    <row r="197" spans="2:7" ht="24.75">
      <c r="B197" s="51" t="str">
        <v>Parameter Change Old Value</v>
      </c>
      <c r="C197" s="51" t="str">
        <v>Old value</v>
      </c>
      <c r="D197" s="51" t="str">
        <v>OldValue</v>
      </c>
      <c r="E197" s="106" t="str">
        <v>String</v>
      </c>
      <c r="F197" s="51" t="str">
        <v>-</v>
      </c>
      <c r="G197" s="51" t="str">
        <v>method: 1.1.0.0</v>
      </c>
    </row>
    <row r="198" spans="2:7" ht="24.75">
      <c r="B198" s="82" t="str">
        <v>Parameter Change User</v>
      </c>
      <c r="C198" s="82" t="str">
        <v>User name</v>
      </c>
      <c r="D198" s="82" t="str">
        <v>User</v>
      </c>
      <c r="E198" s="114" t="str">
        <v>String</v>
      </c>
      <c r="F198" s="82" t="str">
        <v>-</v>
      </c>
      <c r="G198" s="82" t="str">
        <v>method: 1.1.0.0</v>
      </c>
    </row>
    <row r="199" spans="2:7" ht="36.75">
      <c r="B199" s="51" t="str">
        <v>Parameter Change Access Level</v>
      </c>
      <c r="C199" s="51" t="str">
        <v>Access level</v>
      </c>
      <c r="D199" s="51" t="str">
        <v>AccessLevel</v>
      </c>
      <c r="E199" s="106" t="str">
        <v>Byte</v>
      </c>
      <c r="F199" s="51" t="str">
        <v>-</v>
      </c>
      <c r="G199" s="51" t="str">
        <v>method: 1.1.0.0</v>
      </c>
    </row>
    <row r="200" spans="2:7">
      <c r="B200" t="str">
        <v/>
      </c>
      <c r="C200" t="str">
        <v/>
      </c>
      <c r="D200" t="str">
        <v/>
      </c>
      <c r="E200" t="str">
        <v/>
      </c>
      <c r="F200" t="str">
        <v/>
      </c>
      <c r="G200" t="str">
        <v/>
      </c>
    </row>
    <row r="201" spans="2:7" ht="24">
      <c r="B201" s="251" t="s">
        <v>88</v>
      </c>
      <c r="C201" s="251" t="s">
        <v>2</v>
      </c>
      <c r="D201" s="251" t="s">
        <v>3099</v>
      </c>
      <c r="E201" s="251" t="s">
        <v>2085</v>
      </c>
      <c r="F201" s="251" t="s">
        <v>1993</v>
      </c>
      <c r="G201" s="251" t="s">
        <v>3072</v>
      </c>
    </row>
    <row r="202" spans="2:7" ht="24.75">
      <c r="B202" s="252" t="str" cm="1">
        <f t="array" ref="B202:F206">IF('SYS OPC Standard'!A112:E116="","",'SYS OPC Standard'!A112:E116)</f>
        <v>GeneralEvent</v>
      </c>
      <c r="C202" s="82" t="str">
        <v xml:space="preserve">Triggered when Log entry is created in SYS6000 statistics. </v>
      </c>
      <c r="D202" s="82" t="str">
        <v/>
      </c>
      <c r="E202" s="114" t="str">
        <v/>
      </c>
      <c r="F202" s="82" t="str">
        <v/>
      </c>
      <c r="G202" s="82"/>
    </row>
    <row r="203" spans="2:7" ht="24.75">
      <c r="B203" s="51" t="str">
        <v>General Event Unique-Id</v>
      </c>
      <c r="C203" s="51" t="str">
        <v>UniqueId of general event</v>
      </c>
      <c r="D203" s="51" t="str">
        <v>UniqueId</v>
      </c>
      <c r="E203" s="106" t="str">
        <v>UInt32</v>
      </c>
      <c r="F203" s="51" t="str">
        <v>count</v>
      </c>
      <c r="G203" s="51"/>
    </row>
    <row r="204" spans="2:7" ht="24.75">
      <c r="B204" s="82" t="str">
        <v>General Event Date Time</v>
      </c>
      <c r="C204" s="82" t="str">
        <v>Timestamp of general event</v>
      </c>
      <c r="D204" s="82" t="str">
        <v>DateTime</v>
      </c>
      <c r="E204" s="114" t="str">
        <v>?</v>
      </c>
      <c r="F204" s="82" t="str">
        <v>-</v>
      </c>
      <c r="G204" s="82"/>
    </row>
    <row r="205" spans="2:7" ht="72.75">
      <c r="B205" s="51" t="str">
        <v>General Event Localized Description</v>
      </c>
      <c r="C205" s="51" t="str">
        <v>Derived from 
1. LocationParm1, Location Parm2, LocationParm3
2.GeneralEvent.Code
3.LocationParmUnit1
4.LocationParmUnit2</v>
      </c>
      <c r="D205" s="51" t="str">
        <v>Description</v>
      </c>
      <c r="E205" s="106" t="str">
        <v>String</v>
      </c>
      <c r="F205" s="51" t="str">
        <v>-</v>
      </c>
      <c r="G205" s="51"/>
    </row>
    <row r="206" spans="2:7" ht="36.75">
      <c r="B206" s="82" t="str">
        <v>General Event Code</v>
      </c>
      <c r="C206" s="82" t="str">
        <v>General event code
This data is used to derive 'description'</v>
      </c>
      <c r="D206" s="82" t="str">
        <v>DescriptionCode</v>
      </c>
      <c r="E206" s="114" t="str">
        <v>String</v>
      </c>
      <c r="F206" s="82" t="str">
        <v>-</v>
      </c>
      <c r="G206" s="82"/>
    </row>
    <row r="207" spans="2:7">
      <c r="E207"/>
    </row>
    <row r="208" spans="2:7" ht="24">
      <c r="B208" s="251" t="s">
        <v>88</v>
      </c>
      <c r="C208" s="251" t="s">
        <v>2</v>
      </c>
      <c r="D208" s="251" t="s">
        <v>3099</v>
      </c>
      <c r="E208" s="251" t="s">
        <v>2085</v>
      </c>
      <c r="F208" s="251" t="s">
        <v>1993</v>
      </c>
      <c r="G208" s="251" t="s">
        <v>3072</v>
      </c>
    </row>
    <row r="209" spans="1:7">
      <c r="B209" s="252" t="str" cm="1">
        <f t="array" ref="B209:G219">IF('SYS OPC Standard'!A117:F127="","",'SYS OPC Standard'!A117:F127)</f>
        <v>Others</v>
      </c>
      <c r="C209" s="82" t="str">
        <v/>
      </c>
      <c r="D209" s="82" t="str">
        <v/>
      </c>
      <c r="E209" s="114" t="str">
        <v/>
      </c>
      <c r="F209" s="82" t="str">
        <v/>
      </c>
      <c r="G209" s="82" t="str">
        <v/>
      </c>
    </row>
    <row r="210" spans="1:7" ht="24.75">
      <c r="B210" s="51" t="str">
        <v>Mixer status</v>
      </c>
      <c r="C210" s="51" t="str">
        <v>Mixer status. 
This tells us if mixer is 1C or 2C.</v>
      </c>
      <c r="D210" s="51" t="str">
        <v>MixerStatus</v>
      </c>
      <c r="E210" s="106" t="str">
        <v>String</v>
      </c>
      <c r="F210" s="51" t="str">
        <v>-</v>
      </c>
      <c r="G210" s="51" t="str">
        <v>node: 3.0.31</v>
      </c>
    </row>
    <row r="211" spans="1:7" ht="24.75">
      <c r="B211" s="82" t="str">
        <v>Target potting time 1C</v>
      </c>
      <c r="C211" s="82" t="str">
        <v>Target potting time 1C</v>
      </c>
      <c r="D211" s="82" t="str">
        <v>TargetPotLife1C</v>
      </c>
      <c r="E211" s="114" t="str">
        <v>Int32</v>
      </c>
      <c r="F211" s="82" t="str">
        <v>min</v>
      </c>
      <c r="G211" s="82" t="str">
        <v>node: 3.0.31</v>
      </c>
    </row>
    <row r="212" spans="1:7" ht="24.75">
      <c r="B212" s="51" t="str">
        <v>Target potting time 2C</v>
      </c>
      <c r="C212" s="51" t="str">
        <v>Target potting time 2C</v>
      </c>
      <c r="D212" s="51" t="str">
        <v>TargetPotLife2C</v>
      </c>
      <c r="E212" s="106" t="str">
        <v>Int32</v>
      </c>
      <c r="F212" s="51" t="str">
        <v>s</v>
      </c>
      <c r="G212" s="51" t="str">
        <v>node: 3.0.31</v>
      </c>
    </row>
    <row r="213" spans="1:7" ht="24.75">
      <c r="B213" s="82" t="str">
        <v>Potting time of 1 component</v>
      </c>
      <c r="C213" s="82" t="str">
        <v>Potting time of 1 component</v>
      </c>
      <c r="D213" s="82" t="str">
        <v>RemainingPotLife</v>
      </c>
      <c r="E213" s="114" t="str">
        <v>Int32</v>
      </c>
      <c r="F213" s="82" t="str">
        <v>s</v>
      </c>
      <c r="G213" s="82" t="str">
        <v>node: 3.0.31</v>
      </c>
    </row>
    <row r="214" spans="1:7" ht="24.75">
      <c r="B214" s="51" t="str">
        <v>Potting time of 2 component</v>
      </c>
      <c r="C214" s="51" t="str">
        <v>Potting time of 2 component</v>
      </c>
      <c r="D214" s="51" t="str">
        <v>RemainingPotLife</v>
      </c>
      <c r="E214" s="106" t="str">
        <v>Int32</v>
      </c>
      <c r="F214" s="51" t="str">
        <v>s</v>
      </c>
      <c r="G214" s="51" t="str">
        <v>node: 3.0.31</v>
      </c>
    </row>
    <row r="215" spans="1:7" ht="24.75">
      <c r="B215" s="82" t="str">
        <v>Hpc 1 Charge Barrel 1</v>
      </c>
      <c r="C215" s="82" t="str">
        <v>Charge number of Hpc1 Barrel 1</v>
      </c>
      <c r="D215" s="82" t="str">
        <v>Hpc1Barrel1Charge</v>
      </c>
      <c r="E215" s="114" t="str">
        <v>String</v>
      </c>
      <c r="F215" s="82" t="str">
        <v>-</v>
      </c>
      <c r="G215" s="82" t="str">
        <v>node: 3.0.31</v>
      </c>
    </row>
    <row r="216" spans="1:7" ht="24.75">
      <c r="B216" s="51" t="str">
        <v>Hpc 1 Charge Barrel 2</v>
      </c>
      <c r="C216" s="51" t="str">
        <v>Charge number of Hpc1 Barrel 2</v>
      </c>
      <c r="D216" s="51" t="str">
        <v>Hpc1Barrel2Charge</v>
      </c>
      <c r="E216" s="106" t="str">
        <v>String</v>
      </c>
      <c r="F216" s="51" t="str">
        <v>-</v>
      </c>
      <c r="G216" s="51" t="str">
        <v>node: 3.0.31</v>
      </c>
    </row>
    <row r="217" spans="1:7" ht="24.75">
      <c r="B217" s="82" t="str">
        <v>Hpc 2 Charge Barrel 1</v>
      </c>
      <c r="C217" s="82" t="str">
        <v>Charge number of Hpc2 Barrel 1</v>
      </c>
      <c r="D217" s="82" t="str">
        <v>Hpc2Barrel1Charge</v>
      </c>
      <c r="E217" s="114" t="str">
        <v>String</v>
      </c>
      <c r="F217" s="82" t="str">
        <v>-</v>
      </c>
      <c r="G217" s="82" t="str">
        <v>node: 3.0.31</v>
      </c>
    </row>
    <row r="218" spans="1:7" ht="24.75">
      <c r="B218" s="51" t="str">
        <v>Hpc 2 Charge Barrel 2</v>
      </c>
      <c r="C218" s="51" t="str">
        <v>Charge number of Hpc2 Barrel 2</v>
      </c>
      <c r="D218" s="51" t="str">
        <v>Hpc2Barrel2Charge</v>
      </c>
      <c r="E218" s="106" t="str">
        <v>String</v>
      </c>
      <c r="F218" s="51" t="str">
        <v>-</v>
      </c>
      <c r="G218" s="51" t="str">
        <v>node: 3.0.31</v>
      </c>
    </row>
    <row r="219" spans="1:7" ht="36.75">
      <c r="B219" s="82" t="str">
        <v>Temperature of the selected heating zone</v>
      </c>
      <c r="C219" s="82" t="str">
        <v>Temperature of the selected heating zone</v>
      </c>
      <c r="D219" s="82" t="str">
        <v>TemperatureLastHeatingZone</v>
      </c>
      <c r="E219" s="114" t="str">
        <v>Int32</v>
      </c>
      <c r="F219" s="82" t="str">
        <v>°C</v>
      </c>
      <c r="G219" s="82" t="str">
        <v>node: 3.0.31</v>
      </c>
    </row>
    <row r="220" spans="1:7">
      <c r="E220"/>
    </row>
    <row r="221" spans="1:7">
      <c r="A221" s="86"/>
      <c r="B221" s="124"/>
      <c r="C221" s="124"/>
      <c r="D221" s="124"/>
      <c r="E221" s="124"/>
      <c r="F221" s="124"/>
      <c r="G221" s="124"/>
    </row>
    <row r="222" spans="1:7" ht="24">
      <c r="A222" s="86"/>
      <c r="B222" s="251" t="s">
        <v>88</v>
      </c>
      <c r="C222" s="251" t="s">
        <v>2</v>
      </c>
      <c r="D222" s="251" t="s">
        <v>3099</v>
      </c>
      <c r="E222" s="251" t="s">
        <v>2085</v>
      </c>
      <c r="F222" s="251" t="s">
        <v>1993</v>
      </c>
      <c r="G222" s="251" t="s">
        <v>3072</v>
      </c>
    </row>
    <row r="223" spans="1:7" ht="24">
      <c r="A223" s="86"/>
      <c r="B223" s="185" t="str" cm="1">
        <f t="array" ref="B223:G235">IF('SYS OPC Standard'!A128:F140="","",'SYS OPC Standard'!A128:F140)</f>
        <v>KeyPerformanceIndicators</v>
      </c>
      <c r="C223" s="104" t="str">
        <v>Triggered by controller every 10 mins.</v>
      </c>
      <c r="D223" s="104" t="str">
        <v/>
      </c>
      <c r="E223" s="105" t="str">
        <v/>
      </c>
      <c r="F223" s="104" t="str">
        <v/>
      </c>
      <c r="G223" s="104" t="str">
        <v>method: 3.0.43</v>
      </c>
    </row>
    <row r="224" spans="1:7" ht="24">
      <c r="A224" s="86"/>
      <c r="B224" s="107" t="str">
        <v>Unique Id</v>
      </c>
      <c r="C224" s="107" t="str">
        <v>UniqueId of Key Performance Indicators</v>
      </c>
      <c r="D224" s="107" t="str">
        <v>UniqueId</v>
      </c>
      <c r="E224" s="108" t="str">
        <v>UItn32</v>
      </c>
      <c r="F224" s="107" t="str">
        <v>count</v>
      </c>
      <c r="G224" s="107" t="str">
        <v>method: 3.0.43</v>
      </c>
    </row>
    <row r="225" spans="1:7" ht="36">
      <c r="A225" s="86"/>
      <c r="B225" s="104" t="str">
        <v>Material Efiiciency</v>
      </c>
      <c r="C225" s="104" t="str">
        <v>Ratio of applied volume over total volume according to a specific time interval (10 min)</v>
      </c>
      <c r="D225" s="104" t="str">
        <v>MaterialEfficiency</v>
      </c>
      <c r="E225" s="105" t="str">
        <v>Double</v>
      </c>
      <c r="F225" s="104" t="str">
        <v>%</v>
      </c>
      <c r="G225" s="104" t="str">
        <v>method: 3.0.43</v>
      </c>
    </row>
    <row r="226" spans="1:7" ht="48">
      <c r="A226" s="86"/>
      <c r="B226" s="107" t="str">
        <v>Auto Purge Ratio</v>
      </c>
      <c r="C226" s="107" t="str">
        <v>Ratio of applied volume in automatic purge mode over total volume according to a specific time interval (10 min)</v>
      </c>
      <c r="D226" s="107" t="str">
        <v>AutoPurgeRatio</v>
      </c>
      <c r="E226" s="108" t="str">
        <v>Double</v>
      </c>
      <c r="F226" s="107" t="str">
        <v>%</v>
      </c>
      <c r="G226" s="107" t="str">
        <v>method: 3.0.43</v>
      </c>
    </row>
    <row r="227" spans="1:7" ht="48">
      <c r="A227" s="86"/>
      <c r="B227" s="104" t="str">
        <v>Manual Purge Ratio</v>
      </c>
      <c r="C227" s="104" t="str">
        <v>Ratio of applied volume in manual purge mode over total volume according to a specific time interval (10 min)</v>
      </c>
      <c r="D227" s="104" t="str">
        <v>ManualPurgeRatio</v>
      </c>
      <c r="E227" s="105" t="str">
        <v>Double</v>
      </c>
      <c r="F227" s="104" t="str">
        <v>%</v>
      </c>
      <c r="G227" s="104" t="str">
        <v>method: 3.0.43</v>
      </c>
    </row>
    <row r="228" spans="1:7" ht="48">
      <c r="A228" s="86"/>
      <c r="B228" s="107" t="str">
        <v>Total Volume</v>
      </c>
      <c r="C228" s="107" t="str">
        <v>Sum of applied and purge volumes according to a specific time interval (10 min). A value of 1 correspond to 0.01 cm3</v>
      </c>
      <c r="D228" s="107" t="str">
        <v>TotalVolume</v>
      </c>
      <c r="E228" s="108" t="str">
        <v>Double</v>
      </c>
      <c r="F228" s="107" t="str">
        <v>cm³</v>
      </c>
      <c r="G228" s="107" t="str">
        <v>method: 3.0.43</v>
      </c>
    </row>
    <row r="229" spans="1:7" ht="48">
      <c r="A229" s="86"/>
      <c r="B229" s="104" t="str">
        <v>Applied Material</v>
      </c>
      <c r="C229" s="104" t="str">
        <v>Sum of applied volumes according to a specific time interval (10 min). A value of 1 correspond to 0.01 cm3</v>
      </c>
      <c r="D229" s="104" t="str">
        <v>AppliedMaterial</v>
      </c>
      <c r="E229" s="105" t="str">
        <v>Double</v>
      </c>
      <c r="F229" s="104" t="str">
        <v>cm³</v>
      </c>
      <c r="G229" s="104" t="str">
        <v>method: 3.0.43</v>
      </c>
    </row>
    <row r="230" spans="1:7" ht="72">
      <c r="A230" s="86"/>
      <c r="B230" s="107" t="str">
        <v>Automatic Purge Volume</v>
      </c>
      <c r="C230" s="107" t="str">
        <v>Sum of purge volumes in automatic mode according to a specific time interval (10 min). Purge initiated by the Robot is also gathered in this category. A value of 1 correspond to 0.01 cm3</v>
      </c>
      <c r="D230" s="107" t="str">
        <v>AutomaticPurgeVolume</v>
      </c>
      <c r="E230" s="108" t="str">
        <v>Double</v>
      </c>
      <c r="F230" s="107" t="str">
        <v>cm³</v>
      </c>
      <c r="G230" s="107" t="str">
        <v>method: 3.0.43</v>
      </c>
    </row>
    <row r="231" spans="1:7" ht="48">
      <c r="A231" s="86"/>
      <c r="B231" s="104" t="str">
        <v>Manual Purge Volume</v>
      </c>
      <c r="C231" s="104" t="str">
        <v>Sum of purge volumes in manual mode according to a specific time interval (10 min). A value of 1 correspond to 0.01 cm3</v>
      </c>
      <c r="D231" s="104" t="str">
        <v>ManualPurgeVolume</v>
      </c>
      <c r="E231" s="105" t="str">
        <v>Double</v>
      </c>
      <c r="F231" s="104" t="str">
        <v>cm³</v>
      </c>
      <c r="G231" s="104" t="str">
        <v>method: 3.0.43</v>
      </c>
    </row>
    <row r="232" spans="1:7" ht="48">
      <c r="A232" s="86"/>
      <c r="B232" s="107" t="str">
        <v>Machine Availability</v>
      </c>
      <c r="C232" s="107" t="str">
        <v xml:space="preserve">Ratio of utilized time over occupied time for a specific time interval (10 min). A value of 1 correspond to 0.01% </v>
      </c>
      <c r="D232" s="107" t="str">
        <v>MachineAvailability</v>
      </c>
      <c r="E232" s="108" t="str">
        <v>Double</v>
      </c>
      <c r="F232" s="107" t="str">
        <v>%</v>
      </c>
      <c r="G232" s="107" t="str">
        <v>method: 3.0.43</v>
      </c>
    </row>
    <row r="233" spans="1:7" ht="96">
      <c r="A233" s="86"/>
      <c r="B233" s="104" t="str">
        <v>Occupied Time</v>
      </c>
      <c r="C233" s="104" t="str">
        <v xml:space="preserve">Cumulative time where the machine is considered as alive and in use, standstill considered given a specific time interval (10 min). A value of 1 correspond to 1s. Sum of technical downtime and utilization time. </v>
      </c>
      <c r="D233" s="104" t="str">
        <v>OccupiedTime</v>
      </c>
      <c r="E233" s="105" t="str">
        <v>Double</v>
      </c>
      <c r="F233" s="104" t="str">
        <v>s</v>
      </c>
      <c r="G233" s="104" t="str">
        <v>method: 3.0.43</v>
      </c>
    </row>
    <row r="234" spans="1:7" ht="84">
      <c r="A234" s="86"/>
      <c r="B234" s="107" t="str">
        <v>Utilisation Time</v>
      </c>
      <c r="C234" s="107" t="str">
        <v>Cumulative time where the machine is considered in use or in standstill without system error pending. Variable considered given a specific time interval (10 min). A value of 1 correspond to 1s</v>
      </c>
      <c r="D234" s="107" t="str">
        <v>UtilisationTime</v>
      </c>
      <c r="E234" s="108" t="str">
        <v>Double</v>
      </c>
      <c r="F234" s="107" t="str">
        <v>s</v>
      </c>
      <c r="G234" s="107" t="str">
        <v>method: 3.0.43</v>
      </c>
    </row>
    <row r="235" spans="1:7" ht="84">
      <c r="A235" s="86"/>
      <c r="B235" s="104" t="str">
        <v>Technical Downtime</v>
      </c>
      <c r="C235" s="104" t="str">
        <v>Cumulative time where the machine is considered with error pending, preventing the machine to perform its tasks. Variable considered given a specific time interval (10 min). A value of 1 correspond to 1s</v>
      </c>
      <c r="D235" s="104" t="str">
        <v>TechnicalDowntime</v>
      </c>
      <c r="E235" s="105" t="str">
        <v>Double</v>
      </c>
      <c r="F235" s="104" t="str">
        <v>s</v>
      </c>
      <c r="G235" s="104" t="str">
        <v>method: 3.0.43</v>
      </c>
    </row>
    <row r="236" spans="1:7">
      <c r="A236" s="86"/>
      <c r="B236" s="124"/>
      <c r="C236" s="124"/>
      <c r="D236" s="124"/>
      <c r="E236" s="124"/>
      <c r="F236" s="124"/>
      <c r="G236" s="124"/>
    </row>
    <row r="237" spans="1:7">
      <c r="A237" s="86"/>
      <c r="B237" s="124"/>
      <c r="C237" s="124"/>
      <c r="D237" s="124"/>
      <c r="E237" s="124"/>
      <c r="F237" s="124"/>
      <c r="G237" s="124"/>
    </row>
    <row r="238" spans="1:7">
      <c r="A238" s="86"/>
      <c r="B238" s="124"/>
      <c r="C238" s="124"/>
      <c r="D238" s="124"/>
      <c r="E238" s="124"/>
      <c r="F238" s="124"/>
      <c r="G238" s="124"/>
    </row>
    <row r="239" spans="1:7" ht="23.25">
      <c r="A239" s="86"/>
      <c r="B239" s="189" t="s">
        <v>3100</v>
      </c>
      <c r="C239" s="124"/>
      <c r="D239" s="49"/>
      <c r="E239" s="125"/>
      <c r="F239" s="49"/>
      <c r="G239" s="49"/>
    </row>
    <row r="240" spans="1:7" ht="21">
      <c r="B240" s="187" t="s">
        <v>3101</v>
      </c>
      <c r="C240" s="124"/>
      <c r="D240" s="49"/>
      <c r="E240" s="125"/>
      <c r="F240" s="49"/>
      <c r="G240" s="49"/>
    </row>
    <row r="241" spans="1:7" ht="21">
      <c r="B241" s="187"/>
      <c r="C241" s="124"/>
      <c r="D241" s="49"/>
      <c r="E241" s="125"/>
      <c r="F241" s="49"/>
      <c r="G241" s="49"/>
    </row>
    <row r="242" spans="1:7" ht="15.75">
      <c r="A242" s="86"/>
      <c r="B242" s="188" t="s">
        <v>3102</v>
      </c>
      <c r="C242" s="124"/>
      <c r="D242" s="49"/>
      <c r="E242" s="125"/>
      <c r="F242" s="49"/>
      <c r="G242" s="49"/>
    </row>
    <row r="243" spans="1:7">
      <c r="A243" s="86"/>
      <c r="B243" s="124"/>
      <c r="C243" s="124"/>
      <c r="D243" s="49"/>
      <c r="E243" s="125"/>
      <c r="F243" s="49"/>
      <c r="G243" s="49"/>
    </row>
    <row r="244" spans="1:7">
      <c r="B244" s="124"/>
      <c r="C244" s="124"/>
      <c r="D244" s="49"/>
      <c r="E244" s="125"/>
      <c r="F244" s="49"/>
      <c r="G244" s="49"/>
    </row>
    <row r="245" spans="1:7">
      <c r="A245" s="86"/>
      <c r="B245" s="124"/>
      <c r="C245" s="124"/>
      <c r="D245" s="49"/>
      <c r="E245" s="125"/>
      <c r="F245" s="49"/>
      <c r="G245" s="49"/>
    </row>
    <row r="246" spans="1:7">
      <c r="B246" s="124"/>
      <c r="C246" s="124"/>
      <c r="D246" s="49"/>
      <c r="E246" s="125"/>
      <c r="F246" s="49"/>
      <c r="G246" s="49"/>
    </row>
    <row r="247" spans="1:7">
      <c r="A247" s="86"/>
      <c r="B247" s="124"/>
      <c r="C247" s="124"/>
      <c r="D247" s="49"/>
      <c r="E247" s="125"/>
      <c r="F247" s="49"/>
      <c r="G247" s="49"/>
    </row>
    <row r="248" spans="1:7">
      <c r="A248" s="86"/>
      <c r="B248" s="124"/>
      <c r="C248" s="124"/>
      <c r="D248" s="49"/>
      <c r="E248" s="125"/>
      <c r="F248" s="49"/>
      <c r="G248" s="49"/>
    </row>
    <row r="249" spans="1:7">
      <c r="B249" s="124"/>
      <c r="C249" s="124"/>
      <c r="D249" s="49"/>
      <c r="E249" s="125"/>
      <c r="F249" s="49"/>
      <c r="G249" s="49"/>
    </row>
    <row r="255" spans="1:7" ht="15.75">
      <c r="B255" s="188" t="s">
        <v>2035</v>
      </c>
    </row>
    <row r="266" spans="2:2">
      <c r="B266" t="s">
        <v>3103</v>
      </c>
    </row>
    <row r="283" spans="2:2">
      <c r="B283" t="s">
        <v>3104</v>
      </c>
    </row>
    <row r="330" spans="2:2" ht="21">
      <c r="B330" s="187" t="s">
        <v>3105</v>
      </c>
    </row>
    <row r="331" spans="2:2" ht="21">
      <c r="B331" s="187"/>
    </row>
    <row r="332" spans="2:2" ht="15.75">
      <c r="B332" s="221" t="s">
        <v>3106</v>
      </c>
    </row>
    <row r="333" spans="2:2" ht="21">
      <c r="B333" s="187"/>
    </row>
    <row r="334" spans="2:2" ht="21">
      <c r="B334" s="187"/>
    </row>
    <row r="335" spans="2:2" ht="21">
      <c r="B335" s="187"/>
    </row>
    <row r="336" spans="2:2" ht="21">
      <c r="B336" s="187"/>
    </row>
    <row r="337" spans="2:2" ht="21">
      <c r="B337" s="187"/>
    </row>
    <row r="338" spans="2:2" ht="21">
      <c r="B338" s="187"/>
    </row>
    <row r="339" spans="2:2" ht="21">
      <c r="B339" s="187"/>
    </row>
    <row r="340" spans="2:2" ht="21">
      <c r="B340" s="187"/>
    </row>
    <row r="341" spans="2:2" ht="21">
      <c r="B341" s="187"/>
    </row>
    <row r="342" spans="2:2" ht="21">
      <c r="B342" s="187"/>
    </row>
    <row r="343" spans="2:2" ht="21">
      <c r="B343" s="187"/>
    </row>
    <row r="344" spans="2:2" ht="21">
      <c r="B344" s="187"/>
    </row>
    <row r="346" spans="2:2" ht="15.75">
      <c r="B346" s="221" t="s">
        <v>315</v>
      </c>
    </row>
    <row r="393" spans="2:2">
      <c r="B393" t="s">
        <v>3107</v>
      </c>
    </row>
    <row r="411" spans="2:2">
      <c r="B411" t="s">
        <v>3108</v>
      </c>
    </row>
    <row r="442" spans="2:2">
      <c r="B442" t="s">
        <v>3109</v>
      </c>
    </row>
    <row r="462" spans="2:2">
      <c r="B462" t="s">
        <v>3110</v>
      </c>
    </row>
    <row r="485" spans="2:2" ht="15.75">
      <c r="B485" s="221" t="s">
        <v>3111</v>
      </c>
    </row>
    <row r="494" spans="2:2">
      <c r="B494" t="s">
        <v>3112</v>
      </c>
    </row>
    <row r="527" spans="2:2" ht="15.75">
      <c r="B527" s="221" t="s">
        <v>3113</v>
      </c>
    </row>
    <row r="535" spans="2:2">
      <c r="B535" t="s">
        <v>3112</v>
      </c>
    </row>
    <row r="575" spans="2:2">
      <c r="B575" t="s">
        <v>3114</v>
      </c>
    </row>
  </sheetData>
  <mergeCells count="6">
    <mergeCell ref="C53:D53"/>
    <mergeCell ref="C58:D58"/>
    <mergeCell ref="C54:D54"/>
    <mergeCell ref="C55:D55"/>
    <mergeCell ref="C56:D56"/>
    <mergeCell ref="C57:D57"/>
  </mergeCells>
  <pageMargins left="1" right="1" top="1" bottom="1" header="0.5" footer="0.5"/>
  <pageSetup paperSize="9" scale="88" orientation="portrait" r:id="rId1"/>
  <headerFooter>
    <oddFooter>&amp;C&amp;9SYS6000V4 OPCUA Interface Standard
SAP Nr.: 10000105093, V1.3, &amp;D&amp;R&amp;P</oddFooter>
  </headerFooter>
  <rowBreaks count="17" manualBreakCount="17">
    <brk id="51" max="16383" man="1"/>
    <brk id="69" max="16383" man="1"/>
    <brk id="94" max="16383" man="1"/>
    <brk id="120" max="16383" man="1"/>
    <brk id="181" max="16383" man="1"/>
    <brk id="189" max="16383" man="1"/>
    <brk id="207" max="16383" man="1"/>
    <brk id="221" max="16383" man="1"/>
    <brk id="237" max="16383" man="1"/>
    <brk id="282" max="16383" man="1"/>
    <brk id="329" max="16383" man="1"/>
    <brk id="345" max="16383" man="1"/>
    <brk id="392" max="16383" man="1"/>
    <brk id="440" max="16383" man="1"/>
    <brk id="483" max="16383" man="1"/>
    <brk id="526" max="16383" man="1"/>
    <brk id="573" max="16383" man="1"/>
  </rowBreaks>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8CA97D-0193-427B-9843-44CF25E63665}">
  <sheetPr codeName="Sheet11"/>
  <dimension ref="A1:I71"/>
  <sheetViews>
    <sheetView topLeftCell="A58" workbookViewId="0">
      <selection activeCell="A8" sqref="A8"/>
    </sheetView>
  </sheetViews>
  <sheetFormatPr defaultColWidth="11.42578125" defaultRowHeight="15"/>
  <cols>
    <col min="1" max="1" width="28.140625" bestFit="1" customWidth="1"/>
    <col min="2" max="2" width="28.140625" customWidth="1"/>
    <col min="3" max="3" width="32" style="35" bestFit="1" customWidth="1"/>
    <col min="4" max="4" width="28.28515625" customWidth="1"/>
    <col min="5" max="5" width="25.7109375" customWidth="1"/>
    <col min="7" max="7" width="25.28515625" customWidth="1"/>
  </cols>
  <sheetData>
    <row r="1" spans="1:9" ht="15.75" thickBot="1">
      <c r="B1" t="s">
        <v>3115</v>
      </c>
    </row>
    <row r="2" spans="1:9">
      <c r="A2" s="96" t="s">
        <v>88</v>
      </c>
      <c r="B2" s="97" t="s">
        <v>88</v>
      </c>
      <c r="C2" s="97" t="s">
        <v>2</v>
      </c>
      <c r="D2" s="96" t="s">
        <v>3116</v>
      </c>
      <c r="E2" s="97" t="s">
        <v>2085</v>
      </c>
      <c r="F2" s="97" t="s">
        <v>1993</v>
      </c>
      <c r="G2" s="98" t="s">
        <v>1995</v>
      </c>
    </row>
    <row r="3" spans="1:9">
      <c r="A3" s="99" t="s">
        <v>100</v>
      </c>
      <c r="B3" s="99" t="s">
        <v>100</v>
      </c>
      <c r="C3" s="100" t="str">
        <f>VLOOKUP(B3,'Übersicht SYS'!C2:D397,2,FALSE)</f>
        <v>Machine name</v>
      </c>
      <c r="D3" s="99" t="s">
        <v>104</v>
      </c>
      <c r="E3" s="101" t="s">
        <v>2000</v>
      </c>
      <c r="F3" s="101" t="s">
        <v>103</v>
      </c>
      <c r="G3" s="99"/>
      <c r="I3" s="66"/>
    </row>
    <row r="4" spans="1:9">
      <c r="A4" s="100" t="s">
        <v>107</v>
      </c>
      <c r="B4" s="100" t="s">
        <v>107</v>
      </c>
      <c r="C4" s="100" t="str">
        <f>VLOOKUP(B4,'Übersicht SYS'!C3:D398,2,FALSE)</f>
        <v>IP-address</v>
      </c>
      <c r="D4" s="99" t="s">
        <v>110</v>
      </c>
      <c r="E4" s="99" t="s">
        <v>3117</v>
      </c>
      <c r="F4" s="99" t="s">
        <v>103</v>
      </c>
      <c r="G4" s="99"/>
    </row>
    <row r="5" spans="1:9" ht="30">
      <c r="A5" s="12" t="s">
        <v>2003</v>
      </c>
      <c r="B5" s="12" t="s">
        <v>318</v>
      </c>
      <c r="C5" s="100" t="str">
        <f>VLOOKUP(B5,'Übersicht SYS'!C4:D399,2,FALSE)</f>
        <v>Time stamp at end of application</v>
      </c>
      <c r="D5" s="99" t="s">
        <v>325</v>
      </c>
      <c r="E5" s="101" t="s">
        <v>3118</v>
      </c>
      <c r="F5" s="101" t="s">
        <v>103</v>
      </c>
      <c r="G5" s="99"/>
    </row>
    <row r="6" spans="1:9" ht="30">
      <c r="A6" s="12"/>
      <c r="B6" s="120" t="s">
        <v>315</v>
      </c>
      <c r="C6" s="100" t="s">
        <v>3119</v>
      </c>
      <c r="D6" s="99"/>
      <c r="E6" s="101"/>
      <c r="F6" s="101"/>
      <c r="G6" s="99"/>
    </row>
    <row r="7" spans="1:9">
      <c r="A7" s="99" t="s">
        <v>329</v>
      </c>
      <c r="B7" s="99" t="s">
        <v>329</v>
      </c>
      <c r="C7" s="100" t="str">
        <f>VLOOKUP(B7,'Übersicht SYS'!C5:D399,2,FALSE)</f>
        <v>Unique-ID</v>
      </c>
      <c r="D7" s="99" t="s">
        <v>330</v>
      </c>
      <c r="E7" s="99" t="s">
        <v>2005</v>
      </c>
      <c r="F7" s="99" t="s">
        <v>103</v>
      </c>
      <c r="G7" s="99"/>
    </row>
    <row r="8" spans="1:9" ht="90">
      <c r="A8" s="100" t="s">
        <v>333</v>
      </c>
      <c r="B8" s="100" t="s">
        <v>333</v>
      </c>
      <c r="C8" s="100" t="str">
        <f>VLOOKUP(B8,'Übersicht SYS'!C6:D399,2,FALSE)</f>
        <v xml:space="preserve">Type / Part ID
In SYS6000, this is the PartId. It depends on the robot interface, whether there is a useful value. 
In ASC5000, this is sometimes also used as a TypeId. </v>
      </c>
      <c r="D8" s="99" t="s">
        <v>335</v>
      </c>
      <c r="E8" s="101" t="s">
        <v>2000</v>
      </c>
      <c r="F8" s="101" t="s">
        <v>103</v>
      </c>
      <c r="G8" s="99"/>
    </row>
    <row r="9" spans="1:9">
      <c r="A9" s="100" t="s">
        <v>345</v>
      </c>
      <c r="B9" s="100" t="s">
        <v>345</v>
      </c>
      <c r="C9" s="100" t="str">
        <f>VLOOKUP(B9,'Übersicht SYS'!C7:D399,2,FALSE)</f>
        <v>ActionId</v>
      </c>
      <c r="D9" s="99" t="s">
        <v>345</v>
      </c>
      <c r="E9" s="99" t="s">
        <v>2000</v>
      </c>
      <c r="F9" s="99" t="s">
        <v>103</v>
      </c>
      <c r="G9" s="99"/>
    </row>
    <row r="10" spans="1:9" ht="30">
      <c r="A10" s="99" t="s">
        <v>348</v>
      </c>
      <c r="B10" s="99" t="s">
        <v>3120</v>
      </c>
      <c r="C10" s="100" t="str">
        <f>VLOOKUP(B10,'Übersicht SYS'!C8:D399,2,FALSE)</f>
        <v>Material program number</v>
      </c>
      <c r="D10" s="99" t="s">
        <v>3121</v>
      </c>
      <c r="E10" s="101" t="s">
        <v>3122</v>
      </c>
      <c r="F10" s="101" t="s">
        <v>103</v>
      </c>
      <c r="G10" s="99"/>
    </row>
    <row r="11" spans="1:9">
      <c r="A11" s="100" t="s">
        <v>360</v>
      </c>
      <c r="B11" s="100" t="s">
        <v>359</v>
      </c>
      <c r="C11" s="100" t="str">
        <f>VLOOKUP(B11,'Übersicht SYS'!C9:D399,2,FALSE)</f>
        <v>Result of application</v>
      </c>
      <c r="D11" s="99" t="s">
        <v>361</v>
      </c>
      <c r="E11" s="99" t="s">
        <v>3123</v>
      </c>
      <c r="F11" s="99" t="s">
        <v>103</v>
      </c>
      <c r="G11" s="99"/>
    </row>
    <row r="12" spans="1:9" ht="30">
      <c r="A12" s="100" t="s">
        <v>3124</v>
      </c>
      <c r="B12" s="100" t="s">
        <v>368</v>
      </c>
      <c r="C12" s="100" t="str">
        <f>VLOOKUP(B12,'Übersicht SYS'!C10:D404,2,FALSE)</f>
        <v>Indicate whether smart adjust is used or not</v>
      </c>
      <c r="D12" s="99" t="s">
        <v>370</v>
      </c>
      <c r="E12" s="101" t="s">
        <v>3125</v>
      </c>
      <c r="F12" s="101" t="s">
        <v>103</v>
      </c>
      <c r="G12" s="99"/>
    </row>
    <row r="13" spans="1:9" ht="60">
      <c r="A13" s="100" t="s">
        <v>373</v>
      </c>
      <c r="B13" s="100" t="s">
        <v>373</v>
      </c>
      <c r="C13" s="100" t="str">
        <f>VLOOKUP(B13,'Übersicht SYS'!C11:D405,2,FALSE)</f>
        <v xml:space="preserve">Part evaluation confirmation result after a bad application.  It depends on the robot interface, whether there is a useful value. </v>
      </c>
      <c r="D13" s="99" t="s">
        <v>375</v>
      </c>
      <c r="E13" s="99" t="s">
        <v>3126</v>
      </c>
      <c r="F13" s="99" t="s">
        <v>103</v>
      </c>
      <c r="G13" s="99"/>
    </row>
    <row r="14" spans="1:9">
      <c r="A14" s="99" t="s">
        <v>382</v>
      </c>
      <c r="B14" s="99" t="s">
        <v>382</v>
      </c>
      <c r="C14" s="100" t="str">
        <f>VLOOKUP(B14,'Übersicht SYS'!C12:D406,2,FALSE)</f>
        <v>Set volume in material program</v>
      </c>
      <c r="D14" s="99" t="s">
        <v>3127</v>
      </c>
      <c r="E14" s="101" t="s">
        <v>2005</v>
      </c>
      <c r="F14" s="101" t="s">
        <v>2008</v>
      </c>
      <c r="G14" s="99"/>
    </row>
    <row r="15" spans="1:9">
      <c r="A15" s="99" t="s">
        <v>389</v>
      </c>
      <c r="B15" s="99" t="s">
        <v>389</v>
      </c>
      <c r="C15" s="100" t="str">
        <f>VLOOKUP(B15,'Übersicht SYS'!C13:D407,2,FALSE)</f>
        <v>Measured volume</v>
      </c>
      <c r="D15" s="99" t="s">
        <v>3127</v>
      </c>
      <c r="E15" s="99" t="s">
        <v>2005</v>
      </c>
      <c r="F15" s="101" t="s">
        <v>2008</v>
      </c>
      <c r="G15" s="99"/>
    </row>
    <row r="16" spans="1:9" ht="30">
      <c r="A16" s="99" t="s">
        <v>400</v>
      </c>
      <c r="B16" s="99" t="s">
        <v>400</v>
      </c>
      <c r="C16" s="100" t="str">
        <f>VLOOKUP(B16,'Übersicht SYS'!C14:D408,2,FALSE)</f>
        <v>Deviation between dispensed volume and set volume</v>
      </c>
      <c r="D16" s="99" t="s">
        <v>402</v>
      </c>
      <c r="E16" s="99" t="s">
        <v>2005</v>
      </c>
      <c r="F16" s="99" t="s">
        <v>2014</v>
      </c>
      <c r="G16" s="99"/>
    </row>
    <row r="17" spans="1:7" ht="30">
      <c r="A17" s="99" t="s">
        <v>395</v>
      </c>
      <c r="B17" s="99" t="s">
        <v>395</v>
      </c>
      <c r="C17" s="100" t="str">
        <f>VLOOKUP(B17,'Übersicht SYS'!C15:D409,2,FALSE)</f>
        <v>Volume calculated by flow (without pre-pressures)</v>
      </c>
      <c r="D17" s="99" t="s">
        <v>397</v>
      </c>
      <c r="E17" s="99" t="s">
        <v>2005</v>
      </c>
      <c r="F17" s="99" t="s">
        <v>2008</v>
      </c>
      <c r="G17" s="99"/>
    </row>
    <row r="18" spans="1:7">
      <c r="A18" s="12" t="s">
        <v>420</v>
      </c>
      <c r="B18" s="12" t="s">
        <v>419</v>
      </c>
      <c r="C18" s="100" t="str">
        <f>VLOOKUP(B18,'Übersicht SYS'!C16:D410,2,FALSE)</f>
        <v>Gun open time</v>
      </c>
      <c r="D18" s="99" t="s">
        <v>421</v>
      </c>
      <c r="E18" s="99" t="s">
        <v>2005</v>
      </c>
      <c r="F18" s="101" t="s">
        <v>2009</v>
      </c>
      <c r="G18" s="99"/>
    </row>
    <row r="19" spans="1:7">
      <c r="A19" s="100" t="s">
        <v>425</v>
      </c>
      <c r="B19" s="100" t="s">
        <v>425</v>
      </c>
      <c r="C19" s="100" t="str">
        <f>VLOOKUP(B19,'Übersicht SYS'!C17:D411,2,FALSE)</f>
        <v>CycleTime</v>
      </c>
      <c r="D19" s="99" t="s">
        <v>426</v>
      </c>
      <c r="E19" s="99" t="s">
        <v>2005</v>
      </c>
      <c r="F19" s="99" t="s">
        <v>2009</v>
      </c>
      <c r="G19" s="99"/>
    </row>
    <row r="20" spans="1:7" ht="45.75" thickBot="1">
      <c r="A20" s="102" t="s">
        <v>3128</v>
      </c>
      <c r="B20" s="43" t="s">
        <v>429</v>
      </c>
      <c r="C20" s="100" t="str">
        <f>VLOOKUP(B20,'Übersicht SYS'!C18:D412,2,FALSE)</f>
        <v>Minimum pressure for meter 1</v>
      </c>
      <c r="D20" s="99" t="s">
        <v>431</v>
      </c>
      <c r="E20" s="99" t="s">
        <v>2005</v>
      </c>
      <c r="F20" s="101" t="s">
        <v>2012</v>
      </c>
      <c r="G20" s="99"/>
    </row>
    <row r="21" spans="1:7" ht="45.75" thickBot="1">
      <c r="A21" s="102" t="s">
        <v>3129</v>
      </c>
      <c r="B21" s="43" t="s">
        <v>435</v>
      </c>
      <c r="C21" s="100" t="str">
        <f>VLOOKUP(B21,'Übersicht SYS'!C19:D413,2,FALSE)</f>
        <v>Minimum pressure for meter 2</v>
      </c>
      <c r="D21" s="99" t="s">
        <v>437</v>
      </c>
      <c r="E21" s="99" t="s">
        <v>2005</v>
      </c>
      <c r="F21" s="101" t="s">
        <v>2012</v>
      </c>
      <c r="G21" s="99"/>
    </row>
    <row r="22" spans="1:7" ht="15.75" thickBot="1">
      <c r="A22" s="100" t="s">
        <v>454</v>
      </c>
      <c r="B22" s="5" t="s">
        <v>453</v>
      </c>
      <c r="C22" s="100" t="str">
        <f>VLOOKUP(B22,'Übersicht SYS'!C20:D414,2,FALSE)</f>
        <v>Average Pressure for meter 1</v>
      </c>
      <c r="D22" s="99" t="s">
        <v>455</v>
      </c>
      <c r="E22" s="99" t="s">
        <v>2005</v>
      </c>
      <c r="F22" s="101" t="s">
        <v>2012</v>
      </c>
      <c r="G22" s="99"/>
    </row>
    <row r="23" spans="1:7" ht="15.75" thickBot="1">
      <c r="A23" s="100" t="s">
        <v>460</v>
      </c>
      <c r="B23" s="5" t="s">
        <v>459</v>
      </c>
      <c r="C23" s="100" t="str">
        <f>VLOOKUP(B23,'Übersicht SYS'!C21:D415,2,FALSE)</f>
        <v>Average Pressure for meter 2</v>
      </c>
      <c r="D23" s="99" t="s">
        <v>461</v>
      </c>
      <c r="E23" s="99" t="s">
        <v>2005</v>
      </c>
      <c r="F23" s="101" t="s">
        <v>2012</v>
      </c>
      <c r="G23" s="99"/>
    </row>
    <row r="24" spans="1:7" ht="30.75" thickBot="1">
      <c r="A24" s="102" t="s">
        <v>442</v>
      </c>
      <c r="B24" s="5" t="s">
        <v>441</v>
      </c>
      <c r="C24" s="100" t="str">
        <f>VLOOKUP(B24,'Übersicht SYS'!C22:D416,2,FALSE)</f>
        <v>Maximum pressure for meter 1</v>
      </c>
      <c r="D24" s="99" t="s">
        <v>443</v>
      </c>
      <c r="E24" s="99" t="s">
        <v>2005</v>
      </c>
      <c r="F24" s="101" t="s">
        <v>2012</v>
      </c>
      <c r="G24" s="99"/>
    </row>
    <row r="25" spans="1:7" ht="30.75" thickBot="1">
      <c r="A25" s="102" t="s">
        <v>448</v>
      </c>
      <c r="B25" s="5" t="s">
        <v>447</v>
      </c>
      <c r="C25" s="100" t="str">
        <f>VLOOKUP(B25,'Übersicht SYS'!C23:D417,2,FALSE)</f>
        <v>Maximum pressure for meter 2</v>
      </c>
      <c r="D25" s="99" t="s">
        <v>449</v>
      </c>
      <c r="E25" s="99" t="s">
        <v>2005</v>
      </c>
      <c r="F25" s="101" t="s">
        <v>2012</v>
      </c>
      <c r="G25" s="64"/>
    </row>
    <row r="26" spans="1:7" ht="15.75" thickBot="1">
      <c r="A26" s="100" t="s">
        <v>3130</v>
      </c>
      <c r="B26" s="4" t="s">
        <v>479</v>
      </c>
      <c r="C26" s="100" t="str">
        <f>VLOOKUP(B26,'Übersicht SYS'!C24:D418,2,FALSE)</f>
        <v>Maximum torque for meter 1</v>
      </c>
      <c r="D26" s="99" t="s">
        <v>481</v>
      </c>
      <c r="E26" s="99" t="s">
        <v>2005</v>
      </c>
      <c r="F26" s="101" t="s">
        <v>2013</v>
      </c>
      <c r="G26" s="64"/>
    </row>
    <row r="27" spans="1:7" ht="15.75" thickBot="1">
      <c r="A27" s="100" t="s">
        <v>3131</v>
      </c>
      <c r="B27" s="4" t="s">
        <v>484</v>
      </c>
      <c r="C27" s="100" t="str">
        <f>VLOOKUP(B27,'Übersicht SYS'!C25:D419,2,FALSE)</f>
        <v>Maximum torque for meter 2</v>
      </c>
      <c r="D27" s="99" t="s">
        <v>486</v>
      </c>
      <c r="E27" s="99" t="s">
        <v>2005</v>
      </c>
      <c r="F27" s="101" t="s">
        <v>2013</v>
      </c>
      <c r="G27" s="64"/>
    </row>
    <row r="28" spans="1:7" ht="15.75" thickBot="1">
      <c r="A28" s="100" t="s">
        <v>466</v>
      </c>
      <c r="B28" s="4" t="s">
        <v>3132</v>
      </c>
      <c r="C28" s="100" t="str">
        <f>VLOOKUP(B28,'Übersicht SYS'!C26:D420,2,FALSE)</f>
        <v>Set PrePressure for meter 1</v>
      </c>
      <c r="D28" s="99" t="s">
        <v>469</v>
      </c>
      <c r="E28" s="99" t="s">
        <v>2005</v>
      </c>
      <c r="F28" s="101" t="s">
        <v>2012</v>
      </c>
      <c r="G28" s="64"/>
    </row>
    <row r="29" spans="1:7" ht="15.75" thickBot="1">
      <c r="A29" s="100" t="s">
        <v>473</v>
      </c>
      <c r="B29" s="4" t="s">
        <v>3133</v>
      </c>
      <c r="C29" s="100" t="str">
        <f>VLOOKUP(B29,'Übersicht SYS'!C27:D421,2,FALSE)</f>
        <v>Set PrePressure for meter 2</v>
      </c>
      <c r="D29" s="99" t="s">
        <v>476</v>
      </c>
      <c r="E29" s="99" t="s">
        <v>2005</v>
      </c>
      <c r="F29" s="101" t="s">
        <v>2012</v>
      </c>
      <c r="G29" s="64"/>
    </row>
    <row r="30" spans="1:7" ht="15.75" thickBot="1">
      <c r="A30" s="100" t="s">
        <v>3134</v>
      </c>
      <c r="B30" s="4" t="s">
        <v>501</v>
      </c>
      <c r="C30" s="100" t="str">
        <f>VLOOKUP(B30,'Übersicht SYS'!C28:D422,2,FALSE)</f>
        <v>Active barrel for HPC 1</v>
      </c>
      <c r="D30" s="99" t="s">
        <v>503</v>
      </c>
      <c r="E30" s="99" t="s">
        <v>3135</v>
      </c>
      <c r="F30" s="101" t="s">
        <v>103</v>
      </c>
      <c r="G30" s="64"/>
    </row>
    <row r="31" spans="1:7" ht="15.75" thickBot="1">
      <c r="A31" s="100" t="s">
        <v>3136</v>
      </c>
      <c r="B31" s="4" t="s">
        <v>507</v>
      </c>
      <c r="C31" s="100" t="str">
        <f>VLOOKUP(B31,'Übersicht SYS'!C29:D423,2,FALSE)</f>
        <v>Active barrel for HPC 2</v>
      </c>
      <c r="D31" s="99" t="s">
        <v>509</v>
      </c>
      <c r="E31" s="99" t="s">
        <v>3135</v>
      </c>
      <c r="F31" s="101" t="s">
        <v>103</v>
      </c>
      <c r="G31" s="64"/>
    </row>
    <row r="32" spans="1:7" ht="15.75" thickBot="1">
      <c r="A32" s="100" t="s">
        <v>3137</v>
      </c>
      <c r="B32" s="4" t="s">
        <v>513</v>
      </c>
      <c r="C32" s="100" t="str">
        <f>VLOOKUP(B32,'Übersicht SYS'!C30:D424,2,FALSE)</f>
        <v>Spindle efficiency for meter 1</v>
      </c>
      <c r="D32" s="99" t="s">
        <v>516</v>
      </c>
      <c r="E32" s="99" t="s">
        <v>2005</v>
      </c>
      <c r="F32" s="101" t="s">
        <v>2014</v>
      </c>
      <c r="G32" s="64"/>
    </row>
    <row r="33" spans="1:7" ht="15.75" thickBot="1">
      <c r="A33" s="100" t="s">
        <v>3138</v>
      </c>
      <c r="B33" s="4" t="s">
        <v>520</v>
      </c>
      <c r="C33" s="100" t="str">
        <f>VLOOKUP(B33,'Übersicht SYS'!C31:D425,2,FALSE)</f>
        <v>Spindle efficiency for meter 2</v>
      </c>
      <c r="D33" s="99" t="s">
        <v>523</v>
      </c>
      <c r="E33" s="99" t="s">
        <v>2005</v>
      </c>
      <c r="F33" s="101" t="s">
        <v>2014</v>
      </c>
      <c r="G33" s="64"/>
    </row>
    <row r="34" spans="1:7">
      <c r="A34" s="100" t="s">
        <v>526</v>
      </c>
      <c r="B34" s="100" t="s">
        <v>526</v>
      </c>
      <c r="C34" s="100" t="str">
        <f>VLOOKUP(B34,'Übersicht SYS'!C32:D426,2,FALSE)</f>
        <v>Fill volume 1</v>
      </c>
      <c r="D34" s="99" t="s">
        <v>3139</v>
      </c>
      <c r="E34" s="99" t="s">
        <v>2005</v>
      </c>
      <c r="F34" s="101" t="s">
        <v>2008</v>
      </c>
      <c r="G34" s="64"/>
    </row>
    <row r="35" spans="1:7">
      <c r="A35" s="100" t="s">
        <v>536</v>
      </c>
      <c r="B35" s="100" t="s">
        <v>536</v>
      </c>
      <c r="C35" s="100" t="str">
        <f>VLOOKUP(B35,'Übersicht SYS'!C33:D427,2,FALSE)</f>
        <v>Fill time</v>
      </c>
      <c r="D35" s="99" t="s">
        <v>3140</v>
      </c>
      <c r="E35" s="99" t="s">
        <v>2005</v>
      </c>
      <c r="F35" s="101" t="s">
        <v>2009</v>
      </c>
      <c r="G35" s="64"/>
    </row>
    <row r="36" spans="1:7">
      <c r="A36" s="100" t="s">
        <v>546</v>
      </c>
      <c r="B36" s="100" t="s">
        <v>546</v>
      </c>
      <c r="C36" s="100" t="str">
        <f>VLOOKUP(B36,'Übersicht SYS'!C34:D428,2,FALSE)</f>
        <v>Fill rate</v>
      </c>
      <c r="D36" s="99" t="s">
        <v>3141</v>
      </c>
      <c r="E36" s="99" t="s">
        <v>2005</v>
      </c>
      <c r="F36" s="101" t="s">
        <v>3142</v>
      </c>
      <c r="G36" s="64"/>
    </row>
    <row r="37" spans="1:7" ht="30.75" thickBot="1">
      <c r="A37" s="4" t="s">
        <v>1616</v>
      </c>
      <c r="B37" s="4" t="s">
        <v>1616</v>
      </c>
      <c r="C37" s="4" t="s">
        <v>1617</v>
      </c>
      <c r="D37" s="99" t="s">
        <v>1620</v>
      </c>
      <c r="E37" s="101" t="s">
        <v>2000</v>
      </c>
      <c r="F37" s="101" t="s">
        <v>103</v>
      </c>
      <c r="G37" s="64"/>
    </row>
    <row r="38" spans="1:7" ht="30.75" thickBot="1">
      <c r="A38" s="4" t="s">
        <v>1622</v>
      </c>
      <c r="B38" s="4" t="s">
        <v>1622</v>
      </c>
      <c r="C38" s="4" t="s">
        <v>1623</v>
      </c>
      <c r="D38" s="99" t="s">
        <v>1625</v>
      </c>
      <c r="E38" s="101" t="s">
        <v>2000</v>
      </c>
      <c r="F38" s="101" t="s">
        <v>103</v>
      </c>
      <c r="G38" s="64"/>
    </row>
    <row r="39" spans="1:7" ht="30.75" thickBot="1">
      <c r="A39" s="4" t="s">
        <v>1628</v>
      </c>
      <c r="B39" s="4" t="s">
        <v>1628</v>
      </c>
      <c r="C39" s="4" t="s">
        <v>1629</v>
      </c>
      <c r="D39" s="99" t="s">
        <v>1631</v>
      </c>
      <c r="E39" s="101" t="s">
        <v>2000</v>
      </c>
      <c r="F39" s="101" t="s">
        <v>103</v>
      </c>
      <c r="G39" s="64"/>
    </row>
    <row r="40" spans="1:7" ht="30.75" thickBot="1">
      <c r="A40" s="4" t="s">
        <v>1633</v>
      </c>
      <c r="B40" s="4" t="s">
        <v>1633</v>
      </c>
      <c r="C40" s="4" t="s">
        <v>1634</v>
      </c>
      <c r="D40" s="99" t="s">
        <v>1636</v>
      </c>
      <c r="E40" s="101" t="s">
        <v>2000</v>
      </c>
      <c r="F40" s="101" t="s">
        <v>103</v>
      </c>
      <c r="G40" s="64"/>
    </row>
    <row r="41" spans="1:7" ht="15.75" thickBot="1">
      <c r="A41" s="4" t="s">
        <v>1721</v>
      </c>
      <c r="B41" s="4" t="s">
        <v>1721</v>
      </c>
      <c r="C41" s="4" t="s">
        <v>1722</v>
      </c>
      <c r="D41" s="99" t="s">
        <v>1725</v>
      </c>
      <c r="E41" s="101" t="s">
        <v>2000</v>
      </c>
      <c r="F41" s="101" t="s">
        <v>103</v>
      </c>
      <c r="G41" s="64"/>
    </row>
    <row r="42" spans="1:7" ht="15.75" thickBot="1">
      <c r="A42" s="4" t="s">
        <v>1727</v>
      </c>
      <c r="B42" s="4" t="s">
        <v>1727</v>
      </c>
      <c r="C42" s="4" t="s">
        <v>1728</v>
      </c>
      <c r="D42" s="99" t="s">
        <v>1730</v>
      </c>
      <c r="E42" s="101" t="s">
        <v>2000</v>
      </c>
      <c r="F42" s="101" t="s">
        <v>103</v>
      </c>
      <c r="G42" s="64"/>
    </row>
    <row r="43" spans="1:7" ht="15.75" thickBot="1">
      <c r="A43" s="4" t="s">
        <v>1733</v>
      </c>
      <c r="B43" s="4" t="s">
        <v>1733</v>
      </c>
      <c r="C43" s="4" t="s">
        <v>1734</v>
      </c>
      <c r="D43" s="99" t="s">
        <v>1736</v>
      </c>
      <c r="E43" s="101" t="s">
        <v>2000</v>
      </c>
      <c r="F43" s="101" t="s">
        <v>103</v>
      </c>
      <c r="G43" s="64"/>
    </row>
    <row r="44" spans="1:7" ht="15.75" thickBot="1">
      <c r="A44" s="4" t="s">
        <v>1738</v>
      </c>
      <c r="B44" s="4" t="s">
        <v>1738</v>
      </c>
      <c r="C44" s="4" t="s">
        <v>1739</v>
      </c>
      <c r="D44" s="99" t="s">
        <v>1741</v>
      </c>
      <c r="E44" s="101" t="s">
        <v>2000</v>
      </c>
      <c r="F44" s="101" t="s">
        <v>103</v>
      </c>
      <c r="G44" s="64"/>
    </row>
    <row r="45" spans="1:7" ht="30.75" thickBot="1">
      <c r="A45" s="4" t="s">
        <v>1845</v>
      </c>
      <c r="B45" s="4" t="s">
        <v>1845</v>
      </c>
      <c r="C45" s="4" t="s">
        <v>1846</v>
      </c>
      <c r="D45" s="99" t="s">
        <v>1847</v>
      </c>
      <c r="E45" s="101" t="s">
        <v>2000</v>
      </c>
      <c r="F45" s="101" t="s">
        <v>103</v>
      </c>
      <c r="G45" s="64"/>
    </row>
    <row r="46" spans="1:7" ht="15.75" thickBot="1">
      <c r="A46" s="4" t="s">
        <v>3143</v>
      </c>
      <c r="B46" s="4" t="s">
        <v>3143</v>
      </c>
      <c r="C46" s="4" t="s">
        <v>3144</v>
      </c>
      <c r="D46" s="99" t="s">
        <v>1851</v>
      </c>
      <c r="E46" s="99" t="s">
        <v>2005</v>
      </c>
      <c r="F46" s="101" t="s">
        <v>3090</v>
      </c>
      <c r="G46" s="64"/>
    </row>
    <row r="47" spans="1:7" ht="15.75" thickBot="1">
      <c r="A47" s="4" t="s">
        <v>3145</v>
      </c>
      <c r="B47" s="4" t="s">
        <v>3145</v>
      </c>
      <c r="C47" s="4" t="s">
        <v>3146</v>
      </c>
      <c r="D47" s="99" t="s">
        <v>1855</v>
      </c>
      <c r="E47" s="99" t="s">
        <v>2005</v>
      </c>
      <c r="F47" s="101" t="s">
        <v>2009</v>
      </c>
      <c r="G47" s="64"/>
    </row>
    <row r="48" spans="1:7" ht="30.75" thickBot="1">
      <c r="A48" s="4" t="s">
        <v>3147</v>
      </c>
      <c r="B48" s="4" t="s">
        <v>3147</v>
      </c>
      <c r="C48" s="4" t="s">
        <v>3148</v>
      </c>
      <c r="D48" s="99" t="s">
        <v>1860</v>
      </c>
      <c r="E48" s="99" t="s">
        <v>2005</v>
      </c>
      <c r="F48" s="101" t="s">
        <v>2009</v>
      </c>
      <c r="G48" s="64"/>
    </row>
    <row r="49" spans="1:7" ht="30.75" thickBot="1">
      <c r="A49" s="4" t="s">
        <v>3149</v>
      </c>
      <c r="B49" s="4" t="s">
        <v>3149</v>
      </c>
      <c r="C49" s="4" t="s">
        <v>3150</v>
      </c>
      <c r="D49" s="99" t="s">
        <v>1860</v>
      </c>
      <c r="E49" s="99" t="s">
        <v>2005</v>
      </c>
      <c r="F49" s="101" t="s">
        <v>2009</v>
      </c>
      <c r="G49" s="64"/>
    </row>
    <row r="50" spans="1:7" ht="30.75" thickBot="1">
      <c r="A50" s="4" t="s">
        <v>3151</v>
      </c>
      <c r="B50" s="4" t="s">
        <v>3151</v>
      </c>
      <c r="C50" s="4" t="s">
        <v>3151</v>
      </c>
      <c r="D50" s="99" t="s">
        <v>1869</v>
      </c>
      <c r="E50" s="99" t="s">
        <v>2005</v>
      </c>
      <c r="F50" s="101" t="s">
        <v>3152</v>
      </c>
      <c r="G50" s="64"/>
    </row>
    <row r="51" spans="1:7">
      <c r="A51" s="100"/>
      <c r="B51" s="121" t="s">
        <v>3153</v>
      </c>
      <c r="C51" s="100"/>
      <c r="D51" s="99"/>
      <c r="E51" s="99"/>
      <c r="F51" s="101"/>
      <c r="G51" s="64"/>
    </row>
    <row r="52" spans="1:7">
      <c r="A52" s="99" t="s">
        <v>757</v>
      </c>
      <c r="B52" s="99" t="s">
        <v>756</v>
      </c>
      <c r="C52" s="100" t="str">
        <f>VLOOKUP(B52,'Übersicht SYS'!C35:D429,2,FALSE)</f>
        <v>Number of beads</v>
      </c>
      <c r="D52" s="99" t="s">
        <v>758</v>
      </c>
      <c r="E52" s="99" t="s">
        <v>2005</v>
      </c>
      <c r="F52" s="101" t="s">
        <v>103</v>
      </c>
      <c r="G52" s="64"/>
    </row>
    <row r="53" spans="1:7" ht="30">
      <c r="A53" s="99" t="s">
        <v>3154</v>
      </c>
      <c r="B53" s="99" t="s">
        <v>761</v>
      </c>
      <c r="C53" s="100" t="str">
        <f>VLOOKUP(B53,'Übersicht SYS'!C36:D430,2,FALSE)</f>
        <v>Duration of shortest bead</v>
      </c>
      <c r="D53" s="99" t="s">
        <v>763</v>
      </c>
      <c r="E53" s="99" t="s">
        <v>2005</v>
      </c>
      <c r="F53" s="101" t="s">
        <v>2010</v>
      </c>
      <c r="G53" s="64"/>
    </row>
    <row r="54" spans="1:7" ht="30.75" thickBot="1">
      <c r="A54" s="102" t="s">
        <v>3155</v>
      </c>
      <c r="B54" s="43" t="s">
        <v>3156</v>
      </c>
      <c r="C54" s="100" t="str">
        <f>VLOOKUP(B54,'Übersicht SYS'!C37:D431,2,FALSE)</f>
        <v>Bead number calculated from array position using BeadCount</v>
      </c>
      <c r="D54" s="101" t="s">
        <v>774</v>
      </c>
      <c r="E54" s="99" t="s">
        <v>3157</v>
      </c>
      <c r="F54" s="101" t="s">
        <v>103</v>
      </c>
      <c r="G54" s="64"/>
    </row>
    <row r="55" spans="1:7" ht="75">
      <c r="A55" s="100" t="s">
        <v>785</v>
      </c>
      <c r="B55" s="100" t="s">
        <v>785</v>
      </c>
      <c r="C55" s="100" t="str">
        <f>VLOOKUP(B55,'Übersicht SYS'!C38:D432,2,FALSE)</f>
        <v>Array of single bead application volumes.
Depending upon the customer requirement each value can be extracted in derived data logic.</v>
      </c>
      <c r="D55" s="101" t="s">
        <v>788</v>
      </c>
      <c r="E55" s="99" t="s">
        <v>2005</v>
      </c>
      <c r="F55" s="101" t="s">
        <v>2008</v>
      </c>
      <c r="G55" s="64"/>
    </row>
    <row r="56" spans="1:7" ht="75">
      <c r="A56" s="100" t="s">
        <v>791</v>
      </c>
      <c r="B56" s="100" t="s">
        <v>791</v>
      </c>
      <c r="C56" s="100" t="str">
        <f>VLOOKUP(B56,'Übersicht SYS'!C39:D433,2,FALSE)</f>
        <v>Array of single bead target volumes.
Depending upon the customer requirement each value can be extracted in derived data logic.</v>
      </c>
      <c r="D56" s="101" t="s">
        <v>793</v>
      </c>
      <c r="E56" s="99" t="s">
        <v>2005</v>
      </c>
      <c r="F56" s="101" t="s">
        <v>2008</v>
      </c>
      <c r="G56" s="64"/>
    </row>
    <row r="57" spans="1:7" ht="105.75" thickBot="1">
      <c r="A57" s="102" t="s">
        <v>3158</v>
      </c>
      <c r="B57" s="43" t="s">
        <v>796</v>
      </c>
      <c r="C57" s="100" t="str">
        <f>VLOOKUP(B57,'Übersicht SYS'!C40:D434,2,FALSE)</f>
        <v>Array of single bead volume lower tolerance.
Depending upon the customer requirement lower limit can be calculated in derived data logic.
Also value of each single bead can be extracted.</v>
      </c>
      <c r="D57" s="101" t="s">
        <v>799</v>
      </c>
      <c r="E57" s="99" t="s">
        <v>2005</v>
      </c>
      <c r="F57" s="101" t="s">
        <v>2008</v>
      </c>
      <c r="G57" s="64"/>
    </row>
    <row r="58" spans="1:7" ht="120.75" thickBot="1">
      <c r="A58" s="102" t="s">
        <v>3159</v>
      </c>
      <c r="B58" s="43" t="s">
        <v>802</v>
      </c>
      <c r="C58" s="100" t="str">
        <f>VLOOKUP(B58,'Übersicht SYS'!C41:D435,2,FALSE)</f>
        <v>Array of single bead volume upper tolerance.
Depending upon the customer requirement each upper limit can be calculated in derived data logic.
Also value of each single bead can be extracted.</v>
      </c>
      <c r="D58" s="101" t="s">
        <v>805</v>
      </c>
      <c r="E58" s="99" t="s">
        <v>2005</v>
      </c>
      <c r="F58" s="101" t="s">
        <v>2008</v>
      </c>
      <c r="G58" s="64"/>
    </row>
    <row r="59" spans="1:7" ht="75">
      <c r="A59" s="100" t="s">
        <v>2663</v>
      </c>
      <c r="B59" s="100" t="s">
        <v>777</v>
      </c>
      <c r="C59" s="100" t="str">
        <f>VLOOKUP(B59,'Übersicht SYS'!C42:D436,2,FALSE)</f>
        <v>Array of single bead application results. 
Depending upon the customer requirement each value can be extracted in derived data logic.</v>
      </c>
      <c r="D59" s="101" t="s">
        <v>782</v>
      </c>
      <c r="E59" s="99" t="s">
        <v>3160</v>
      </c>
      <c r="F59" s="64" t="s">
        <v>103</v>
      </c>
      <c r="G59" s="64"/>
    </row>
    <row r="60" spans="1:7">
      <c r="A60" s="100"/>
      <c r="B60" s="121" t="s">
        <v>1873</v>
      </c>
      <c r="C60" s="100"/>
      <c r="D60" s="101"/>
      <c r="E60" s="99"/>
      <c r="F60" s="64"/>
      <c r="G60" s="64"/>
    </row>
    <row r="61" spans="1:7">
      <c r="A61" s="99" t="s">
        <v>3161</v>
      </c>
      <c r="B61" s="99" t="s">
        <v>1876</v>
      </c>
      <c r="C61" s="100" t="str">
        <f>VLOOKUP(B61,'Übersicht SYS'!C43:D437,2,FALSE)</f>
        <v>Device name</v>
      </c>
      <c r="D61" s="99" t="s">
        <v>1878</v>
      </c>
      <c r="E61" s="99" t="s">
        <v>3162</v>
      </c>
      <c r="F61" s="64" t="s">
        <v>103</v>
      </c>
      <c r="G61" s="64"/>
    </row>
    <row r="62" spans="1:7">
      <c r="A62" s="100" t="s">
        <v>3163</v>
      </c>
      <c r="B62" s="100" t="s">
        <v>1881</v>
      </c>
      <c r="C62" s="100" t="str">
        <f>VLOOKUP(B62,'Übersicht SYS'!C44:D438,2,FALSE)</f>
        <v>Assembly cycle</v>
      </c>
      <c r="D62" s="99" t="s">
        <v>1883</v>
      </c>
      <c r="E62" s="64"/>
      <c r="F62" s="64" t="s">
        <v>103</v>
      </c>
      <c r="G62" s="64"/>
    </row>
    <row r="63" spans="1:7">
      <c r="A63" s="99" t="s">
        <v>3164</v>
      </c>
      <c r="B63" s="99" t="s">
        <v>1886</v>
      </c>
      <c r="C63" s="100" t="str">
        <f>VLOOKUP(B63,'Übersicht SYS'!C45:D439,2,FALSE)</f>
        <v>Assembly line</v>
      </c>
      <c r="D63" s="99" t="s">
        <v>1888</v>
      </c>
      <c r="E63" s="99" t="s">
        <v>3165</v>
      </c>
      <c r="F63" s="64" t="s">
        <v>103</v>
      </c>
      <c r="G63" s="64"/>
    </row>
    <row r="64" spans="1:7">
      <c r="A64" s="100" t="s">
        <v>3166</v>
      </c>
      <c r="B64" s="100" t="s">
        <v>1891</v>
      </c>
      <c r="C64" s="100" t="str">
        <f>VLOOKUP(B64,'Übersicht SYS'!C46:D440,2,FALSE)</f>
        <v>Assembly line section</v>
      </c>
      <c r="D64" s="99" t="s">
        <v>1893</v>
      </c>
      <c r="E64" s="64" t="s">
        <v>3167</v>
      </c>
      <c r="F64" s="64" t="s">
        <v>103</v>
      </c>
      <c r="G64" s="64"/>
    </row>
    <row r="65" spans="1:7">
      <c r="A65" s="99" t="s">
        <v>3168</v>
      </c>
      <c r="B65" s="99" t="s">
        <v>1896</v>
      </c>
      <c r="C65" s="100" t="str">
        <f>VLOOKUP(B65,'Übersicht SYS'!C47:D441,2,FALSE)</f>
        <v>Assembly subline</v>
      </c>
      <c r="D65" s="99" t="s">
        <v>1898</v>
      </c>
      <c r="E65" s="64" t="s">
        <v>3169</v>
      </c>
      <c r="F65" s="64" t="s">
        <v>103</v>
      </c>
      <c r="G65" s="64"/>
    </row>
    <row r="66" spans="1:7">
      <c r="A66" s="100" t="s">
        <v>1901</v>
      </c>
      <c r="B66" s="100" t="s">
        <v>1901</v>
      </c>
      <c r="C66" s="100" t="str">
        <f>VLOOKUP(B66,'Übersicht SYS'!C48:D442,2,FALSE)</f>
        <v>Plant</v>
      </c>
      <c r="D66" s="99" t="s">
        <v>1902</v>
      </c>
      <c r="E66" s="64" t="s">
        <v>3170</v>
      </c>
      <c r="F66" s="64" t="s">
        <v>103</v>
      </c>
      <c r="G66" s="64"/>
    </row>
    <row r="67" spans="1:7">
      <c r="A67" s="99" t="s">
        <v>3171</v>
      </c>
      <c r="B67" s="99" t="s">
        <v>1905</v>
      </c>
      <c r="C67" s="100" t="str">
        <f>VLOOKUP(B67,'Übersicht SYS'!C49:D443,2,FALSE)</f>
        <v>Plant segment</v>
      </c>
      <c r="D67" s="99" t="s">
        <v>1907</v>
      </c>
      <c r="E67" s="64" t="s">
        <v>3172</v>
      </c>
      <c r="F67" s="64" t="s">
        <v>103</v>
      </c>
      <c r="G67" s="64"/>
    </row>
    <row r="68" spans="1:7">
      <c r="A68" s="100" t="s">
        <v>3173</v>
      </c>
      <c r="B68" s="100" t="s">
        <v>1910</v>
      </c>
      <c r="C68" s="100" t="str">
        <f>VLOOKUP(B68,'Übersicht SYS'!C50:D444,2,FALSE)</f>
        <v>Connection side (left or rigth)</v>
      </c>
      <c r="D68" s="99" t="s">
        <v>1912</v>
      </c>
      <c r="E68" s="64" t="s">
        <v>3174</v>
      </c>
      <c r="F68" s="64" t="s">
        <v>103</v>
      </c>
      <c r="G68" s="64"/>
    </row>
    <row r="69" spans="1:7">
      <c r="A69" s="99" t="s">
        <v>3175</v>
      </c>
      <c r="B69" s="99" t="s">
        <v>1915</v>
      </c>
      <c r="C69" s="100" t="str">
        <f>VLOOKUP(B69,'Übersicht SYS'!C51:D445,2,FALSE)</f>
        <v>Check digit</v>
      </c>
      <c r="D69" s="99" t="s">
        <v>1917</v>
      </c>
      <c r="E69" s="64" t="s">
        <v>3176</v>
      </c>
      <c r="F69" s="64" t="s">
        <v>103</v>
      </c>
      <c r="G69" s="64"/>
    </row>
    <row r="70" spans="1:7">
      <c r="A70" s="100" t="s">
        <v>3177</v>
      </c>
      <c r="B70" s="100" t="s">
        <v>1919</v>
      </c>
      <c r="C70" s="100" t="str">
        <f>VLOOKUP(B70,'Übersicht SYS'!C52:D446,2,FALSE)</f>
        <v>Body ident</v>
      </c>
      <c r="D70" s="99" t="s">
        <v>174</v>
      </c>
      <c r="E70" s="64" t="s">
        <v>2000</v>
      </c>
      <c r="F70" s="64" t="s">
        <v>103</v>
      </c>
      <c r="G70" s="64"/>
    </row>
    <row r="71" spans="1:7">
      <c r="A71" s="99" t="s">
        <v>342</v>
      </c>
      <c r="B71" s="99" t="s">
        <v>342</v>
      </c>
      <c r="C71" s="100" t="str">
        <f>VLOOKUP(B71,'Übersicht SYS'!C53:D447,2,FALSE)</f>
        <v>Status</v>
      </c>
      <c r="D71" s="99" t="s">
        <v>1923</v>
      </c>
      <c r="E71" s="99" t="s">
        <v>3160</v>
      </c>
      <c r="F71" s="64" t="s">
        <v>103</v>
      </c>
      <c r="G71" s="64"/>
    </row>
  </sheetData>
  <pageMargins left="0.7" right="0.7" top="0.78740157499999996" bottom="0.78740157499999996"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1A3534-FE8B-4E6E-9194-E37F5CC636BC}">
  <dimension ref="A11:G157"/>
  <sheetViews>
    <sheetView view="pageLayout" topLeftCell="A61" zoomScale="115" zoomScaleNormal="130" zoomScaleSheetLayoutView="130" zoomScalePageLayoutView="115" workbookViewId="0">
      <selection activeCell="B71" sqref="B71"/>
    </sheetView>
  </sheetViews>
  <sheetFormatPr defaultColWidth="8.7109375" defaultRowHeight="15"/>
  <cols>
    <col min="1" max="1" width="3.85546875" customWidth="1"/>
    <col min="2" max="2" width="11.85546875" customWidth="1"/>
    <col min="3" max="3" width="23.5703125" customWidth="1"/>
    <col min="4" max="4" width="18.7109375" customWidth="1"/>
    <col min="5" max="5" width="13.5703125" style="38" customWidth="1"/>
    <col min="6" max="6" width="6.5703125" customWidth="1"/>
    <col min="8" max="10" width="9" customWidth="1"/>
  </cols>
  <sheetData>
    <row r="11" spans="4:4">
      <c r="D11" s="38"/>
    </row>
    <row r="12" spans="4:4">
      <c r="D12" s="38"/>
    </row>
    <row r="13" spans="4:4">
      <c r="D13" s="38"/>
    </row>
    <row r="14" spans="4:4">
      <c r="D14" s="38"/>
    </row>
    <row r="15" spans="4:4">
      <c r="D15" s="38"/>
    </row>
    <row r="16" spans="4:4">
      <c r="D16" s="38"/>
    </row>
    <row r="17" spans="2:4">
      <c r="D17" s="38"/>
    </row>
    <row r="18" spans="2:4">
      <c r="D18" s="38"/>
    </row>
    <row r="19" spans="2:4">
      <c r="D19" s="38"/>
    </row>
    <row r="20" spans="2:4">
      <c r="D20" s="38"/>
    </row>
    <row r="21" spans="2:4">
      <c r="D21" s="38"/>
    </row>
    <row r="22" spans="2:4">
      <c r="D22" s="38"/>
    </row>
    <row r="23" spans="2:4" ht="26.25">
      <c r="D23" s="46"/>
    </row>
    <row r="24" spans="2:4" ht="26.25">
      <c r="D24" s="46"/>
    </row>
    <row r="25" spans="2:4" ht="26.25">
      <c r="D25" s="46"/>
    </row>
    <row r="26" spans="2:4">
      <c r="D26" s="38"/>
    </row>
    <row r="27" spans="2:4">
      <c r="D27" s="38"/>
    </row>
    <row r="28" spans="2:4">
      <c r="D28" s="38"/>
    </row>
    <row r="29" spans="2:4">
      <c r="D29" s="38"/>
    </row>
    <row r="30" spans="2:4">
      <c r="B30" s="47"/>
      <c r="D30" s="48"/>
    </row>
    <row r="31" spans="2:4">
      <c r="D31" s="48"/>
    </row>
    <row r="32" spans="2:4">
      <c r="D32" s="48"/>
    </row>
    <row r="33" spans="2:6">
      <c r="D33" s="38"/>
    </row>
    <row r="34" spans="2:6">
      <c r="B34" s="47"/>
      <c r="D34" s="48"/>
    </row>
    <row r="35" spans="2:6">
      <c r="D35" s="38"/>
    </row>
    <row r="36" spans="2:6">
      <c r="D36" s="38"/>
    </row>
    <row r="37" spans="2:6">
      <c r="D37" s="38"/>
    </row>
    <row r="38" spans="2:6">
      <c r="D38" s="38"/>
    </row>
    <row r="39" spans="2:6">
      <c r="D39" s="38"/>
    </row>
    <row r="40" spans="2:6">
      <c r="C40" s="47"/>
      <c r="D40" s="48"/>
    </row>
    <row r="41" spans="2:6">
      <c r="C41" s="47"/>
      <c r="D41" s="48"/>
    </row>
    <row r="42" spans="2:6">
      <c r="B42" s="95"/>
      <c r="C42" s="95"/>
    </row>
    <row r="43" spans="2:6">
      <c r="B43" s="95" t="s">
        <v>3178</v>
      </c>
      <c r="C43" s="95" t="s">
        <v>2766</v>
      </c>
    </row>
    <row r="44" spans="2:6">
      <c r="B44" s="88" t="s">
        <v>47</v>
      </c>
      <c r="E44"/>
    </row>
    <row r="45" spans="2:6">
      <c r="B45" s="199" t="s">
        <v>48</v>
      </c>
      <c r="C45" s="387" t="s">
        <v>50</v>
      </c>
      <c r="D45" s="388"/>
      <c r="E45" s="200" t="s">
        <v>51</v>
      </c>
      <c r="F45" s="199" t="s">
        <v>49</v>
      </c>
    </row>
    <row r="46" spans="2:6">
      <c r="B46" s="176" t="s">
        <v>2767</v>
      </c>
      <c r="C46" s="385" t="s">
        <v>3179</v>
      </c>
      <c r="D46" s="386"/>
      <c r="E46" s="186" t="s">
        <v>2080</v>
      </c>
      <c r="F46" s="174" t="s">
        <v>52</v>
      </c>
    </row>
    <row r="47" spans="2:6">
      <c r="B47" s="176" t="s">
        <v>2768</v>
      </c>
      <c r="C47" s="385" t="s">
        <v>56</v>
      </c>
      <c r="D47" s="386"/>
      <c r="E47" s="186" t="s">
        <v>54</v>
      </c>
      <c r="F47" s="174" t="s">
        <v>55</v>
      </c>
    </row>
    <row r="48" spans="2:6">
      <c r="B48" s="176">
        <v>45160</v>
      </c>
      <c r="C48" s="385" t="s">
        <v>56</v>
      </c>
      <c r="D48" s="386"/>
      <c r="E48" s="186" t="s">
        <v>3180</v>
      </c>
      <c r="F48" s="174" t="s">
        <v>57</v>
      </c>
    </row>
    <row r="49" spans="2:6">
      <c r="B49" s="176">
        <v>45161</v>
      </c>
      <c r="C49" s="385" t="s">
        <v>3181</v>
      </c>
      <c r="D49" s="386"/>
      <c r="E49" s="186" t="s">
        <v>2080</v>
      </c>
      <c r="F49" s="174" t="s">
        <v>2068</v>
      </c>
    </row>
    <row r="50" spans="2:6">
      <c r="B50" s="176">
        <v>45615</v>
      </c>
      <c r="C50" s="385" t="s">
        <v>3182</v>
      </c>
      <c r="D50" s="386"/>
      <c r="E50" s="186" t="s">
        <v>59</v>
      </c>
      <c r="F50" s="174" t="s">
        <v>2070</v>
      </c>
    </row>
    <row r="51" spans="2:6">
      <c r="B51" s="176">
        <v>45598</v>
      </c>
      <c r="C51" s="385" t="s">
        <v>3183</v>
      </c>
      <c r="D51" s="386"/>
      <c r="E51" s="186" t="s">
        <v>59</v>
      </c>
      <c r="F51" s="174" t="s">
        <v>2072</v>
      </c>
    </row>
    <row r="52" spans="2:6">
      <c r="B52" s="176">
        <v>45673</v>
      </c>
      <c r="C52" s="385" t="s">
        <v>2079</v>
      </c>
      <c r="D52" s="386"/>
      <c r="E52" s="186" t="s">
        <v>2080</v>
      </c>
      <c r="F52" s="174" t="s">
        <v>2075</v>
      </c>
    </row>
    <row r="54" spans="2:6">
      <c r="B54" s="147" t="str">
        <f>IF('Template Pdf'!B55="","",'Template Pdf'!B55)</f>
        <v>Table of contents</v>
      </c>
      <c r="C54" s="49"/>
      <c r="D54" s="49"/>
      <c r="E54" s="49"/>
      <c r="F54" s="49"/>
    </row>
    <row r="55" spans="2:6">
      <c r="B55" s="49" t="str">
        <f>LEFT('Template Pdf'!B56,3)&amp;B42&amp;RIGHT('Template Pdf'!B56,16)</f>
        <v>1. Revision History</v>
      </c>
      <c r="C55" s="49"/>
      <c r="D55" s="49"/>
      <c r="E55" s="49"/>
      <c r="F55" s="49">
        <v>2</v>
      </c>
    </row>
    <row r="56" spans="2:6">
      <c r="B56" s="49" t="str">
        <f ca="1">LEFT('Template Pdf'!B57,3)&amp;B43&amp;RIGHT('Template Pdf'!B57,16)</f>
        <v>2. IBM MQ Data Collection</v>
      </c>
      <c r="C56" s="49"/>
      <c r="D56" s="49"/>
      <c r="E56" s="49"/>
      <c r="F56" s="49">
        <v>3</v>
      </c>
    </row>
    <row r="57" spans="2:6">
      <c r="B57" s="49"/>
      <c r="C57" s="49" t="str">
        <f>LEFT('Template Pdf'!C58,3)&amp;C44&amp;RIGHT('Template Pdf'!C58,16)</f>
        <v>2.1 Recommendations</v>
      </c>
      <c r="D57" s="49"/>
      <c r="E57" s="49"/>
      <c r="F57" s="49">
        <v>3</v>
      </c>
    </row>
    <row r="58" spans="2:6">
      <c r="B58" s="49"/>
      <c r="C58" s="49" t="str">
        <f>LEFT('Template Pdf'!C59,3)&amp;C45&amp;RIGHT('Template Pdf'!C59,16)</f>
        <v>2.2ModificationsData description</v>
      </c>
      <c r="D58" s="49"/>
      <c r="E58" s="49"/>
      <c r="F58" s="49">
        <v>3</v>
      </c>
    </row>
    <row r="59" spans="2:6">
      <c r="B59" s="49" t="str">
        <f>IF('Template Pdf'!B60="","",'Template Pdf'!B60)</f>
        <v/>
      </c>
      <c r="C59" s="49"/>
      <c r="D59" s="49"/>
      <c r="E59" s="49"/>
      <c r="F59" s="49"/>
    </row>
    <row r="60" spans="2:6">
      <c r="B60" s="49"/>
      <c r="C60" s="49"/>
      <c r="D60" s="49"/>
      <c r="E60" s="49"/>
      <c r="F60" s="49"/>
    </row>
    <row r="61" spans="2:6">
      <c r="B61" s="146" t="str">
        <f ca="1">LEFT('Template Pdf'!B62,3)&amp;'SYS IBM MQ Audi Pdf'!B43&amp;RIGHT('Template Pdf'!B62,16)</f>
        <v>2. IBM MQ Data Collection</v>
      </c>
      <c r="C61" s="49"/>
      <c r="D61" s="49"/>
      <c r="E61" s="49"/>
      <c r="F61" s="49"/>
    </row>
    <row r="62" spans="2:6">
      <c r="B62" s="146" t="str">
        <f>IF('Template Pdf'!B63="","",'Template Pdf'!B63)</f>
        <v xml:space="preserve">2.1 Commercial Guideline &amp; Recommendations </v>
      </c>
      <c r="C62" s="146"/>
      <c r="D62" s="49"/>
      <c r="E62" s="49"/>
      <c r="F62" s="49"/>
    </row>
    <row r="63" spans="2:6">
      <c r="B63" s="49" t="str">
        <f>IF('Template Pdf'!B64="","",'Template Pdf'!B64)</f>
        <v>1. The current document serves as a guide. It is continuously enriched and maintained by Atlas Copco.</v>
      </c>
      <c r="C63" s="49"/>
      <c r="D63" s="49"/>
      <c r="E63" s="49"/>
      <c r="F63" s="49"/>
    </row>
    <row r="64" spans="2:6">
      <c r="B64" s="49" t="str">
        <f>IF('Template Pdf'!B65="","",'Template Pdf'!B65)</f>
        <v xml:space="preserve">2. The enabling of the data transfer functionality, is linked to a license file activation on the controller. </v>
      </c>
      <c r="C64" s="49"/>
      <c r="D64" s="49"/>
      <c r="E64" s="49"/>
      <c r="F64" s="49"/>
    </row>
    <row r="65" spans="2:6">
      <c r="B65" s="49" t="str">
        <f>IF('Template Pdf'!B66="","",'Template Pdf'!B66)</f>
        <v xml:space="preserve">    A temporary license can be provided for up to 3 months, for Demo purposes. </v>
      </c>
      <c r="C65" s="49"/>
      <c r="D65" s="49"/>
      <c r="E65" s="49"/>
      <c r="F65" s="49"/>
    </row>
    <row r="66" spans="2:6">
      <c r="B66" s="49" t="str">
        <f>IF('Template Pdf'!B67="","",'Template Pdf'!B67)</f>
        <v>3. It has to be noted that some quantities might only be available through the use of specific options in the controller, </v>
      </c>
      <c r="C66" s="49"/>
      <c r="D66" s="49"/>
      <c r="E66" s="49"/>
      <c r="F66" s="49"/>
    </row>
    <row r="67" spans="2:6">
      <c r="B67" s="49" t="str">
        <f>IF('Template Pdf'!B68="","",'Template Pdf'!B68)</f>
        <v xml:space="preserve">    which might not be activated by default.</v>
      </c>
      <c r="C67" s="49"/>
      <c r="D67" s="49"/>
      <c r="E67" s="49"/>
      <c r="F67" s="49"/>
    </row>
    <row r="68" spans="2:6">
      <c r="B68" s="49" t="str">
        <f>IF('Template Pdf'!B69="","",'Template Pdf'!B69)</f>
        <v xml:space="preserve">4. A simulator is usually provided to facilitate the integration in the factory network, prior the delivery of the real </v>
      </c>
      <c r="C68" s="49"/>
      <c r="D68" s="49"/>
      <c r="E68" s="49"/>
      <c r="F68" s="49"/>
    </row>
    <row r="69" spans="2:6">
      <c r="B69" s="49" t="str">
        <f>IF('Template Pdf'!B70="","",'Template Pdf'!B70)</f>
        <v xml:space="preserve">    system.</v>
      </c>
      <c r="C69" s="49"/>
      <c r="D69" s="49"/>
      <c r="E69" s="49"/>
      <c r="F69" s="49"/>
    </row>
    <row r="70" spans="2:6">
      <c r="B70" s="49" t="str">
        <f>IF('Template Pdf'!B71="","",'Template Pdf'!B71)</f>
        <v/>
      </c>
      <c r="C70" s="49"/>
      <c r="D70" s="49"/>
      <c r="E70" s="49"/>
      <c r="F70" s="49"/>
    </row>
    <row r="71" spans="2:6">
      <c r="B71" s="49" t="str">
        <f>IF('Template Pdf'!B72="","",'Template Pdf'!B72)</f>
        <v/>
      </c>
      <c r="C71" s="49"/>
      <c r="D71" s="49"/>
      <c r="E71" s="49"/>
      <c r="F71" s="49"/>
    </row>
    <row r="72" spans="2:6">
      <c r="B72" s="49" t="str">
        <f>IF('Template Pdf'!B73="","",'Template Pdf'!B73)</f>
        <v/>
      </c>
      <c r="C72" s="49"/>
      <c r="D72" s="49"/>
      <c r="E72" s="49"/>
      <c r="F72" s="49"/>
    </row>
    <row r="73" spans="2:6">
      <c r="B73" s="146" t="str">
        <f>IF('Template Pdf'!B75="","",'Template Pdf'!B75)</f>
        <v>2.2 Data description</v>
      </c>
      <c r="C73" s="49"/>
      <c r="D73" s="49"/>
      <c r="E73" s="49"/>
      <c r="F73" s="49"/>
    </row>
    <row r="74" spans="2:6">
      <c r="B74" s="49" t="str" cm="1">
        <f t="array" ref="B74:B76">'Template Pdf'!B76:B78</f>
        <v xml:space="preserve">Available data are listed in the table below. </v>
      </c>
      <c r="C74" s="49"/>
      <c r="D74" s="49"/>
      <c r="E74" s="49"/>
      <c r="F74" s="49"/>
    </row>
    <row r="75" spans="2:6">
      <c r="B75" s="49" t="str">
        <v xml:space="preserve">Within JSON messages (especially for MQTT), the order of the properties may differ in the future, </v>
      </c>
      <c r="C75" s="49"/>
      <c r="D75" s="49"/>
      <c r="E75" s="49"/>
      <c r="F75" s="49"/>
    </row>
    <row r="76" spans="2:6">
      <c r="B76" s="49" t="str">
        <v xml:space="preserve">but the names of the properties are fixed. </v>
      </c>
      <c r="C76" s="49"/>
      <c r="D76" s="49"/>
      <c r="E76" s="49"/>
      <c r="F76" s="49"/>
    </row>
    <row r="77" spans="2:6">
      <c r="B77" s="49"/>
    </row>
    <row r="78" spans="2:6">
      <c r="B78" s="49"/>
    </row>
    <row r="79" spans="2:6">
      <c r="B79" s="60"/>
    </row>
    <row r="80" spans="2:6">
      <c r="B80" s="60"/>
    </row>
    <row r="81" spans="1:7">
      <c r="B81" s="60"/>
    </row>
    <row r="82" spans="1:7">
      <c r="B82" s="60"/>
    </row>
    <row r="83" spans="1:7">
      <c r="B83" s="60"/>
    </row>
    <row r="84" spans="1:7" ht="15.75" thickBot="1"/>
    <row r="85" spans="1:7" ht="24">
      <c r="A85" s="49"/>
      <c r="B85" s="90" t="str" cm="1">
        <f t="array" ref="B85:F85">IF('SYS IBM MQ Audi'!B2:F2="","",'SYS IBM MQ Audi'!B2:F2)</f>
        <v>Data</v>
      </c>
      <c r="C85" s="91" t="str">
        <v>Description</v>
      </c>
      <c r="D85" s="91" t="str">
        <v>Name in xml</v>
      </c>
      <c r="E85" s="91" t="str">
        <v>Example / Format</v>
      </c>
      <c r="F85" s="92" t="str">
        <v>Unit</v>
      </c>
      <c r="G85" s="49"/>
    </row>
    <row r="86" spans="1:7" ht="24">
      <c r="A86" s="49"/>
      <c r="B86" s="205" t="str" cm="1">
        <f t="array" ref="B86:F86">IF('SYS IBM MQ Audi'!B3:F3="","",'SYS IBM MQ Audi'!B3:F3)</f>
        <v>Machine name</v>
      </c>
      <c r="C86" s="206" t="str">
        <v>Machine name</v>
      </c>
      <c r="D86" s="206" t="str">
        <v>hostname</v>
      </c>
      <c r="E86" s="206" t="str">
        <v>string</v>
      </c>
      <c r="F86" s="207" t="str">
        <v>-</v>
      </c>
      <c r="G86" s="49"/>
    </row>
    <row r="87" spans="1:7">
      <c r="A87" s="49"/>
      <c r="B87" s="205" t="str" cm="1">
        <f t="array" ref="B87:F87">IF('SYS IBM MQ Audi'!B4:F4="","",'SYS IBM MQ Audi'!B4:F4)</f>
        <v>IP-address</v>
      </c>
      <c r="C87" s="206" t="str">
        <v>IP-address</v>
      </c>
      <c r="D87" s="206" t="str">
        <v>ipaddress</v>
      </c>
      <c r="E87" s="206" t="str">
        <v>"127.0.0.1"</v>
      </c>
      <c r="F87" s="207" t="str">
        <v>-</v>
      </c>
      <c r="G87" s="49"/>
    </row>
    <row r="88" spans="1:7" ht="48">
      <c r="A88" s="49"/>
      <c r="B88" s="205" t="str" cm="1">
        <f t="array" ref="B88:F88">IF('SYS IBM MQ Audi'!B5:F5="","",'SYS IBM MQ Audi'!B5:F5)</f>
        <v>Application Time Stamp</v>
      </c>
      <c r="C88" s="206" t="str">
        <v>Time stamp at end of application</v>
      </c>
      <c r="D88" s="206" t="str">
        <v>DAT, TIM</v>
      </c>
      <c r="E88" s="206" t="str">
        <v>&lt;DAT&gt;2023-04-13&lt;/DAT&gt;
&lt;TIM&gt;17:00:23.367&lt;/TIM&gt;</v>
      </c>
      <c r="F88" s="207" t="str">
        <v>-</v>
      </c>
      <c r="G88" s="49"/>
    </row>
    <row r="89" spans="1:7" s="47" customFormat="1" ht="24">
      <c r="A89" s="49"/>
      <c r="B89" s="210" t="str" cm="1">
        <f t="array" ref="B89:F89">IF('SYS IBM MQ Audi'!B6:F6="","",'SYS IBM MQ Audi'!B6:F6)</f>
        <v>Application</v>
      </c>
      <c r="C89" s="211" t="str">
        <v>XML is created at end of application</v>
      </c>
      <c r="D89" s="211" t="str">
        <v/>
      </c>
      <c r="E89" s="211" t="str">
        <v/>
      </c>
      <c r="F89" s="212" t="str">
        <v/>
      </c>
      <c r="G89" s="49"/>
    </row>
    <row r="90" spans="1:7">
      <c r="A90" s="49"/>
      <c r="B90" s="205" t="str" cm="1">
        <f t="array" ref="B90:F90">IF('SYS IBM MQ Audi'!B7:F7="","",'SYS IBM MQ Audi'!B7:F7)</f>
        <v>Unique-ID</v>
      </c>
      <c r="C90" s="206" t="str">
        <v>Unique-ID</v>
      </c>
      <c r="D90" s="206" t="str">
        <v>UniqueId</v>
      </c>
      <c r="E90" s="206" t="str">
        <v>number</v>
      </c>
      <c r="F90" s="207" t="str">
        <v>-</v>
      </c>
      <c r="G90" s="49"/>
    </row>
    <row r="91" spans="1:7" ht="96">
      <c r="A91" s="49"/>
      <c r="B91" s="205" t="str" cm="1">
        <f t="array" ref="B91:F91">IF('SYS IBM MQ Audi'!B8:F8="","",'SYS IBM MQ Audi'!B8:F8)</f>
        <v>Type / Part ID</v>
      </c>
      <c r="C91" s="206" t="str">
        <v xml:space="preserve">Type / Part ID
In SYS6000, this is the PartId. It depends on the robot interface, whether there is a useful value. 
In ASC5000, this is sometimes also used as a TypeId. </v>
      </c>
      <c r="D91" s="206" t="str">
        <v>PartId</v>
      </c>
      <c r="E91" s="206" t="str">
        <v>string</v>
      </c>
      <c r="F91" s="207" t="str">
        <v>-</v>
      </c>
      <c r="G91" s="49"/>
    </row>
    <row r="92" spans="1:7">
      <c r="A92" s="49"/>
      <c r="B92" s="205" t="str" cm="1">
        <f t="array" ref="B92:F92">IF('SYS IBM MQ Audi'!B9:F9="","",'SYS IBM MQ Audi'!B9:F9)</f>
        <v>ActionId</v>
      </c>
      <c r="C92" s="206" t="str">
        <v>ActionId</v>
      </c>
      <c r="D92" s="206" t="str">
        <v>ActionId</v>
      </c>
      <c r="E92" s="206" t="str">
        <v>string</v>
      </c>
      <c r="F92" s="207" t="str">
        <v>-</v>
      </c>
      <c r="G92" s="49"/>
    </row>
    <row r="93" spans="1:7" ht="36">
      <c r="A93" s="49"/>
      <c r="B93" s="205" t="str" cm="1">
        <f t="array" ref="B93:F93">IF('SYS IBM MQ Audi'!B10:F10="","",'SYS IBM MQ Audi'!B10:F10)</f>
        <v>Material Program Number</v>
      </c>
      <c r="C93" s="208" t="str">
        <v>Material program number</v>
      </c>
      <c r="D93" s="208" t="str">
        <v>PRG
ProgramNumber</v>
      </c>
      <c r="E93" s="208" t="str">
        <v>number 0..255</v>
      </c>
      <c r="F93" s="209" t="str">
        <v>-</v>
      </c>
      <c r="G93" s="49"/>
    </row>
    <row r="94" spans="1:7" ht="24">
      <c r="A94" s="49"/>
      <c r="B94" s="205" t="str" cm="1">
        <f t="array" ref="B94:F94">IF('SYS IBM MQ Audi'!B11:F11="","",'SYS IBM MQ Audi'!B11:F11)</f>
        <v>Application Result</v>
      </c>
      <c r="C94" s="206" t="str">
        <v>Result of application</v>
      </c>
      <c r="D94" s="206" t="str">
        <v>ApplicationResult</v>
      </c>
      <c r="E94" s="206" t="str">
        <v>string, e.g. OK</v>
      </c>
      <c r="F94" s="207" t="str">
        <v>-</v>
      </c>
      <c r="G94" s="49"/>
    </row>
    <row r="95" spans="1:7" ht="36">
      <c r="A95" s="49"/>
      <c r="B95" s="205" t="str" cm="1">
        <f t="array" ref="B95:F95">IF('SYS IBM MQ Audi'!B12:F12="","",'SYS IBM MQ Audi'!B12:F12)</f>
        <v>Smart Adjust Used</v>
      </c>
      <c r="C95" s="208" t="str">
        <v>Indicate whether smart adjust is used or not</v>
      </c>
      <c r="D95" s="208" t="str">
        <v>SmartAdjustUsed</v>
      </c>
      <c r="E95" s="208" t="str">
        <v>string, e.g. "True", "False", "Disabled"</v>
      </c>
      <c r="F95" s="209" t="str">
        <v>-</v>
      </c>
      <c r="G95" s="49"/>
    </row>
    <row r="96" spans="1:7" ht="60">
      <c r="A96" s="49"/>
      <c r="B96" s="205" t="str" cm="1">
        <f t="array" ref="B96:F96">IF('SYS IBM MQ Audi'!B13:F13="","",'SYS IBM MQ Audi'!B13:F13)</f>
        <v>Confirmation Result</v>
      </c>
      <c r="C96" s="206" t="str">
        <v xml:space="preserve">Part evaluation confirmation result after a bad application.  It depends on the robot interface, whether there is a useful value. </v>
      </c>
      <c r="D96" s="206" t="str">
        <v>ConfirmationResult</v>
      </c>
      <c r="E96" s="206" t="str">
        <v>string, e.g. "OK"</v>
      </c>
      <c r="F96" s="207" t="str">
        <v>-</v>
      </c>
      <c r="G96" s="49"/>
    </row>
    <row r="97" spans="1:7" ht="24">
      <c r="A97" s="49"/>
      <c r="B97" s="205" t="str" cm="1">
        <f t="array" ref="B97:F97">IF('SYS IBM MQ Audi'!B14:F14="","",'SYS IBM MQ Audi'!B14:F14)</f>
        <v>Target Volume</v>
      </c>
      <c r="C97" s="208" t="str">
        <v>Set volume in material program</v>
      </c>
      <c r="D97" s="208" t="str">
        <v>Volume</v>
      </c>
      <c r="E97" s="208" t="str">
        <v>number</v>
      </c>
      <c r="F97" s="209" t="str">
        <v>cm³</v>
      </c>
      <c r="G97" s="49"/>
    </row>
    <row r="98" spans="1:7" ht="24">
      <c r="A98" s="49"/>
      <c r="B98" s="205" t="str" cm="1">
        <f t="array" ref="B98:F98">IF('SYS IBM MQ Audi'!B15:F15="","",'SYS IBM MQ Audi'!B15:F15)</f>
        <v>Measured Volume</v>
      </c>
      <c r="C98" s="206" t="str">
        <v>Measured volume</v>
      </c>
      <c r="D98" s="206" t="str">
        <v>Volume</v>
      </c>
      <c r="E98" s="206" t="str">
        <v>number</v>
      </c>
      <c r="F98" s="207" t="str">
        <v>cm³</v>
      </c>
      <c r="G98" s="49"/>
    </row>
    <row r="99" spans="1:7" ht="36">
      <c r="A99" s="49"/>
      <c r="B99" s="205" t="str" cm="1">
        <f t="array" ref="B99:F99">IF('SYS IBM MQ Audi'!B16:F16="","",'SYS IBM MQ Audi'!B16:F16)</f>
        <v>Volume Deviation</v>
      </c>
      <c r="C99" s="208" t="str">
        <v>Deviation between dispensed volume and set volume</v>
      </c>
      <c r="D99" s="208" t="str">
        <v>VolumeDeviation</v>
      </c>
      <c r="E99" s="208" t="str">
        <v>number</v>
      </c>
      <c r="F99" s="209" t="str">
        <v>%</v>
      </c>
      <c r="G99" s="49"/>
    </row>
    <row r="100" spans="1:7" ht="24">
      <c r="A100" s="49"/>
      <c r="B100" s="205" t="str" cm="1">
        <f t="array" ref="B100:F100">IF('SYS IBM MQ Audi'!B17:F17="","",'SYS IBM MQ Audi'!B17:F17)</f>
        <v>Calculated Volume</v>
      </c>
      <c r="C100" s="206" t="str">
        <v>Volume calculated by flow (without pre-pressures)</v>
      </c>
      <c r="D100" s="206" t="str">
        <v>CalculatedVolume</v>
      </c>
      <c r="E100" s="206" t="str">
        <v>number</v>
      </c>
      <c r="F100" s="207" t="str">
        <v>cm³</v>
      </c>
      <c r="G100" s="49"/>
    </row>
    <row r="101" spans="1:7" ht="24">
      <c r="A101" s="49"/>
      <c r="B101" s="205" t="str" cm="1">
        <f t="array" ref="B101:F101">IF('SYS IBM MQ Audi'!B18:F18="","",'SYS IBM MQ Audi'!B18:F18)</f>
        <v>Gun Open Time</v>
      </c>
      <c r="C101" s="208" t="str">
        <v>Gun open time</v>
      </c>
      <c r="D101" s="208" t="str">
        <v>ApplTime</v>
      </c>
      <c r="E101" s="208" t="str">
        <v>number</v>
      </c>
      <c r="F101" s="209" t="str">
        <v>s</v>
      </c>
      <c r="G101" s="49"/>
    </row>
    <row r="102" spans="1:7">
      <c r="A102" s="49"/>
      <c r="B102" s="205" t="str" cm="1">
        <f t="array" ref="B102:F102">IF('SYS IBM MQ Audi'!B19:F19="","",'SYS IBM MQ Audi'!B19:F19)</f>
        <v>Cycle Time</v>
      </c>
      <c r="C102" s="206" t="str">
        <v>CycleTime</v>
      </c>
      <c r="D102" s="206" t="str">
        <v>CycleTime</v>
      </c>
      <c r="E102" s="206" t="str">
        <v>number</v>
      </c>
      <c r="F102" s="207" t="str">
        <v>s</v>
      </c>
      <c r="G102" s="49"/>
    </row>
    <row r="103" spans="1:7" ht="24">
      <c r="A103" s="49"/>
      <c r="B103" s="205" t="str" cm="1">
        <f t="array" ref="B103:F103">IF('SYS IBM MQ Audi'!B20:F20="","",'SYS IBM MQ Audi'!B20:F20)</f>
        <v>Min Pressure Meter 1</v>
      </c>
      <c r="C103" s="208" t="str">
        <v>Minimum pressure for meter 1</v>
      </c>
      <c r="D103" s="208" t="str">
        <v>MinPressure1</v>
      </c>
      <c r="E103" s="208" t="str">
        <v>number</v>
      </c>
      <c r="F103" s="209" t="str">
        <v>bar</v>
      </c>
      <c r="G103" s="49"/>
    </row>
    <row r="104" spans="1:7" ht="24">
      <c r="A104" s="49"/>
      <c r="B104" s="205" t="str" cm="1">
        <f t="array" ref="B104:F104">IF('SYS IBM MQ Audi'!B21:F21="","",'SYS IBM MQ Audi'!B21:F21)</f>
        <v>Min Pressure Meter 2</v>
      </c>
      <c r="C104" s="206" t="str">
        <v>Minimum pressure for meter 2</v>
      </c>
      <c r="D104" s="206" t="str">
        <v>MinPressure2</v>
      </c>
      <c r="E104" s="206" t="str">
        <v>number</v>
      </c>
      <c r="F104" s="207" t="str">
        <v>bar</v>
      </c>
      <c r="G104" s="49"/>
    </row>
    <row r="105" spans="1:7" ht="36">
      <c r="A105" s="49"/>
      <c r="B105" s="205" t="str" cm="1">
        <f t="array" ref="B105:F105">IF('SYS IBM MQ Audi'!B22:F22="","",'SYS IBM MQ Audi'!B22:F22)</f>
        <v>Average Pressure Meter 1</v>
      </c>
      <c r="C105" s="208" t="str">
        <v>Average Pressure for meter 1</v>
      </c>
      <c r="D105" s="208" t="str">
        <v>AveragePressure1</v>
      </c>
      <c r="E105" s="208" t="str">
        <v>number</v>
      </c>
      <c r="F105" s="209" t="str">
        <v>bar</v>
      </c>
      <c r="G105" s="49"/>
    </row>
    <row r="106" spans="1:7" ht="36">
      <c r="A106" s="49"/>
      <c r="B106" s="205" t="str" cm="1">
        <f t="array" ref="B106:F106">IF('SYS IBM MQ Audi'!B23:F23="","",'SYS IBM MQ Audi'!B23:F23)</f>
        <v>Average Pressure Meter 2</v>
      </c>
      <c r="C106" s="206" t="str">
        <v>Average Pressure for meter 2</v>
      </c>
      <c r="D106" s="206" t="str">
        <v>AveragePressure2</v>
      </c>
      <c r="E106" s="206" t="str">
        <v>number</v>
      </c>
      <c r="F106" s="207" t="str">
        <v>bar</v>
      </c>
      <c r="G106" s="49"/>
    </row>
    <row r="107" spans="1:7" ht="24">
      <c r="A107" s="49"/>
      <c r="B107" s="205" t="str" cm="1">
        <f t="array" ref="B107:F107">IF('SYS IBM MQ Audi'!B24:F24="","",'SYS IBM MQ Audi'!B24:F24)</f>
        <v>Max Pressure Meter 1</v>
      </c>
      <c r="C107" s="208" t="str">
        <v>Maximum pressure for meter 1</v>
      </c>
      <c r="D107" s="208" t="str">
        <v>MaxPressure1</v>
      </c>
      <c r="E107" s="208" t="str">
        <v>number</v>
      </c>
      <c r="F107" s="209" t="str">
        <v>bar</v>
      </c>
      <c r="G107" s="49"/>
    </row>
    <row r="108" spans="1:7" ht="24">
      <c r="A108" s="49"/>
      <c r="B108" s="205" t="str" cm="1">
        <f t="array" ref="B108:F108">IF('SYS IBM MQ Audi'!B25:F25="","",'SYS IBM MQ Audi'!B25:F25)</f>
        <v>Max Pressure Meter 2</v>
      </c>
      <c r="C108" s="206" t="str">
        <v>Maximum pressure for meter 2</v>
      </c>
      <c r="D108" s="206" t="str">
        <v>MaxPressure2</v>
      </c>
      <c r="E108" s="206" t="str">
        <v>number</v>
      </c>
      <c r="F108" s="207" t="str">
        <v>bar</v>
      </c>
      <c r="G108" s="49"/>
    </row>
    <row r="109" spans="1:7" ht="24">
      <c r="A109" s="49"/>
      <c r="B109" s="205" t="str" cm="1">
        <f t="array" ref="B109:F109">IF('SYS IBM MQ Audi'!B26:F26="","",'SYS IBM MQ Audi'!B26:F26)</f>
        <v>Max Torque Meter 1</v>
      </c>
      <c r="C109" s="208" t="str">
        <v>Maximum torque for meter 1</v>
      </c>
      <c r="D109" s="208" t="str">
        <v>MaxTorque1</v>
      </c>
      <c r="E109" s="208" t="str">
        <v>number</v>
      </c>
      <c r="F109" s="209" t="str">
        <v>Nm</v>
      </c>
      <c r="G109" s="49"/>
    </row>
    <row r="110" spans="1:7" ht="24">
      <c r="A110" s="49"/>
      <c r="B110" s="205" t="str" cm="1">
        <f t="array" ref="B110:F110">IF('SYS IBM MQ Audi'!B27:F27="","",'SYS IBM MQ Audi'!B27:F27)</f>
        <v>Max Torque Meter 2</v>
      </c>
      <c r="C110" s="206" t="str">
        <v>Maximum torque for meter 2</v>
      </c>
      <c r="D110" s="206" t="str">
        <v>MaxTorque2</v>
      </c>
      <c r="E110" s="206" t="str">
        <v>number</v>
      </c>
      <c r="F110" s="207" t="str">
        <v>Nm</v>
      </c>
      <c r="G110" s="49"/>
    </row>
    <row r="111" spans="1:7" ht="36">
      <c r="A111" s="49"/>
      <c r="B111" s="205" t="str" cm="1">
        <f t="array" ref="B111:F111">IF('SYS IBM MQ Audi'!B28:F28="","",'SYS IBM MQ Audi'!B28:F28)</f>
        <v>Set PrePressure Meter 1</v>
      </c>
      <c r="C111" s="213" t="str">
        <v>Set PrePressure for meter 1</v>
      </c>
      <c r="D111" s="213" t="str">
        <v>TargetPrePressure1</v>
      </c>
      <c r="E111" s="213" t="str">
        <v>number</v>
      </c>
      <c r="F111" s="214" t="str">
        <v>bar</v>
      </c>
      <c r="G111" s="49"/>
    </row>
    <row r="112" spans="1:7" ht="36">
      <c r="A112" s="49"/>
      <c r="B112" s="205" t="str" cm="1">
        <f t="array" ref="B112:F112">IF('SYS IBM MQ Audi'!B29:F29="","",'SYS IBM MQ Audi'!B29:F29)</f>
        <v>Set PrePressure Meter 2</v>
      </c>
      <c r="C112" s="213" t="str">
        <v>Set PrePressure for meter 2</v>
      </c>
      <c r="D112" s="213" t="str">
        <v>TargetPrePressure2</v>
      </c>
      <c r="E112" s="213" t="str">
        <v>number</v>
      </c>
      <c r="F112" s="214" t="str">
        <v>bar</v>
      </c>
      <c r="G112" s="49"/>
    </row>
    <row r="113" spans="1:7" ht="24">
      <c r="A113" s="49"/>
      <c r="B113" s="205" t="str" cm="1">
        <f t="array" ref="B113:F113">IF('SYS IBM MQ Audi'!B30:F30="","",'SYS IBM MQ Audi'!B30:F30)</f>
        <v>Active Barrel HPC 1</v>
      </c>
      <c r="C113" s="213" t="str">
        <v>Active barrel for HPC 1</v>
      </c>
      <c r="D113" s="213" t="str">
        <v>ActiveBarrel1</v>
      </c>
      <c r="E113" s="213" t="str">
        <v>1 or 2</v>
      </c>
      <c r="F113" s="214" t="str">
        <v>-</v>
      </c>
      <c r="G113" s="49"/>
    </row>
    <row r="114" spans="1:7" ht="24">
      <c r="A114" s="49"/>
      <c r="B114" s="205" t="str" cm="1">
        <f t="array" ref="B114:F114">IF('SYS IBM MQ Audi'!B31:F31="","",'SYS IBM MQ Audi'!B31:F31)</f>
        <v>Active Barrel HPC 2</v>
      </c>
      <c r="C114" s="213" t="str">
        <v>Active barrel for HPC 2</v>
      </c>
      <c r="D114" s="213" t="str">
        <v>ActiveBarrel2</v>
      </c>
      <c r="E114" s="213" t="str">
        <v>1 or 2</v>
      </c>
      <c r="F114" s="214" t="str">
        <v>-</v>
      </c>
      <c r="G114" s="49"/>
    </row>
    <row r="115" spans="1:7" ht="36">
      <c r="A115" s="49"/>
      <c r="B115" s="205" t="str" cm="1">
        <f t="array" ref="B115:F115">IF('SYS IBM MQ Audi'!B32:F32="","",'SYS IBM MQ Audi'!B32:F32)</f>
        <v>Spindle Efficiency Meter 1</v>
      </c>
      <c r="C115" s="213" t="str">
        <v>Spindle efficiency for meter 1</v>
      </c>
      <c r="D115" s="213" t="str">
        <v>SpindleEff1</v>
      </c>
      <c r="E115" s="213" t="str">
        <v>number</v>
      </c>
      <c r="F115" s="214" t="str">
        <v>%</v>
      </c>
      <c r="G115" s="49"/>
    </row>
    <row r="116" spans="1:7" ht="36">
      <c r="A116" s="49"/>
      <c r="B116" s="205" t="str" cm="1">
        <f t="array" ref="B116:F116">IF('SYS IBM MQ Audi'!B33:F33="","",'SYS IBM MQ Audi'!B33:F33)</f>
        <v>Spindle Efficiency Meter 2</v>
      </c>
      <c r="C116" s="213" t="str">
        <v>Spindle efficiency for meter 2</v>
      </c>
      <c r="D116" s="213" t="str">
        <v>SpindleEff2</v>
      </c>
      <c r="E116" s="213" t="str">
        <v>number</v>
      </c>
      <c r="F116" s="214" t="str">
        <v>%</v>
      </c>
      <c r="G116" s="49"/>
    </row>
    <row r="117" spans="1:7">
      <c r="A117" s="49"/>
      <c r="B117" s="205" t="str" cm="1">
        <f t="array" ref="B117:F117">IF('SYS IBM MQ Audi'!B34:F34="","",'SYS IBM MQ Audi'!B34:F34)</f>
        <v>Fill Volume</v>
      </c>
      <c r="C117" s="213" t="str">
        <v>Fill volume 1</v>
      </c>
      <c r="D117" s="213" t="str">
        <v>FillVolume / FillVolume2</v>
      </c>
      <c r="E117" s="213" t="str">
        <v>number</v>
      </c>
      <c r="F117" s="214" t="str">
        <v>cm³</v>
      </c>
      <c r="G117" s="49"/>
    </row>
    <row r="118" spans="1:7">
      <c r="A118" s="49"/>
      <c r="B118" s="205" t="str" cm="1">
        <f t="array" ref="B118:F118">IF('SYS IBM MQ Audi'!B35:F35="","",'SYS IBM MQ Audi'!B35:F35)</f>
        <v>Fill Time</v>
      </c>
      <c r="C118" s="213" t="str">
        <v>Fill time</v>
      </c>
      <c r="D118" s="213" t="str">
        <v>FillTime / FillTime2</v>
      </c>
      <c r="E118" s="213" t="str">
        <v>number</v>
      </c>
      <c r="F118" s="214" t="str">
        <v>s</v>
      </c>
      <c r="G118" s="49"/>
    </row>
    <row r="119" spans="1:7">
      <c r="A119" s="49"/>
      <c r="B119" s="205" t="str" cm="1">
        <f t="array" ref="B119:F119">IF('SYS IBM MQ Audi'!B36:F36="","",'SYS IBM MQ Audi'!B36:F36)</f>
        <v>Fill Rate</v>
      </c>
      <c r="C119" s="213" t="str">
        <v>Fill rate</v>
      </c>
      <c r="D119" s="213" t="str">
        <v>FillRate / FillRate2</v>
      </c>
      <c r="E119" s="213" t="str">
        <v>number</v>
      </c>
      <c r="F119" s="214" t="str">
        <v>clPerMin</v>
      </c>
      <c r="G119" s="49"/>
    </row>
    <row r="120" spans="1:7" ht="36">
      <c r="A120" s="49"/>
      <c r="B120" s="205" t="str" cm="1">
        <f t="array" ref="B120:F120">IF('SYS IBM MQ Audi'!B37:F37="","",'SYS IBM MQ Audi'!B37:F37)</f>
        <v>Hpc1 Expiration Date Barrel1</v>
      </c>
      <c r="C120" s="213" t="str">
        <v>Expiration date of adhesive material of Hpc1 Barrel 1</v>
      </c>
      <c r="D120" s="213" t="str">
        <v>Hpc1Barrel1ExpirationDate</v>
      </c>
      <c r="E120" s="213" t="str">
        <v>string</v>
      </c>
      <c r="F120" s="214" t="str">
        <v>-</v>
      </c>
      <c r="G120" s="49"/>
    </row>
    <row r="121" spans="1:7" ht="36">
      <c r="A121" s="49"/>
      <c r="B121" s="205" t="str" cm="1">
        <f t="array" ref="B121:F121">IF('SYS IBM MQ Audi'!B38:F38="","",'SYS IBM MQ Audi'!B38:F38)</f>
        <v>Hpc1 Expiration Date  Barrel2</v>
      </c>
      <c r="C121" s="213" t="str">
        <v>Expiration date of adhesive material of Hpc1 Barrel 2</v>
      </c>
      <c r="D121" s="213" t="str">
        <v>Hpc1Barrel2ExpirationDate</v>
      </c>
      <c r="E121" s="213" t="str">
        <v>string</v>
      </c>
      <c r="F121" s="214" t="str">
        <v>-</v>
      </c>
      <c r="G121" s="49"/>
    </row>
    <row r="122" spans="1:7" ht="36">
      <c r="A122" s="49"/>
      <c r="B122" s="205" t="str" cm="1">
        <f t="array" ref="B122:F122">IF('SYS IBM MQ Audi'!B39:F39="","",'SYS IBM MQ Audi'!B39:F39)</f>
        <v>Hpc2 Expiration Date  Barrel1</v>
      </c>
      <c r="C122" s="213" t="str">
        <v>Expiration date of adhesive material of Hpc2 Barrel 1</v>
      </c>
      <c r="D122" s="213" t="str">
        <v>Hpc2Barrel1ExpirationDate</v>
      </c>
      <c r="E122" s="213" t="str">
        <v>string</v>
      </c>
      <c r="F122" s="214" t="str">
        <v>-</v>
      </c>
      <c r="G122" s="49"/>
    </row>
    <row r="123" spans="1:7" ht="36">
      <c r="A123" s="49"/>
      <c r="B123" s="205" t="str" cm="1">
        <f t="array" ref="B123:F123">IF('SYS IBM MQ Audi'!B40:F40="","",'SYS IBM MQ Audi'!B40:F40)</f>
        <v>Hpc2 Expiration Date  Barrel2</v>
      </c>
      <c r="C123" s="213" t="str">
        <v>Expiration date of adhesive material of Hpc2 Barrel 2</v>
      </c>
      <c r="D123" s="213" t="str">
        <v>Hpc2Barrel2ExpirationDate</v>
      </c>
      <c r="E123" s="213" t="str">
        <v>string</v>
      </c>
      <c r="F123" s="214" t="str">
        <v>-</v>
      </c>
      <c r="G123" s="49"/>
    </row>
    <row r="124" spans="1:7" ht="24">
      <c r="A124" s="49"/>
      <c r="B124" s="205" t="str" cm="1">
        <f t="array" ref="B124:F124">IF('SYS IBM MQ Audi'!B41:F41="","",'SYS IBM MQ Audi'!B41:F41)</f>
        <v>Hpc 1 Charge Barrel 1</v>
      </c>
      <c r="C124" s="213" t="str">
        <v>Charge number of Hpc1 Barrel 1</v>
      </c>
      <c r="D124" s="213" t="str">
        <v>Hpc1Barrel1Charge</v>
      </c>
      <c r="E124" s="213" t="str">
        <v>string</v>
      </c>
      <c r="F124" s="214" t="str">
        <v>-</v>
      </c>
      <c r="G124" s="49"/>
    </row>
    <row r="125" spans="1:7" ht="24">
      <c r="A125" s="49"/>
      <c r="B125" s="205" t="str" cm="1">
        <f t="array" ref="B125:F125">IF('SYS IBM MQ Audi'!B42:F42="","",'SYS IBM MQ Audi'!B42:F42)</f>
        <v>Hpc 1 Charge Barrel 2</v>
      </c>
      <c r="C125" s="213" t="str">
        <v>Charge number of Hpc1 Barrel 2</v>
      </c>
      <c r="D125" s="213" t="str">
        <v>Hpc1Barrel2Charge</v>
      </c>
      <c r="E125" s="213" t="str">
        <v>string</v>
      </c>
      <c r="F125" s="214" t="str">
        <v>-</v>
      </c>
      <c r="G125" s="49"/>
    </row>
    <row r="126" spans="1:7" ht="24">
      <c r="A126" s="49"/>
      <c r="B126" s="205" t="str" cm="1">
        <f t="array" ref="B126:F126">IF('SYS IBM MQ Audi'!B43:F43="","",'SYS IBM MQ Audi'!B43:F43)</f>
        <v>Hpc 2 Charge Barrel 1</v>
      </c>
      <c r="C126" s="213" t="str">
        <v>Charge number of Hpc2 Barrel 1</v>
      </c>
      <c r="D126" s="213" t="str">
        <v>Hpc2Barrel1Charge</v>
      </c>
      <c r="E126" s="213" t="str">
        <v>string</v>
      </c>
      <c r="F126" s="214" t="str">
        <v>-</v>
      </c>
      <c r="G126" s="49"/>
    </row>
    <row r="127" spans="1:7" ht="24">
      <c r="A127" s="49"/>
      <c r="B127" s="205" t="str" cm="1">
        <f t="array" ref="B127:F127">IF('SYS IBM MQ Audi'!B44:F44="","",'SYS IBM MQ Audi'!B44:F44)</f>
        <v>Hpc 2 Charge Barrel 2</v>
      </c>
      <c r="C127" s="213" t="str">
        <v>Charge number of Hpc2 Barrel 2</v>
      </c>
      <c r="D127" s="213" t="str">
        <v>Hpc2Barrel2Charge</v>
      </c>
      <c r="E127" s="213" t="str">
        <v>string</v>
      </c>
      <c r="F127" s="214" t="str">
        <v>-</v>
      </c>
      <c r="G127" s="49"/>
    </row>
    <row r="128" spans="1:7">
      <c r="A128" s="49"/>
      <c r="B128" s="205" t="str" cm="1">
        <f t="array" ref="B128:F128">IF('SYS IBM MQ Audi'!B45:F45="","",'SYS IBM MQ Audi'!B45:F45)</f>
        <v>Mixer status</v>
      </c>
      <c r="C128" s="213" t="str">
        <v>Mixer status. 
This tells us if mixer is 1C or 2C.</v>
      </c>
      <c r="D128" s="213" t="str">
        <v>MixerStatus</v>
      </c>
      <c r="E128" s="213" t="str">
        <v>string</v>
      </c>
      <c r="F128" s="214" t="str">
        <v>-</v>
      </c>
      <c r="G128" s="49"/>
    </row>
    <row r="129" spans="1:7">
      <c r="A129" s="49"/>
      <c r="B129" s="205" t="str" cm="1">
        <f t="array" ref="B129:F129">IF('SYS IBM MQ Audi'!B46:F46="","",'SYS IBM MQ Audi'!B46:F46)</f>
        <v>Pot life 1C</v>
      </c>
      <c r="C129" s="213" t="str">
        <v>Pot life 1C (the material property)</v>
      </c>
      <c r="D129" s="213" t="str">
        <v>TargetPotLife1C</v>
      </c>
      <c r="E129" s="213" t="str">
        <v>number</v>
      </c>
      <c r="F129" s="214" t="str">
        <v>min</v>
      </c>
      <c r="G129" s="49"/>
    </row>
    <row r="130" spans="1:7">
      <c r="A130" s="49"/>
      <c r="B130" s="205" t="str" cm="1">
        <f t="array" ref="B130:F130">IF('SYS IBM MQ Audi'!B47:F47="","",'SYS IBM MQ Audi'!B47:F47)</f>
        <v>Pot life 2C</v>
      </c>
      <c r="C130" s="213" t="str">
        <v>Pot life 2C (the material property)</v>
      </c>
      <c r="D130" s="213" t="str">
        <v>TargetPotLife2C</v>
      </c>
      <c r="E130" s="213" t="str">
        <v>number</v>
      </c>
      <c r="F130" s="214" t="str">
        <v>s</v>
      </c>
      <c r="G130" s="49"/>
    </row>
    <row r="131" spans="1:7" ht="24">
      <c r="A131" s="49"/>
      <c r="B131" s="205" t="str" cm="1">
        <f t="array" ref="B131:F131">IF('SYS IBM MQ Audi'!B48:F48="","",'SYS IBM MQ Audi'!B48:F48)</f>
        <v>Remaining pot life 1C</v>
      </c>
      <c r="C131" s="213" t="str">
        <v xml:space="preserve">Remaining pot life for component 1 or component 2 </v>
      </c>
      <c r="D131" s="213" t="str">
        <v>RemainingPotLife</v>
      </c>
      <c r="E131" s="213" t="str">
        <v>number</v>
      </c>
      <c r="F131" s="214" t="str">
        <v>s</v>
      </c>
      <c r="G131" s="49"/>
    </row>
    <row r="132" spans="1:7" ht="24">
      <c r="A132" s="49"/>
      <c r="B132" s="205" t="str" cm="1">
        <f t="array" ref="B132:F132">IF('SYS IBM MQ Audi'!B49:F49="","",'SYS IBM MQ Audi'!B49:F49)</f>
        <v>Remaining pot life 2C</v>
      </c>
      <c r="C132" s="213" t="str">
        <v>Remaining pot life for the 2 component mixture</v>
      </c>
      <c r="D132" s="213" t="str">
        <v>RemainingPotLife</v>
      </c>
      <c r="E132" s="213" t="str">
        <v>number</v>
      </c>
      <c r="F132" s="214" t="str">
        <v>s</v>
      </c>
      <c r="G132" s="49"/>
    </row>
    <row r="133" spans="1:7" ht="48">
      <c r="A133" s="49"/>
      <c r="B133" s="205" t="str" cm="1">
        <f t="array" ref="B133:F133">IF('SYS IBM MQ Audi'!B50:F50="","",'SYS IBM MQ Audi'!B50:F50)</f>
        <v>Temperature of the selected hetaing zone</v>
      </c>
      <c r="C133" s="213" t="str">
        <v>Temperature of the selected hetaing zone</v>
      </c>
      <c r="D133" s="213" t="str">
        <v>TemperatureLastHeatingZone</v>
      </c>
      <c r="E133" s="213" t="str">
        <v>number</v>
      </c>
      <c r="F133" s="214" t="str">
        <v>gradC</v>
      </c>
      <c r="G133" s="49"/>
    </row>
    <row r="134" spans="1:7" s="47" customFormat="1">
      <c r="A134" s="49"/>
      <c r="B134" s="210" t="str" cm="1">
        <f t="array" ref="B134:F134">IF('SYS IBM MQ Audi'!B51:F51="","",'SYS IBM MQ Audi'!B51:F51)</f>
        <v>Bead Array</v>
      </c>
      <c r="C134" s="215" t="str">
        <v/>
      </c>
      <c r="D134" s="215" t="str">
        <v/>
      </c>
      <c r="E134" s="215" t="str">
        <v/>
      </c>
      <c r="F134" s="216" t="str">
        <v/>
      </c>
      <c r="G134" s="49"/>
    </row>
    <row r="135" spans="1:7" ht="24">
      <c r="A135" s="49"/>
      <c r="B135" s="205" t="str" cm="1">
        <f t="array" ref="B135:F135">IF('SYS IBM MQ Audi'!B52:F52="","",'SYS IBM MQ Audi'!B52:F52)</f>
        <v>Beads Number</v>
      </c>
      <c r="C135" s="213" t="str">
        <v>Number of beads</v>
      </c>
      <c r="D135" s="213" t="str">
        <v>BeadCount</v>
      </c>
      <c r="E135" s="213" t="str">
        <v>number</v>
      </c>
      <c r="F135" s="214" t="str">
        <v>-</v>
      </c>
      <c r="G135" s="49"/>
    </row>
    <row r="136" spans="1:7" ht="24">
      <c r="A136" s="49"/>
      <c r="B136" s="205" t="str" cm="1">
        <f t="array" ref="B136:F136">IF('SYS IBM MQ Audi'!B53:F53="","",'SYS IBM MQ Audi'!B53:F53)</f>
        <v>Shortest Bead Duration</v>
      </c>
      <c r="C136" s="213" t="str">
        <v>Duration of shortest bead</v>
      </c>
      <c r="D136" s="213" t="str">
        <v>DurationShortestBeadInMs</v>
      </c>
      <c r="E136" s="213" t="str">
        <v>number</v>
      </c>
      <c r="F136" s="214" t="str">
        <v>ms</v>
      </c>
      <c r="G136" s="49"/>
    </row>
    <row r="137" spans="1:7" ht="36">
      <c r="A137" s="49"/>
      <c r="B137" s="205" t="str" cm="1">
        <f t="array" ref="B137:F137">IF('SYS IBM MQ Audi'!B54:F54="","",'SYS IBM MQ Audi'!B54:F54)</f>
        <v>Bead numbers array</v>
      </c>
      <c r="C137" s="213" t="str">
        <v>Bead number calculated from array position using BeadCount</v>
      </c>
      <c r="D137" s="213" t="str">
        <v>Volumen Naht X</v>
      </c>
      <c r="E137" s="213" t="str">
        <v>string, e.g. "Volumen Naht 3"</v>
      </c>
      <c r="F137" s="214" t="str">
        <v>-</v>
      </c>
      <c r="G137" s="49"/>
    </row>
    <row r="138" spans="1:7" ht="36">
      <c r="A138" s="49"/>
      <c r="B138" s="205" t="str" cm="1">
        <f t="array" ref="B138:F138">IF('SYS IBM MQ Audi'!B55:F55="","",'SYS IBM MQ Audi'!B55:F55)</f>
        <v>Bead Measured Volumes</v>
      </c>
      <c r="C138" s="213" t="str">
        <v>Array of single bead application volumes.
Depending upon the customer requirement each value can be extracted in derived data logic.</v>
      </c>
      <c r="D138" s="213" t="str">
        <v>Volumen Naht X-&gt;VAD</v>
      </c>
      <c r="E138" s="213" t="str">
        <v>number</v>
      </c>
      <c r="F138" s="214" t="str">
        <v>cm³</v>
      </c>
      <c r="G138" s="49"/>
    </row>
    <row r="139" spans="1:7" ht="24">
      <c r="A139" s="49"/>
      <c r="B139" s="205" t="str" cm="1">
        <f t="array" ref="B139:F139">IF('SYS IBM MQ Audi'!B56:F56="","",'SYS IBM MQ Audi'!B56:F56)</f>
        <v>Bead Target Volume</v>
      </c>
      <c r="C139" s="213" t="str">
        <v>Array of single bead target volumes.
Depending upon the customer requirement each value can be extracted in derived data logic.</v>
      </c>
      <c r="D139" s="213" t="str">
        <v>Volumen Naht X-&gt;SOLL</v>
      </c>
      <c r="E139" s="213" t="str">
        <v>number</v>
      </c>
      <c r="F139" s="214" t="str">
        <v>cm³</v>
      </c>
      <c r="G139" s="49"/>
    </row>
    <row r="140" spans="1:7" ht="24">
      <c r="A140" s="49"/>
      <c r="B140" s="205" t="str" cm="1">
        <f t="array" ref="B140:F140">IF('SYS IBM MQ Audi'!B57:F57="","",'SYS IBM MQ Audi'!B57:F57)</f>
        <v>Bead Lower Tolerances</v>
      </c>
      <c r="C140" s="213" t="str">
        <v>Array of single bead volume lower tolerance.
Depending upon the customer requirement lower limit can be calculated in derived data logic.
Also value of each single bead can be extracted.</v>
      </c>
      <c r="D140" s="213" t="str">
        <v>Volumen Naht X-&gt;UTG</v>
      </c>
      <c r="E140" s="213" t="str">
        <v>number</v>
      </c>
      <c r="F140" s="214" t="str">
        <v>cm³</v>
      </c>
      <c r="G140" s="49"/>
    </row>
    <row r="141" spans="1:7" ht="24">
      <c r="A141" s="49"/>
      <c r="B141" s="205" t="str" cm="1">
        <f t="array" ref="B141:F141">IF('SYS IBM MQ Audi'!B58:F58="","",'SYS IBM MQ Audi'!B58:F58)</f>
        <v>Bead Upper Tolerances</v>
      </c>
      <c r="C141" s="213" t="str">
        <v>Array of single bead volume upper tolerance.
Depending upon the customer requirement each upper limit can be calculated in derived data logic.
Also value of each single bead can be extracted.</v>
      </c>
      <c r="D141" s="213" t="str">
        <v>Volumen Naht X-&gt;OTG</v>
      </c>
      <c r="E141" s="213" t="str">
        <v>number</v>
      </c>
      <c r="F141" s="214" t="str">
        <v>cm³</v>
      </c>
      <c r="G141" s="49"/>
    </row>
    <row r="142" spans="1:7">
      <c r="A142" s="49"/>
      <c r="B142" s="205" t="str" cm="1">
        <f t="array" ref="B142:F142">IF('SYS IBM MQ Audi'!B59:F59="","",'SYS IBM MQ Audi'!B59:F59)</f>
        <v>Bead Results</v>
      </c>
      <c r="C142" s="213" t="str">
        <v>Array of single bead application results. 
Depending upon the customer requirement each value can be extracted in derived data logic.</v>
      </c>
      <c r="D142" s="213" t="str">
        <v>Volumen Naht X-&gt;STA</v>
      </c>
      <c r="E142" s="213" t="str">
        <v>"IO" or "NIO"</v>
      </c>
      <c r="F142" s="214" t="str">
        <v>-</v>
      </c>
      <c r="G142" s="49"/>
    </row>
    <row r="143" spans="1:7" s="47" customFormat="1">
      <c r="A143" s="49"/>
      <c r="B143" s="210" t="str" cm="1">
        <f t="array" ref="B143:F143">IF('SYS IBM MQ Audi'!B60:F60="","",'SYS IBM MQ Audi'!B60:F60)</f>
        <v>IBM MQ only</v>
      </c>
      <c r="C143" s="215" t="str">
        <v/>
      </c>
      <c r="D143" s="215" t="str">
        <v/>
      </c>
      <c r="E143" s="215" t="str">
        <v/>
      </c>
      <c r="F143" s="216" t="str">
        <v/>
      </c>
      <c r="G143" s="49"/>
    </row>
    <row r="144" spans="1:7">
      <c r="A144" s="49"/>
      <c r="B144" s="205" t="str" cm="1">
        <f t="array" ref="B144:F144">IF('SYS IBM MQ Audi'!B61:F61="","",'SYS IBM MQ Audi'!B61:F61)</f>
        <v>Device Name</v>
      </c>
      <c r="C144" s="213" t="str">
        <v>Device name</v>
      </c>
      <c r="D144" s="213" t="str">
        <v>name, ABZ</v>
      </c>
      <c r="E144" s="213" t="str">
        <v>string, 8-stellig</v>
      </c>
      <c r="F144" s="214" t="str">
        <v>-</v>
      </c>
      <c r="G144" s="49"/>
    </row>
    <row r="145" spans="1:7" ht="24">
      <c r="A145" s="49"/>
      <c r="B145" s="205" t="str" cm="1">
        <f t="array" ref="B145:F145">IF('SYS IBM MQ Audi'!B62:F62="","",'SYS IBM MQ Audi'!B62:F62)</f>
        <v>Assembly Cycle</v>
      </c>
      <c r="C145" s="213" t="str">
        <v>Assembly cycle</v>
      </c>
      <c r="D145" s="213" t="str">
        <v>assembly_cycle, ORT</v>
      </c>
      <c r="E145" s="213" t="str">
        <v/>
      </c>
      <c r="F145" s="214" t="str">
        <v>-</v>
      </c>
      <c r="G145" s="49"/>
    </row>
    <row r="146" spans="1:7" ht="24">
      <c r="A146" s="49"/>
      <c r="B146" s="205" t="str" cm="1">
        <f t="array" ref="B146:F146">IF('SYS IBM MQ Audi'!B63:F63="","",'SYS IBM MQ Audi'!B63:F63)</f>
        <v>Assembly Line</v>
      </c>
      <c r="C146" s="213" t="str">
        <v>Assembly line</v>
      </c>
      <c r="D146" s="213" t="str">
        <v>assembly_line, FSG</v>
      </c>
      <c r="E146" s="213" t="str">
        <v>enum, e.g. "BLB1"</v>
      </c>
      <c r="F146" s="214" t="str">
        <v>-</v>
      </c>
      <c r="G146" s="49"/>
    </row>
    <row r="147" spans="1:7" ht="24">
      <c r="A147" s="49"/>
      <c r="B147" s="205" t="str" cm="1">
        <f t="array" ref="B147:F147">IF('SYS IBM MQ Audi'!B64:F64="","",'SYS IBM MQ Audi'!B64:F64)</f>
        <v>Assembly Line Section</v>
      </c>
      <c r="C147" s="213" t="str">
        <v>Assembly line section</v>
      </c>
      <c r="D147" s="213" t="str">
        <v>assembly_line_section, FAB</v>
      </c>
      <c r="E147" s="213" t="str">
        <v>enum, e.g. "BA3"</v>
      </c>
      <c r="F147" s="214" t="str">
        <v>-</v>
      </c>
      <c r="G147" s="49"/>
    </row>
    <row r="148" spans="1:7" ht="24">
      <c r="A148" s="49"/>
      <c r="B148" s="205" t="str" cm="1">
        <f t="array" ref="B148:F148">IF('SYS IBM MQ Audi'!B65:F65="","",'SYS IBM MQ Audi'!B65:F65)</f>
        <v>Assembly Subline</v>
      </c>
      <c r="C148" s="213" t="str">
        <v>Assembly subline</v>
      </c>
      <c r="D148" s="213" t="str">
        <v>assembly_subline</v>
      </c>
      <c r="E148" s="213" t="str">
        <v>enum („0“ bis „9“ und „N“)</v>
      </c>
      <c r="F148" s="214" t="str">
        <v>-</v>
      </c>
      <c r="G148" s="49"/>
    </row>
    <row r="149" spans="1:7">
      <c r="A149" s="49"/>
      <c r="B149" s="205" t="str" cm="1">
        <f t="array" ref="B149:F149">IF('SYS IBM MQ Audi'!B66:F66="","",'SYS IBM MQ Audi'!B66:F66)</f>
        <v>Plant</v>
      </c>
      <c r="C149" s="213" t="str">
        <v>Plant</v>
      </c>
      <c r="D149" s="213" t="str">
        <v>plant, WRK</v>
      </c>
      <c r="E149" s="213" t="str">
        <v>string, zweistellig</v>
      </c>
      <c r="F149" s="214" t="str">
        <v>-</v>
      </c>
      <c r="G149" s="49"/>
    </row>
    <row r="150" spans="1:7" ht="24">
      <c r="A150" s="49"/>
      <c r="B150" s="205" t="str" cm="1">
        <f t="array" ref="B150:F150">IF('SYS IBM MQ Audi'!B67:F67="","",'SYS IBM MQ Audi'!B67:F67)</f>
        <v>Plant Segment</v>
      </c>
      <c r="C150" s="213" t="str">
        <v>Plant segment</v>
      </c>
      <c r="D150" s="213" t="str">
        <v>plant_segment, FBR</v>
      </c>
      <c r="E150" s="213" t="str">
        <v>enum, e.g. "ASSEMBLY"</v>
      </c>
      <c r="F150" s="214" t="str">
        <v>-</v>
      </c>
      <c r="G150" s="49"/>
    </row>
    <row r="151" spans="1:7" ht="24">
      <c r="A151" s="49"/>
      <c r="B151" s="205" t="str" cm="1">
        <f t="array" ref="B151:F151">IF('SYS IBM MQ Audi'!B68:F68="","",'SYS IBM MQ Audi'!B68:F68)</f>
        <v>Connection Side</v>
      </c>
      <c r="C151" s="213" t="str">
        <v>Connection side (left or rigth)</v>
      </c>
      <c r="D151" s="213" t="str">
        <v>ABS</v>
      </c>
      <c r="E151" s="213" t="str">
        <v>"L" oder "R"</v>
      </c>
      <c r="F151" s="214" t="str">
        <v>-</v>
      </c>
      <c r="G151" s="49"/>
    </row>
    <row r="152" spans="1:7">
      <c r="A152" s="49"/>
      <c r="B152" s="205" t="str" cm="1">
        <f t="array" ref="B152:F152">IF('SYS IBM MQ Audi'!B69:F69="","",'SYS IBM MQ Audi'!B69:F69)</f>
        <v>Check Digit</v>
      </c>
      <c r="C152" s="213" t="str">
        <v>Check digit</v>
      </c>
      <c r="D152" s="213" t="str">
        <v>checkdigit</v>
      </c>
      <c r="E152" s="213" t="str">
        <v>string, 1 Zeichen</v>
      </c>
      <c r="F152" s="214" t="str">
        <v>-</v>
      </c>
      <c r="G152" s="49"/>
    </row>
    <row r="153" spans="1:7">
      <c r="A153" s="49"/>
      <c r="B153" s="205" t="str" cm="1">
        <f t="array" ref="B153:F153">IF('SYS IBM MQ Audi'!B70:F70="","",'SYS IBM MQ Audi'!B70:F70)</f>
        <v>Body Ident</v>
      </c>
      <c r="C153" s="213" t="str">
        <v>Body ident</v>
      </c>
      <c r="D153" s="213" t="str">
        <v>id</v>
      </c>
      <c r="E153" s="213" t="str">
        <v>string</v>
      </c>
      <c r="F153" s="214" t="str">
        <v>-</v>
      </c>
      <c r="G153" s="49"/>
    </row>
    <row r="154" spans="1:7" ht="15.75" thickBot="1">
      <c r="A154" s="49"/>
      <c r="B154" s="205" t="str" cm="1">
        <f t="array" ref="B154:F154">IF('SYS IBM MQ Audi'!B71:F71="","",'SYS IBM MQ Audi'!B71:F71)</f>
        <v>Status</v>
      </c>
      <c r="C154" s="217" t="str">
        <v>Status</v>
      </c>
      <c r="D154" s="217" t="str">
        <v>FSC</v>
      </c>
      <c r="E154" s="217" t="str">
        <v>"IO" or "NIO"</v>
      </c>
      <c r="F154" s="218" t="str">
        <v>-</v>
      </c>
      <c r="G154" s="49"/>
    </row>
    <row r="155" spans="1:7">
      <c r="E155"/>
    </row>
    <row r="156" spans="1:7">
      <c r="E156"/>
    </row>
    <row r="157" spans="1:7">
      <c r="B157" s="47" t="s">
        <v>3184</v>
      </c>
    </row>
  </sheetData>
  <mergeCells count="8">
    <mergeCell ref="C45:D45"/>
    <mergeCell ref="C52:D52"/>
    <mergeCell ref="C46:D46"/>
    <mergeCell ref="C47:D47"/>
    <mergeCell ref="C48:D48"/>
    <mergeCell ref="C49:D49"/>
    <mergeCell ref="C50:D50"/>
    <mergeCell ref="C51:D51"/>
  </mergeCells>
  <conditionalFormatting sqref="B86:F154 H86:XFD154">
    <cfRule type="expression" dxfId="8" priority="1">
      <formula>MOD(ROW(),2)=1</formula>
    </cfRule>
    <cfRule type="expression" dxfId="7" priority="2">
      <formula>MOD(ROW(),2)=0</formula>
    </cfRule>
  </conditionalFormatting>
  <pageMargins left="1" right="1" top="1" bottom="1" header="0.5" footer="0.5"/>
  <pageSetup paperSize="9" scale="91" orientation="portrait" r:id="rId1"/>
  <headerFooter>
    <oddFooter>&amp;C&amp;9SYS6000V4 IBM MQ Interface Audi
 SAP Nr.: 10000105086, V1.5, &amp;D&amp;R&amp;P</oddFooter>
  </headerFooter>
  <rowBreaks count="14" manualBreakCount="14">
    <brk id="43" max="16383" man="1"/>
    <brk id="60" max="16383" man="1"/>
    <brk id="84" max="16383" man="1"/>
    <brk id="133" max="16383" man="1"/>
    <brk id="156" max="16383" man="1"/>
    <brk id="196" max="16383" man="1"/>
    <brk id="234" max="16383" man="1"/>
    <brk id="273" max="16383" man="1"/>
    <brk id="311" max="16383" man="1"/>
    <brk id="349" max="16383" man="1"/>
    <brk id="388" max="16383" man="1"/>
    <brk id="426" max="16383" man="1"/>
    <brk id="464" max="16383" man="1"/>
    <brk id="502" max="16383" man="1"/>
  </rowBreaks>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6ACA3F-C725-4DF4-ADC8-CE81CA7D8510}">
  <sheetPr codeName="Sheet4"/>
  <dimension ref="A1:I270"/>
  <sheetViews>
    <sheetView zoomScale="91" zoomScaleNormal="100" workbookViewId="0">
      <pane xSplit="1" ySplit="2" topLeftCell="B166" activePane="bottomRight" state="frozen"/>
      <selection pane="bottomRight" activeCell="A168" sqref="A168"/>
      <selection pane="bottomLeft" activeCell="A3" sqref="A3"/>
      <selection pane="topRight" activeCell="B1" sqref="B1"/>
    </sheetView>
  </sheetViews>
  <sheetFormatPr defaultColWidth="10.85546875" defaultRowHeight="15"/>
  <cols>
    <col min="1" max="1" width="48.28515625" customWidth="1"/>
    <col min="2" max="2" width="57.5703125" customWidth="1"/>
    <col min="3" max="3" width="34.140625" bestFit="1" customWidth="1"/>
    <col min="4" max="4" width="47.5703125" customWidth="1"/>
    <col min="5" max="5" width="26" customWidth="1"/>
    <col min="6" max="6" width="18.5703125" style="38" customWidth="1"/>
    <col min="7" max="7" width="29.85546875" bestFit="1" customWidth="1"/>
    <col min="8" max="8" width="24.140625" bestFit="1" customWidth="1"/>
    <col min="9" max="9" width="21.28515625" bestFit="1" customWidth="1"/>
  </cols>
  <sheetData>
    <row r="1" spans="1:9" ht="15.75" thickBot="1">
      <c r="A1" t="s">
        <v>3185</v>
      </c>
    </row>
    <row r="2" spans="1:9" ht="30.75" thickBot="1">
      <c r="A2" s="2" t="s">
        <v>86</v>
      </c>
      <c r="B2" s="2" t="s">
        <v>3186</v>
      </c>
      <c r="C2" s="1" t="s">
        <v>88</v>
      </c>
      <c r="D2" s="2" t="s">
        <v>2</v>
      </c>
      <c r="E2" s="2" t="s">
        <v>89</v>
      </c>
      <c r="F2" s="37" t="s">
        <v>90</v>
      </c>
      <c r="G2" s="1" t="s">
        <v>3187</v>
      </c>
      <c r="H2" s="1" t="s">
        <v>3188</v>
      </c>
      <c r="I2" s="1" t="s">
        <v>3189</v>
      </c>
    </row>
    <row r="3" spans="1:9" ht="15.75" thickBot="1">
      <c r="A3" s="19" t="s">
        <v>3190</v>
      </c>
      <c r="B3" s="4"/>
      <c r="C3" s="4"/>
      <c r="D3" s="4"/>
      <c r="E3" s="4"/>
      <c r="F3" s="39" t="s">
        <v>101</v>
      </c>
      <c r="G3" s="4"/>
      <c r="H3" s="4"/>
      <c r="I3" s="4"/>
    </row>
    <row r="4" spans="1:9" ht="15.75" thickBot="1">
      <c r="A4" s="5" t="s">
        <v>3191</v>
      </c>
      <c r="B4" s="4" t="s">
        <v>103</v>
      </c>
      <c r="C4" s="30" t="s">
        <v>107</v>
      </c>
      <c r="D4" s="30" t="s">
        <v>107</v>
      </c>
      <c r="E4" s="30"/>
      <c r="F4" s="39" t="s">
        <v>101</v>
      </c>
      <c r="G4" s="4" t="s">
        <v>108</v>
      </c>
      <c r="H4" s="4" t="s">
        <v>103</v>
      </c>
      <c r="I4" s="4"/>
    </row>
    <row r="5" spans="1:9" ht="15.75" thickBot="1">
      <c r="A5" s="5" t="s">
        <v>3192</v>
      </c>
      <c r="B5" s="4" t="s">
        <v>103</v>
      </c>
      <c r="C5" s="5" t="s">
        <v>99</v>
      </c>
      <c r="D5" s="30" t="s">
        <v>100</v>
      </c>
      <c r="E5" s="30"/>
      <c r="F5" s="39" t="s">
        <v>3193</v>
      </c>
      <c r="G5" s="4" t="s">
        <v>98</v>
      </c>
      <c r="H5" s="4" t="s">
        <v>103</v>
      </c>
      <c r="I5" s="4"/>
    </row>
    <row r="6" spans="1:9" ht="15.75" thickBot="1">
      <c r="A6" s="5" t="s">
        <v>3194</v>
      </c>
      <c r="B6" s="4" t="s">
        <v>103</v>
      </c>
      <c r="C6" s="5" t="s">
        <v>3195</v>
      </c>
      <c r="D6" s="5" t="s">
        <v>3195</v>
      </c>
      <c r="E6" s="30"/>
      <c r="F6" s="39" t="s">
        <v>3193</v>
      </c>
      <c r="G6" s="4"/>
      <c r="H6" s="4" t="s">
        <v>103</v>
      </c>
      <c r="I6" s="4"/>
    </row>
    <row r="7" spans="1:9" ht="45.75" thickBot="1">
      <c r="A7" s="5" t="s">
        <v>3196</v>
      </c>
      <c r="B7" s="4" t="s">
        <v>103</v>
      </c>
      <c r="C7" s="5" t="s">
        <v>3197</v>
      </c>
      <c r="D7" s="5" t="s">
        <v>3197</v>
      </c>
      <c r="E7" s="5"/>
      <c r="F7" s="39" t="s">
        <v>3193</v>
      </c>
      <c r="G7" s="5" t="s">
        <v>3198</v>
      </c>
      <c r="H7" s="4" t="s">
        <v>103</v>
      </c>
      <c r="I7" s="4"/>
    </row>
    <row r="8" spans="1:9" ht="15.75" thickBot="1">
      <c r="A8" s="5"/>
      <c r="B8" s="4"/>
      <c r="C8" s="5"/>
      <c r="D8" s="4"/>
      <c r="E8" s="4"/>
      <c r="F8" s="39" t="s">
        <v>3193</v>
      </c>
      <c r="G8" s="4"/>
      <c r="H8" s="4"/>
      <c r="I8" s="4"/>
    </row>
    <row r="9" spans="1:9" ht="15.75" thickBot="1">
      <c r="A9" s="19" t="s">
        <v>3199</v>
      </c>
      <c r="B9" s="4"/>
      <c r="C9" s="19" t="s">
        <v>3199</v>
      </c>
      <c r="D9" s="4"/>
      <c r="E9" s="4"/>
      <c r="F9" s="39" t="s">
        <v>3193</v>
      </c>
      <c r="G9" s="4"/>
      <c r="H9" s="4"/>
      <c r="I9" s="4"/>
    </row>
    <row r="10" spans="1:9" ht="15.75" thickBot="1">
      <c r="A10" s="5" t="s">
        <v>3200</v>
      </c>
      <c r="B10" s="4" t="s">
        <v>854</v>
      </c>
      <c r="C10" s="5" t="s">
        <v>318</v>
      </c>
      <c r="D10" s="29" t="s">
        <v>319</v>
      </c>
      <c r="E10" s="29" t="s">
        <v>320</v>
      </c>
      <c r="F10" s="39" t="s">
        <v>101</v>
      </c>
      <c r="G10" s="4" t="s">
        <v>326</v>
      </c>
      <c r="H10" s="4" t="s">
        <v>326</v>
      </c>
      <c r="I10" s="4"/>
    </row>
    <row r="11" spans="1:9" ht="15.75" thickBot="1">
      <c r="A11" s="5" t="s">
        <v>327</v>
      </c>
      <c r="B11" s="4" t="s">
        <v>3201</v>
      </c>
      <c r="C11" s="5" t="s">
        <v>329</v>
      </c>
      <c r="D11" s="5" t="s">
        <v>330</v>
      </c>
      <c r="E11" s="5" t="s">
        <v>320</v>
      </c>
      <c r="F11" s="39" t="s">
        <v>101</v>
      </c>
      <c r="G11" s="4" t="s">
        <v>330</v>
      </c>
      <c r="H11" s="4" t="s">
        <v>3202</v>
      </c>
      <c r="I11" s="4"/>
    </row>
    <row r="12" spans="1:9" ht="90.75" thickBot="1">
      <c r="A12" s="5" t="s">
        <v>3203</v>
      </c>
      <c r="B12" s="4" t="s">
        <v>3204</v>
      </c>
      <c r="C12" s="5" t="s">
        <v>3205</v>
      </c>
      <c r="D12" s="5" t="s">
        <v>3206</v>
      </c>
      <c r="E12" s="5"/>
      <c r="F12" s="39"/>
      <c r="G12" s="4"/>
      <c r="H12" s="4"/>
      <c r="I12" s="4"/>
    </row>
    <row r="13" spans="1:9" ht="15.75" thickBot="1">
      <c r="A13" s="5" t="s">
        <v>332</v>
      </c>
      <c r="B13" s="4" t="s">
        <v>3207</v>
      </c>
      <c r="C13" s="5" t="s">
        <v>333</v>
      </c>
      <c r="D13" s="29" t="s">
        <v>333</v>
      </c>
      <c r="E13" s="29" t="s">
        <v>320</v>
      </c>
      <c r="F13" s="39" t="s">
        <v>101</v>
      </c>
      <c r="G13" s="4" t="s">
        <v>335</v>
      </c>
      <c r="H13" s="4" t="s">
        <v>3207</v>
      </c>
      <c r="I13" s="4"/>
    </row>
    <row r="14" spans="1:9" ht="15.75" thickBot="1">
      <c r="A14" s="5" t="s">
        <v>346</v>
      </c>
      <c r="B14" s="4" t="s">
        <v>3208</v>
      </c>
      <c r="C14" s="5" t="s">
        <v>3120</v>
      </c>
      <c r="D14" s="29" t="s">
        <v>348</v>
      </c>
      <c r="E14" s="29" t="s">
        <v>320</v>
      </c>
      <c r="F14" s="39" t="s">
        <v>101</v>
      </c>
      <c r="G14" s="4" t="s">
        <v>349</v>
      </c>
      <c r="H14" s="4" t="s">
        <v>349</v>
      </c>
      <c r="I14" s="4"/>
    </row>
    <row r="15" spans="1:9" ht="15.75" thickBot="1">
      <c r="A15" s="5" t="s">
        <v>357</v>
      </c>
      <c r="B15" s="4" t="s">
        <v>779</v>
      </c>
      <c r="C15" s="5" t="s">
        <v>359</v>
      </c>
      <c r="D15" s="29" t="s">
        <v>360</v>
      </c>
      <c r="E15" s="29" t="s">
        <v>320</v>
      </c>
      <c r="F15" s="39" t="s">
        <v>101</v>
      </c>
      <c r="G15" s="4" t="s">
        <v>361</v>
      </c>
      <c r="H15" s="4" t="s">
        <v>3209</v>
      </c>
      <c r="I15" s="4"/>
    </row>
    <row r="16" spans="1:9" ht="15.75" thickBot="1">
      <c r="A16" s="5" t="s">
        <v>3210</v>
      </c>
      <c r="B16" s="4" t="s">
        <v>3211</v>
      </c>
      <c r="C16" s="5" t="s">
        <v>382</v>
      </c>
      <c r="D16" s="29" t="s">
        <v>3212</v>
      </c>
      <c r="E16" s="29" t="s">
        <v>320</v>
      </c>
      <c r="F16" s="39" t="s">
        <v>101</v>
      </c>
      <c r="G16" s="4" t="s">
        <v>384</v>
      </c>
      <c r="H16" s="4" t="s">
        <v>384</v>
      </c>
      <c r="I16" s="4"/>
    </row>
    <row r="17" spans="1:9" ht="15.75" thickBot="1">
      <c r="A17" s="5" t="s">
        <v>387</v>
      </c>
      <c r="B17" s="4" t="s">
        <v>3127</v>
      </c>
      <c r="C17" s="5" t="s">
        <v>389</v>
      </c>
      <c r="D17" s="29" t="s">
        <v>3213</v>
      </c>
      <c r="E17" s="29" t="s">
        <v>320</v>
      </c>
      <c r="F17" s="39" t="s">
        <v>101</v>
      </c>
      <c r="G17" s="4" t="s">
        <v>391</v>
      </c>
      <c r="H17" s="4" t="s">
        <v>391</v>
      </c>
      <c r="I17" s="4"/>
    </row>
    <row r="18" spans="1:9" ht="15.75" thickBot="1">
      <c r="A18" s="5" t="s">
        <v>398</v>
      </c>
      <c r="B18" s="4" t="s">
        <v>3214</v>
      </c>
      <c r="C18" s="5" t="s">
        <v>400</v>
      </c>
      <c r="D18" s="29" t="s">
        <v>3215</v>
      </c>
      <c r="E18" s="29"/>
      <c r="F18" s="39" t="s">
        <v>101</v>
      </c>
      <c r="G18" s="4" t="s">
        <v>402</v>
      </c>
      <c r="H18" s="4" t="s">
        <v>3214</v>
      </c>
      <c r="I18" s="4"/>
    </row>
    <row r="19" spans="1:9" ht="15.75" thickBot="1">
      <c r="A19" s="4" t="s">
        <v>3216</v>
      </c>
      <c r="B19" s="4" t="s">
        <v>3217</v>
      </c>
      <c r="C19" s="5" t="s">
        <v>419</v>
      </c>
      <c r="D19" s="5" t="s">
        <v>420</v>
      </c>
      <c r="E19" s="5"/>
      <c r="F19" s="39" t="s">
        <v>101</v>
      </c>
      <c r="G19" s="4" t="s">
        <v>421</v>
      </c>
      <c r="H19" s="4" t="s">
        <v>422</v>
      </c>
      <c r="I19" s="4"/>
    </row>
    <row r="20" spans="1:9" ht="30.75" thickBot="1">
      <c r="A20" s="4" t="s">
        <v>3218</v>
      </c>
      <c r="B20" s="4" t="s">
        <v>3219</v>
      </c>
      <c r="C20" s="5" t="s">
        <v>3220</v>
      </c>
      <c r="D20" s="29" t="s">
        <v>3221</v>
      </c>
      <c r="E20" s="29"/>
      <c r="F20" s="39" t="s">
        <v>101</v>
      </c>
      <c r="G20" s="4" t="s">
        <v>443</v>
      </c>
      <c r="H20" s="4" t="s">
        <v>443</v>
      </c>
      <c r="I20" s="4"/>
    </row>
    <row r="21" spans="1:9" ht="15.75" thickBot="1">
      <c r="A21" s="5" t="s">
        <v>3222</v>
      </c>
      <c r="B21" s="4" t="s">
        <v>3223</v>
      </c>
      <c r="C21" s="5" t="s">
        <v>3224</v>
      </c>
      <c r="D21" s="29" t="s">
        <v>448</v>
      </c>
      <c r="E21" s="29"/>
      <c r="F21" s="39" t="s">
        <v>101</v>
      </c>
      <c r="G21" s="4" t="s">
        <v>449</v>
      </c>
      <c r="H21" s="4" t="s">
        <v>449</v>
      </c>
      <c r="I21" s="4"/>
    </row>
    <row r="22" spans="1:9" ht="15.75" thickBot="1">
      <c r="A22" s="5" t="s">
        <v>754</v>
      </c>
      <c r="B22" s="4" t="s">
        <v>758</v>
      </c>
      <c r="C22" s="5" t="s">
        <v>3225</v>
      </c>
      <c r="D22" s="30" t="s">
        <v>757</v>
      </c>
      <c r="E22" s="30"/>
      <c r="F22" s="39" t="s">
        <v>101</v>
      </c>
      <c r="G22" s="4" t="s">
        <v>758</v>
      </c>
      <c r="H22" s="4" t="s">
        <v>758</v>
      </c>
      <c r="I22" s="4"/>
    </row>
    <row r="23" spans="1:9" ht="15.75" thickBot="1">
      <c r="A23" s="5" t="s">
        <v>3226</v>
      </c>
      <c r="B23" s="4" t="s">
        <v>773</v>
      </c>
      <c r="C23" s="5" t="s">
        <v>3227</v>
      </c>
      <c r="D23" s="30" t="s">
        <v>3228</v>
      </c>
      <c r="E23" s="30"/>
      <c r="F23" s="39" t="s">
        <v>101</v>
      </c>
      <c r="G23" s="4" t="s">
        <v>773</v>
      </c>
      <c r="H23" s="4" t="s">
        <v>103</v>
      </c>
      <c r="I23" s="4"/>
    </row>
    <row r="24" spans="1:9" ht="15.75" thickBot="1">
      <c r="A24" s="5" t="s">
        <v>3229</v>
      </c>
      <c r="B24" s="4" t="s">
        <v>3230</v>
      </c>
      <c r="C24" s="5" t="s">
        <v>3230</v>
      </c>
      <c r="D24" s="4" t="s">
        <v>3231</v>
      </c>
      <c r="E24" s="4"/>
      <c r="F24" s="39" t="s">
        <v>3193</v>
      </c>
      <c r="G24" s="4" t="s">
        <v>3230</v>
      </c>
      <c r="H24" s="4" t="s">
        <v>103</v>
      </c>
      <c r="I24" s="4"/>
    </row>
    <row r="25" spans="1:9" ht="15.75" thickBot="1">
      <c r="A25" s="11" t="s">
        <v>3232</v>
      </c>
      <c r="B25" s="4" t="s">
        <v>3233</v>
      </c>
      <c r="C25" s="5" t="s">
        <v>3233</v>
      </c>
      <c r="D25" s="4" t="s">
        <v>3234</v>
      </c>
      <c r="E25" s="4"/>
      <c r="F25" s="39" t="s">
        <v>3193</v>
      </c>
      <c r="G25" s="4" t="s">
        <v>3233</v>
      </c>
      <c r="H25" s="4" t="s">
        <v>103</v>
      </c>
      <c r="I25" s="4"/>
    </row>
    <row r="26" spans="1:9" ht="15.75" thickBot="1">
      <c r="A26" s="11" t="s">
        <v>3235</v>
      </c>
      <c r="B26" s="4" t="s">
        <v>3236</v>
      </c>
      <c r="C26" s="5" t="s">
        <v>3237</v>
      </c>
      <c r="D26" s="4" t="s">
        <v>3238</v>
      </c>
      <c r="E26" s="4"/>
      <c r="F26" s="39" t="s">
        <v>3193</v>
      </c>
      <c r="G26" s="4" t="s">
        <v>3236</v>
      </c>
      <c r="H26" s="4" t="s">
        <v>103</v>
      </c>
      <c r="I26" s="4"/>
    </row>
    <row r="27" spans="1:9" ht="15.75" thickBot="1">
      <c r="A27" s="5" t="s">
        <v>3239</v>
      </c>
      <c r="B27" s="4" t="s">
        <v>3240</v>
      </c>
      <c r="C27" s="5" t="s">
        <v>3241</v>
      </c>
      <c r="D27" s="4" t="s">
        <v>3242</v>
      </c>
      <c r="E27" s="4"/>
      <c r="F27" s="39" t="s">
        <v>3193</v>
      </c>
      <c r="G27" s="4" t="s">
        <v>3240</v>
      </c>
      <c r="H27" s="4" t="s">
        <v>103</v>
      </c>
      <c r="I27" s="4"/>
    </row>
    <row r="28" spans="1:9" ht="15.75" thickBot="1">
      <c r="A28" s="5" t="s">
        <v>3243</v>
      </c>
      <c r="B28" s="4" t="s">
        <v>3244</v>
      </c>
      <c r="C28" s="5" t="s">
        <v>3245</v>
      </c>
      <c r="D28" s="4" t="s">
        <v>3246</v>
      </c>
      <c r="E28" s="4"/>
      <c r="F28" s="39" t="s">
        <v>3193</v>
      </c>
      <c r="G28" s="4" t="s">
        <v>3244</v>
      </c>
      <c r="H28" s="4" t="s">
        <v>3247</v>
      </c>
      <c r="I28" s="4"/>
    </row>
    <row r="29" spans="1:9" ht="15.75" thickBot="1">
      <c r="A29" s="5" t="s">
        <v>3248</v>
      </c>
      <c r="B29" s="4" t="s">
        <v>3249</v>
      </c>
      <c r="C29" s="5" t="s">
        <v>3250</v>
      </c>
      <c r="D29" s="4" t="s">
        <v>3251</v>
      </c>
      <c r="E29" s="4"/>
      <c r="F29" s="39" t="s">
        <v>3193</v>
      </c>
      <c r="G29" s="4" t="s">
        <v>3252</v>
      </c>
      <c r="H29" s="4" t="s">
        <v>298</v>
      </c>
      <c r="I29" s="4"/>
    </row>
    <row r="30" spans="1:9" ht="15.75" thickBot="1">
      <c r="A30" s="5" t="s">
        <v>3253</v>
      </c>
      <c r="B30" s="4" t="s">
        <v>3254</v>
      </c>
      <c r="C30" s="5" t="s">
        <v>3255</v>
      </c>
      <c r="D30" s="4" t="s">
        <v>3256</v>
      </c>
      <c r="E30" s="4"/>
      <c r="F30" s="39" t="s">
        <v>3193</v>
      </c>
      <c r="G30" s="4" t="s">
        <v>3254</v>
      </c>
      <c r="H30" s="4" t="s">
        <v>731</v>
      </c>
      <c r="I30" s="4"/>
    </row>
    <row r="31" spans="1:9" ht="15.75" thickBot="1">
      <c r="A31" s="5" t="s">
        <v>3257</v>
      </c>
      <c r="B31" s="4" t="s">
        <v>3258</v>
      </c>
      <c r="C31" s="5" t="s">
        <v>3259</v>
      </c>
      <c r="D31" s="4" t="s">
        <v>3260</v>
      </c>
      <c r="E31" s="4"/>
      <c r="F31" s="39" t="s">
        <v>3193</v>
      </c>
      <c r="G31" s="4" t="s">
        <v>3261</v>
      </c>
      <c r="H31" s="4" t="s">
        <v>103</v>
      </c>
      <c r="I31" s="4"/>
    </row>
    <row r="32" spans="1:9" ht="15.75" thickBot="1">
      <c r="A32" s="5" t="s">
        <v>3262</v>
      </c>
      <c r="B32" s="4" t="s">
        <v>3263</v>
      </c>
      <c r="C32" s="5" t="s">
        <v>3264</v>
      </c>
      <c r="D32" s="4" t="s">
        <v>3265</v>
      </c>
      <c r="E32" s="4"/>
      <c r="F32" s="39" t="s">
        <v>3193</v>
      </c>
      <c r="G32" s="4" t="s">
        <v>3263</v>
      </c>
      <c r="H32" s="4" t="s">
        <v>103</v>
      </c>
      <c r="I32" s="4"/>
    </row>
    <row r="33" spans="1:9" ht="30.75" thickBot="1">
      <c r="A33" s="5" t="s">
        <v>3266</v>
      </c>
      <c r="B33" s="4" t="s">
        <v>3267</v>
      </c>
      <c r="C33" s="5" t="s">
        <v>3268</v>
      </c>
      <c r="D33" s="4" t="s">
        <v>3269</v>
      </c>
      <c r="E33" s="4"/>
      <c r="F33" s="39" t="s">
        <v>3193</v>
      </c>
      <c r="G33" s="4" t="s">
        <v>3267</v>
      </c>
      <c r="H33" s="4" t="s">
        <v>103</v>
      </c>
      <c r="I33" s="4"/>
    </row>
    <row r="34" spans="1:9" ht="45.75" thickBot="1">
      <c r="A34" s="5" t="s">
        <v>3270</v>
      </c>
      <c r="B34" s="4" t="s">
        <v>3271</v>
      </c>
      <c r="C34" s="5" t="s">
        <v>3272</v>
      </c>
      <c r="D34" s="4" t="s">
        <v>3273</v>
      </c>
      <c r="E34" s="4"/>
      <c r="F34" s="39" t="s">
        <v>3193</v>
      </c>
      <c r="G34" s="4" t="s">
        <v>3271</v>
      </c>
      <c r="H34" s="4" t="s">
        <v>103</v>
      </c>
      <c r="I34" s="4"/>
    </row>
    <row r="35" spans="1:9" ht="15.75" thickBot="1">
      <c r="A35" s="5" t="s">
        <v>3274</v>
      </c>
      <c r="B35" s="4" t="s">
        <v>3275</v>
      </c>
      <c r="C35" s="5" t="s">
        <v>3276</v>
      </c>
      <c r="D35" s="4" t="s">
        <v>3277</v>
      </c>
      <c r="E35" s="4"/>
      <c r="F35" s="39" t="s">
        <v>3193</v>
      </c>
      <c r="G35" s="4" t="s">
        <v>3275</v>
      </c>
      <c r="H35" s="4" t="s">
        <v>3275</v>
      </c>
      <c r="I35" s="4"/>
    </row>
    <row r="36" spans="1:9" ht="15.75" thickBot="1">
      <c r="A36" s="5" t="s">
        <v>3278</v>
      </c>
      <c r="B36" s="4" t="s">
        <v>3279</v>
      </c>
      <c r="C36" s="5" t="s">
        <v>3280</v>
      </c>
      <c r="D36" s="4" t="s">
        <v>3281</v>
      </c>
      <c r="E36" s="4"/>
      <c r="F36" s="39" t="s">
        <v>3193</v>
      </c>
      <c r="G36" s="4" t="s">
        <v>3279</v>
      </c>
      <c r="H36" s="4" t="s">
        <v>3279</v>
      </c>
      <c r="I36" s="4"/>
    </row>
    <row r="37" spans="1:9" ht="15.75" thickBot="1">
      <c r="A37" s="5" t="s">
        <v>3282</v>
      </c>
      <c r="B37" s="4" t="s">
        <v>3283</v>
      </c>
      <c r="C37" s="5" t="s">
        <v>3284</v>
      </c>
      <c r="D37" s="4" t="s">
        <v>3285</v>
      </c>
      <c r="E37" s="4"/>
      <c r="F37" s="39" t="s">
        <v>3193</v>
      </c>
      <c r="G37" s="4" t="s">
        <v>3283</v>
      </c>
      <c r="H37" s="4" t="s">
        <v>3283</v>
      </c>
      <c r="I37" s="4"/>
    </row>
    <row r="38" spans="1:9" ht="15.75" thickBot="1">
      <c r="A38" s="5" t="s">
        <v>3286</v>
      </c>
      <c r="B38" s="4" t="s">
        <v>3287</v>
      </c>
      <c r="C38" s="5" t="s">
        <v>3288</v>
      </c>
      <c r="D38" s="4" t="s">
        <v>3289</v>
      </c>
      <c r="E38" s="4"/>
      <c r="F38" s="39" t="s">
        <v>3193</v>
      </c>
      <c r="G38" s="4" t="s">
        <v>3287</v>
      </c>
      <c r="H38" s="4" t="s">
        <v>3287</v>
      </c>
      <c r="I38" s="4"/>
    </row>
    <row r="39" spans="1:9" ht="15.75" thickBot="1">
      <c r="A39" s="5" t="s">
        <v>3290</v>
      </c>
      <c r="B39" s="4" t="s">
        <v>3291</v>
      </c>
      <c r="C39" s="5" t="s">
        <v>3292</v>
      </c>
      <c r="D39" s="4" t="s">
        <v>420</v>
      </c>
      <c r="E39" s="4"/>
      <c r="F39" s="39" t="s">
        <v>3193</v>
      </c>
      <c r="G39" s="4" t="s">
        <v>3291</v>
      </c>
      <c r="H39" s="4" t="s">
        <v>422</v>
      </c>
      <c r="I39" s="4"/>
    </row>
    <row r="40" spans="1:9" ht="15.75" thickBot="1">
      <c r="A40" s="5" t="s">
        <v>3293</v>
      </c>
      <c r="B40" s="4" t="s">
        <v>3294</v>
      </c>
      <c r="C40" s="5" t="s">
        <v>3295</v>
      </c>
      <c r="D40" s="4" t="s">
        <v>420</v>
      </c>
      <c r="E40" s="4"/>
      <c r="F40" s="39" t="s">
        <v>3193</v>
      </c>
      <c r="G40" s="4" t="s">
        <v>3294</v>
      </c>
      <c r="H40" s="4" t="s">
        <v>103</v>
      </c>
      <c r="I40" s="4"/>
    </row>
    <row r="41" spans="1:9" ht="15.75" thickBot="1">
      <c r="A41" s="5" t="s">
        <v>3296</v>
      </c>
      <c r="B41" s="4" t="s">
        <v>3297</v>
      </c>
      <c r="C41" s="5" t="s">
        <v>3298</v>
      </c>
      <c r="D41" s="5" t="s">
        <v>3298</v>
      </c>
      <c r="E41" s="5"/>
      <c r="F41" s="39" t="s">
        <v>3193</v>
      </c>
      <c r="G41" s="4" t="s">
        <v>3297</v>
      </c>
      <c r="H41" s="4" t="s">
        <v>103</v>
      </c>
      <c r="I41" s="4"/>
    </row>
    <row r="42" spans="1:9" ht="15.75" thickBot="1">
      <c r="A42" s="5" t="s">
        <v>3299</v>
      </c>
      <c r="B42" s="4" t="s">
        <v>3300</v>
      </c>
      <c r="C42" s="5" t="s">
        <v>3301</v>
      </c>
      <c r="D42" s="5" t="s">
        <v>3301</v>
      </c>
      <c r="E42" s="5"/>
      <c r="F42" s="39" t="s">
        <v>3193</v>
      </c>
      <c r="G42" s="4" t="s">
        <v>3300</v>
      </c>
      <c r="H42" s="4" t="s">
        <v>103</v>
      </c>
      <c r="I42" s="4"/>
    </row>
    <row r="43" spans="1:9" ht="15.75" thickBot="1">
      <c r="A43" s="5" t="s">
        <v>3302</v>
      </c>
      <c r="B43" s="14" t="s">
        <v>431</v>
      </c>
      <c r="C43" s="5" t="s">
        <v>429</v>
      </c>
      <c r="D43" s="29" t="s">
        <v>430</v>
      </c>
      <c r="E43" s="29"/>
      <c r="F43" s="39" t="s">
        <v>101</v>
      </c>
      <c r="G43" s="4" t="s">
        <v>431</v>
      </c>
      <c r="H43" s="4" t="s">
        <v>431</v>
      </c>
      <c r="I43" s="4"/>
    </row>
    <row r="44" spans="1:9" ht="15.75" thickBot="1">
      <c r="A44" s="5" t="s">
        <v>3303</v>
      </c>
      <c r="B44" s="4" t="s">
        <v>437</v>
      </c>
      <c r="C44" s="5" t="s">
        <v>435</v>
      </c>
      <c r="D44" s="29" t="s">
        <v>436</v>
      </c>
      <c r="E44" s="29"/>
      <c r="F44" s="39" t="s">
        <v>101</v>
      </c>
      <c r="G44" s="4" t="s">
        <v>437</v>
      </c>
      <c r="H44" s="4" t="s">
        <v>437</v>
      </c>
      <c r="I44" s="4"/>
    </row>
    <row r="45" spans="1:9" ht="15.75" thickBot="1">
      <c r="A45" s="5" t="s">
        <v>3304</v>
      </c>
      <c r="B45" s="14" t="s">
        <v>3305</v>
      </c>
      <c r="C45" s="5" t="s">
        <v>3132</v>
      </c>
      <c r="D45" s="30" t="s">
        <v>466</v>
      </c>
      <c r="E45" s="30"/>
      <c r="F45" s="39" t="s">
        <v>101</v>
      </c>
      <c r="G45" s="4" t="s">
        <v>3306</v>
      </c>
      <c r="H45" s="4" t="s">
        <v>469</v>
      </c>
      <c r="I45" s="4"/>
    </row>
    <row r="46" spans="1:9" ht="15.75" thickBot="1">
      <c r="A46" s="5" t="s">
        <v>3307</v>
      </c>
      <c r="B46" s="4" t="s">
        <v>3308</v>
      </c>
      <c r="C46" s="5" t="s">
        <v>3133</v>
      </c>
      <c r="D46" s="30" t="s">
        <v>473</v>
      </c>
      <c r="E46" s="30"/>
      <c r="F46" s="39" t="s">
        <v>101</v>
      </c>
      <c r="G46" s="4" t="s">
        <v>3309</v>
      </c>
      <c r="H46" s="4" t="s">
        <v>476</v>
      </c>
      <c r="I46" s="4"/>
    </row>
    <row r="47" spans="1:9" ht="15.75" thickBot="1">
      <c r="A47" s="5" t="s">
        <v>3310</v>
      </c>
      <c r="B47" s="14" t="s">
        <v>3311</v>
      </c>
      <c r="C47" s="5" t="s">
        <v>3312</v>
      </c>
      <c r="D47" s="4" t="s">
        <v>3313</v>
      </c>
      <c r="E47" s="4"/>
      <c r="F47" s="39" t="s">
        <v>3193</v>
      </c>
      <c r="G47" s="4" t="s">
        <v>3314</v>
      </c>
      <c r="H47" s="4" t="s">
        <v>3315</v>
      </c>
      <c r="I47" s="4"/>
    </row>
    <row r="48" spans="1:9" ht="15.75" thickBot="1">
      <c r="A48" s="5" t="s">
        <v>3316</v>
      </c>
      <c r="B48" s="14" t="s">
        <v>3317</v>
      </c>
      <c r="C48" s="5" t="s">
        <v>3318</v>
      </c>
      <c r="D48" s="4" t="s">
        <v>3319</v>
      </c>
      <c r="E48" s="4"/>
      <c r="F48" s="39" t="s">
        <v>3193</v>
      </c>
      <c r="G48" s="4" t="s">
        <v>3320</v>
      </c>
      <c r="H48" s="4" t="s">
        <v>3321</v>
      </c>
      <c r="I48" s="4"/>
    </row>
    <row r="49" spans="1:9" ht="15.75" thickBot="1">
      <c r="A49" s="5" t="s">
        <v>3322</v>
      </c>
      <c r="B49" s="4" t="s">
        <v>3323</v>
      </c>
      <c r="C49" s="5" t="s">
        <v>3324</v>
      </c>
      <c r="D49" s="5" t="s">
        <v>3325</v>
      </c>
      <c r="E49" s="5"/>
      <c r="F49" s="39" t="s">
        <v>3193</v>
      </c>
      <c r="G49" s="4" t="s">
        <v>3326</v>
      </c>
      <c r="H49" s="4" t="s">
        <v>3327</v>
      </c>
      <c r="I49" s="4"/>
    </row>
    <row r="50" spans="1:9" ht="15.75" thickBot="1">
      <c r="A50" s="5" t="s">
        <v>3328</v>
      </c>
      <c r="B50" s="4" t="s">
        <v>3329</v>
      </c>
      <c r="C50" s="5" t="s">
        <v>3330</v>
      </c>
      <c r="D50" s="5" t="s">
        <v>3331</v>
      </c>
      <c r="E50" s="5"/>
      <c r="F50" s="39" t="s">
        <v>3193</v>
      </c>
      <c r="G50" s="4" t="s">
        <v>3332</v>
      </c>
      <c r="H50" s="4" t="s">
        <v>3333</v>
      </c>
      <c r="I50" s="4"/>
    </row>
    <row r="51" spans="1:9" ht="30.75" thickBot="1">
      <c r="A51" s="5" t="s">
        <v>1637</v>
      </c>
      <c r="B51" s="4" t="s">
        <v>3334</v>
      </c>
      <c r="C51" s="5" t="s">
        <v>3335</v>
      </c>
      <c r="D51" s="4" t="s">
        <v>3336</v>
      </c>
      <c r="E51" s="4"/>
      <c r="F51" s="4"/>
      <c r="G51" s="4"/>
      <c r="H51" s="4"/>
      <c r="I51" s="4"/>
    </row>
    <row r="52" spans="1:9" ht="30.75" thickBot="1">
      <c r="A52" s="5" t="s">
        <v>1643</v>
      </c>
      <c r="B52" s="4" t="s">
        <v>3337</v>
      </c>
      <c r="C52" s="5" t="s">
        <v>3338</v>
      </c>
      <c r="D52" s="4" t="s">
        <v>3339</v>
      </c>
      <c r="E52" s="4"/>
      <c r="F52" s="4"/>
      <c r="G52" s="4"/>
      <c r="H52" s="4"/>
      <c r="I52" s="4"/>
    </row>
    <row r="53" spans="1:9" ht="30">
      <c r="A53" s="5" t="s">
        <v>3340</v>
      </c>
      <c r="B53" s="4" t="s">
        <v>3341</v>
      </c>
      <c r="C53" s="5" t="s">
        <v>3342</v>
      </c>
      <c r="D53" s="4" t="s">
        <v>3343</v>
      </c>
      <c r="E53" s="4"/>
      <c r="F53" s="4"/>
      <c r="G53" s="4"/>
      <c r="H53" s="4"/>
      <c r="I53" s="4"/>
    </row>
    <row r="54" spans="1:9" ht="30">
      <c r="A54" s="5" t="s">
        <v>3344</v>
      </c>
      <c r="B54" s="4" t="s">
        <v>3345</v>
      </c>
      <c r="C54" s="5" t="s">
        <v>3346</v>
      </c>
      <c r="D54" s="4" t="s">
        <v>3347</v>
      </c>
      <c r="E54" s="4"/>
      <c r="F54" s="4"/>
      <c r="G54" s="4"/>
      <c r="H54" s="4"/>
      <c r="I54" s="4"/>
    </row>
    <row r="55" spans="1:9" ht="30.75" thickBot="1">
      <c r="A55" s="5" t="s">
        <v>3348</v>
      </c>
      <c r="B55" s="4" t="s">
        <v>3349</v>
      </c>
      <c r="C55" s="4" t="s">
        <v>3350</v>
      </c>
      <c r="D55" s="4" t="s">
        <v>3350</v>
      </c>
      <c r="E55" s="4"/>
      <c r="F55" s="4"/>
      <c r="G55" s="4"/>
      <c r="H55" s="4"/>
      <c r="I55" s="4"/>
    </row>
    <row r="56" spans="1:9" ht="15.75" thickBot="1">
      <c r="A56" s="9" t="s">
        <v>3351</v>
      </c>
      <c r="B56" s="4"/>
      <c r="C56" s="9" t="s">
        <v>3351</v>
      </c>
      <c r="D56" s="4"/>
      <c r="E56" s="4"/>
      <c r="F56" s="39" t="s">
        <v>3193</v>
      </c>
      <c r="G56" s="4"/>
      <c r="H56" s="4"/>
      <c r="I56" s="4"/>
    </row>
    <row r="57" spans="1:9" ht="15.75" thickBot="1">
      <c r="A57" s="5" t="s">
        <v>3352</v>
      </c>
      <c r="B57" s="4" t="s">
        <v>773</v>
      </c>
      <c r="C57" s="5" t="s">
        <v>3156</v>
      </c>
      <c r="D57" s="30" t="s">
        <v>3228</v>
      </c>
      <c r="E57" s="30"/>
      <c r="F57" s="39" t="s">
        <v>3193</v>
      </c>
      <c r="G57" s="4" t="s">
        <v>773</v>
      </c>
      <c r="H57" s="4" t="s">
        <v>3353</v>
      </c>
      <c r="I57" s="4"/>
    </row>
    <row r="58" spans="1:9" ht="45.75" thickBot="1">
      <c r="A58" s="5" t="s">
        <v>3354</v>
      </c>
      <c r="B58" s="4" t="s">
        <v>779</v>
      </c>
      <c r="C58" s="5" t="s">
        <v>2663</v>
      </c>
      <c r="D58" s="30" t="s">
        <v>778</v>
      </c>
      <c r="E58" s="30"/>
      <c r="F58" s="39" t="s">
        <v>101</v>
      </c>
      <c r="G58" s="4" t="s">
        <v>779</v>
      </c>
      <c r="H58" s="4" t="s">
        <v>3355</v>
      </c>
      <c r="I58" s="4"/>
    </row>
    <row r="59" spans="1:9" ht="45.75" thickBot="1">
      <c r="A59" s="5" t="s">
        <v>3356</v>
      </c>
      <c r="B59" s="4" t="s">
        <v>3127</v>
      </c>
      <c r="C59" s="5" t="s">
        <v>785</v>
      </c>
      <c r="D59" s="30" t="s">
        <v>786</v>
      </c>
      <c r="E59" s="30"/>
      <c r="F59" s="39" t="s">
        <v>101</v>
      </c>
      <c r="G59" s="4" t="s">
        <v>391</v>
      </c>
      <c r="H59" s="4" t="s">
        <v>3357</v>
      </c>
      <c r="I59" s="4"/>
    </row>
    <row r="60" spans="1:9" ht="45.75" thickBot="1">
      <c r="A60" s="5" t="s">
        <v>3358</v>
      </c>
      <c r="B60" s="4" t="s">
        <v>3211</v>
      </c>
      <c r="C60" s="5" t="s">
        <v>791</v>
      </c>
      <c r="D60" s="30" t="s">
        <v>792</v>
      </c>
      <c r="E60" s="30"/>
      <c r="F60" s="39" t="s">
        <v>101</v>
      </c>
      <c r="G60" s="4" t="s">
        <v>384</v>
      </c>
      <c r="H60" s="4" t="s">
        <v>3359</v>
      </c>
      <c r="I60" s="4"/>
    </row>
    <row r="61" spans="1:9" ht="15.75" thickBot="1">
      <c r="A61" s="5" t="s">
        <v>3360</v>
      </c>
      <c r="B61" s="4" t="s">
        <v>3217</v>
      </c>
      <c r="C61" s="5" t="s">
        <v>808</v>
      </c>
      <c r="D61" s="4" t="s">
        <v>420</v>
      </c>
      <c r="E61" s="4"/>
      <c r="F61" s="39" t="s">
        <v>101</v>
      </c>
      <c r="G61" s="4" t="s">
        <v>422</v>
      </c>
      <c r="H61" s="4" t="s">
        <v>3361</v>
      </c>
      <c r="I61" s="4"/>
    </row>
    <row r="62" spans="1:9" ht="45.75" thickBot="1">
      <c r="A62" s="5" t="s">
        <v>3362</v>
      </c>
      <c r="B62" s="4" t="s">
        <v>431</v>
      </c>
      <c r="C62" s="5" t="s">
        <v>822</v>
      </c>
      <c r="D62" s="30" t="s">
        <v>823</v>
      </c>
      <c r="E62" s="30"/>
      <c r="F62" s="39" t="s">
        <v>101</v>
      </c>
      <c r="G62" s="4" t="s">
        <v>431</v>
      </c>
      <c r="H62" s="4" t="s">
        <v>3363</v>
      </c>
      <c r="I62" s="4"/>
    </row>
    <row r="63" spans="1:9" ht="45.75" thickBot="1">
      <c r="A63" s="5" t="s">
        <v>3364</v>
      </c>
      <c r="B63" s="4" t="s">
        <v>437</v>
      </c>
      <c r="C63" s="5" t="s">
        <v>832</v>
      </c>
      <c r="D63" s="30" t="s">
        <v>833</v>
      </c>
      <c r="E63" s="30"/>
      <c r="F63" s="39" t="s">
        <v>101</v>
      </c>
      <c r="G63" s="4" t="s">
        <v>437</v>
      </c>
      <c r="H63" s="4" t="s">
        <v>3365</v>
      </c>
      <c r="I63" s="4"/>
    </row>
    <row r="64" spans="1:9" ht="45.75" thickBot="1">
      <c r="A64" s="5" t="s">
        <v>3366</v>
      </c>
      <c r="B64" s="4" t="s">
        <v>443</v>
      </c>
      <c r="C64" s="5" t="s">
        <v>817</v>
      </c>
      <c r="D64" s="30" t="s">
        <v>818</v>
      </c>
      <c r="E64" s="30"/>
      <c r="F64" s="39" t="s">
        <v>101</v>
      </c>
      <c r="G64" s="4" t="s">
        <v>443</v>
      </c>
      <c r="H64" s="4" t="s">
        <v>3367</v>
      </c>
      <c r="I64" s="4"/>
    </row>
    <row r="65" spans="1:9" ht="45.75" thickBot="1">
      <c r="A65" s="5" t="s">
        <v>3368</v>
      </c>
      <c r="B65" s="4" t="s">
        <v>449</v>
      </c>
      <c r="C65" s="5" t="s">
        <v>827</v>
      </c>
      <c r="D65" s="30" t="s">
        <v>828</v>
      </c>
      <c r="E65" s="30"/>
      <c r="F65" s="39" t="s">
        <v>101</v>
      </c>
      <c r="G65" s="4" t="s">
        <v>449</v>
      </c>
      <c r="H65" s="4" t="s">
        <v>3369</v>
      </c>
      <c r="I65" s="4"/>
    </row>
    <row r="66" spans="1:9" ht="32.25" customHeight="1">
      <c r="A66" s="9" t="s">
        <v>3370</v>
      </c>
      <c r="B66" s="4"/>
      <c r="C66" s="4"/>
      <c r="D66" s="4"/>
      <c r="E66" s="4"/>
      <c r="F66" s="39" t="s">
        <v>101</v>
      </c>
      <c r="G66" s="4"/>
      <c r="H66" s="4"/>
      <c r="I66" s="4"/>
    </row>
    <row r="67" spans="1:9" ht="26.25" customHeight="1">
      <c r="A67" s="297" t="s">
        <v>1649</v>
      </c>
      <c r="B67" s="297" t="s">
        <v>228</v>
      </c>
      <c r="C67" s="297" t="s">
        <v>1650</v>
      </c>
      <c r="D67" s="298" t="s">
        <v>1651</v>
      </c>
      <c r="E67" s="298"/>
      <c r="F67" s="298"/>
      <c r="G67" s="298"/>
      <c r="H67" s="298"/>
      <c r="I67" s="298"/>
    </row>
    <row r="68" spans="1:9" ht="30" customHeight="1" thickBot="1">
      <c r="A68" s="297" t="s">
        <v>1654</v>
      </c>
      <c r="B68" s="297" t="s">
        <v>228</v>
      </c>
      <c r="C68" s="297" t="s">
        <v>1655</v>
      </c>
      <c r="D68" s="298" t="s">
        <v>1656</v>
      </c>
      <c r="E68" s="298"/>
      <c r="F68" s="298"/>
      <c r="G68" s="298"/>
      <c r="H68" s="298"/>
      <c r="I68" s="298"/>
    </row>
    <row r="69" spans="1:9" ht="30" customHeight="1" thickBot="1">
      <c r="A69" s="303" t="s">
        <v>1684</v>
      </c>
      <c r="B69" s="303" t="s">
        <v>228</v>
      </c>
      <c r="C69" s="303" t="s">
        <v>1685</v>
      </c>
      <c r="D69" s="303" t="s">
        <v>1686</v>
      </c>
      <c r="E69" s="298"/>
      <c r="F69" s="298"/>
      <c r="G69" s="298"/>
      <c r="H69" s="298"/>
      <c r="I69" s="298"/>
    </row>
    <row r="70" spans="1:9" ht="30" customHeight="1" thickBot="1">
      <c r="A70" s="303" t="s">
        <v>1688</v>
      </c>
      <c r="B70" s="303" t="s">
        <v>228</v>
      </c>
      <c r="C70" s="303" t="s">
        <v>1689</v>
      </c>
      <c r="D70" s="303" t="s">
        <v>1690</v>
      </c>
      <c r="E70" s="298"/>
      <c r="F70" s="298"/>
      <c r="G70" s="298"/>
      <c r="H70" s="298"/>
      <c r="I70" s="298"/>
    </row>
    <row r="71" spans="1:9" ht="30" customHeight="1" thickBot="1">
      <c r="A71" s="297" t="s">
        <v>1692</v>
      </c>
      <c r="B71" s="297" t="s">
        <v>228</v>
      </c>
      <c r="C71" s="297" t="s">
        <v>1693</v>
      </c>
      <c r="D71" s="297" t="s">
        <v>1694</v>
      </c>
      <c r="E71" s="298"/>
      <c r="F71" s="298"/>
      <c r="G71" s="298"/>
      <c r="H71" s="298"/>
      <c r="I71" s="298"/>
    </row>
    <row r="72" spans="1:9" ht="30" customHeight="1" thickBot="1">
      <c r="A72" s="297" t="s">
        <v>1697</v>
      </c>
      <c r="B72" s="297" t="s">
        <v>228</v>
      </c>
      <c r="C72" s="297" t="s">
        <v>3371</v>
      </c>
      <c r="D72" s="297" t="s">
        <v>1699</v>
      </c>
      <c r="E72" s="298"/>
      <c r="F72" s="298"/>
      <c r="G72" s="298"/>
      <c r="H72" s="298"/>
      <c r="I72" s="298"/>
    </row>
    <row r="73" spans="1:9" ht="30" customHeight="1" thickBot="1">
      <c r="A73" s="297" t="s">
        <v>1675</v>
      </c>
      <c r="B73" s="297" t="s">
        <v>228</v>
      </c>
      <c r="C73" s="297" t="s">
        <v>1676</v>
      </c>
      <c r="D73" s="297" t="s">
        <v>3372</v>
      </c>
      <c r="E73" s="298"/>
      <c r="F73" s="298"/>
      <c r="G73" s="298"/>
      <c r="H73" s="298"/>
      <c r="I73" s="298"/>
    </row>
    <row r="74" spans="1:9" ht="30" customHeight="1" thickBot="1">
      <c r="A74" s="297" t="s">
        <v>1680</v>
      </c>
      <c r="B74" s="297" t="s">
        <v>228</v>
      </c>
      <c r="C74" s="297" t="s">
        <v>1681</v>
      </c>
      <c r="D74" s="297" t="s">
        <v>3373</v>
      </c>
      <c r="E74" s="298"/>
      <c r="F74" s="298"/>
      <c r="G74" s="298"/>
      <c r="H74" s="298"/>
      <c r="I74" s="298"/>
    </row>
    <row r="75" spans="1:9" ht="30" customHeight="1" thickBot="1">
      <c r="A75" s="297" t="s">
        <v>1659</v>
      </c>
      <c r="B75" s="297" t="s">
        <v>228</v>
      </c>
      <c r="C75" s="297" t="s">
        <v>1660</v>
      </c>
      <c r="D75" s="297" t="s">
        <v>3374</v>
      </c>
      <c r="E75" s="298"/>
      <c r="F75" s="298"/>
      <c r="G75" s="298"/>
      <c r="H75" s="298"/>
      <c r="I75" s="298"/>
    </row>
    <row r="76" spans="1:9" ht="30" customHeight="1" thickBot="1">
      <c r="A76" s="297" t="s">
        <v>1663</v>
      </c>
      <c r="B76" s="297" t="s">
        <v>228</v>
      </c>
      <c r="C76" s="297" t="s">
        <v>1664</v>
      </c>
      <c r="D76" s="297" t="s">
        <v>1699</v>
      </c>
      <c r="E76" s="298"/>
      <c r="F76" s="298"/>
      <c r="G76" s="298"/>
      <c r="H76" s="298"/>
      <c r="I76" s="298"/>
    </row>
    <row r="77" spans="1:9" ht="15.75" thickBot="1">
      <c r="A77" s="9" t="s">
        <v>377</v>
      </c>
      <c r="B77" s="4"/>
      <c r="C77" s="9" t="s">
        <v>377</v>
      </c>
      <c r="D77" s="4"/>
      <c r="E77" s="4"/>
      <c r="F77" s="39" t="s">
        <v>101</v>
      </c>
      <c r="G77" s="4"/>
      <c r="H77" s="4"/>
      <c r="I77" s="4"/>
    </row>
    <row r="78" spans="1:9" ht="33.75" customHeight="1" thickBot="1">
      <c r="A78" s="5" t="s">
        <v>850</v>
      </c>
      <c r="B78" s="4" t="s">
        <v>854</v>
      </c>
      <c r="C78" s="5" t="s">
        <v>852</v>
      </c>
      <c r="D78" s="30" t="s">
        <v>853</v>
      </c>
      <c r="E78" s="30"/>
      <c r="F78" s="39" t="s">
        <v>101</v>
      </c>
      <c r="G78" s="4" t="s">
        <v>326</v>
      </c>
      <c r="H78" s="4" t="s">
        <v>326</v>
      </c>
      <c r="I78" s="4"/>
    </row>
    <row r="79" spans="1:9" ht="409.5" customHeight="1" thickBot="1">
      <c r="A79" s="5" t="s">
        <v>846</v>
      </c>
      <c r="B79" s="4" t="s">
        <v>3201</v>
      </c>
      <c r="C79" s="5" t="s">
        <v>330</v>
      </c>
      <c r="D79" s="30" t="s">
        <v>848</v>
      </c>
      <c r="E79" s="30"/>
      <c r="F79" s="39" t="s">
        <v>101</v>
      </c>
      <c r="G79" s="4" t="s">
        <v>330</v>
      </c>
      <c r="H79" s="4" t="s">
        <v>3202</v>
      </c>
      <c r="I79" s="4"/>
    </row>
    <row r="80" spans="1:9" ht="30.75" thickBot="1">
      <c r="A80" s="5" t="s">
        <v>860</v>
      </c>
      <c r="B80" s="4" t="s">
        <v>3375</v>
      </c>
      <c r="C80" s="5" t="s">
        <v>862</v>
      </c>
      <c r="D80" s="30" t="s">
        <v>863</v>
      </c>
      <c r="E80" s="30"/>
      <c r="F80" s="39" t="s">
        <v>101</v>
      </c>
      <c r="G80" s="4" t="s">
        <v>864</v>
      </c>
      <c r="H80" s="4" t="s">
        <v>270</v>
      </c>
      <c r="I80" s="4"/>
    </row>
    <row r="81" spans="1:9" ht="90.75" thickBot="1">
      <c r="A81" s="5" t="s">
        <v>246</v>
      </c>
      <c r="B81" s="4" t="s">
        <v>3376</v>
      </c>
      <c r="C81" s="5" t="s">
        <v>856</v>
      </c>
      <c r="D81" s="30" t="s">
        <v>3377</v>
      </c>
      <c r="E81" s="30"/>
      <c r="F81" s="39" t="s">
        <v>101</v>
      </c>
      <c r="G81" s="4" t="s">
        <v>858</v>
      </c>
      <c r="H81" s="4" t="s">
        <v>859</v>
      </c>
      <c r="I81" s="4"/>
    </row>
    <row r="82" spans="1:9" ht="15.75" thickBot="1">
      <c r="A82" s="5" t="s">
        <v>255</v>
      </c>
      <c r="B82" s="4" t="s">
        <v>342</v>
      </c>
      <c r="C82" s="5" t="s">
        <v>867</v>
      </c>
      <c r="D82" s="30" t="s">
        <v>868</v>
      </c>
      <c r="E82" s="30"/>
      <c r="F82" s="39" t="s">
        <v>101</v>
      </c>
      <c r="G82" s="4" t="s">
        <v>869</v>
      </c>
      <c r="H82" s="4" t="s">
        <v>3378</v>
      </c>
      <c r="I82" s="4"/>
    </row>
    <row r="83" spans="1:9" ht="30.75" thickBot="1">
      <c r="A83" s="5" t="s">
        <v>871</v>
      </c>
      <c r="B83" s="4" t="s">
        <v>3379</v>
      </c>
      <c r="C83" s="5" t="s">
        <v>872</v>
      </c>
      <c r="D83" s="30" t="s">
        <v>873</v>
      </c>
      <c r="E83" s="30"/>
      <c r="F83" s="39" t="s">
        <v>101</v>
      </c>
      <c r="G83" s="4" t="s">
        <v>874</v>
      </c>
      <c r="H83" s="4" t="s">
        <v>3380</v>
      </c>
      <c r="I83" s="4"/>
    </row>
    <row r="84" spans="1:9" ht="409.6" thickBot="1">
      <c r="A84" s="5" t="s">
        <v>3381</v>
      </c>
      <c r="B84" s="4" t="s">
        <v>3382</v>
      </c>
      <c r="C84" s="5" t="s">
        <v>3383</v>
      </c>
      <c r="D84" s="30" t="s">
        <v>3384</v>
      </c>
      <c r="E84" s="30"/>
      <c r="F84" s="39" t="s">
        <v>101</v>
      </c>
      <c r="G84" s="4" t="s">
        <v>3385</v>
      </c>
      <c r="H84" s="4" t="s">
        <v>103</v>
      </c>
      <c r="I84" s="4"/>
    </row>
    <row r="85" spans="1:9" ht="45.75" thickBot="1">
      <c r="A85" s="5" t="s">
        <v>3386</v>
      </c>
      <c r="B85" s="4" t="s">
        <v>3387</v>
      </c>
      <c r="C85" s="5" t="s">
        <v>3388</v>
      </c>
      <c r="D85" s="30" t="s">
        <v>3389</v>
      </c>
      <c r="E85" s="30"/>
      <c r="F85" s="39" t="s">
        <v>101</v>
      </c>
      <c r="G85" s="4" t="s">
        <v>3390</v>
      </c>
      <c r="H85" s="4" t="s">
        <v>103</v>
      </c>
      <c r="I85" s="4"/>
    </row>
    <row r="86" spans="1:9" ht="15.75" thickBot="1">
      <c r="A86" s="5" t="s">
        <v>3391</v>
      </c>
      <c r="B86" s="4" t="s">
        <v>3392</v>
      </c>
      <c r="C86" s="5" t="s">
        <v>3393</v>
      </c>
      <c r="D86" s="30" t="s">
        <v>3394</v>
      </c>
      <c r="E86" s="30"/>
      <c r="F86" s="39" t="s">
        <v>101</v>
      </c>
      <c r="G86" s="4" t="s">
        <v>3395</v>
      </c>
      <c r="H86" s="4" t="s">
        <v>103</v>
      </c>
      <c r="I86" s="4"/>
    </row>
    <row r="87" spans="1:9" ht="45.75" thickBot="1">
      <c r="A87" s="5" t="s">
        <v>3396</v>
      </c>
      <c r="B87" s="4" t="s">
        <v>3397</v>
      </c>
      <c r="C87" s="5" t="s">
        <v>911</v>
      </c>
      <c r="D87" s="30" t="s">
        <v>3398</v>
      </c>
      <c r="E87" s="30"/>
      <c r="F87" s="39" t="s">
        <v>101</v>
      </c>
      <c r="G87" s="4" t="s">
        <v>3399</v>
      </c>
      <c r="H87" s="4" t="s">
        <v>103</v>
      </c>
      <c r="I87" s="4"/>
    </row>
    <row r="88" spans="1:9" ht="45.75" thickBot="1">
      <c r="A88" s="5" t="s">
        <v>3400</v>
      </c>
      <c r="B88" s="4" t="s">
        <v>3401</v>
      </c>
      <c r="C88" s="5" t="s">
        <v>915</v>
      </c>
      <c r="D88" s="30" t="s">
        <v>3398</v>
      </c>
      <c r="E88" s="30"/>
      <c r="F88" s="39" t="s">
        <v>101</v>
      </c>
      <c r="G88" s="4" t="s">
        <v>3402</v>
      </c>
      <c r="H88" s="4" t="s">
        <v>103</v>
      </c>
      <c r="I88" s="4"/>
    </row>
    <row r="89" spans="1:9" ht="45.75" thickBot="1">
      <c r="A89" s="5" t="s">
        <v>3403</v>
      </c>
      <c r="B89" s="4" t="s">
        <v>3404</v>
      </c>
      <c r="C89" s="5" t="s">
        <v>919</v>
      </c>
      <c r="D89" s="30" t="s">
        <v>3405</v>
      </c>
      <c r="E89" s="30"/>
      <c r="F89" s="39" t="s">
        <v>101</v>
      </c>
      <c r="G89" s="4" t="s">
        <v>3406</v>
      </c>
      <c r="H89" s="4" t="s">
        <v>103</v>
      </c>
      <c r="I89" s="4"/>
    </row>
    <row r="90" spans="1:9" ht="15.75" thickBot="1">
      <c r="A90" s="5" t="s">
        <v>3407</v>
      </c>
      <c r="B90" s="4" t="s">
        <v>3230</v>
      </c>
      <c r="C90" s="5" t="s">
        <v>3230</v>
      </c>
      <c r="D90" s="30" t="s">
        <v>3231</v>
      </c>
      <c r="E90" s="30"/>
      <c r="F90" s="39" t="s">
        <v>3193</v>
      </c>
      <c r="G90" s="4" t="s">
        <v>3230</v>
      </c>
      <c r="H90" s="4" t="s">
        <v>103</v>
      </c>
      <c r="I90" s="4"/>
    </row>
    <row r="91" spans="1:9" ht="30.75" thickBot="1">
      <c r="A91" s="5" t="s">
        <v>3408</v>
      </c>
      <c r="B91" s="4" t="s">
        <v>3409</v>
      </c>
      <c r="C91" s="5" t="s">
        <v>3409</v>
      </c>
      <c r="D91" s="30" t="s">
        <v>3410</v>
      </c>
      <c r="E91" s="30"/>
      <c r="F91" s="39" t="s">
        <v>101</v>
      </c>
      <c r="G91" s="4" t="s">
        <v>3409</v>
      </c>
      <c r="H91" s="4" t="s">
        <v>103</v>
      </c>
      <c r="I91" s="4"/>
    </row>
    <row r="92" spans="1:9" ht="15.75" thickBot="1">
      <c r="A92" s="5" t="s">
        <v>3411</v>
      </c>
      <c r="B92" s="4" t="s">
        <v>3412</v>
      </c>
      <c r="C92" s="5" t="s">
        <v>3412</v>
      </c>
      <c r="D92" s="43" t="s">
        <v>3412</v>
      </c>
      <c r="E92" s="43"/>
      <c r="F92" s="39" t="s">
        <v>3193</v>
      </c>
      <c r="G92" s="4" t="s">
        <v>3412</v>
      </c>
      <c r="H92" s="4" t="s">
        <v>103</v>
      </c>
      <c r="I92" s="4"/>
    </row>
    <row r="93" spans="1:9" ht="90.75" thickBot="1">
      <c r="A93" s="5" t="s">
        <v>3413</v>
      </c>
      <c r="B93" s="4" t="s">
        <v>3414</v>
      </c>
      <c r="C93" s="5" t="s">
        <v>3414</v>
      </c>
      <c r="D93" s="43" t="s">
        <v>3415</v>
      </c>
      <c r="E93" s="43"/>
      <c r="F93" s="39" t="s">
        <v>101</v>
      </c>
      <c r="G93" s="4" t="s">
        <v>3414</v>
      </c>
      <c r="H93" s="4" t="s">
        <v>103</v>
      </c>
      <c r="I93" s="4"/>
    </row>
    <row r="94" spans="1:9" ht="90.75" thickBot="1">
      <c r="A94" s="5" t="s">
        <v>3416</v>
      </c>
      <c r="B94" s="4" t="s">
        <v>3417</v>
      </c>
      <c r="C94" s="5" t="s">
        <v>3417</v>
      </c>
      <c r="D94" s="30" t="s">
        <v>3415</v>
      </c>
      <c r="E94" s="30"/>
      <c r="F94" s="39" t="s">
        <v>101</v>
      </c>
      <c r="G94" s="4" t="s">
        <v>3417</v>
      </c>
      <c r="H94" s="4" t="s">
        <v>103</v>
      </c>
      <c r="I94" s="4"/>
    </row>
    <row r="95" spans="1:9" ht="15.75" thickBot="1">
      <c r="A95" s="5" t="s">
        <v>3418</v>
      </c>
      <c r="B95" s="4" t="s">
        <v>3419</v>
      </c>
      <c r="C95" s="5" t="s">
        <v>3420</v>
      </c>
      <c r="D95" s="30" t="s">
        <v>3421</v>
      </c>
      <c r="E95" s="30"/>
      <c r="F95" s="39" t="s">
        <v>101</v>
      </c>
      <c r="G95" s="4" t="s">
        <v>3419</v>
      </c>
      <c r="H95" s="4" t="s">
        <v>103</v>
      </c>
      <c r="I95" s="4"/>
    </row>
    <row r="96" spans="1:9" ht="15.75" thickBot="1">
      <c r="A96" s="5" t="s">
        <v>3422</v>
      </c>
      <c r="B96" s="5" t="s">
        <v>3423</v>
      </c>
      <c r="C96" s="5" t="s">
        <v>3424</v>
      </c>
      <c r="D96" s="30" t="s">
        <v>3425</v>
      </c>
      <c r="E96" s="30"/>
      <c r="F96" s="39" t="s">
        <v>101</v>
      </c>
      <c r="G96" s="4" t="s">
        <v>3423</v>
      </c>
      <c r="H96" s="4" t="s">
        <v>103</v>
      </c>
      <c r="I96" s="4"/>
    </row>
    <row r="97" spans="1:9" ht="15.75" thickBot="1">
      <c r="A97" s="5" t="s">
        <v>3426</v>
      </c>
      <c r="B97" s="5" t="s">
        <v>3427</v>
      </c>
      <c r="C97" s="5" t="s">
        <v>3428</v>
      </c>
      <c r="D97" s="30" t="s">
        <v>3429</v>
      </c>
      <c r="E97" s="30"/>
      <c r="F97" s="39" t="s">
        <v>3193</v>
      </c>
      <c r="G97" s="4" t="s">
        <v>3430</v>
      </c>
      <c r="H97" s="4" t="s">
        <v>103</v>
      </c>
      <c r="I97" s="4"/>
    </row>
    <row r="98" spans="1:9" ht="15.75" thickBot="1">
      <c r="A98" s="5"/>
      <c r="B98" s="4"/>
      <c r="C98" s="5"/>
      <c r="D98" s="4"/>
      <c r="E98" s="4"/>
      <c r="F98" s="39" t="s">
        <v>3193</v>
      </c>
      <c r="G98" s="4"/>
      <c r="H98" s="4"/>
      <c r="I98" s="4"/>
    </row>
    <row r="99" spans="1:9" ht="15.75" thickBot="1">
      <c r="A99" s="9" t="s">
        <v>3431</v>
      </c>
      <c r="B99" s="4"/>
      <c r="C99" s="9" t="s">
        <v>3431</v>
      </c>
      <c r="D99" s="4"/>
      <c r="E99" s="4"/>
      <c r="F99" s="39" t="s">
        <v>101</v>
      </c>
      <c r="G99" s="4"/>
      <c r="H99" s="4"/>
      <c r="I99" s="4"/>
    </row>
    <row r="100" spans="1:9" ht="30.75" thickBot="1">
      <c r="A100" s="5" t="s">
        <v>3432</v>
      </c>
      <c r="B100" s="4" t="s">
        <v>3433</v>
      </c>
      <c r="C100" s="4" t="s">
        <v>3434</v>
      </c>
      <c r="D100" s="30" t="s">
        <v>863</v>
      </c>
      <c r="E100" s="30"/>
      <c r="F100" s="39" t="s">
        <v>101</v>
      </c>
      <c r="G100" s="4" t="s">
        <v>864</v>
      </c>
      <c r="H100" s="4"/>
      <c r="I100" s="4" t="s">
        <v>270</v>
      </c>
    </row>
    <row r="101" spans="1:9" ht="90.75" thickBot="1">
      <c r="A101" s="5" t="s">
        <v>3435</v>
      </c>
      <c r="B101" s="4" t="s">
        <v>2442</v>
      </c>
      <c r="C101" s="4" t="s">
        <v>3436</v>
      </c>
      <c r="D101" s="30" t="s">
        <v>3377</v>
      </c>
      <c r="E101" s="30"/>
      <c r="F101" s="39" t="s">
        <v>3193</v>
      </c>
      <c r="G101" s="4" t="s">
        <v>858</v>
      </c>
      <c r="H101" s="4"/>
      <c r="I101" s="4" t="s">
        <v>3437</v>
      </c>
    </row>
    <row r="102" spans="1:9" ht="45.75" thickBot="1">
      <c r="A102" s="5" t="s">
        <v>3438</v>
      </c>
      <c r="B102" s="4" t="s">
        <v>3439</v>
      </c>
      <c r="C102" s="4" t="s">
        <v>3440</v>
      </c>
      <c r="D102" s="30" t="s">
        <v>3389</v>
      </c>
      <c r="E102" s="30"/>
      <c r="F102" s="39" t="s">
        <v>3193</v>
      </c>
      <c r="G102" s="4" t="s">
        <v>3390</v>
      </c>
      <c r="H102" s="4"/>
      <c r="I102" s="4"/>
    </row>
    <row r="103" spans="1:9" ht="15.75" thickBot="1">
      <c r="A103" s="5" t="s">
        <v>3441</v>
      </c>
      <c r="B103" s="4" t="s">
        <v>3442</v>
      </c>
      <c r="C103" s="4" t="s">
        <v>3443</v>
      </c>
      <c r="D103" s="30" t="s">
        <v>3394</v>
      </c>
      <c r="E103" s="30"/>
      <c r="F103" s="39" t="s">
        <v>3193</v>
      </c>
      <c r="G103" s="4" t="s">
        <v>3395</v>
      </c>
      <c r="H103" s="4"/>
      <c r="I103" s="4"/>
    </row>
    <row r="104" spans="1:9" ht="30.75" thickBot="1">
      <c r="A104" s="5" t="s">
        <v>3444</v>
      </c>
      <c r="B104" s="4" t="s">
        <v>3409</v>
      </c>
      <c r="C104" s="4" t="s">
        <v>3445</v>
      </c>
      <c r="D104" s="30" t="s">
        <v>3410</v>
      </c>
      <c r="E104" s="30"/>
      <c r="F104" s="39" t="s">
        <v>3193</v>
      </c>
      <c r="G104" s="4" t="s">
        <v>3409</v>
      </c>
      <c r="H104" s="4"/>
      <c r="I104" s="4"/>
    </row>
    <row r="105" spans="1:9" ht="45.75" thickBot="1">
      <c r="A105" s="5" t="s">
        <v>3446</v>
      </c>
      <c r="B105" s="4" t="s">
        <v>3447</v>
      </c>
      <c r="C105" s="4" t="s">
        <v>3448</v>
      </c>
      <c r="D105" s="30" t="s">
        <v>3398</v>
      </c>
      <c r="E105" s="30"/>
      <c r="F105" s="39" t="s">
        <v>3193</v>
      </c>
      <c r="G105" s="4" t="s">
        <v>3399</v>
      </c>
      <c r="H105" s="4"/>
      <c r="I105" s="4"/>
    </row>
    <row r="106" spans="1:9" ht="45.75" thickBot="1">
      <c r="A106" s="5" t="s">
        <v>3449</v>
      </c>
      <c r="B106" s="4" t="s">
        <v>3450</v>
      </c>
      <c r="C106" s="4" t="s">
        <v>3451</v>
      </c>
      <c r="D106" s="30" t="s">
        <v>3398</v>
      </c>
      <c r="E106" s="30"/>
      <c r="F106" s="39" t="s">
        <v>3193</v>
      </c>
      <c r="G106" s="4" t="s">
        <v>3402</v>
      </c>
      <c r="H106" s="4"/>
      <c r="I106" s="4"/>
    </row>
    <row r="107" spans="1:9" ht="45.75" thickBot="1">
      <c r="A107" s="5" t="s">
        <v>3452</v>
      </c>
      <c r="B107" s="4" t="s">
        <v>3453</v>
      </c>
      <c r="C107" s="4" t="s">
        <v>3454</v>
      </c>
      <c r="D107" s="30" t="s">
        <v>3405</v>
      </c>
      <c r="E107" s="30"/>
      <c r="F107" s="39" t="s">
        <v>3193</v>
      </c>
      <c r="G107" s="4" t="s">
        <v>3406</v>
      </c>
      <c r="H107" s="4"/>
      <c r="I107" s="4"/>
    </row>
    <row r="108" spans="1:9" ht="30.75" thickBot="1">
      <c r="A108" s="5" t="s">
        <v>3455</v>
      </c>
      <c r="B108" s="4" t="s">
        <v>3456</v>
      </c>
      <c r="C108" s="4" t="s">
        <v>3457</v>
      </c>
      <c r="D108" s="30" t="s">
        <v>868</v>
      </c>
      <c r="E108" s="30"/>
      <c r="F108" s="39" t="s">
        <v>3193</v>
      </c>
      <c r="G108" s="4" t="s">
        <v>3456</v>
      </c>
      <c r="H108" s="4"/>
      <c r="I108" s="4"/>
    </row>
    <row r="109" spans="1:9" ht="15.75" thickBot="1">
      <c r="A109" s="5" t="s">
        <v>3458</v>
      </c>
      <c r="B109" s="4" t="s">
        <v>3459</v>
      </c>
      <c r="C109" s="4" t="s">
        <v>3460</v>
      </c>
      <c r="D109" s="43" t="s">
        <v>3461</v>
      </c>
      <c r="E109" s="43"/>
      <c r="F109" s="39" t="s">
        <v>3193</v>
      </c>
      <c r="G109" s="4" t="s">
        <v>3459</v>
      </c>
      <c r="H109" s="4"/>
      <c r="I109" s="4"/>
    </row>
    <row r="110" spans="1:9" ht="409.6" thickBot="1">
      <c r="A110" s="5" t="s">
        <v>3462</v>
      </c>
      <c r="B110" s="4" t="s">
        <v>3463</v>
      </c>
      <c r="C110" s="4" t="s">
        <v>3464</v>
      </c>
      <c r="D110" s="30" t="s">
        <v>3384</v>
      </c>
      <c r="E110" s="30"/>
      <c r="F110" s="39" t="s">
        <v>3193</v>
      </c>
      <c r="G110" s="4" t="s">
        <v>3385</v>
      </c>
      <c r="H110" s="4"/>
      <c r="I110" s="4"/>
    </row>
    <row r="111" spans="1:9" ht="15.75" thickBot="1">
      <c r="A111" s="5" t="s">
        <v>3465</v>
      </c>
      <c r="B111" s="4" t="s">
        <v>3412</v>
      </c>
      <c r="C111" s="4" t="s">
        <v>3466</v>
      </c>
      <c r="D111" s="43" t="s">
        <v>3412</v>
      </c>
      <c r="E111" s="43"/>
      <c r="F111" s="39" t="s">
        <v>3193</v>
      </c>
      <c r="G111" s="4" t="s">
        <v>3412</v>
      </c>
      <c r="H111" s="4"/>
      <c r="I111" s="4"/>
    </row>
    <row r="112" spans="1:9" ht="15.75" thickBot="1">
      <c r="A112" s="5" t="s">
        <v>3467</v>
      </c>
      <c r="B112" s="4" t="s">
        <v>3468</v>
      </c>
      <c r="C112" s="4" t="s">
        <v>3469</v>
      </c>
      <c r="D112" s="4" t="s">
        <v>3470</v>
      </c>
      <c r="E112" s="4"/>
      <c r="F112" s="39" t="s">
        <v>3193</v>
      </c>
      <c r="G112" s="4" t="s">
        <v>3230</v>
      </c>
      <c r="H112" s="4"/>
      <c r="I112" s="4"/>
    </row>
    <row r="113" spans="1:9" ht="15.75" thickBot="1">
      <c r="A113" s="5" t="s">
        <v>3471</v>
      </c>
      <c r="B113" s="4" t="s">
        <v>3472</v>
      </c>
      <c r="C113" s="4" t="s">
        <v>3473</v>
      </c>
      <c r="D113" s="4" t="s">
        <v>3474</v>
      </c>
      <c r="E113" s="4"/>
      <c r="F113" s="39" t="s">
        <v>3193</v>
      </c>
      <c r="G113" s="4" t="s">
        <v>326</v>
      </c>
      <c r="H113" s="4"/>
      <c r="I113" s="4"/>
    </row>
    <row r="114" spans="1:9" ht="30.75" thickBot="1">
      <c r="A114" s="5" t="s">
        <v>3475</v>
      </c>
      <c r="B114" s="4" t="s">
        <v>3476</v>
      </c>
      <c r="C114" s="4" t="s">
        <v>3477</v>
      </c>
      <c r="D114" s="30" t="s">
        <v>873</v>
      </c>
      <c r="E114" s="30"/>
      <c r="F114" s="39" t="s">
        <v>3193</v>
      </c>
      <c r="G114" s="4" t="s">
        <v>3380</v>
      </c>
      <c r="H114" s="4"/>
      <c r="I114" s="4"/>
    </row>
    <row r="115" spans="1:9" ht="15.75" thickBot="1">
      <c r="A115" s="5"/>
      <c r="B115" s="4"/>
      <c r="C115" s="5"/>
      <c r="D115" s="4"/>
      <c r="E115" s="4"/>
      <c r="F115" s="39" t="s">
        <v>3193</v>
      </c>
      <c r="G115" s="4"/>
      <c r="H115" s="4"/>
      <c r="I115" s="4"/>
    </row>
    <row r="116" spans="1:9" ht="15.75" thickBot="1">
      <c r="A116" s="5"/>
      <c r="B116" s="4"/>
      <c r="C116" s="5"/>
      <c r="D116" s="4"/>
      <c r="E116" s="4"/>
      <c r="F116" s="39" t="s">
        <v>3193</v>
      </c>
      <c r="G116" s="4"/>
      <c r="H116" s="4"/>
      <c r="I116" s="4"/>
    </row>
    <row r="117" spans="1:9" ht="15.75" thickBot="1">
      <c r="A117" s="5"/>
      <c r="B117" s="4"/>
      <c r="C117" s="5"/>
      <c r="D117" s="4"/>
      <c r="E117" s="4"/>
      <c r="F117" s="39" t="s">
        <v>3193</v>
      </c>
      <c r="G117" s="4"/>
      <c r="H117" s="4"/>
      <c r="I117" s="4"/>
    </row>
    <row r="118" spans="1:9" ht="15.75" thickBot="1">
      <c r="A118" s="9" t="s">
        <v>1063</v>
      </c>
      <c r="B118" s="4"/>
      <c r="C118" s="9" t="s">
        <v>1063</v>
      </c>
      <c r="D118" s="4"/>
      <c r="E118" s="4"/>
      <c r="F118" s="39" t="s">
        <v>3193</v>
      </c>
      <c r="G118" s="4"/>
      <c r="H118" s="4"/>
      <c r="I118" s="4"/>
    </row>
    <row r="119" spans="1:9" ht="15.75" thickBot="1">
      <c r="A119" s="5" t="s">
        <v>1067</v>
      </c>
      <c r="B119" s="4" t="s">
        <v>3201</v>
      </c>
      <c r="C119" s="5" t="s">
        <v>3478</v>
      </c>
      <c r="D119" s="30" t="s">
        <v>1069</v>
      </c>
      <c r="E119" s="30"/>
      <c r="F119" s="39" t="s">
        <v>3193</v>
      </c>
      <c r="G119" s="4" t="s">
        <v>326</v>
      </c>
      <c r="H119" s="4" t="s">
        <v>326</v>
      </c>
      <c r="I119" s="4"/>
    </row>
    <row r="120" spans="1:9" ht="15.75" thickBot="1">
      <c r="A120" s="5" t="s">
        <v>1064</v>
      </c>
      <c r="B120" s="4" t="s">
        <v>854</v>
      </c>
      <c r="C120" s="5" t="s">
        <v>330</v>
      </c>
      <c r="D120" s="30" t="s">
        <v>1066</v>
      </c>
      <c r="E120" s="30"/>
      <c r="F120" s="39" t="s">
        <v>3193</v>
      </c>
      <c r="G120" s="4" t="s">
        <v>330</v>
      </c>
      <c r="H120" s="4" t="s">
        <v>3202</v>
      </c>
      <c r="I120" s="4"/>
    </row>
    <row r="121" spans="1:9" ht="15.75" thickBot="1">
      <c r="A121" s="5" t="s">
        <v>1116</v>
      </c>
      <c r="B121" s="4" t="s">
        <v>3419</v>
      </c>
      <c r="C121" s="5" t="s">
        <v>1118</v>
      </c>
      <c r="D121" s="30" t="s">
        <v>1119</v>
      </c>
      <c r="E121" s="30"/>
      <c r="F121" s="39" t="s">
        <v>3193</v>
      </c>
      <c r="G121" s="4" t="s">
        <v>1120</v>
      </c>
      <c r="H121" s="4" t="s">
        <v>1120</v>
      </c>
      <c r="I121" s="4"/>
    </row>
    <row r="122" spans="1:9" ht="15.75" thickBot="1">
      <c r="A122" s="5" t="s">
        <v>1110</v>
      </c>
      <c r="B122" s="4" t="s">
        <v>1114</v>
      </c>
      <c r="C122" s="5" t="s">
        <v>3479</v>
      </c>
      <c r="D122" s="30" t="s">
        <v>1113</v>
      </c>
      <c r="E122" s="30"/>
      <c r="F122" s="39" t="s">
        <v>3193</v>
      </c>
      <c r="G122" s="4" t="s">
        <v>1114</v>
      </c>
      <c r="H122" s="4" t="s">
        <v>1114</v>
      </c>
      <c r="I122" s="4"/>
    </row>
    <row r="123" spans="1:9" ht="15.75" thickBot="1">
      <c r="A123" s="5" t="s">
        <v>1104</v>
      </c>
      <c r="B123" s="4" t="s">
        <v>1108</v>
      </c>
      <c r="C123" s="5" t="s">
        <v>3480</v>
      </c>
      <c r="D123" s="30" t="s">
        <v>1107</v>
      </c>
      <c r="E123" s="30"/>
      <c r="F123" s="39" t="s">
        <v>3193</v>
      </c>
      <c r="G123" s="4" t="s">
        <v>1108</v>
      </c>
      <c r="H123" s="4" t="s">
        <v>1108</v>
      </c>
      <c r="I123" s="4"/>
    </row>
    <row r="124" spans="1:9" ht="15.75" thickBot="1">
      <c r="A124" s="5" t="s">
        <v>3481</v>
      </c>
      <c r="B124" s="4" t="s">
        <v>3230</v>
      </c>
      <c r="C124" s="5" t="s">
        <v>3230</v>
      </c>
      <c r="D124" s="30" t="s">
        <v>3231</v>
      </c>
      <c r="E124" s="30"/>
      <c r="F124" s="39" t="s">
        <v>3193</v>
      </c>
      <c r="G124" s="4" t="s">
        <v>3230</v>
      </c>
      <c r="H124" s="4" t="s">
        <v>103</v>
      </c>
      <c r="I124" s="4"/>
    </row>
    <row r="125" spans="1:9" ht="15.75" thickBot="1">
      <c r="A125" s="5" t="s">
        <v>3482</v>
      </c>
      <c r="B125" s="4" t="s">
        <v>3483</v>
      </c>
      <c r="C125" s="5" t="s">
        <v>3484</v>
      </c>
      <c r="D125" s="30" t="s">
        <v>3485</v>
      </c>
      <c r="E125" s="30"/>
      <c r="F125" s="39" t="s">
        <v>101</v>
      </c>
      <c r="G125" s="4" t="s">
        <v>3483</v>
      </c>
      <c r="H125" s="4" t="s">
        <v>3486</v>
      </c>
      <c r="I125" s="4"/>
    </row>
    <row r="126" spans="1:9" ht="15.75" thickBot="1">
      <c r="A126" s="5" t="s">
        <v>3487</v>
      </c>
      <c r="B126" s="4" t="s">
        <v>3488</v>
      </c>
      <c r="C126" s="5" t="s">
        <v>3489</v>
      </c>
      <c r="D126" s="30" t="s">
        <v>3490</v>
      </c>
      <c r="E126" s="30"/>
      <c r="F126" s="39" t="s">
        <v>101</v>
      </c>
      <c r="G126" s="4" t="s">
        <v>3488</v>
      </c>
      <c r="H126" s="4" t="s">
        <v>103</v>
      </c>
      <c r="I126" s="4"/>
    </row>
    <row r="127" spans="1:9" ht="75.75" thickBot="1">
      <c r="A127" s="5" t="s">
        <v>3491</v>
      </c>
      <c r="B127" s="4" t="s">
        <v>3492</v>
      </c>
      <c r="C127" s="5" t="s">
        <v>3493</v>
      </c>
      <c r="D127" s="43" t="s">
        <v>3494</v>
      </c>
      <c r="E127" s="43"/>
      <c r="F127" s="39" t="s">
        <v>3193</v>
      </c>
      <c r="G127" s="4" t="s">
        <v>3492</v>
      </c>
      <c r="H127" s="4" t="s">
        <v>103</v>
      </c>
      <c r="I127" s="4"/>
    </row>
    <row r="128" spans="1:9" ht="15.75" thickBot="1">
      <c r="A128" s="5"/>
      <c r="B128" s="4"/>
      <c r="C128" s="5"/>
      <c r="D128" s="4"/>
      <c r="E128" s="4"/>
      <c r="F128" s="39" t="s">
        <v>101</v>
      </c>
      <c r="G128" s="4"/>
      <c r="H128" s="4"/>
      <c r="I128" s="4"/>
    </row>
    <row r="129" spans="1:9" ht="15.75" thickBot="1">
      <c r="A129" s="9" t="s">
        <v>3495</v>
      </c>
      <c r="B129" s="4"/>
      <c r="C129" s="9" t="s">
        <v>3495</v>
      </c>
      <c r="D129" s="4"/>
      <c r="E129" s="4"/>
      <c r="F129" s="39" t="s">
        <v>3193</v>
      </c>
      <c r="G129" s="4"/>
      <c r="H129" s="4"/>
      <c r="I129" s="4"/>
    </row>
    <row r="130" spans="1:9" ht="15.75" thickBot="1">
      <c r="A130" s="5"/>
      <c r="B130" s="4"/>
      <c r="C130" s="5"/>
      <c r="D130" s="4"/>
      <c r="E130" s="4"/>
      <c r="F130" s="39" t="s">
        <v>101</v>
      </c>
      <c r="G130" s="4"/>
      <c r="H130" s="4"/>
      <c r="I130" s="4"/>
    </row>
    <row r="131" spans="1:9" ht="30.75" thickBot="1">
      <c r="A131" s="5" t="s">
        <v>1214</v>
      </c>
      <c r="B131" s="5" t="s">
        <v>3496</v>
      </c>
      <c r="C131" s="5" t="s">
        <v>1216</v>
      </c>
      <c r="D131" s="30" t="s">
        <v>1217</v>
      </c>
      <c r="E131" s="30"/>
      <c r="F131" s="39" t="s">
        <v>101</v>
      </c>
      <c r="G131" s="4" t="s">
        <v>1218</v>
      </c>
      <c r="H131" s="4" t="s">
        <v>1218</v>
      </c>
      <c r="I131" s="4"/>
    </row>
    <row r="132" spans="1:9" ht="30.75" thickBot="1">
      <c r="A132" s="5" t="s">
        <v>3497</v>
      </c>
      <c r="B132" s="4" t="s">
        <v>3498</v>
      </c>
      <c r="C132" s="5" t="s">
        <v>3499</v>
      </c>
      <c r="D132" s="30" t="s">
        <v>3500</v>
      </c>
      <c r="E132" s="30"/>
      <c r="F132" s="39" t="s">
        <v>101</v>
      </c>
      <c r="G132" s="4" t="s">
        <v>1258</v>
      </c>
      <c r="H132" s="4" t="s">
        <v>1258</v>
      </c>
      <c r="I132" s="4"/>
    </row>
    <row r="133" spans="1:9" ht="30.75" thickBot="1">
      <c r="A133" s="5" t="s">
        <v>3501</v>
      </c>
      <c r="B133" s="4" t="s">
        <v>3502</v>
      </c>
      <c r="C133" s="5" t="s">
        <v>3503</v>
      </c>
      <c r="D133" s="30" t="s">
        <v>3504</v>
      </c>
      <c r="E133" s="30"/>
      <c r="F133" s="39" t="s">
        <v>101</v>
      </c>
      <c r="G133" s="4" t="s">
        <v>1265</v>
      </c>
      <c r="H133" s="4" t="s">
        <v>1265</v>
      </c>
      <c r="I133" s="4"/>
    </row>
    <row r="134" spans="1:9" ht="30.75" thickBot="1">
      <c r="A134" s="5" t="s">
        <v>3505</v>
      </c>
      <c r="B134" s="4" t="s">
        <v>3506</v>
      </c>
      <c r="C134" s="5" t="s">
        <v>3507</v>
      </c>
      <c r="D134" s="30" t="s">
        <v>3508</v>
      </c>
      <c r="E134" s="30"/>
      <c r="F134" s="39" t="s">
        <v>3193</v>
      </c>
      <c r="G134" s="4" t="s">
        <v>1272</v>
      </c>
      <c r="H134" s="4" t="s">
        <v>1272</v>
      </c>
      <c r="I134" s="4"/>
    </row>
    <row r="135" spans="1:9" ht="30.75" thickBot="1">
      <c r="A135" s="5" t="s">
        <v>3509</v>
      </c>
      <c r="B135" s="4" t="s">
        <v>3510</v>
      </c>
      <c r="C135" s="5" t="s">
        <v>3511</v>
      </c>
      <c r="D135" s="30" t="s">
        <v>3512</v>
      </c>
      <c r="E135" s="30"/>
      <c r="F135" s="39" t="s">
        <v>3193</v>
      </c>
      <c r="G135" s="4" t="s">
        <v>1279</v>
      </c>
      <c r="H135" s="4" t="s">
        <v>1279</v>
      </c>
      <c r="I135" s="4"/>
    </row>
    <row r="136" spans="1:9" ht="30.75" thickBot="1">
      <c r="A136" s="5" t="s">
        <v>1242</v>
      </c>
      <c r="B136" s="4" t="s">
        <v>3513</v>
      </c>
      <c r="C136" s="5" t="s">
        <v>1244</v>
      </c>
      <c r="D136" s="30" t="s">
        <v>1245</v>
      </c>
      <c r="E136" s="30"/>
      <c r="F136" s="39" t="s">
        <v>101</v>
      </c>
      <c r="G136" s="4" t="s">
        <v>3514</v>
      </c>
      <c r="H136" s="4" t="s">
        <v>1247</v>
      </c>
      <c r="I136" s="4"/>
    </row>
    <row r="137" spans="1:9" ht="30.75" thickBot="1">
      <c r="A137" s="5" t="s">
        <v>1248</v>
      </c>
      <c r="B137" s="4" t="s">
        <v>3515</v>
      </c>
      <c r="C137" s="5" t="s">
        <v>1250</v>
      </c>
      <c r="D137" s="30" t="s">
        <v>1251</v>
      </c>
      <c r="E137" s="30"/>
      <c r="F137" s="39" t="s">
        <v>3193</v>
      </c>
      <c r="G137" s="4" t="s">
        <v>3516</v>
      </c>
      <c r="H137" s="4" t="s">
        <v>1253</v>
      </c>
      <c r="I137" s="4"/>
    </row>
    <row r="138" spans="1:9" ht="15.75" thickBot="1">
      <c r="A138" s="5" t="s">
        <v>3517</v>
      </c>
      <c r="B138" s="4" t="s">
        <v>3518</v>
      </c>
      <c r="C138" s="5" t="s">
        <v>3519</v>
      </c>
      <c r="D138" s="4" t="s">
        <v>3520</v>
      </c>
      <c r="E138" s="4"/>
      <c r="F138" s="39" t="s">
        <v>101</v>
      </c>
      <c r="G138" s="4" t="s">
        <v>3521</v>
      </c>
      <c r="H138" s="4" t="s">
        <v>3521</v>
      </c>
      <c r="I138" s="4"/>
    </row>
    <row r="139" spans="1:9" ht="30.75" thickBot="1">
      <c r="A139" s="5" t="s">
        <v>3522</v>
      </c>
      <c r="B139" s="4" t="s">
        <v>3523</v>
      </c>
      <c r="C139" s="5" t="s">
        <v>1299</v>
      </c>
      <c r="D139" s="30" t="s">
        <v>1300</v>
      </c>
      <c r="E139" s="30"/>
      <c r="F139" s="39" t="s">
        <v>101</v>
      </c>
      <c r="G139" s="4" t="s">
        <v>3524</v>
      </c>
      <c r="H139" s="4" t="s">
        <v>1303</v>
      </c>
      <c r="I139" s="4"/>
    </row>
    <row r="140" spans="1:9" ht="30.75" thickBot="1">
      <c r="A140" s="5" t="s">
        <v>3525</v>
      </c>
      <c r="B140" s="4" t="s">
        <v>3526</v>
      </c>
      <c r="C140" s="5" t="s">
        <v>1306</v>
      </c>
      <c r="D140" s="30" t="s">
        <v>1307</v>
      </c>
      <c r="E140" s="30"/>
      <c r="F140" s="39" t="s">
        <v>101</v>
      </c>
      <c r="G140" s="4" t="s">
        <v>3527</v>
      </c>
      <c r="H140" s="4" t="s">
        <v>1310</v>
      </c>
      <c r="I140" s="4"/>
    </row>
    <row r="141" spans="1:9" ht="15.75" thickBot="1">
      <c r="A141" s="5" t="s">
        <v>1323</v>
      </c>
      <c r="B141" s="4" t="s">
        <v>3528</v>
      </c>
      <c r="C141" s="5" t="s">
        <v>1325</v>
      </c>
      <c r="D141" s="30" t="s">
        <v>1326</v>
      </c>
      <c r="E141" s="30"/>
      <c r="F141" s="39" t="s">
        <v>101</v>
      </c>
      <c r="G141" s="4" t="s">
        <v>3529</v>
      </c>
      <c r="H141" s="4" t="s">
        <v>3530</v>
      </c>
      <c r="I141" s="4"/>
    </row>
    <row r="142" spans="1:9" ht="30.75" thickBot="1">
      <c r="A142" s="5" t="s">
        <v>3531</v>
      </c>
      <c r="B142" s="4" t="s">
        <v>3532</v>
      </c>
      <c r="C142" s="5" t="s">
        <v>1313</v>
      </c>
      <c r="D142" s="30" t="s">
        <v>1314</v>
      </c>
      <c r="E142" s="30"/>
      <c r="F142" s="39" t="s">
        <v>3193</v>
      </c>
      <c r="G142" s="4" t="s">
        <v>3533</v>
      </c>
      <c r="H142" s="4" t="s">
        <v>1316</v>
      </c>
      <c r="I142" s="4"/>
    </row>
    <row r="143" spans="1:9" ht="30.75" thickBot="1">
      <c r="A143" s="5" t="s">
        <v>3534</v>
      </c>
      <c r="B143" s="4" t="s">
        <v>3535</v>
      </c>
      <c r="C143" s="5" t="s">
        <v>1319</v>
      </c>
      <c r="D143" s="30" t="s">
        <v>1320</v>
      </c>
      <c r="E143" s="30"/>
      <c r="F143" s="39" t="s">
        <v>3193</v>
      </c>
      <c r="G143" s="4" t="s">
        <v>3536</v>
      </c>
      <c r="H143" s="4" t="s">
        <v>1322</v>
      </c>
      <c r="I143" s="4"/>
    </row>
    <row r="144" spans="1:9" ht="15.75" thickBot="1">
      <c r="A144" s="5" t="s">
        <v>1328</v>
      </c>
      <c r="B144" s="4" t="s">
        <v>3537</v>
      </c>
      <c r="C144" s="5" t="s">
        <v>1330</v>
      </c>
      <c r="D144" s="30" t="s">
        <v>1331</v>
      </c>
      <c r="E144" s="30"/>
      <c r="F144" s="39" t="s">
        <v>101</v>
      </c>
      <c r="G144" s="4" t="s">
        <v>3538</v>
      </c>
      <c r="H144" s="4" t="s">
        <v>3539</v>
      </c>
      <c r="I144" s="4"/>
    </row>
    <row r="145" spans="1:9" ht="15.75" thickBot="1">
      <c r="A145" s="5"/>
      <c r="B145" s="4"/>
      <c r="C145" s="5"/>
      <c r="D145" s="4"/>
      <c r="E145" s="4"/>
      <c r="F145" s="39" t="s">
        <v>101</v>
      </c>
      <c r="G145" s="4"/>
      <c r="H145" s="4"/>
      <c r="I145" s="4"/>
    </row>
    <row r="146" spans="1:9" ht="15.75" thickBot="1">
      <c r="A146" s="9" t="s">
        <v>2035</v>
      </c>
      <c r="B146" s="4"/>
      <c r="C146" s="9" t="s">
        <v>2035</v>
      </c>
      <c r="D146" s="4"/>
      <c r="E146" s="4"/>
      <c r="F146" s="39" t="s">
        <v>101</v>
      </c>
      <c r="G146" s="4"/>
      <c r="H146" s="4"/>
      <c r="I146" s="4"/>
    </row>
    <row r="147" spans="1:9" ht="105.75" thickBot="1">
      <c r="A147" s="5" t="s">
        <v>3540</v>
      </c>
      <c r="B147" s="4" t="s">
        <v>3541</v>
      </c>
      <c r="C147" s="5" t="s">
        <v>3542</v>
      </c>
      <c r="D147" s="30" t="s">
        <v>3543</v>
      </c>
      <c r="E147" s="30"/>
      <c r="F147" s="39" t="s">
        <v>101</v>
      </c>
      <c r="G147" s="4"/>
      <c r="H147" s="4" t="s">
        <v>3544</v>
      </c>
      <c r="I147" s="4"/>
    </row>
    <row r="148" spans="1:9" ht="105.75" thickBot="1">
      <c r="A148" s="5" t="s">
        <v>3545</v>
      </c>
      <c r="B148" s="4" t="s">
        <v>3546</v>
      </c>
      <c r="C148" s="5" t="s">
        <v>3547</v>
      </c>
      <c r="D148" s="30" t="s">
        <v>3548</v>
      </c>
      <c r="E148" s="30"/>
      <c r="F148" s="39" t="s">
        <v>101</v>
      </c>
      <c r="G148" s="4"/>
      <c r="H148" s="4" t="s">
        <v>3549</v>
      </c>
      <c r="I148" s="4"/>
    </row>
    <row r="149" spans="1:9" ht="30.75" thickBot="1">
      <c r="A149" s="5" t="s">
        <v>1152</v>
      </c>
      <c r="B149" s="4" t="s">
        <v>3550</v>
      </c>
      <c r="C149" s="5" t="s">
        <v>1154</v>
      </c>
      <c r="D149" s="30" t="s">
        <v>3551</v>
      </c>
      <c r="E149" s="30"/>
      <c r="F149" s="39" t="s">
        <v>101</v>
      </c>
      <c r="G149" s="4" t="s">
        <v>3552</v>
      </c>
      <c r="H149" s="4" t="s">
        <v>3553</v>
      </c>
      <c r="I149" s="4"/>
    </row>
    <row r="150" spans="1:9" ht="30.75" thickBot="1">
      <c r="A150" s="5" t="s">
        <v>1157</v>
      </c>
      <c r="B150" s="4" t="s">
        <v>3554</v>
      </c>
      <c r="C150" s="5" t="s">
        <v>1159</v>
      </c>
      <c r="D150" s="30" t="s">
        <v>3555</v>
      </c>
      <c r="E150" s="30"/>
      <c r="F150" s="39" t="s">
        <v>101</v>
      </c>
      <c r="G150" s="4" t="s">
        <v>3556</v>
      </c>
      <c r="H150" s="4" t="s">
        <v>3557</v>
      </c>
      <c r="I150" s="4"/>
    </row>
    <row r="151" spans="1:9" ht="105.75" thickBot="1">
      <c r="A151" s="5" t="s">
        <v>3558</v>
      </c>
      <c r="B151" s="4" t="s">
        <v>3559</v>
      </c>
      <c r="C151" s="5" t="s">
        <v>3560</v>
      </c>
      <c r="D151" s="30" t="s">
        <v>3561</v>
      </c>
      <c r="E151" s="30"/>
      <c r="F151" s="39" t="s">
        <v>101</v>
      </c>
      <c r="G151" s="4"/>
      <c r="H151" s="4" t="s">
        <v>3562</v>
      </c>
      <c r="I151" s="4"/>
    </row>
    <row r="152" spans="1:9" ht="105.75" thickBot="1">
      <c r="A152" s="5" t="s">
        <v>3563</v>
      </c>
      <c r="B152" s="4" t="s">
        <v>3564</v>
      </c>
      <c r="C152" s="5" t="s">
        <v>3565</v>
      </c>
      <c r="D152" s="30" t="s">
        <v>3566</v>
      </c>
      <c r="E152" s="30"/>
      <c r="F152" s="39" t="s">
        <v>101</v>
      </c>
      <c r="G152" s="4"/>
      <c r="H152" s="4" t="s">
        <v>3567</v>
      </c>
      <c r="I152" s="4"/>
    </row>
    <row r="153" spans="1:9" ht="30.75" thickBot="1">
      <c r="A153" s="5" t="s">
        <v>1162</v>
      </c>
      <c r="B153" s="4" t="s">
        <v>3568</v>
      </c>
      <c r="C153" s="5" t="s">
        <v>1164</v>
      </c>
      <c r="D153" s="30" t="s">
        <v>3569</v>
      </c>
      <c r="E153" s="30"/>
      <c r="F153" s="39" t="s">
        <v>101</v>
      </c>
      <c r="G153" s="4" t="s">
        <v>3570</v>
      </c>
      <c r="H153" s="4" t="s">
        <v>3571</v>
      </c>
      <c r="I153" s="4"/>
    </row>
    <row r="154" spans="1:9" ht="30.75" thickBot="1">
      <c r="A154" s="5" t="s">
        <v>1166</v>
      </c>
      <c r="B154" s="4" t="s">
        <v>3572</v>
      </c>
      <c r="C154" s="5" t="s">
        <v>1168</v>
      </c>
      <c r="D154" s="30" t="s">
        <v>3573</v>
      </c>
      <c r="E154" s="30"/>
      <c r="F154" s="39" t="s">
        <v>3193</v>
      </c>
      <c r="G154" s="4" t="s">
        <v>3574</v>
      </c>
      <c r="H154" s="4" t="s">
        <v>3575</v>
      </c>
      <c r="I154" s="4"/>
    </row>
    <row r="155" spans="1:9" ht="15.75" thickBot="1">
      <c r="A155" s="5"/>
      <c r="B155" s="4"/>
      <c r="C155" s="5"/>
      <c r="D155" s="4"/>
      <c r="E155" s="4"/>
      <c r="F155" s="39"/>
      <c r="G155" s="4"/>
      <c r="H155" s="4"/>
      <c r="I155" s="4"/>
    </row>
    <row r="156" spans="1:9" ht="15.75" thickBot="1">
      <c r="A156" s="9" t="s">
        <v>2027</v>
      </c>
      <c r="B156" s="4"/>
      <c r="C156" s="9" t="s">
        <v>2027</v>
      </c>
      <c r="D156" s="4"/>
      <c r="E156" s="4"/>
      <c r="F156" s="39" t="s">
        <v>101</v>
      </c>
      <c r="G156" s="4"/>
      <c r="H156" s="4"/>
      <c r="I156" s="4"/>
    </row>
    <row r="157" spans="1:9" ht="30.75" thickBot="1">
      <c r="A157" s="5" t="s">
        <v>954</v>
      </c>
      <c r="B157" s="4" t="s">
        <v>854</v>
      </c>
      <c r="C157" s="4" t="s">
        <v>3576</v>
      </c>
      <c r="D157" s="4" t="s">
        <v>3577</v>
      </c>
      <c r="E157" s="4"/>
      <c r="F157" s="39" t="s">
        <v>101</v>
      </c>
      <c r="G157" s="4"/>
      <c r="H157" s="4"/>
      <c r="I157" s="4"/>
    </row>
    <row r="158" spans="1:9" ht="15.75" thickBot="1">
      <c r="A158" s="5" t="s">
        <v>957</v>
      </c>
      <c r="B158" s="4" t="s">
        <v>961</v>
      </c>
      <c r="C158" s="4" t="s">
        <v>3578</v>
      </c>
      <c r="D158" s="4" t="s">
        <v>960</v>
      </c>
      <c r="E158" s="4"/>
      <c r="F158" s="39" t="s">
        <v>101</v>
      </c>
      <c r="G158" s="4"/>
      <c r="H158" s="4"/>
      <c r="I158" s="4"/>
    </row>
    <row r="159" spans="1:9" ht="15.75" thickBot="1">
      <c r="A159" s="5" t="s">
        <v>963</v>
      </c>
      <c r="B159" s="4" t="s">
        <v>3579</v>
      </c>
      <c r="C159" s="4" t="s">
        <v>3580</v>
      </c>
      <c r="D159" s="4" t="s">
        <v>3581</v>
      </c>
      <c r="E159" s="4"/>
      <c r="F159" s="39" t="s">
        <v>101</v>
      </c>
      <c r="G159" s="4"/>
      <c r="H159" s="4"/>
      <c r="I159" s="4"/>
    </row>
    <row r="160" spans="1:9" ht="15.75" thickBot="1">
      <c r="A160" s="5" t="s">
        <v>967</v>
      </c>
      <c r="B160" s="4" t="s">
        <v>3582</v>
      </c>
      <c r="C160" s="4" t="s">
        <v>3583</v>
      </c>
      <c r="D160" s="4" t="s">
        <v>3584</v>
      </c>
      <c r="E160" s="4"/>
      <c r="F160" s="39" t="s">
        <v>101</v>
      </c>
      <c r="G160" s="4"/>
      <c r="H160" s="4"/>
      <c r="I160" s="4"/>
    </row>
    <row r="161" spans="1:9" ht="15.75" thickBot="1">
      <c r="A161" s="5" t="s">
        <v>973</v>
      </c>
      <c r="B161" s="4" t="s">
        <v>3585</v>
      </c>
      <c r="C161" s="4" t="s">
        <v>3586</v>
      </c>
      <c r="D161" s="4" t="s">
        <v>976</v>
      </c>
      <c r="E161" s="4"/>
      <c r="F161" s="39" t="s">
        <v>101</v>
      </c>
      <c r="G161" s="4"/>
      <c r="H161" s="4"/>
      <c r="I161" s="4"/>
    </row>
    <row r="162" spans="1:9" ht="15.75" thickBot="1">
      <c r="A162" s="5" t="s">
        <v>979</v>
      </c>
      <c r="B162" s="4"/>
      <c r="C162" s="4" t="s">
        <v>3587</v>
      </c>
      <c r="D162" s="4" t="s">
        <v>982</v>
      </c>
      <c r="E162" s="4"/>
      <c r="F162" s="39" t="s">
        <v>101</v>
      </c>
      <c r="G162" s="4"/>
      <c r="H162" s="4"/>
      <c r="I162" s="4"/>
    </row>
    <row r="163" spans="1:9" ht="15.75" thickBot="1">
      <c r="A163" s="5" t="s">
        <v>985</v>
      </c>
      <c r="B163" s="4"/>
      <c r="C163" s="4" t="s">
        <v>126</v>
      </c>
      <c r="D163" s="4" t="s">
        <v>1119</v>
      </c>
      <c r="E163" s="4"/>
      <c r="F163" s="39" t="s">
        <v>101</v>
      </c>
      <c r="G163" s="4"/>
      <c r="H163" s="4"/>
      <c r="I163" s="4"/>
    </row>
    <row r="164" spans="1:9" ht="15.75" thickBot="1">
      <c r="A164" s="5" t="s">
        <v>989</v>
      </c>
      <c r="B164" s="4" t="s">
        <v>3588</v>
      </c>
      <c r="C164" s="4" t="s">
        <v>3589</v>
      </c>
      <c r="D164" s="4" t="s">
        <v>992</v>
      </c>
      <c r="E164" s="4"/>
      <c r="F164" s="39" t="s">
        <v>101</v>
      </c>
      <c r="G164" s="4"/>
      <c r="H164" s="4"/>
      <c r="I164" s="4"/>
    </row>
    <row r="165" spans="1:9" ht="15.75" thickBot="1">
      <c r="A165" s="5"/>
      <c r="B165" s="4"/>
      <c r="C165" s="4"/>
      <c r="D165" s="4"/>
      <c r="E165" s="4"/>
      <c r="F165" s="4"/>
      <c r="G165" s="4"/>
      <c r="H165" s="4"/>
      <c r="I165" s="4"/>
    </row>
    <row r="166" spans="1:9" ht="15.75" thickBot="1">
      <c r="A166" s="9" t="s">
        <v>2041</v>
      </c>
      <c r="B166" s="4"/>
      <c r="C166" s="9" t="s">
        <v>2041</v>
      </c>
      <c r="D166" s="4"/>
      <c r="E166" s="4"/>
      <c r="F166" s="39" t="s">
        <v>101</v>
      </c>
      <c r="G166" s="4"/>
      <c r="H166" s="4"/>
      <c r="I166" s="4"/>
    </row>
    <row r="167" spans="1:9" ht="15.75" thickBot="1">
      <c r="A167" s="5" t="s">
        <v>1434</v>
      </c>
      <c r="B167" s="4" t="s">
        <v>3590</v>
      </c>
      <c r="C167" s="4" t="s">
        <v>1436</v>
      </c>
      <c r="D167" s="4" t="s">
        <v>3591</v>
      </c>
      <c r="E167" s="4" t="s">
        <v>3592</v>
      </c>
      <c r="F167" s="39" t="s">
        <v>101</v>
      </c>
      <c r="G167" s="4"/>
      <c r="H167" s="4"/>
      <c r="I167" s="4"/>
    </row>
    <row r="168" spans="1:9" ht="15.75" thickBot="1">
      <c r="A168" s="5" t="s">
        <v>1439</v>
      </c>
      <c r="B168" s="4" t="s">
        <v>3593</v>
      </c>
      <c r="C168" s="4" t="s">
        <v>1441</v>
      </c>
      <c r="D168" s="4" t="s">
        <v>3594</v>
      </c>
      <c r="E168" s="4"/>
      <c r="F168" s="39" t="s">
        <v>101</v>
      </c>
      <c r="G168" s="4"/>
      <c r="H168" s="4"/>
      <c r="I168" s="4"/>
    </row>
    <row r="169" spans="1:9" ht="30.75" thickBot="1">
      <c r="A169" s="5" t="s">
        <v>1637</v>
      </c>
      <c r="B169" s="4" t="s">
        <v>3334</v>
      </c>
      <c r="C169" s="4" t="s">
        <v>3595</v>
      </c>
      <c r="D169" s="4" t="s">
        <v>3596</v>
      </c>
      <c r="E169" s="4"/>
      <c r="F169" s="39" t="s">
        <v>101</v>
      </c>
      <c r="G169" s="4"/>
      <c r="H169" s="4"/>
      <c r="I169" s="4"/>
    </row>
    <row r="170" spans="1:9" ht="30.75" thickBot="1">
      <c r="A170" s="5" t="s">
        <v>1643</v>
      </c>
      <c r="B170" s="4" t="s">
        <v>3337</v>
      </c>
      <c r="C170" s="4" t="s">
        <v>3597</v>
      </c>
      <c r="D170" s="4" t="s">
        <v>3598</v>
      </c>
      <c r="E170" s="4"/>
      <c r="F170" s="39" t="s">
        <v>101</v>
      </c>
      <c r="G170" s="4"/>
      <c r="H170" s="4"/>
      <c r="I170" s="4"/>
    </row>
    <row r="171" spans="1:9" ht="30.75" thickBot="1">
      <c r="A171" s="5" t="s">
        <v>3599</v>
      </c>
      <c r="B171" s="4" t="s">
        <v>3600</v>
      </c>
      <c r="C171" s="4" t="s">
        <v>3601</v>
      </c>
      <c r="D171" s="4" t="s">
        <v>3602</v>
      </c>
      <c r="E171" s="4"/>
      <c r="F171" s="39" t="s">
        <v>101</v>
      </c>
      <c r="G171" s="4"/>
      <c r="H171" s="4"/>
      <c r="I171" s="4"/>
    </row>
    <row r="172" spans="1:9" ht="30.75" thickBot="1">
      <c r="A172" s="5" t="s">
        <v>3603</v>
      </c>
      <c r="B172" s="4" t="s">
        <v>3604</v>
      </c>
      <c r="C172" s="4" t="s">
        <v>3605</v>
      </c>
      <c r="D172" s="4" t="s">
        <v>3606</v>
      </c>
      <c r="E172" s="4"/>
      <c r="F172" s="39" t="s">
        <v>101</v>
      </c>
      <c r="G172" s="4"/>
      <c r="H172" s="4"/>
      <c r="I172" s="4"/>
    </row>
    <row r="173" spans="1:9" ht="30.75" thickBot="1">
      <c r="A173" s="5" t="s">
        <v>3607</v>
      </c>
      <c r="B173" s="4" t="s">
        <v>3608</v>
      </c>
      <c r="C173" s="4" t="s">
        <v>3609</v>
      </c>
      <c r="D173" s="4" t="s">
        <v>3610</v>
      </c>
      <c r="E173" s="4"/>
      <c r="F173" s="39" t="s">
        <v>101</v>
      </c>
      <c r="G173" s="4"/>
      <c r="H173" s="4"/>
      <c r="I173" s="4"/>
    </row>
    <row r="174" spans="1:9" ht="30.75" thickBot="1">
      <c r="A174" s="5" t="s">
        <v>3611</v>
      </c>
      <c r="B174" s="4" t="s">
        <v>3612</v>
      </c>
      <c r="C174" s="4" t="s">
        <v>3613</v>
      </c>
      <c r="D174" s="4" t="s">
        <v>3614</v>
      </c>
      <c r="E174" s="4"/>
      <c r="F174" s="39" t="s">
        <v>101</v>
      </c>
      <c r="G174" s="4"/>
      <c r="H174" s="4"/>
      <c r="I174" s="4"/>
    </row>
    <row r="175" spans="1:9" ht="30.75" thickBot="1">
      <c r="A175" s="5" t="s">
        <v>3615</v>
      </c>
      <c r="B175" s="4" t="s">
        <v>3616</v>
      </c>
      <c r="C175" s="4" t="s">
        <v>3617</v>
      </c>
      <c r="D175" s="4" t="s">
        <v>3618</v>
      </c>
      <c r="E175" s="4"/>
      <c r="F175" s="39" t="s">
        <v>101</v>
      </c>
      <c r="G175" s="4"/>
      <c r="H175" s="4"/>
      <c r="I175" s="4"/>
    </row>
    <row r="176" spans="1:9" ht="30.75" thickBot="1">
      <c r="A176" s="5" t="s">
        <v>3619</v>
      </c>
      <c r="B176" s="4" t="s">
        <v>3620</v>
      </c>
      <c r="C176" s="4" t="s">
        <v>3621</v>
      </c>
      <c r="D176" s="4" t="s">
        <v>3622</v>
      </c>
      <c r="E176" s="4"/>
      <c r="F176" s="39" t="s">
        <v>101</v>
      </c>
      <c r="G176" s="4"/>
      <c r="H176" s="4"/>
      <c r="I176" s="4"/>
    </row>
    <row r="177" spans="1:9" ht="30.75" thickBot="1">
      <c r="A177" s="5" t="s">
        <v>3623</v>
      </c>
      <c r="B177" s="4" t="s">
        <v>3624</v>
      </c>
      <c r="C177" s="4" t="s">
        <v>3625</v>
      </c>
      <c r="D177" s="4" t="s">
        <v>3626</v>
      </c>
      <c r="E177" s="4"/>
      <c r="F177" s="39" t="s">
        <v>101</v>
      </c>
      <c r="G177" s="4"/>
      <c r="H177" s="4"/>
      <c r="I177" s="4"/>
    </row>
    <row r="178" spans="1:9" ht="30.75" thickBot="1">
      <c r="A178" s="5" t="s">
        <v>3627</v>
      </c>
      <c r="B178" s="4" t="s">
        <v>3628</v>
      </c>
      <c r="C178" s="4" t="s">
        <v>3629</v>
      </c>
      <c r="D178" s="4" t="s">
        <v>3630</v>
      </c>
      <c r="E178" s="4"/>
      <c r="F178" s="39" t="s">
        <v>101</v>
      </c>
      <c r="G178" s="4"/>
      <c r="H178" s="4"/>
      <c r="I178" s="4"/>
    </row>
    <row r="179" spans="1:9" ht="30.75" thickBot="1">
      <c r="A179" s="5" t="s">
        <v>3631</v>
      </c>
      <c r="B179" s="4" t="s">
        <v>3632</v>
      </c>
      <c r="C179" s="4" t="s">
        <v>3633</v>
      </c>
      <c r="D179" s="4" t="s">
        <v>3634</v>
      </c>
      <c r="E179" s="4"/>
      <c r="F179" s="39" t="s">
        <v>101</v>
      </c>
      <c r="G179" s="4"/>
      <c r="H179" s="4"/>
      <c r="I179" s="4"/>
    </row>
    <row r="180" spans="1:9" ht="30.75" thickBot="1">
      <c r="A180" s="5" t="s">
        <v>3635</v>
      </c>
      <c r="B180" s="4" t="s">
        <v>3636</v>
      </c>
      <c r="C180" s="4" t="s">
        <v>3637</v>
      </c>
      <c r="D180" s="4" t="s">
        <v>3638</v>
      </c>
      <c r="E180" s="4"/>
      <c r="F180" s="39" t="s">
        <v>101</v>
      </c>
      <c r="G180" s="4"/>
      <c r="H180" s="4"/>
      <c r="I180" s="4"/>
    </row>
    <row r="181" spans="1:9" ht="30.75" thickBot="1">
      <c r="A181" s="5" t="s">
        <v>3639</v>
      </c>
      <c r="B181" s="4" t="s">
        <v>3640</v>
      </c>
      <c r="C181" s="4" t="s">
        <v>3641</v>
      </c>
      <c r="D181" s="4" t="s">
        <v>3642</v>
      </c>
      <c r="E181" s="4"/>
      <c r="F181" s="39" t="s">
        <v>101</v>
      </c>
      <c r="G181" s="4"/>
      <c r="H181" s="4"/>
      <c r="I181" s="4"/>
    </row>
    <row r="182" spans="1:9" ht="30.75" thickBot="1">
      <c r="A182" s="5" t="s">
        <v>3643</v>
      </c>
      <c r="B182" s="4" t="s">
        <v>3644</v>
      </c>
      <c r="C182" s="4" t="s">
        <v>3645</v>
      </c>
      <c r="D182" s="4" t="s">
        <v>3646</v>
      </c>
      <c r="E182" s="4"/>
      <c r="F182" s="39" t="s">
        <v>101</v>
      </c>
      <c r="G182" s="4"/>
      <c r="H182" s="4"/>
      <c r="I182" s="4"/>
    </row>
    <row r="183" spans="1:9" ht="30.75" thickBot="1">
      <c r="A183" s="5" t="s">
        <v>3647</v>
      </c>
      <c r="B183" s="4" t="s">
        <v>3648</v>
      </c>
      <c r="C183" s="4" t="s">
        <v>3649</v>
      </c>
      <c r="D183" s="4" t="s">
        <v>3650</v>
      </c>
      <c r="E183" s="4"/>
      <c r="F183" s="39" t="s">
        <v>101</v>
      </c>
      <c r="G183" s="4"/>
      <c r="H183" s="4"/>
      <c r="I183" s="4"/>
    </row>
    <row r="184" spans="1:9" ht="30.75" thickBot="1">
      <c r="A184" s="5" t="s">
        <v>3651</v>
      </c>
      <c r="B184" s="4" t="s">
        <v>3652</v>
      </c>
      <c r="C184" s="4" t="s">
        <v>3653</v>
      </c>
      <c r="D184" s="4" t="s">
        <v>3654</v>
      </c>
      <c r="E184" s="4"/>
      <c r="F184" s="39" t="s">
        <v>101</v>
      </c>
      <c r="G184" s="4"/>
      <c r="H184" s="4"/>
      <c r="I184" s="4"/>
    </row>
    <row r="185" spans="1:9" ht="30.75" thickBot="1">
      <c r="A185" s="5" t="s">
        <v>3655</v>
      </c>
      <c r="B185" s="4" t="s">
        <v>3656</v>
      </c>
      <c r="C185" s="4" t="s">
        <v>3657</v>
      </c>
      <c r="D185" s="4" t="s">
        <v>3658</v>
      </c>
      <c r="E185" s="4"/>
      <c r="F185" s="39" t="s">
        <v>101</v>
      </c>
      <c r="G185" s="4"/>
      <c r="H185" s="4"/>
      <c r="I185" s="4"/>
    </row>
    <row r="186" spans="1:9" ht="30.75" thickBot="1">
      <c r="A186" s="5" t="s">
        <v>3659</v>
      </c>
      <c r="B186" s="4" t="s">
        <v>3660</v>
      </c>
      <c r="C186" s="4" t="s">
        <v>3661</v>
      </c>
      <c r="D186" s="4" t="s">
        <v>3662</v>
      </c>
      <c r="E186" s="4"/>
      <c r="F186" s="39" t="s">
        <v>101</v>
      </c>
      <c r="G186" s="4"/>
      <c r="H186" s="4"/>
      <c r="I186" s="4"/>
    </row>
    <row r="187" spans="1:9" ht="15.75" thickBot="1">
      <c r="A187" s="5" t="s">
        <v>3663</v>
      </c>
      <c r="B187" s="14"/>
      <c r="C187" s="4" t="s">
        <v>3664</v>
      </c>
      <c r="D187" s="4" t="s">
        <v>223</v>
      </c>
      <c r="E187" s="4"/>
      <c r="F187" s="39"/>
      <c r="G187" s="4"/>
      <c r="H187" s="4"/>
      <c r="I187" s="4"/>
    </row>
    <row r="188" spans="1:9" ht="15.75" thickBot="1">
      <c r="A188" s="5" t="s">
        <v>3665</v>
      </c>
      <c r="B188" s="14" t="s">
        <v>103</v>
      </c>
      <c r="C188" s="4" t="s">
        <v>3666</v>
      </c>
      <c r="D188" s="4" t="s">
        <v>223</v>
      </c>
      <c r="E188" s="4"/>
      <c r="F188" s="39"/>
      <c r="G188" s="4"/>
      <c r="H188" s="4"/>
      <c r="I188" s="4"/>
    </row>
    <row r="189" spans="1:9" ht="15.75" thickBot="1">
      <c r="A189" s="5" t="s">
        <v>3667</v>
      </c>
      <c r="B189" s="14" t="s">
        <v>103</v>
      </c>
      <c r="C189" s="4" t="s">
        <v>3668</v>
      </c>
      <c r="D189" s="4" t="s">
        <v>223</v>
      </c>
      <c r="E189" s="4"/>
      <c r="F189" s="39"/>
      <c r="G189" s="4"/>
      <c r="H189" s="4"/>
      <c r="I189" s="4"/>
    </row>
    <row r="190" spans="1:9" ht="15.75" thickBot="1">
      <c r="A190" s="5" t="s">
        <v>3669</v>
      </c>
      <c r="B190" s="14" t="s">
        <v>103</v>
      </c>
      <c r="C190" s="4" t="s">
        <v>3670</v>
      </c>
      <c r="D190" s="4" t="s">
        <v>223</v>
      </c>
      <c r="E190" s="4"/>
      <c r="F190" s="39"/>
      <c r="G190" s="4"/>
      <c r="H190" s="4"/>
      <c r="I190" s="4"/>
    </row>
    <row r="191" spans="1:9" ht="15.75" thickBot="1">
      <c r="A191" s="5" t="s">
        <v>3671</v>
      </c>
      <c r="B191" s="14"/>
      <c r="C191" s="4" t="s">
        <v>3672</v>
      </c>
      <c r="D191" s="4" t="s">
        <v>223</v>
      </c>
      <c r="E191" s="4"/>
      <c r="F191" s="39"/>
      <c r="G191" s="4"/>
      <c r="H191" s="4"/>
      <c r="I191" s="4"/>
    </row>
    <row r="192" spans="1:9" ht="15.75" thickBot="1">
      <c r="A192" s="5" t="s">
        <v>3673</v>
      </c>
      <c r="B192" s="14"/>
      <c r="C192" s="4" t="s">
        <v>3674</v>
      </c>
      <c r="D192" s="4" t="s">
        <v>223</v>
      </c>
      <c r="E192" s="4"/>
      <c r="F192" s="39"/>
      <c r="G192" s="4"/>
      <c r="H192" s="4"/>
      <c r="I192" s="4"/>
    </row>
    <row r="193" spans="1:9" ht="15.75" thickBot="1">
      <c r="A193" s="5" t="s">
        <v>3675</v>
      </c>
      <c r="B193" s="14"/>
      <c r="C193" s="4" t="s">
        <v>3676</v>
      </c>
      <c r="D193" s="4" t="s">
        <v>223</v>
      </c>
      <c r="E193" s="4"/>
      <c r="F193" s="39"/>
      <c r="G193" s="4"/>
      <c r="H193" s="4"/>
      <c r="I193" s="4"/>
    </row>
    <row r="194" spans="1:9" ht="15.75" thickBot="1">
      <c r="A194" s="5" t="s">
        <v>3677</v>
      </c>
      <c r="B194" s="14"/>
      <c r="C194" s="4" t="s">
        <v>3678</v>
      </c>
      <c r="D194" s="4" t="s">
        <v>223</v>
      </c>
      <c r="E194" s="4"/>
      <c r="F194" s="39"/>
      <c r="G194" s="4"/>
      <c r="H194" s="4"/>
      <c r="I194" s="4"/>
    </row>
    <row r="195" spans="1:9" ht="15.75" thickBot="1">
      <c r="A195" s="5"/>
      <c r="B195" s="14"/>
      <c r="C195" s="4"/>
      <c r="D195" s="4"/>
      <c r="E195" s="4"/>
      <c r="F195" s="39"/>
      <c r="G195" s="4"/>
      <c r="H195" s="4"/>
      <c r="I195" s="4"/>
    </row>
    <row r="196" spans="1:9" ht="15.75" thickBot="1">
      <c r="A196" s="5"/>
      <c r="B196" s="14"/>
      <c r="C196" s="4"/>
      <c r="D196" s="4"/>
      <c r="E196" s="4"/>
      <c r="F196" s="39"/>
      <c r="G196" s="4"/>
      <c r="H196" s="4"/>
      <c r="I196" s="4"/>
    </row>
    <row r="197" spans="1:9" ht="15.75" thickBot="1">
      <c r="A197" s="5"/>
      <c r="B197" s="14"/>
      <c r="C197" s="4"/>
      <c r="D197" s="4"/>
      <c r="E197" s="4"/>
      <c r="F197" s="39"/>
      <c r="G197" s="4"/>
      <c r="H197" s="4"/>
      <c r="I197" s="4"/>
    </row>
    <row r="198" spans="1:9" ht="15.75" thickBot="1">
      <c r="A198" s="9"/>
      <c r="B198" s="4"/>
      <c r="C198" s="4"/>
      <c r="D198" s="4"/>
      <c r="E198" s="4"/>
      <c r="F198" s="39"/>
      <c r="G198" s="4"/>
      <c r="H198" s="4"/>
      <c r="I198" s="4"/>
    </row>
    <row r="199" spans="1:9" ht="15.75" thickBot="1">
      <c r="A199" s="5"/>
      <c r="B199" s="4"/>
      <c r="C199" s="4"/>
      <c r="D199" s="4"/>
      <c r="E199" s="4"/>
      <c r="F199" s="39"/>
      <c r="G199" s="4"/>
      <c r="H199" s="4"/>
      <c r="I199" s="4"/>
    </row>
    <row r="200" spans="1:9" ht="15.75" thickBot="1">
      <c r="A200" s="5"/>
      <c r="B200" s="4"/>
      <c r="C200" s="4"/>
      <c r="D200" s="4"/>
      <c r="E200" s="4"/>
      <c r="F200" s="39"/>
      <c r="G200" s="4"/>
      <c r="H200" s="4"/>
      <c r="I200" s="4"/>
    </row>
    <row r="201" spans="1:9" ht="15.75" thickBot="1">
      <c r="A201" s="5"/>
      <c r="B201" s="4"/>
      <c r="C201" s="4"/>
      <c r="D201" s="4"/>
      <c r="E201" s="4"/>
      <c r="F201" s="39"/>
      <c r="G201" s="4"/>
      <c r="H201" s="4"/>
      <c r="I201" s="4"/>
    </row>
    <row r="202" spans="1:9" ht="15.75" thickBot="1">
      <c r="A202" s="5"/>
      <c r="B202" s="4"/>
      <c r="C202" s="4"/>
      <c r="D202" s="4"/>
      <c r="E202" s="4"/>
      <c r="F202" s="39"/>
      <c r="G202" s="4"/>
      <c r="H202" s="4"/>
      <c r="I202" s="4"/>
    </row>
    <row r="203" spans="1:9" ht="15.75" thickBot="1">
      <c r="A203" s="5"/>
      <c r="B203" s="4"/>
      <c r="C203" s="4"/>
      <c r="D203" s="4"/>
      <c r="E203" s="4"/>
      <c r="F203" s="39"/>
      <c r="G203" s="4"/>
      <c r="H203" s="4"/>
      <c r="I203" s="4"/>
    </row>
    <row r="204" spans="1:9" ht="15.75" thickBot="1">
      <c r="A204" s="5"/>
      <c r="B204" s="4"/>
      <c r="C204" s="4"/>
      <c r="D204" s="4"/>
      <c r="E204" s="4"/>
      <c r="F204" s="39"/>
      <c r="G204" s="4"/>
      <c r="H204" s="4"/>
      <c r="I204" s="4"/>
    </row>
    <row r="205" spans="1:9" ht="15.75" thickBot="1">
      <c r="A205" s="5"/>
      <c r="B205" s="4"/>
      <c r="C205" s="4"/>
      <c r="D205" s="4"/>
      <c r="E205" s="4"/>
      <c r="F205" s="39"/>
      <c r="G205" s="4"/>
      <c r="H205" s="4"/>
      <c r="I205" s="4"/>
    </row>
    <row r="206" spans="1:9" ht="15.75" thickBot="1">
      <c r="A206" s="5"/>
      <c r="B206" s="4"/>
      <c r="C206" s="4"/>
      <c r="D206" s="4"/>
      <c r="E206" s="4"/>
      <c r="F206" s="39"/>
      <c r="G206" s="4"/>
      <c r="H206" s="4"/>
      <c r="I206" s="4"/>
    </row>
    <row r="207" spans="1:9" ht="15.75" thickBot="1">
      <c r="A207" s="9"/>
      <c r="B207" s="4"/>
      <c r="C207" s="4"/>
      <c r="D207" s="4"/>
      <c r="E207" s="4"/>
      <c r="F207" s="39"/>
      <c r="G207" s="4"/>
      <c r="H207" s="4"/>
      <c r="I207" s="4"/>
    </row>
    <row r="208" spans="1:9" ht="15.75" thickBot="1">
      <c r="A208" s="5"/>
      <c r="B208" s="4"/>
      <c r="C208" s="4"/>
      <c r="D208" s="4"/>
      <c r="E208" s="4"/>
      <c r="F208" s="39"/>
      <c r="G208" s="4"/>
      <c r="H208" s="4"/>
      <c r="I208" s="4"/>
    </row>
    <row r="209" spans="1:9" ht="15.75" thickBot="1">
      <c r="A209" s="5"/>
      <c r="B209" s="4"/>
      <c r="C209" s="4"/>
      <c r="D209" s="4"/>
      <c r="E209" s="4"/>
      <c r="F209" s="39"/>
      <c r="G209" s="4"/>
      <c r="H209" s="4"/>
      <c r="I209" s="4"/>
    </row>
    <row r="210" spans="1:9" ht="15.75" thickBot="1">
      <c r="A210" s="5"/>
      <c r="B210" s="4"/>
      <c r="C210" s="4"/>
      <c r="D210" s="4"/>
      <c r="E210" s="4"/>
      <c r="F210" s="39"/>
      <c r="G210" s="4"/>
      <c r="H210" s="4"/>
      <c r="I210" s="4"/>
    </row>
    <row r="211" spans="1:9" ht="15.75" thickBot="1">
      <c r="A211" s="5"/>
      <c r="B211" s="4"/>
      <c r="C211" s="4"/>
      <c r="D211" s="4"/>
      <c r="E211" s="4"/>
      <c r="F211" s="39"/>
      <c r="G211" s="4"/>
      <c r="H211" s="4"/>
      <c r="I211" s="4"/>
    </row>
    <row r="212" spans="1:9" ht="15.75" thickBot="1">
      <c r="A212" s="5"/>
      <c r="B212" s="4"/>
      <c r="C212" s="4"/>
      <c r="D212" s="4"/>
      <c r="E212" s="4"/>
      <c r="F212" s="39"/>
      <c r="G212" s="4"/>
      <c r="H212" s="4"/>
      <c r="I212" s="4"/>
    </row>
    <row r="213" spans="1:9" ht="15.75" thickBot="1">
      <c r="A213" s="5"/>
      <c r="B213" s="14"/>
      <c r="C213" s="4"/>
      <c r="D213" s="4"/>
      <c r="E213" s="4"/>
      <c r="F213" s="39"/>
      <c r="G213" s="4"/>
      <c r="H213" s="4"/>
      <c r="I213" s="4"/>
    </row>
    <row r="214" spans="1:9" ht="15.75" thickBot="1">
      <c r="A214" s="5"/>
      <c r="B214" s="4"/>
      <c r="C214" s="4"/>
      <c r="D214" s="4"/>
      <c r="E214" s="4"/>
      <c r="F214" s="39"/>
      <c r="G214" s="4"/>
      <c r="H214" s="4"/>
      <c r="I214" s="4"/>
    </row>
    <row r="215" spans="1:9" ht="15.75" thickBot="1">
      <c r="A215" s="5"/>
      <c r="B215" s="4"/>
      <c r="C215" s="4"/>
      <c r="D215" s="4"/>
      <c r="E215" s="4"/>
      <c r="F215" s="39"/>
      <c r="G215" s="4"/>
      <c r="H215" s="4"/>
      <c r="I215" s="4"/>
    </row>
    <row r="216" spans="1:9" ht="15.75" thickBot="1">
      <c r="A216" s="5"/>
      <c r="B216" s="4"/>
      <c r="C216" s="4"/>
      <c r="D216" s="4"/>
      <c r="E216" s="4"/>
      <c r="F216" s="39"/>
      <c r="G216" s="4"/>
      <c r="H216" s="4"/>
      <c r="I216" s="4"/>
    </row>
    <row r="217" spans="1:9" ht="15.75" thickBot="1">
      <c r="A217" s="9"/>
      <c r="B217" s="4"/>
      <c r="C217" s="4"/>
      <c r="D217" s="4"/>
      <c r="E217" s="4"/>
      <c r="F217" s="39"/>
      <c r="G217" s="4"/>
      <c r="H217" s="4"/>
      <c r="I217" s="4"/>
    </row>
    <row r="218" spans="1:9" ht="15.75" thickBot="1">
      <c r="A218" s="5"/>
      <c r="B218" s="4"/>
      <c r="C218" s="4"/>
      <c r="D218" s="4"/>
      <c r="E218" s="4"/>
      <c r="F218" s="39"/>
      <c r="G218" s="4"/>
      <c r="H218" s="4"/>
      <c r="I218" s="4"/>
    </row>
    <row r="219" spans="1:9" ht="15.75" thickBot="1">
      <c r="A219" s="5"/>
      <c r="B219" s="4"/>
      <c r="C219" s="4"/>
      <c r="D219" s="4"/>
      <c r="E219" s="4"/>
      <c r="F219" s="39"/>
      <c r="G219" s="4"/>
      <c r="H219" s="4"/>
      <c r="I219" s="4"/>
    </row>
    <row r="220" spans="1:9" ht="15.75" thickBot="1">
      <c r="A220" s="5"/>
      <c r="B220" s="4"/>
      <c r="C220" s="4"/>
      <c r="D220" s="4"/>
      <c r="E220" s="4"/>
      <c r="F220" s="39"/>
      <c r="G220" s="4"/>
      <c r="H220" s="4"/>
      <c r="I220" s="4"/>
    </row>
    <row r="221" spans="1:9" ht="15.75" thickBot="1">
      <c r="A221" s="5"/>
      <c r="B221" s="4"/>
      <c r="C221" s="4"/>
      <c r="D221" s="4"/>
      <c r="E221" s="4"/>
      <c r="F221" s="39"/>
      <c r="G221" s="4"/>
      <c r="H221" s="4"/>
      <c r="I221" s="4"/>
    </row>
    <row r="222" spans="1:9" ht="15.75" thickBot="1">
      <c r="A222" s="5"/>
      <c r="B222" s="4"/>
      <c r="C222" s="4"/>
      <c r="D222" s="4"/>
      <c r="E222" s="4"/>
      <c r="F222" s="39"/>
      <c r="G222" s="4"/>
      <c r="H222" s="4"/>
      <c r="I222" s="4"/>
    </row>
    <row r="223" spans="1:9" ht="15.75" thickBot="1">
      <c r="A223" s="5"/>
      <c r="B223" s="4"/>
      <c r="C223" s="4"/>
      <c r="D223" s="4"/>
      <c r="E223" s="4"/>
      <c r="F223" s="39"/>
      <c r="G223" s="4"/>
      <c r="H223" s="4"/>
      <c r="I223" s="4"/>
    </row>
    <row r="224" spans="1:9" ht="15.75" thickBot="1">
      <c r="A224" s="5"/>
      <c r="B224" s="4"/>
      <c r="C224" s="4"/>
      <c r="D224" s="4"/>
      <c r="E224" s="4"/>
      <c r="F224" s="39"/>
      <c r="G224" s="4"/>
      <c r="H224" s="4"/>
      <c r="I224" s="4"/>
    </row>
    <row r="225" spans="1:9" ht="15.75" thickBot="1">
      <c r="A225" s="5"/>
      <c r="B225" s="4"/>
      <c r="C225" s="4"/>
      <c r="D225" s="4"/>
      <c r="E225" s="4"/>
      <c r="F225" s="39"/>
      <c r="G225" s="4"/>
      <c r="H225" s="4"/>
      <c r="I225" s="4"/>
    </row>
    <row r="226" spans="1:9" ht="15.75" thickBot="1">
      <c r="A226" s="5"/>
      <c r="B226" s="5"/>
      <c r="C226" s="4"/>
      <c r="D226" s="4"/>
      <c r="E226" s="4"/>
      <c r="F226" s="39"/>
      <c r="G226" s="4"/>
      <c r="H226" s="4"/>
      <c r="I226" s="4"/>
    </row>
    <row r="227" spans="1:9" ht="15.75" thickBot="1">
      <c r="A227" s="5"/>
      <c r="B227" s="5"/>
      <c r="C227" s="4"/>
      <c r="D227" s="4"/>
      <c r="E227" s="4"/>
      <c r="F227" s="39"/>
      <c r="G227" s="4"/>
      <c r="H227" s="4"/>
      <c r="I227" s="4"/>
    </row>
    <row r="228" spans="1:9" ht="15.75" thickBot="1">
      <c r="A228" s="5"/>
      <c r="B228" s="5"/>
      <c r="C228" s="4"/>
      <c r="D228" s="4"/>
      <c r="E228" s="4"/>
      <c r="F228" s="39"/>
      <c r="G228" s="4"/>
      <c r="H228" s="4"/>
      <c r="I228" s="4"/>
    </row>
    <row r="229" spans="1:9" ht="15.75" thickBot="1">
      <c r="A229" s="5"/>
      <c r="B229" s="5"/>
      <c r="C229" s="4"/>
      <c r="D229" s="4"/>
      <c r="E229" s="4"/>
      <c r="F229" s="39"/>
      <c r="G229" s="4"/>
      <c r="H229" s="4"/>
      <c r="I229" s="4"/>
    </row>
    <row r="230" spans="1:9" ht="15.75" thickBot="1">
      <c r="A230" s="5"/>
      <c r="B230" s="5"/>
      <c r="C230" s="4"/>
      <c r="D230" s="4"/>
      <c r="E230" s="4"/>
      <c r="F230" s="39"/>
      <c r="G230" s="4"/>
      <c r="H230" s="4"/>
      <c r="I230" s="4"/>
    </row>
    <row r="231" spans="1:9" ht="15.75" thickBot="1">
      <c r="A231" s="5"/>
      <c r="B231" s="5"/>
      <c r="C231" s="4"/>
      <c r="D231" s="4"/>
      <c r="E231" s="4"/>
      <c r="F231" s="39"/>
      <c r="G231" s="4"/>
      <c r="H231" s="4"/>
      <c r="I231" s="4"/>
    </row>
    <row r="232" spans="1:9" ht="15.75" thickBot="1">
      <c r="A232" s="5"/>
      <c r="B232" s="5"/>
      <c r="C232" s="4"/>
      <c r="D232" s="4"/>
      <c r="E232" s="4"/>
      <c r="F232" s="39"/>
      <c r="G232" s="4"/>
      <c r="H232" s="4"/>
      <c r="I232" s="4"/>
    </row>
    <row r="233" spans="1:9" ht="15.75" thickBot="1">
      <c r="A233" s="5"/>
      <c r="B233" s="5"/>
      <c r="C233" s="4"/>
      <c r="D233" s="4"/>
      <c r="E233" s="4"/>
      <c r="F233" s="39"/>
      <c r="G233" s="4"/>
      <c r="H233" s="4"/>
      <c r="I233" s="4"/>
    </row>
    <row r="234" spans="1:9" ht="15.75" thickBot="1">
      <c r="A234" s="5"/>
      <c r="B234" s="5"/>
      <c r="C234" s="4"/>
      <c r="D234" s="4"/>
      <c r="E234" s="4"/>
      <c r="F234" s="39"/>
      <c r="G234" s="4"/>
      <c r="H234" s="4"/>
      <c r="I234" s="4"/>
    </row>
    <row r="235" spans="1:9" ht="15.75" thickBot="1">
      <c r="A235" s="5"/>
      <c r="B235" s="5"/>
      <c r="C235" s="4"/>
      <c r="D235" s="4"/>
      <c r="E235" s="4"/>
      <c r="F235" s="39"/>
      <c r="G235" s="4"/>
      <c r="H235" s="4"/>
      <c r="I235" s="4"/>
    </row>
    <row r="236" spans="1:9" ht="15.75" thickBot="1">
      <c r="A236" s="5"/>
      <c r="B236" s="5"/>
      <c r="C236" s="4"/>
      <c r="D236" s="4"/>
      <c r="E236" s="4"/>
      <c r="F236" s="39"/>
      <c r="G236" s="4"/>
      <c r="H236" s="4"/>
      <c r="I236" s="4"/>
    </row>
    <row r="237" spans="1:9" ht="15.75" thickBot="1">
      <c r="A237" s="5"/>
      <c r="B237" s="5"/>
      <c r="C237" s="4"/>
      <c r="D237" s="4"/>
      <c r="E237" s="4"/>
      <c r="F237" s="39"/>
      <c r="G237" s="4"/>
      <c r="H237" s="4"/>
      <c r="I237" s="4"/>
    </row>
    <row r="238" spans="1:9" ht="15.75" thickBot="1">
      <c r="A238" s="5"/>
      <c r="B238" s="5"/>
      <c r="C238" s="4"/>
      <c r="D238" s="4"/>
      <c r="E238" s="4"/>
      <c r="F238" s="39"/>
      <c r="G238" s="4"/>
      <c r="H238" s="4"/>
      <c r="I238" s="4"/>
    </row>
    <row r="239" spans="1:9" ht="15.75" thickBot="1">
      <c r="A239" s="9"/>
      <c r="B239" s="5"/>
      <c r="C239" s="4"/>
      <c r="D239" s="4"/>
      <c r="E239" s="4"/>
      <c r="F239" s="39"/>
      <c r="G239" s="4"/>
      <c r="H239" s="4"/>
      <c r="I239" s="4"/>
    </row>
    <row r="240" spans="1:9" ht="15.75" thickBot="1">
      <c r="A240" s="5"/>
      <c r="B240" s="5"/>
      <c r="C240" s="4"/>
      <c r="D240" s="4"/>
      <c r="E240" s="4"/>
      <c r="F240" s="39"/>
      <c r="G240" s="4"/>
      <c r="H240" s="4"/>
      <c r="I240" s="4"/>
    </row>
    <row r="241" spans="1:9" ht="15.75" thickBot="1">
      <c r="A241" s="5"/>
      <c r="B241" s="5"/>
      <c r="C241" s="4"/>
      <c r="D241" s="4"/>
      <c r="E241" s="4"/>
      <c r="F241" s="39"/>
      <c r="G241" s="4"/>
      <c r="H241" s="4"/>
      <c r="I241" s="4"/>
    </row>
    <row r="242" spans="1:9" ht="15.75" thickBot="1">
      <c r="A242" s="5"/>
      <c r="B242" s="5"/>
      <c r="C242" s="4"/>
      <c r="D242" s="4"/>
      <c r="E242" s="4"/>
      <c r="F242" s="39"/>
      <c r="G242" s="4"/>
      <c r="H242" s="4"/>
      <c r="I242" s="4"/>
    </row>
    <row r="243" spans="1:9" ht="15.75" thickBot="1">
      <c r="A243" s="5"/>
      <c r="B243" s="5"/>
      <c r="C243" s="4"/>
      <c r="D243" s="4"/>
      <c r="E243" s="4"/>
      <c r="F243" s="39"/>
      <c r="G243" s="4"/>
      <c r="H243" s="4"/>
      <c r="I243" s="4"/>
    </row>
    <row r="244" spans="1:9" ht="15.75" thickBot="1">
      <c r="A244" s="5"/>
      <c r="B244" s="5"/>
      <c r="C244" s="4"/>
      <c r="D244" s="4"/>
      <c r="E244" s="4"/>
      <c r="F244" s="39"/>
      <c r="G244" s="4"/>
      <c r="H244" s="4"/>
      <c r="I244" s="4"/>
    </row>
    <row r="245" spans="1:9" ht="15.75" thickBot="1">
      <c r="A245" s="5"/>
      <c r="B245" s="5"/>
      <c r="C245" s="4"/>
      <c r="D245" s="4"/>
      <c r="E245" s="4"/>
      <c r="F245" s="39"/>
      <c r="G245" s="4"/>
      <c r="H245" s="4"/>
      <c r="I245" s="4"/>
    </row>
    <row r="246" spans="1:9" ht="15.75" thickBot="1">
      <c r="A246" s="5"/>
      <c r="B246" s="5"/>
      <c r="C246" s="4"/>
      <c r="D246" s="4"/>
      <c r="E246" s="4"/>
      <c r="F246" s="39"/>
      <c r="G246" s="4"/>
      <c r="H246" s="4"/>
      <c r="I246" s="4"/>
    </row>
    <row r="247" spans="1:9" ht="15.75" thickBot="1">
      <c r="A247" s="5"/>
      <c r="B247" s="5"/>
      <c r="C247" s="4"/>
      <c r="D247" s="4"/>
      <c r="E247" s="4"/>
      <c r="F247" s="39"/>
      <c r="G247" s="4"/>
      <c r="H247" s="4"/>
      <c r="I247" s="4"/>
    </row>
    <row r="248" spans="1:9" ht="15.75" thickBot="1">
      <c r="A248" s="5"/>
      <c r="B248" s="5"/>
      <c r="C248" s="4"/>
      <c r="D248" s="4"/>
      <c r="E248" s="4"/>
      <c r="F248" s="39"/>
      <c r="G248" s="4"/>
      <c r="H248" s="4"/>
      <c r="I248" s="4"/>
    </row>
    <row r="249" spans="1:9" ht="15.75" thickBot="1">
      <c r="A249" s="5"/>
      <c r="B249" s="5"/>
      <c r="C249" s="4"/>
      <c r="D249" s="4"/>
      <c r="E249" s="4"/>
      <c r="F249" s="39"/>
      <c r="G249" s="4"/>
      <c r="H249" s="4"/>
      <c r="I249" s="4"/>
    </row>
    <row r="250" spans="1:9" ht="15.75" thickBot="1">
      <c r="A250" s="5"/>
      <c r="B250" s="5"/>
      <c r="C250" s="4"/>
      <c r="D250" s="4"/>
      <c r="E250" s="4"/>
      <c r="F250" s="39"/>
      <c r="G250" s="4"/>
      <c r="H250" s="4"/>
      <c r="I250" s="4"/>
    </row>
    <row r="251" spans="1:9" ht="15.75" thickBot="1">
      <c r="A251" s="9"/>
      <c r="B251" s="5"/>
      <c r="C251" s="4"/>
      <c r="D251" s="4"/>
      <c r="E251" s="4"/>
      <c r="F251" s="39"/>
      <c r="G251" s="4"/>
      <c r="H251" s="4"/>
      <c r="I251" s="4"/>
    </row>
    <row r="252" spans="1:9" ht="15.75" thickBot="1">
      <c r="A252" s="7"/>
      <c r="B252" s="7"/>
      <c r="C252" s="4"/>
      <c r="D252" s="4"/>
      <c r="E252" s="4"/>
      <c r="F252" s="39"/>
      <c r="G252" s="4"/>
      <c r="H252" s="4"/>
      <c r="I252" s="4"/>
    </row>
    <row r="253" spans="1:9" ht="15.75" thickBot="1">
      <c r="A253" s="5"/>
      <c r="B253" s="5"/>
      <c r="C253" s="4"/>
      <c r="D253" s="4"/>
      <c r="E253" s="4"/>
      <c r="F253" s="39"/>
      <c r="G253" s="4"/>
      <c r="H253" s="4"/>
      <c r="I253" s="4"/>
    </row>
    <row r="254" spans="1:9" ht="15.75" thickBot="1">
      <c r="A254" s="7"/>
      <c r="B254" s="7"/>
      <c r="C254" s="4"/>
      <c r="D254" s="4"/>
      <c r="E254" s="4"/>
      <c r="F254" s="39"/>
      <c r="G254" s="4"/>
      <c r="H254" s="4"/>
      <c r="I254" s="4"/>
    </row>
    <row r="255" spans="1:9" ht="15.75" thickBot="1">
      <c r="A255" s="5"/>
      <c r="B255" s="5"/>
      <c r="C255" s="4"/>
      <c r="D255" s="4"/>
      <c r="E255" s="4"/>
      <c r="F255" s="39"/>
      <c r="G255" s="4"/>
      <c r="H255" s="4"/>
      <c r="I255" s="4"/>
    </row>
    <row r="256" spans="1:9" ht="15.75" thickBot="1">
      <c r="A256" s="7"/>
      <c r="B256" s="7"/>
      <c r="C256" s="4"/>
      <c r="D256" s="4"/>
      <c r="E256" s="4"/>
      <c r="F256" s="39"/>
      <c r="G256" s="4"/>
      <c r="H256" s="4"/>
      <c r="I256" s="4"/>
    </row>
    <row r="257" spans="1:9" ht="15.75" thickBot="1">
      <c r="A257" s="5"/>
      <c r="B257" s="5"/>
      <c r="C257" s="4"/>
      <c r="D257" s="4"/>
      <c r="E257" s="4"/>
      <c r="F257" s="39"/>
      <c r="G257" s="4"/>
      <c r="H257" s="4"/>
      <c r="I257" s="4"/>
    </row>
    <row r="258" spans="1:9" ht="15.75" thickBot="1">
      <c r="A258" s="7"/>
      <c r="B258" s="7"/>
      <c r="C258" s="4"/>
      <c r="D258" s="4"/>
      <c r="E258" s="4"/>
      <c r="F258" s="39"/>
      <c r="G258" s="4"/>
      <c r="H258" s="4"/>
      <c r="I258" s="4"/>
    </row>
    <row r="259" spans="1:9" ht="15.75" thickBot="1">
      <c r="A259" s="5"/>
      <c r="B259" s="5"/>
      <c r="C259" s="4"/>
      <c r="D259" s="4"/>
      <c r="E259" s="4"/>
      <c r="F259" s="39"/>
      <c r="G259" s="4"/>
      <c r="H259" s="4"/>
      <c r="I259" s="4"/>
    </row>
    <row r="260" spans="1:9" ht="15.75" thickBot="1">
      <c r="A260" s="7"/>
      <c r="B260" s="7"/>
      <c r="C260" s="4"/>
      <c r="D260" s="4"/>
      <c r="E260" s="4"/>
      <c r="F260" s="39"/>
      <c r="G260" s="4"/>
      <c r="H260" s="4"/>
      <c r="I260" s="4"/>
    </row>
    <row r="261" spans="1:9" ht="15.75" thickBot="1">
      <c r="A261" s="5"/>
      <c r="B261" s="7"/>
      <c r="C261" s="4"/>
      <c r="D261" s="5"/>
      <c r="E261" s="5"/>
      <c r="F261" s="40"/>
      <c r="G261" s="4"/>
      <c r="H261" s="4"/>
      <c r="I261" s="4"/>
    </row>
    <row r="262" spans="1:9" ht="15.75" thickBot="1">
      <c r="A262" s="7"/>
      <c r="B262" s="5"/>
      <c r="C262" s="7"/>
      <c r="D262" s="7"/>
      <c r="E262" s="7"/>
      <c r="F262" s="8"/>
      <c r="G262" s="7"/>
      <c r="H262" s="7"/>
      <c r="I262" s="7"/>
    </row>
    <row r="263" spans="1:9" ht="15.75" thickBot="1">
      <c r="A263" s="5"/>
      <c r="B263" s="7"/>
      <c r="C263" s="5"/>
      <c r="D263" s="5"/>
      <c r="E263" s="5"/>
      <c r="F263" s="40"/>
      <c r="G263" s="4"/>
      <c r="H263" s="4"/>
      <c r="I263" s="4"/>
    </row>
    <row r="264" spans="1:9" ht="15.75" thickBot="1">
      <c r="A264" s="7"/>
      <c r="B264" s="5"/>
      <c r="C264" s="7"/>
      <c r="D264" s="7"/>
      <c r="E264" s="7"/>
      <c r="F264" s="8"/>
      <c r="G264" s="7"/>
      <c r="H264" s="7"/>
      <c r="I264" s="7"/>
    </row>
    <row r="265" spans="1:9" ht="15.75" thickBot="1">
      <c r="A265" s="5"/>
      <c r="B265" s="7"/>
      <c r="C265" s="5"/>
      <c r="D265" s="5"/>
      <c r="E265" s="5"/>
      <c r="F265" s="40" t="s">
        <v>3193</v>
      </c>
      <c r="G265" s="4"/>
      <c r="H265" s="4"/>
      <c r="I265" s="4"/>
    </row>
    <row r="266" spans="1:9" ht="15.75" thickBot="1">
      <c r="A266" s="7"/>
      <c r="B266" s="5"/>
      <c r="C266" s="7"/>
      <c r="D266" s="7"/>
      <c r="E266" s="7"/>
      <c r="F266" s="8"/>
      <c r="G266" s="7"/>
      <c r="H266" s="7"/>
      <c r="I266" s="7"/>
    </row>
    <row r="267" spans="1:9" ht="15.75" thickBot="1">
      <c r="A267" s="5"/>
      <c r="B267" s="7"/>
      <c r="C267" s="5"/>
      <c r="D267" s="5"/>
      <c r="E267" s="5"/>
      <c r="F267" s="40"/>
      <c r="G267" s="4"/>
      <c r="H267" s="4"/>
      <c r="I267" s="4"/>
    </row>
    <row r="268" spans="1:9" ht="15.75" thickBot="1">
      <c r="A268" s="7"/>
      <c r="B268" s="5"/>
      <c r="C268" s="7"/>
      <c r="D268" s="7"/>
      <c r="E268" s="7"/>
      <c r="F268" s="8"/>
      <c r="G268" s="7"/>
      <c r="H268" s="7"/>
      <c r="I268" s="7"/>
    </row>
    <row r="269" spans="1:9" ht="15.75" thickBot="1">
      <c r="A269" s="5"/>
      <c r="B269" s="5"/>
      <c r="C269" s="5"/>
      <c r="D269" s="5"/>
      <c r="E269" s="5"/>
      <c r="F269" s="40"/>
      <c r="G269" s="4"/>
      <c r="H269" s="4"/>
      <c r="I269" s="4"/>
    </row>
    <row r="270" spans="1:9" ht="15.75" thickBot="1">
      <c r="A270" s="7"/>
      <c r="B270" s="7"/>
      <c r="C270" s="7"/>
      <c r="D270" s="7"/>
      <c r="E270" s="7"/>
      <c r="F270" s="8"/>
      <c r="G270" s="7"/>
      <c r="H270" s="7"/>
      <c r="I270" s="7"/>
    </row>
  </sheetData>
  <autoFilter ref="A2:I149" xr:uid="{C26ACA3F-C725-4DF4-ADC8-CE81CA7D8510}"/>
  <phoneticPr fontId="5" type="noConversion"/>
  <conditionalFormatting sqref="C3 D12:E12">
    <cfRule type="expression" dxfId="6" priority="6">
      <formula>COUNTIF(#REF!,$C3) &gt; 0</formula>
    </cfRule>
  </conditionalFormatting>
  <pageMargins left="0.7" right="0.7" top="0.78740157499999996" bottom="0.78740157499999996"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58F0C8-9F4E-4079-AF3E-876B3662286A}">
  <sheetPr codeName="Sheet8"/>
  <dimension ref="A1:G191"/>
  <sheetViews>
    <sheetView zoomScaleNormal="100" workbookViewId="0">
      <pane ySplit="2" topLeftCell="A158" activePane="bottomLeft" state="frozen"/>
      <selection pane="bottomLeft" activeCell="B192" sqref="B192"/>
    </sheetView>
  </sheetViews>
  <sheetFormatPr defaultColWidth="11.42578125" defaultRowHeight="15"/>
  <cols>
    <col min="1" max="1" width="29.42578125" customWidth="1"/>
    <col min="2" max="2" width="49.85546875" bestFit="1" customWidth="1"/>
    <col min="3" max="3" width="34" customWidth="1"/>
    <col min="4" max="4" width="29.85546875" bestFit="1" customWidth="1"/>
    <col min="6" max="6" width="11.42578125" style="201"/>
    <col min="7" max="7" width="25.28515625" customWidth="1"/>
  </cols>
  <sheetData>
    <row r="1" spans="1:7" ht="15.75" thickBot="1"/>
    <row r="2" spans="1:7" ht="30.75" thickBot="1">
      <c r="A2" s="1" t="s">
        <v>88</v>
      </c>
      <c r="B2" s="2" t="s">
        <v>2</v>
      </c>
      <c r="C2" s="1" t="s">
        <v>1992</v>
      </c>
      <c r="D2" s="20" t="s">
        <v>2085</v>
      </c>
      <c r="E2" s="20" t="s">
        <v>1993</v>
      </c>
      <c r="F2" s="202" t="s">
        <v>1994</v>
      </c>
      <c r="G2" s="20" t="s">
        <v>1995</v>
      </c>
    </row>
    <row r="3" spans="1:7" ht="15.75" thickBot="1">
      <c r="A3" s="19" t="s">
        <v>3190</v>
      </c>
      <c r="B3" s="4"/>
      <c r="C3" s="4"/>
      <c r="D3" s="18"/>
      <c r="E3" s="17"/>
      <c r="F3" s="203"/>
      <c r="G3" s="17"/>
    </row>
    <row r="4" spans="1:7" ht="15.75" thickBot="1">
      <c r="A4" s="4" t="s">
        <v>3679</v>
      </c>
      <c r="B4" s="4" t="str">
        <f>VLOOKUP(A4,'Übersicht ASC'!C3:D154,2,FALSE)</f>
        <v>IP-address</v>
      </c>
      <c r="C4" s="4" t="str">
        <f>VLOOKUP(A4,'Übersicht SYS'!$C:$G,5,FALSE)</f>
        <v>IpAddress</v>
      </c>
      <c r="D4" s="17" t="s">
        <v>2000</v>
      </c>
      <c r="E4" s="17" t="s">
        <v>103</v>
      </c>
      <c r="F4" s="203" t="s">
        <v>1997</v>
      </c>
      <c r="G4" s="17"/>
    </row>
    <row r="5" spans="1:7" ht="15.75" thickBot="1">
      <c r="A5" s="5" t="s">
        <v>99</v>
      </c>
      <c r="B5" s="4" t="str">
        <f>VLOOKUP(A5,'Übersicht ASC'!C4:D155,2,FALSE)</f>
        <v>Machine name</v>
      </c>
      <c r="C5" s="4" t="s">
        <v>98</v>
      </c>
      <c r="D5" s="17" t="s">
        <v>2000</v>
      </c>
      <c r="E5" s="17" t="s">
        <v>103</v>
      </c>
      <c r="F5" s="203" t="s">
        <v>1997</v>
      </c>
      <c r="G5" s="17"/>
    </row>
    <row r="6" spans="1:7" ht="15.75" thickBot="1">
      <c r="A6" s="5" t="s">
        <v>3197</v>
      </c>
      <c r="B6" s="4" t="str">
        <f>VLOOKUP(A6,'Übersicht ASC'!C5:D156,2,FALSE)</f>
        <v>System Number</v>
      </c>
      <c r="C6" s="4" t="s">
        <v>3198</v>
      </c>
      <c r="D6" s="17" t="s">
        <v>2000</v>
      </c>
      <c r="E6" s="17" t="s">
        <v>103</v>
      </c>
      <c r="F6" s="203" t="s">
        <v>1997</v>
      </c>
      <c r="G6" s="17"/>
    </row>
    <row r="7" spans="1:7" ht="15.75" thickBot="1">
      <c r="A7" s="5" t="s">
        <v>3195</v>
      </c>
      <c r="B7" s="4" t="str">
        <f>VLOOKUP(A7,'Übersicht ASC'!C6:D157,2,FALSE)</f>
        <v>Station Name</v>
      </c>
      <c r="C7" s="4" t="s">
        <v>3198</v>
      </c>
      <c r="D7" s="17" t="s">
        <v>2000</v>
      </c>
      <c r="E7" s="17" t="s">
        <v>103</v>
      </c>
      <c r="F7" s="203" t="s">
        <v>1997</v>
      </c>
      <c r="G7" s="17"/>
    </row>
    <row r="8" spans="1:7" ht="15.75" thickBot="1">
      <c r="A8" s="5"/>
      <c r="B8" s="181"/>
      <c r="C8" s="181"/>
      <c r="D8" s="182"/>
      <c r="E8" s="182"/>
      <c r="F8" s="327"/>
      <c r="G8" s="328"/>
    </row>
    <row r="9" spans="1:7" ht="15.75" thickBot="1">
      <c r="A9" s="180" t="s">
        <v>3199</v>
      </c>
      <c r="B9" s="100"/>
      <c r="C9" s="100"/>
      <c r="D9" s="64"/>
      <c r="E9" s="99"/>
      <c r="F9" s="192"/>
      <c r="G9" s="64"/>
    </row>
    <row r="10" spans="1:7" ht="15.75" thickBot="1">
      <c r="A10" s="5" t="s">
        <v>318</v>
      </c>
      <c r="B10" s="4" t="str">
        <f>VLOOKUP(A10,'Übersicht ASC'!C9:D159,2,FALSE)</f>
        <v>Time stamp at end of application</v>
      </c>
      <c r="C10" s="4" t="s">
        <v>326</v>
      </c>
      <c r="D10" s="183" t="s">
        <v>3680</v>
      </c>
      <c r="E10" s="183" t="s">
        <v>103</v>
      </c>
      <c r="F10" s="329" t="s">
        <v>1997</v>
      </c>
      <c r="G10" s="183"/>
    </row>
    <row r="11" spans="1:7" ht="15.75" thickBot="1">
      <c r="A11" s="5" t="s">
        <v>329</v>
      </c>
      <c r="B11" s="4" t="str">
        <f>VLOOKUP(A11,'Übersicht ASC'!C10:D161,2,FALSE)</f>
        <v>UniqueId</v>
      </c>
      <c r="C11" s="4" t="s">
        <v>330</v>
      </c>
      <c r="D11" s="17" t="s">
        <v>3681</v>
      </c>
      <c r="E11" s="17" t="s">
        <v>103</v>
      </c>
      <c r="F11" s="203" t="s">
        <v>1997</v>
      </c>
      <c r="G11" s="17"/>
    </row>
    <row r="12" spans="1:7" ht="15.75" thickBot="1">
      <c r="A12" s="5" t="s">
        <v>333</v>
      </c>
      <c r="B12" s="4" t="str">
        <f>VLOOKUP(A12,'Übersicht ASC'!C11:D162,2,FALSE)</f>
        <v>Type / Part ID</v>
      </c>
      <c r="C12" s="4" t="s">
        <v>335</v>
      </c>
      <c r="D12" s="17" t="s">
        <v>2000</v>
      </c>
      <c r="E12" s="17" t="s">
        <v>103</v>
      </c>
      <c r="F12" s="203" t="s">
        <v>1997</v>
      </c>
      <c r="G12" s="17"/>
    </row>
    <row r="13" spans="1:7" ht="15.75" thickBot="1">
      <c r="A13" s="5" t="s">
        <v>3120</v>
      </c>
      <c r="B13" s="4" t="str" cm="1">
        <f t="array" aca="1" ref="B13" ca="1">INDIRECT("'Übersicht ASC'!D15")</f>
        <v>Result of application</v>
      </c>
      <c r="C13" s="4" t="s">
        <v>3682</v>
      </c>
      <c r="D13" s="17" t="s">
        <v>3683</v>
      </c>
      <c r="E13" s="17" t="s">
        <v>103</v>
      </c>
      <c r="F13" s="203" t="s">
        <v>1997</v>
      </c>
      <c r="G13" s="17"/>
    </row>
    <row r="14" spans="1:7" ht="15.75" thickBot="1">
      <c r="A14" s="5" t="s">
        <v>359</v>
      </c>
      <c r="B14" s="4" t="str" cm="1">
        <f t="array" aca="1" ref="B14" ca="1">INDIRECT("'Übersicht ASC'!D32")</f>
        <v>Maximum speed of dynamic mixer motor</v>
      </c>
      <c r="C14" s="4" t="s">
        <v>361</v>
      </c>
      <c r="D14" s="17" t="s">
        <v>3684</v>
      </c>
      <c r="E14" s="17" t="s">
        <v>103</v>
      </c>
      <c r="F14" s="203" t="s">
        <v>1997</v>
      </c>
      <c r="G14" s="17"/>
    </row>
    <row r="15" spans="1:7" ht="15.75" thickBot="1">
      <c r="A15" s="5" t="s">
        <v>382</v>
      </c>
      <c r="B15" s="4" t="str">
        <f>VLOOKUP(A15,'Übersicht ASC'!C14:D164,2,FALSE)</f>
        <v>Target volume</v>
      </c>
      <c r="C15" s="4" t="s">
        <v>384</v>
      </c>
      <c r="D15" s="17" t="s">
        <v>3685</v>
      </c>
      <c r="E15" s="17" t="s">
        <v>2008</v>
      </c>
      <c r="F15" s="203" t="s">
        <v>1997</v>
      </c>
      <c r="G15" s="17"/>
    </row>
    <row r="16" spans="1:7" ht="15.75" thickBot="1">
      <c r="A16" s="5" t="s">
        <v>389</v>
      </c>
      <c r="B16" s="4" t="str">
        <f>VLOOKUP(A16,'Übersicht ASC'!C15:D166,2,FALSE)</f>
        <v>Applied volume</v>
      </c>
      <c r="C16" s="4" t="s">
        <v>391</v>
      </c>
      <c r="D16" s="17" t="s">
        <v>3686</v>
      </c>
      <c r="E16" s="17" t="s">
        <v>2008</v>
      </c>
      <c r="F16" s="203" t="s">
        <v>1997</v>
      </c>
      <c r="G16" s="17"/>
    </row>
    <row r="17" spans="1:7" ht="15.75" thickBot="1">
      <c r="A17" s="5" t="s">
        <v>400</v>
      </c>
      <c r="B17" s="4" t="str">
        <f>VLOOKUP(A17,'Übersicht ASC'!C16:D167,2,FALSE)</f>
        <v>Volume deviation</v>
      </c>
      <c r="C17" s="4" t="s">
        <v>402</v>
      </c>
      <c r="D17" s="17" t="s">
        <v>3687</v>
      </c>
      <c r="E17" s="17" t="s">
        <v>2008</v>
      </c>
      <c r="F17" s="203" t="s">
        <v>1997</v>
      </c>
      <c r="G17" s="17"/>
    </row>
    <row r="18" spans="1:7" ht="15.75" thickBot="1">
      <c r="A18" s="5" t="s">
        <v>419</v>
      </c>
      <c r="B18" s="181"/>
      <c r="C18" s="4" t="s">
        <v>421</v>
      </c>
      <c r="D18" s="17" t="s">
        <v>3688</v>
      </c>
      <c r="E18" s="17" t="s">
        <v>2009</v>
      </c>
      <c r="F18" s="203" t="s">
        <v>1997</v>
      </c>
      <c r="G18" s="17"/>
    </row>
    <row r="19" spans="1:7" ht="30.75" thickBot="1">
      <c r="A19" s="5" t="s">
        <v>3220</v>
      </c>
      <c r="B19" s="100" t="str" cm="1">
        <f t="array" aca="1" ref="B19" ca="1">INDIRECT("'Übersicht ASC'!D20")</f>
        <v>Maximum pressure for meter 1 (already given in the initial prompt)</v>
      </c>
      <c r="C19" s="4" t="s">
        <v>443</v>
      </c>
      <c r="D19" s="21" t="s">
        <v>3689</v>
      </c>
      <c r="E19" s="17" t="s">
        <v>2012</v>
      </c>
      <c r="F19" s="203" t="s">
        <v>1997</v>
      </c>
      <c r="G19" s="17"/>
    </row>
    <row r="20" spans="1:7" ht="15.75" thickBot="1">
      <c r="A20" s="5" t="s">
        <v>3224</v>
      </c>
      <c r="B20" s="4" t="str">
        <f>VLOOKUP(A20,'Übersicht ASC'!C19:D169,2,FALSE)</f>
        <v>Maximum pressure for meter 2</v>
      </c>
      <c r="C20" s="4" t="s">
        <v>449</v>
      </c>
      <c r="D20" s="21" t="s">
        <v>3689</v>
      </c>
      <c r="E20" s="17" t="s">
        <v>2012</v>
      </c>
      <c r="F20" s="203" t="s">
        <v>1997</v>
      </c>
      <c r="G20" s="17"/>
    </row>
    <row r="21" spans="1:7" ht="15.75" thickBot="1">
      <c r="A21" s="5" t="s">
        <v>3225</v>
      </c>
      <c r="B21" s="4" t="str">
        <f>VLOOKUP(A21,'Übersicht ASC'!C20:D171,2,FALSE)</f>
        <v>Number of beads</v>
      </c>
      <c r="C21" s="4" t="s">
        <v>758</v>
      </c>
      <c r="D21" s="21" t="s">
        <v>3689</v>
      </c>
      <c r="E21" s="17" t="s">
        <v>103</v>
      </c>
      <c r="F21" s="203" t="s">
        <v>1997</v>
      </c>
      <c r="G21" s="17"/>
    </row>
    <row r="22" spans="1:7" ht="15.75" thickBot="1">
      <c r="A22" s="5" t="s">
        <v>3227</v>
      </c>
      <c r="B22" s="4" t="str">
        <f>VLOOKUP(A22,'Übersicht ASC'!C21:D172,2,FALSE)</f>
        <v>Bead number</v>
      </c>
      <c r="C22" s="4" t="s">
        <v>3690</v>
      </c>
      <c r="D22" s="21" t="s">
        <v>3681</v>
      </c>
      <c r="E22" s="17" t="s">
        <v>103</v>
      </c>
      <c r="F22" s="203" t="s">
        <v>1997</v>
      </c>
      <c r="G22" s="17"/>
    </row>
    <row r="23" spans="1:7" ht="30.75" thickBot="1">
      <c r="A23" s="5" t="s">
        <v>3230</v>
      </c>
      <c r="B23" s="100" t="str" cm="1">
        <f t="array" aca="1" ref="B23" ca="1">INDIRECT("'Übersicht ASC'!D24")</f>
        <v>Id of the runtime system</v>
      </c>
      <c r="C23" s="4" t="s">
        <v>3230</v>
      </c>
      <c r="D23" s="17" t="s">
        <v>2000</v>
      </c>
      <c r="E23" s="17" t="s">
        <v>103</v>
      </c>
      <c r="F23" s="203" t="s">
        <v>1997</v>
      </c>
      <c r="G23" s="17"/>
    </row>
    <row r="24" spans="1:7" ht="15.75" thickBot="1">
      <c r="A24" s="5" t="s">
        <v>3233</v>
      </c>
      <c r="B24" s="100" t="str" cm="1">
        <f t="array" aca="1" ref="B24" ca="1">INDIRECT("'Übersicht ASC'!D25")</f>
        <v>Applied volume in gram</v>
      </c>
      <c r="C24" s="4" t="s">
        <v>3233</v>
      </c>
      <c r="D24" s="21" t="s">
        <v>3689</v>
      </c>
      <c r="E24" s="17" t="s">
        <v>3691</v>
      </c>
      <c r="F24" s="203"/>
      <c r="G24" s="17"/>
    </row>
    <row r="25" spans="1:7" ht="15.75" thickBot="1">
      <c r="A25" s="5" t="s">
        <v>3237</v>
      </c>
      <c r="B25" s="4" t="str">
        <f>VLOOKUP(A25,'Übersicht ASC'!C24:D174,2,FALSE)</f>
        <v>Set volume to apply in gram</v>
      </c>
      <c r="C25" s="4" t="s">
        <v>3236</v>
      </c>
      <c r="D25" s="21" t="s">
        <v>3689</v>
      </c>
      <c r="E25" s="17" t="s">
        <v>3691</v>
      </c>
      <c r="F25" s="203" t="s">
        <v>1997</v>
      </c>
      <c r="G25" s="17"/>
    </row>
    <row r="26" spans="1:7" ht="15.75" thickBot="1">
      <c r="A26" s="5" t="s">
        <v>3241</v>
      </c>
      <c r="B26" s="4" t="str">
        <f>VLOOKUP(A26,'Übersicht ASC'!C25:D176,2,FALSE)</f>
        <v>Bit field which indicate which applicator is open</v>
      </c>
      <c r="C26" s="4" t="s">
        <v>3240</v>
      </c>
      <c r="D26" s="21" t="s">
        <v>3689</v>
      </c>
      <c r="E26" s="17" t="s">
        <v>103</v>
      </c>
      <c r="F26" s="203" t="s">
        <v>1997</v>
      </c>
      <c r="G26" s="17"/>
    </row>
    <row r="27" spans="1:7" ht="15.75" thickBot="1">
      <c r="A27" s="5" t="s">
        <v>3245</v>
      </c>
      <c r="B27" s="4" t="str">
        <f>VLOOKUP(A27,'Übersicht ASC'!C26:D177,2,FALSE)</f>
        <v>Maximum torque of dynamic mixer motor</v>
      </c>
      <c r="C27" s="4" t="s">
        <v>3244</v>
      </c>
      <c r="D27" s="21" t="s">
        <v>3689</v>
      </c>
      <c r="E27" s="17" t="s">
        <v>2013</v>
      </c>
      <c r="F27" s="203" t="s">
        <v>1997</v>
      </c>
      <c r="G27" s="17"/>
    </row>
    <row r="28" spans="1:7" ht="15.75" thickBot="1">
      <c r="A28" s="5" t="s">
        <v>3250</v>
      </c>
      <c r="B28" s="100" t="str" cm="1">
        <f t="array" aca="1" ref="B28" ca="1">INDIRECT("'Übersicht ASC'!D29")</f>
        <v>Set value of mixing ratio</v>
      </c>
      <c r="C28" s="4" t="s">
        <v>3252</v>
      </c>
      <c r="D28" s="21" t="s">
        <v>3689</v>
      </c>
      <c r="E28" s="17" t="s">
        <v>103</v>
      </c>
      <c r="F28" s="203" t="s">
        <v>1997</v>
      </c>
      <c r="G28" s="17"/>
    </row>
    <row r="29" spans="1:7" ht="15.75" thickBot="1">
      <c r="A29" s="5" t="s">
        <v>3255</v>
      </c>
      <c r="B29" s="100" t="str" cm="1">
        <f t="array" aca="1" ref="B29" ca="1">INDIRECT("'Übersicht ASC'!D30")</f>
        <v>Actual value value of mixing ratio</v>
      </c>
      <c r="C29" s="4" t="s">
        <v>3254</v>
      </c>
      <c r="D29" s="21" t="s">
        <v>3689</v>
      </c>
      <c r="E29" s="17" t="s">
        <v>103</v>
      </c>
      <c r="F29" s="203" t="s">
        <v>1997</v>
      </c>
      <c r="G29" s="17"/>
    </row>
    <row r="30" spans="1:7" ht="15.75" thickBot="1">
      <c r="A30" s="5" t="s">
        <v>3259</v>
      </c>
      <c r="B30" s="4" t="str">
        <f>VLOOKUP(A30,'Übersicht ASC'!C29:D179,2,FALSE)</f>
        <v>Set value of rotating speed of dynamic mixer motor</v>
      </c>
      <c r="C30" s="4" t="s">
        <v>3261</v>
      </c>
      <c r="D30" s="21" t="s">
        <v>3689</v>
      </c>
      <c r="E30" s="17" t="s">
        <v>103</v>
      </c>
      <c r="F30" s="203" t="s">
        <v>1997</v>
      </c>
      <c r="G30" s="17"/>
    </row>
    <row r="31" spans="1:7" ht="15.75" thickBot="1">
      <c r="A31" s="5" t="s">
        <v>3692</v>
      </c>
      <c r="B31" s="4" t="str" cm="1">
        <f t="array" aca="1" ref="B31" ca="1">INDIRECT("'Übersicht ASC'!D32")</f>
        <v>Maximum speed of dynamic mixer motor</v>
      </c>
      <c r="C31" s="4" t="s">
        <v>3263</v>
      </c>
      <c r="D31" s="21" t="s">
        <v>3689</v>
      </c>
      <c r="E31" s="17" t="s">
        <v>103</v>
      </c>
      <c r="F31" s="203"/>
      <c r="G31" s="17"/>
    </row>
    <row r="32" spans="1:7" ht="30.75" thickBot="1">
      <c r="A32" s="5" t="s">
        <v>3268</v>
      </c>
      <c r="B32" s="4" t="str">
        <f>VLOOKUP(A32,'Übersicht ASC'!C31:D182,2,FALSE)</f>
        <v xml:space="preserve">Indicates which robot does the application. Normally we have one robot. </v>
      </c>
      <c r="C32" s="4" t="s">
        <v>3267</v>
      </c>
      <c r="D32" s="21" t="s">
        <v>3689</v>
      </c>
      <c r="E32" s="17" t="s">
        <v>103</v>
      </c>
      <c r="F32" s="203" t="s">
        <v>1997</v>
      </c>
      <c r="G32" s="17"/>
    </row>
    <row r="33" spans="1:7" ht="45.75" thickBot="1">
      <c r="A33" s="5" t="s">
        <v>3272</v>
      </c>
      <c r="B33" s="4" t="str" cm="1">
        <f t="array" aca="1" ref="B33" ca="1">INDIRECT("'Übersicht ASC'!D34")</f>
        <v>Some customers send 32 bit value ExternalProgram number and we search for controller specific 255 program numbers from this value.</v>
      </c>
      <c r="C33" s="4" t="s">
        <v>3693</v>
      </c>
      <c r="D33" s="21" t="s">
        <v>3689</v>
      </c>
      <c r="E33" s="17" t="s">
        <v>103</v>
      </c>
      <c r="F33" s="203" t="s">
        <v>1997</v>
      </c>
      <c r="G33" s="17"/>
    </row>
    <row r="34" spans="1:7" ht="15.75" thickBot="1">
      <c r="A34" s="5" t="s">
        <v>3276</v>
      </c>
      <c r="B34" s="4" t="str" cm="1">
        <f t="array" aca="1" ref="B34" ca="1">INDIRECT("'Übersicht ASC'!D35")</f>
        <v>Total volume applied with Meter 1 in gram</v>
      </c>
      <c r="C34" s="4" t="s">
        <v>3275</v>
      </c>
      <c r="D34" s="21" t="s">
        <v>3689</v>
      </c>
      <c r="E34" s="17" t="s">
        <v>3694</v>
      </c>
      <c r="F34" s="203" t="s">
        <v>1997</v>
      </c>
      <c r="G34" s="17"/>
    </row>
    <row r="35" spans="1:7" ht="15.75" thickBot="1">
      <c r="A35" s="5" t="s">
        <v>3280</v>
      </c>
      <c r="B35" s="4" t="str">
        <f>VLOOKUP(A35,'Übersicht ASC'!C34:D184,2,FALSE)</f>
        <v>Total volume applied with Meter 2 in gram</v>
      </c>
      <c r="C35" s="4" t="s">
        <v>3279</v>
      </c>
      <c r="D35" s="21" t="s">
        <v>3689</v>
      </c>
      <c r="E35" s="17" t="s">
        <v>3694</v>
      </c>
      <c r="F35" s="203" t="s">
        <v>1997</v>
      </c>
      <c r="G35" s="17"/>
    </row>
    <row r="36" spans="1:7" ht="15.75" thickBot="1">
      <c r="A36" s="5" t="s">
        <v>3284</v>
      </c>
      <c r="B36" s="4" t="str">
        <f>VLOOKUP(A36,'Übersicht ASC'!C35:D186,2,FALSE)</f>
        <v>Total volume applied with Meter 1 in ccm</v>
      </c>
      <c r="C36" s="4" t="s">
        <v>3283</v>
      </c>
      <c r="D36" s="21" t="s">
        <v>3689</v>
      </c>
      <c r="E36" s="17" t="s">
        <v>2008</v>
      </c>
      <c r="F36" s="203" t="s">
        <v>1997</v>
      </c>
      <c r="G36" s="17"/>
    </row>
    <row r="37" spans="1:7" ht="15.75" thickBot="1">
      <c r="A37" s="5" t="s">
        <v>3288</v>
      </c>
      <c r="B37" s="4" t="str">
        <f>VLOOKUP(A37,'Übersicht ASC'!C36:D187,2,FALSE)</f>
        <v>Total volume applied with Meter 2 in ccm</v>
      </c>
      <c r="C37" s="4" t="s">
        <v>3287</v>
      </c>
      <c r="D37" s="21" t="s">
        <v>3689</v>
      </c>
      <c r="E37" s="17" t="s">
        <v>2008</v>
      </c>
      <c r="F37" s="203" t="s">
        <v>1997</v>
      </c>
      <c r="G37" s="17"/>
    </row>
    <row r="38" spans="1:7" ht="15.75" thickBot="1">
      <c r="A38" s="5" t="s">
        <v>3292</v>
      </c>
      <c r="B38" s="4" t="str" cm="1">
        <f t="array" aca="1" ref="B38" ca="1">INDIRECT("'Übersicht ASC'!D40")</f>
        <v>Gun open time</v>
      </c>
      <c r="C38" s="4" t="s">
        <v>3291</v>
      </c>
      <c r="D38" s="21" t="s">
        <v>3689</v>
      </c>
      <c r="E38" s="17" t="s">
        <v>2009</v>
      </c>
      <c r="F38" s="203" t="s">
        <v>1997</v>
      </c>
      <c r="G38" s="17"/>
    </row>
    <row r="39" spans="1:7" ht="15.75" thickBot="1">
      <c r="A39" s="5" t="s">
        <v>3295</v>
      </c>
      <c r="B39" s="4" t="str" cm="1">
        <f t="array" aca="1" ref="B39" ca="1">INDIRECT("'Übersicht ASC'!D39")</f>
        <v>Gun open time</v>
      </c>
      <c r="C39" s="4" t="s">
        <v>3294</v>
      </c>
      <c r="D39" s="21" t="s">
        <v>3689</v>
      </c>
      <c r="E39" s="17" t="s">
        <v>2009</v>
      </c>
      <c r="F39" s="203" t="s">
        <v>1997</v>
      </c>
      <c r="G39" s="17"/>
    </row>
    <row r="40" spans="1:7" ht="15.75" thickBot="1">
      <c r="A40" s="5" t="s">
        <v>3298</v>
      </c>
      <c r="B40" s="4" t="str">
        <f>VLOOKUP(A40,'Übersicht ASC'!C39:D189,2,FALSE)</f>
        <v>Filling Time Meter 1</v>
      </c>
      <c r="C40" s="4" t="s">
        <v>3297</v>
      </c>
      <c r="D40" s="21" t="s">
        <v>3689</v>
      </c>
      <c r="E40" s="17" t="s">
        <v>2009</v>
      </c>
      <c r="F40" s="203" t="s">
        <v>1997</v>
      </c>
      <c r="G40" s="17"/>
    </row>
    <row r="41" spans="1:7" ht="15.75" thickBot="1">
      <c r="A41" s="5" t="s">
        <v>3301</v>
      </c>
      <c r="B41" s="4" t="str">
        <f>VLOOKUP(A41,'Übersicht ASC'!C40:D191,2,FALSE)</f>
        <v>Filling Time Meter 2</v>
      </c>
      <c r="C41" s="4" t="s">
        <v>3300</v>
      </c>
      <c r="D41" s="21" t="s">
        <v>3689</v>
      </c>
      <c r="E41" s="17" t="s">
        <v>2009</v>
      </c>
      <c r="F41" s="203" t="s">
        <v>1997</v>
      </c>
      <c r="G41" s="17"/>
    </row>
    <row r="42" spans="1:7" ht="15.75" thickBot="1">
      <c r="A42" s="5" t="s">
        <v>429</v>
      </c>
      <c r="B42" s="4" t="str">
        <f>VLOOKUP(A42,'Übersicht ASC'!C41:D192,2,FALSE)</f>
        <v>Minimum pressure for meter 1</v>
      </c>
      <c r="C42" s="4" t="s">
        <v>431</v>
      </c>
      <c r="D42" s="21" t="s">
        <v>3689</v>
      </c>
      <c r="E42" s="17" t="s">
        <v>2012</v>
      </c>
      <c r="F42" s="203" t="s">
        <v>1997</v>
      </c>
      <c r="G42" s="17"/>
    </row>
    <row r="43" spans="1:7" ht="15.75" thickBot="1">
      <c r="A43" s="5" t="s">
        <v>435</v>
      </c>
      <c r="B43" s="4" t="str" cm="1">
        <f t="array" aca="1" ref="B43" ca="1">INDIRECT("'Übersicht ASC'!D45")</f>
        <v>Set PrePressure for meter 1</v>
      </c>
      <c r="C43" s="4" t="s">
        <v>437</v>
      </c>
      <c r="D43" s="21" t="s">
        <v>3689</v>
      </c>
      <c r="E43" s="17" t="s">
        <v>2012</v>
      </c>
      <c r="F43" s="203" t="s">
        <v>1997</v>
      </c>
      <c r="G43" s="17"/>
    </row>
    <row r="44" spans="1:7" ht="15.75" thickBot="1">
      <c r="A44" s="5" t="s">
        <v>3132</v>
      </c>
      <c r="B44" s="4" t="str" cm="1">
        <f t="array" aca="1" ref="B44" ca="1">INDIRECT("'Übersicht ASC'!D44")</f>
        <v>Minimum pressure for meter 2</v>
      </c>
      <c r="C44" s="4" t="s">
        <v>3306</v>
      </c>
      <c r="D44" s="21" t="s">
        <v>3689</v>
      </c>
      <c r="E44" s="17" t="s">
        <v>2012</v>
      </c>
      <c r="F44" s="203" t="s">
        <v>1997</v>
      </c>
      <c r="G44" s="17"/>
    </row>
    <row r="45" spans="1:7" ht="15.75" thickBot="1">
      <c r="A45" s="5" t="s">
        <v>3133</v>
      </c>
      <c r="B45" s="4" t="str">
        <f>VLOOKUP(A45,'Übersicht ASC'!C44:D194,2,FALSE)</f>
        <v>Set PrePressure for meter 2</v>
      </c>
      <c r="C45" s="4" t="s">
        <v>3309</v>
      </c>
      <c r="D45" s="21" t="s">
        <v>3689</v>
      </c>
      <c r="E45" s="17" t="s">
        <v>2012</v>
      </c>
      <c r="F45" s="203" t="s">
        <v>1997</v>
      </c>
      <c r="G45" s="17"/>
    </row>
    <row r="46" spans="1:7" ht="15.75" thickBot="1">
      <c r="A46" s="5" t="s">
        <v>3312</v>
      </c>
      <c r="B46" s="4" t="str">
        <f>VLOOKUP(A46,'Übersicht ASC'!C45:D196,2,FALSE)</f>
        <v>Actual PrePressure for meter 1</v>
      </c>
      <c r="C46" s="4" t="s">
        <v>3314</v>
      </c>
      <c r="D46" s="21" t="s">
        <v>3689</v>
      </c>
      <c r="E46" s="17" t="s">
        <v>2012</v>
      </c>
      <c r="F46" s="203" t="s">
        <v>1997</v>
      </c>
      <c r="G46" s="17"/>
    </row>
    <row r="47" spans="1:7" ht="15.75" thickBot="1">
      <c r="A47" s="5" t="s">
        <v>3318</v>
      </c>
      <c r="B47" s="4" t="str">
        <f>VLOOKUP(A47,'Übersicht ASC'!C46:D197,2,FALSE)</f>
        <v>Actual PrePressure for meter 2</v>
      </c>
      <c r="C47" s="4" t="s">
        <v>3320</v>
      </c>
      <c r="D47" s="21" t="s">
        <v>3689</v>
      </c>
      <c r="E47" s="17" t="s">
        <v>2012</v>
      </c>
      <c r="F47" s="203" t="s">
        <v>1997</v>
      </c>
      <c r="G47" s="17"/>
    </row>
    <row r="48" spans="1:7" ht="15.75" thickBot="1">
      <c r="A48" s="5" t="s">
        <v>3324</v>
      </c>
      <c r="B48" s="4" t="str" cm="1">
        <f t="array" aca="1" ref="B48" ca="1">INDIRECT("'Übersicht ASC'!D49")</f>
        <v>Deviation in PrePressure in Meter 1 in %</v>
      </c>
      <c r="C48" s="4" t="s">
        <v>3326</v>
      </c>
      <c r="D48" s="21" t="s">
        <v>3689</v>
      </c>
      <c r="E48" s="17" t="s">
        <v>2012</v>
      </c>
      <c r="F48" s="203" t="s">
        <v>1997</v>
      </c>
      <c r="G48" s="17"/>
    </row>
    <row r="49" spans="1:7" ht="15.75" thickBot="1">
      <c r="A49" s="5" t="s">
        <v>3330</v>
      </c>
      <c r="B49" s="4" t="str" cm="1">
        <f t="array" aca="1" ref="B49" ca="1">INDIRECT("'Übersicht ASC'!D50")</f>
        <v>Deviation in PrePressure in Meter 2 in %</v>
      </c>
      <c r="C49" s="4" t="s">
        <v>3332</v>
      </c>
      <c r="D49" s="21" t="s">
        <v>3689</v>
      </c>
      <c r="E49" s="17" t="s">
        <v>2012</v>
      </c>
      <c r="F49" s="203" t="s">
        <v>1997</v>
      </c>
      <c r="G49" s="17"/>
    </row>
    <row r="50" spans="1:7" ht="30.75" thickBot="1">
      <c r="A50" s="5" t="s">
        <v>3335</v>
      </c>
      <c r="B50" s="4" t="str">
        <f>VLOOKUP(A50,'Übersicht ASC'!C49:D199,2,FALSE)</f>
        <v>Barrel used to refill the meter for Hpc 1 (0: no barrel or barrel number 1 or 2)</v>
      </c>
      <c r="C50" s="4" t="s">
        <v>3695</v>
      </c>
      <c r="D50" s="21" t="s">
        <v>3681</v>
      </c>
      <c r="E50" s="17" t="s">
        <v>103</v>
      </c>
      <c r="F50" s="203" t="s">
        <v>3696</v>
      </c>
      <c r="G50" s="17"/>
    </row>
    <row r="51" spans="1:7" ht="30.75" thickBot="1">
      <c r="A51" s="5" t="s">
        <v>3338</v>
      </c>
      <c r="B51" s="4" t="str">
        <f>VLOOKUP(A51,'Übersicht ASC'!C50:D201,2,FALSE)</f>
        <v>Barrel used to refill the meter for Hpc 2 (0: no barrel or barrel number 1 or 2)</v>
      </c>
      <c r="C51" s="4" t="s">
        <v>3697</v>
      </c>
      <c r="D51" s="21" t="s">
        <v>3681</v>
      </c>
      <c r="E51" s="17" t="s">
        <v>103</v>
      </c>
      <c r="F51" s="203" t="s">
        <v>3696</v>
      </c>
      <c r="G51" s="17"/>
    </row>
    <row r="52" spans="1:7" ht="15.75" thickBot="1">
      <c r="A52" s="5" t="s">
        <v>3342</v>
      </c>
      <c r="B52" s="4" t="str">
        <f>VLOOKUP(A52,'Übersicht ASC'!C51:D202,2,FALSE)</f>
        <v>Duration since last automatic purge</v>
      </c>
      <c r="C52" s="4" t="s">
        <v>3698</v>
      </c>
      <c r="D52" s="21" t="s">
        <v>3689</v>
      </c>
      <c r="E52" s="17"/>
      <c r="F52" s="203" t="s">
        <v>3696</v>
      </c>
      <c r="G52" s="17"/>
    </row>
    <row r="53" spans="1:7" ht="15.75" thickBot="1">
      <c r="A53" s="5" t="s">
        <v>3346</v>
      </c>
      <c r="B53" s="4" t="str" cm="1">
        <f t="array" aca="1" ref="B53" ca="1">INDIRECT("'Übersicht ASC'!D54")</f>
        <v>Elapsed pot life at start of the application</v>
      </c>
      <c r="C53" s="4" t="s">
        <v>3699</v>
      </c>
      <c r="D53" s="21" t="s">
        <v>3689</v>
      </c>
      <c r="E53" s="17"/>
      <c r="F53" s="203" t="s">
        <v>3696</v>
      </c>
      <c r="G53" s="17"/>
    </row>
    <row r="54" spans="1:7" ht="15.75" thickBot="1">
      <c r="A54" s="5" t="s">
        <v>3350</v>
      </c>
      <c r="B54" s="4" t="str" cm="1">
        <f t="array" aca="1" ref="B54" ca="1">INDIRECT("'Übersicht ASC'!D55")</f>
        <v>Applicator temperature</v>
      </c>
      <c r="C54" s="4" t="s">
        <v>3700</v>
      </c>
      <c r="D54" s="21" t="s">
        <v>3689</v>
      </c>
      <c r="E54" s="17"/>
      <c r="F54" s="203" t="s">
        <v>3696</v>
      </c>
      <c r="G54" s="17"/>
    </row>
    <row r="55" spans="1:7" ht="15.75" thickBot="1">
      <c r="A55" s="9" t="s">
        <v>3351</v>
      </c>
      <c r="B55" s="4"/>
      <c r="C55" s="4"/>
      <c r="D55" s="17"/>
      <c r="E55" s="17"/>
      <c r="F55" s="203"/>
      <c r="G55" s="17"/>
    </row>
    <row r="56" spans="1:7" ht="15.75" thickBot="1">
      <c r="A56" s="5" t="s">
        <v>3701</v>
      </c>
      <c r="B56" s="4" t="str">
        <f>VLOOKUP(A56,'Übersicht ASC'!C55:D206,2,FALSE)</f>
        <v>Bead number</v>
      </c>
      <c r="C56" s="4" t="s">
        <v>3690</v>
      </c>
      <c r="D56" s="21" t="s">
        <v>3681</v>
      </c>
      <c r="E56" s="17" t="s">
        <v>103</v>
      </c>
      <c r="F56" s="203" t="s">
        <v>1997</v>
      </c>
      <c r="G56" s="17"/>
    </row>
    <row r="57" spans="1:7" ht="45.75" thickBot="1">
      <c r="A57" s="5" t="s">
        <v>2663</v>
      </c>
      <c r="B57" s="4" t="str">
        <f>VLOOKUP(A57,'Übersicht ASC'!C56:D207,2,FALSE)</f>
        <v>Array of single bead application results. 
Depending upon the customer requirement each value can be extracted in derived data logic.</v>
      </c>
      <c r="C57" s="4" t="s">
        <v>779</v>
      </c>
      <c r="D57" s="17" t="s">
        <v>3702</v>
      </c>
      <c r="E57" s="17" t="s">
        <v>103</v>
      </c>
      <c r="F57" s="203" t="s">
        <v>1997</v>
      </c>
      <c r="G57" s="17"/>
    </row>
    <row r="58" spans="1:7" ht="45.75" thickBot="1">
      <c r="A58" s="5" t="s">
        <v>785</v>
      </c>
      <c r="B58" s="4" t="str" cm="1">
        <f t="array" aca="1" ref="B58" ca="1">INDIRECT("'Übersicht ASC'!D59")</f>
        <v>Array of single bead application volumes.
Depending upon the customer requirement each value can be extracted in derived data logic.</v>
      </c>
      <c r="C58" s="4" t="s">
        <v>391</v>
      </c>
      <c r="D58" s="21" t="s">
        <v>3689</v>
      </c>
      <c r="E58" s="17" t="s">
        <v>2008</v>
      </c>
      <c r="F58" s="203" t="s">
        <v>1997</v>
      </c>
      <c r="G58" s="17"/>
    </row>
    <row r="59" spans="1:7" ht="45.75" thickBot="1">
      <c r="A59" s="5" t="s">
        <v>791</v>
      </c>
      <c r="B59" s="4" t="str" cm="1">
        <f t="array" aca="1" ref="B59" ca="1">INDIRECT("'Übersicht ASC'!D60")</f>
        <v>Array of single bead target volumes.
Depending upon the customer requirement each value can be extracted in derived data logic.</v>
      </c>
      <c r="C59" s="4" t="s">
        <v>384</v>
      </c>
      <c r="D59" s="21" t="s">
        <v>3689</v>
      </c>
      <c r="E59" s="17" t="s">
        <v>2008</v>
      </c>
      <c r="F59" s="203" t="s">
        <v>1997</v>
      </c>
      <c r="G59" s="17"/>
    </row>
    <row r="60" spans="1:7" ht="15.75" thickBot="1">
      <c r="A60" s="5" t="s">
        <v>808</v>
      </c>
      <c r="B60" s="4" t="str">
        <f>VLOOKUP(A60,'Übersicht ASC'!C59:D209,2,FALSE)</f>
        <v>Gun open time</v>
      </c>
      <c r="C60" s="4" t="s">
        <v>422</v>
      </c>
      <c r="D60" s="21" t="s">
        <v>3689</v>
      </c>
      <c r="E60" s="17" t="s">
        <v>2009</v>
      </c>
      <c r="F60" s="203" t="s">
        <v>1997</v>
      </c>
      <c r="G60" s="17"/>
    </row>
    <row r="61" spans="1:7" ht="45.75" thickBot="1">
      <c r="A61" s="5" t="s">
        <v>822</v>
      </c>
      <c r="B61" s="4" t="str">
        <f>VLOOKUP(A61,'Übersicht ASC'!C60:D211,2,FALSE)</f>
        <v>Array of single bead min pressures for meter 1.
Depending upon the customer requirement each value can be extracted in derived data logic.</v>
      </c>
      <c r="C61" s="4" t="s">
        <v>431</v>
      </c>
      <c r="D61" s="21" t="s">
        <v>3689</v>
      </c>
      <c r="E61" s="17" t="s">
        <v>2012</v>
      </c>
      <c r="F61" s="203" t="s">
        <v>1997</v>
      </c>
      <c r="G61" s="17"/>
    </row>
    <row r="62" spans="1:7" ht="45.75" thickBot="1">
      <c r="A62" s="5" t="s">
        <v>832</v>
      </c>
      <c r="B62" s="4" t="str">
        <f>VLOOKUP(A62,'Übersicht ASC'!C61:D212,2,FALSE)</f>
        <v>Array of single bead min pressures for meter 2.
Depending upon the customer requirement each value can be extracted in derived data logic.</v>
      </c>
      <c r="C62" s="4" t="s">
        <v>437</v>
      </c>
      <c r="D62" s="21" t="s">
        <v>3689</v>
      </c>
      <c r="E62" s="17" t="s">
        <v>2012</v>
      </c>
      <c r="F62" s="203" t="s">
        <v>1997</v>
      </c>
      <c r="G62" s="17"/>
    </row>
    <row r="63" spans="1:7" ht="45.75" thickBot="1">
      <c r="A63" s="5" t="s">
        <v>817</v>
      </c>
      <c r="B63" s="4" t="str" cm="1">
        <f t="array" aca="1" ref="B63" ca="1">INDIRECT("'Übersicht ASC'!D64")</f>
        <v>Array of single bead max pressures for meter 1.
Depending upon the customer requirement each value can be extracted in derived data logic.</v>
      </c>
      <c r="C63" s="4" t="s">
        <v>443</v>
      </c>
      <c r="D63" s="21" t="s">
        <v>3689</v>
      </c>
      <c r="E63" s="17" t="s">
        <v>2012</v>
      </c>
      <c r="F63" s="203" t="s">
        <v>1997</v>
      </c>
      <c r="G63" s="17"/>
    </row>
    <row r="64" spans="1:7" ht="45.75" thickBot="1">
      <c r="A64" s="5" t="s">
        <v>827</v>
      </c>
      <c r="B64" s="4" t="str" cm="1">
        <f t="array" aca="1" ref="B64" ca="1">INDIRECT("'Übersicht ASC'!D65")</f>
        <v>Array of single bead max pressures for meter 2. Depending upon the customer requirement each value can be extracted in derived data logic.</v>
      </c>
      <c r="C64" s="4" t="s">
        <v>449</v>
      </c>
      <c r="D64" s="21" t="s">
        <v>3689</v>
      </c>
      <c r="E64" s="17" t="s">
        <v>2012</v>
      </c>
      <c r="F64" s="203" t="s">
        <v>1997</v>
      </c>
      <c r="G64" s="17"/>
    </row>
    <row r="65" spans="1:7" ht="15.75" thickBot="1">
      <c r="A65" s="299" t="s">
        <v>3370</v>
      </c>
      <c r="B65" s="4"/>
      <c r="C65" s="298"/>
      <c r="D65" s="300"/>
      <c r="E65" s="300"/>
      <c r="F65" s="301"/>
      <c r="G65" s="300"/>
    </row>
    <row r="66" spans="1:7" ht="15.75" thickBot="1">
      <c r="A66" s="297" t="str" cm="1">
        <f t="array" aca="1" ref="A66" ca="1">INDIRECT("'Übersicht ASC'!C67")</f>
        <v>Hpc 1 Active Barrel Material</v>
      </c>
      <c r="B66" s="4" t="str">
        <f ca="1">VLOOKUP(A66,'Übersicht ASC'!C65:D216,2,FALSE)</f>
        <v>Material name of active barrel for HPC 1</v>
      </c>
      <c r="C66" s="297" t="s">
        <v>3703</v>
      </c>
      <c r="D66" s="302" t="s">
        <v>3075</v>
      </c>
      <c r="E66" s="300"/>
      <c r="F66" s="301" t="s">
        <v>2017</v>
      </c>
      <c r="G66" s="300"/>
    </row>
    <row r="67" spans="1:7" ht="15.75" thickBot="1">
      <c r="A67" s="297" t="str" cm="1">
        <f t="array" aca="1" ref="A67" ca="1">INDIRECT("'Übersicht ASC'!C68")</f>
        <v>Hpc 2 Active Barrel Material</v>
      </c>
      <c r="B67" s="4" t="str">
        <f ca="1">VLOOKUP(A67,'Übersicht ASC'!C66:D217,2,FALSE)</f>
        <v>Material name of active barrel for HPC 2</v>
      </c>
      <c r="C67" s="297" t="s">
        <v>3704</v>
      </c>
      <c r="D67" s="302" t="s">
        <v>3075</v>
      </c>
      <c r="E67" s="300"/>
      <c r="F67" s="301" t="s">
        <v>2017</v>
      </c>
      <c r="G67" s="300"/>
    </row>
    <row r="68" spans="1:7" ht="30.75" thickBot="1">
      <c r="A68" s="303" t="str" cm="1">
        <f t="array" aca="1" ref="A68" ca="1">INDIRECT("'Übersicht ASC'!C69")</f>
        <v>Hpc 1 Active Barrel Package Number</v>
      </c>
      <c r="B68" s="349"/>
      <c r="C68" s="303" t="s">
        <v>3705</v>
      </c>
      <c r="D68" s="304" t="s">
        <v>3075</v>
      </c>
      <c r="E68" s="305"/>
      <c r="F68" s="306" t="s">
        <v>2017</v>
      </c>
      <c r="G68" s="305"/>
    </row>
    <row r="69" spans="1:7" ht="30.75" thickBot="1">
      <c r="A69" s="303" t="str" cm="1">
        <f t="array" aca="1" ref="A69" ca="1">INDIRECT("'Übersicht ASC'!C70")</f>
        <v>Hpc 2 Active Barrel Package Number</v>
      </c>
      <c r="B69" s="350"/>
      <c r="C69" s="303" t="s">
        <v>3706</v>
      </c>
      <c r="D69" s="304" t="s">
        <v>3075</v>
      </c>
      <c r="E69" s="305"/>
      <c r="F69" s="306" t="s">
        <v>2017</v>
      </c>
      <c r="G69" s="305"/>
    </row>
    <row r="70" spans="1:7" ht="15.75" thickBot="1">
      <c r="A70" s="297" t="str" cm="1">
        <f t="array" aca="1" ref="A70" ca="1">INDIRECT("'Übersicht ASC'!C71")</f>
        <v>Hpc 1 Active Barrel Install Date</v>
      </c>
      <c r="B70" s="4" t="str">
        <f ca="1">VLOOKUP(A70,'Übersicht ASC'!C69:D219,2,FALSE)</f>
        <v>Installation date of active barrel of HPC 1</v>
      </c>
      <c r="C70" s="297" t="s">
        <v>3707</v>
      </c>
      <c r="D70" s="302" t="s">
        <v>3075</v>
      </c>
      <c r="E70" s="300"/>
      <c r="F70" s="301" t="s">
        <v>2017</v>
      </c>
      <c r="G70" s="300"/>
    </row>
    <row r="71" spans="1:7" ht="15.75" thickBot="1">
      <c r="A71" s="297" t="str" cm="1">
        <f t="array" aca="1" ref="A71" ca="1">INDIRECT("'Übersicht ASC'!C72")</f>
        <v>Hpc 2 Active Barrel InstallDate</v>
      </c>
      <c r="B71" s="4" t="str">
        <f ca="1">VLOOKUP(A71,'Übersicht ASC'!C70:D221,2,FALSE)</f>
        <v>Installation date of active barrel of HPC 2</v>
      </c>
      <c r="C71" s="297" t="s">
        <v>3708</v>
      </c>
      <c r="D71" s="302" t="s">
        <v>3075</v>
      </c>
      <c r="E71" s="300"/>
      <c r="F71" s="301" t="s">
        <v>2017</v>
      </c>
      <c r="G71" s="300"/>
    </row>
    <row r="72" spans="1:7" ht="15.75" thickBot="1">
      <c r="A72" s="297" t="str" cm="1">
        <f t="array" aca="1" ref="A72" ca="1">INDIRECT("'Übersicht ASC'!C73")</f>
        <v>Hpc 1 Active Barrel Charge</v>
      </c>
      <c r="B72" s="4" t="str">
        <f ca="1">VLOOKUP(A72,'Übersicht ASC'!C71:D222,2,FALSE)</f>
        <v>Charge of active barrel of HPC 1</v>
      </c>
      <c r="C72" s="297" t="s">
        <v>3709</v>
      </c>
      <c r="D72" s="302" t="s">
        <v>3075</v>
      </c>
      <c r="E72" s="300"/>
      <c r="F72" s="301" t="s">
        <v>2017</v>
      </c>
      <c r="G72" s="300"/>
    </row>
    <row r="73" spans="1:7" ht="15.75" thickBot="1">
      <c r="A73" s="297" t="str" cm="1">
        <f t="array" aca="1" ref="A73" ca="1">INDIRECT("'Übersicht ASC'!C74")</f>
        <v>Hpc 2 Active Barrel Charge</v>
      </c>
      <c r="B73" s="4" t="str" cm="1">
        <f t="array" aca="1" ref="B73" ca="1">INDIRECT("'Übersicht ASC'!D74")</f>
        <v>Charge of active barrel of HPC 2</v>
      </c>
      <c r="C73" s="297" t="s">
        <v>3710</v>
      </c>
      <c r="D73" s="302" t="s">
        <v>3075</v>
      </c>
      <c r="E73" s="300"/>
      <c r="F73" s="301" t="s">
        <v>2017</v>
      </c>
      <c r="G73" s="300"/>
    </row>
    <row r="74" spans="1:7" ht="30.75" thickBot="1">
      <c r="A74" s="297" t="str" cm="1">
        <f t="array" aca="1" ref="A74" ca="1">INDIRECT("'Übersicht ASC'!C75")</f>
        <v>Hpc 1 Active Barrel Expiration Date</v>
      </c>
      <c r="B74" s="4" t="str" cm="1">
        <f t="array" aca="1" ref="B74" ca="1">INDIRECT("'Übersicht ASC'!D75")</f>
        <v>Expiration date of active barrel of HPC 1</v>
      </c>
      <c r="C74" s="297" t="s">
        <v>3711</v>
      </c>
      <c r="D74" s="302" t="s">
        <v>3075</v>
      </c>
      <c r="E74" s="300"/>
      <c r="F74" s="301" t="s">
        <v>2017</v>
      </c>
      <c r="G74" s="300"/>
    </row>
    <row r="75" spans="1:7" ht="30.75" thickBot="1">
      <c r="A75" s="297" t="str" cm="1">
        <f t="array" aca="1" ref="A75" ca="1">INDIRECT("'Übersicht ASC'!C76")</f>
        <v>Hpc 2 Active Barrel Expiration Date</v>
      </c>
      <c r="B75" s="4" t="str">
        <f ca="1">VLOOKUP(A75,'Übersicht ASC'!C74:D224,2,FALSE)</f>
        <v>Installation date of active barrel of HPC 2</v>
      </c>
      <c r="C75" s="297" t="s">
        <v>3712</v>
      </c>
      <c r="D75" s="302" t="s">
        <v>3075</v>
      </c>
      <c r="E75" s="300"/>
      <c r="F75" s="301" t="s">
        <v>2017</v>
      </c>
      <c r="G75" s="300"/>
    </row>
    <row r="76" spans="1:7" ht="15.75" thickBot="1">
      <c r="A76" s="9" t="s">
        <v>377</v>
      </c>
      <c r="B76" s="4">
        <f>VLOOKUP(A76,'Übersicht ASC'!C75:D226,2,FALSE)</f>
        <v>0</v>
      </c>
      <c r="C76" s="4"/>
      <c r="D76" s="17"/>
      <c r="E76" s="18"/>
      <c r="F76" s="204"/>
      <c r="G76" s="17"/>
    </row>
    <row r="77" spans="1:7" ht="15.75" thickBot="1">
      <c r="A77" s="5" t="s">
        <v>852</v>
      </c>
      <c r="B77" s="4" t="str">
        <f>VLOOKUP(A77,'Übersicht ASC'!C76:D227,2,FALSE)</f>
        <v>Timestamp of error event</v>
      </c>
      <c r="C77" s="4" t="s">
        <v>326</v>
      </c>
      <c r="D77" s="183" t="s">
        <v>3680</v>
      </c>
      <c r="E77" s="17" t="s">
        <v>103</v>
      </c>
      <c r="F77" s="203" t="s">
        <v>1997</v>
      </c>
      <c r="G77" s="17" t="s">
        <v>854</v>
      </c>
    </row>
    <row r="78" spans="1:7" ht="15.75" thickBot="1">
      <c r="A78" s="5" t="s">
        <v>330</v>
      </c>
      <c r="B78" s="4" t="str" cm="1">
        <f t="array" aca="1" ref="B78" ca="1">INDIRECT("'Übersicht ASC'!D79")</f>
        <v>Error event unique id</v>
      </c>
      <c r="C78" s="4" t="s">
        <v>330</v>
      </c>
      <c r="D78" s="17" t="s">
        <v>3713</v>
      </c>
      <c r="E78" s="17" t="s">
        <v>103</v>
      </c>
      <c r="F78" s="203" t="s">
        <v>1997</v>
      </c>
      <c r="G78" s="17" t="s">
        <v>3201</v>
      </c>
    </row>
    <row r="79" spans="1:7" ht="409.5" customHeight="1" thickBot="1">
      <c r="A79" s="5" t="s">
        <v>862</v>
      </c>
      <c r="B79" s="100" t="s">
        <v>3714</v>
      </c>
      <c r="C79" s="4" t="s">
        <v>864</v>
      </c>
      <c r="D79" s="21" t="s">
        <v>3681</v>
      </c>
      <c r="E79" s="17" t="s">
        <v>103</v>
      </c>
      <c r="F79" s="203" t="s">
        <v>1997</v>
      </c>
      <c r="G79" s="17" t="s">
        <v>3433</v>
      </c>
    </row>
    <row r="80" spans="1:7" ht="90.75" thickBot="1">
      <c r="A80" s="5" t="s">
        <v>856</v>
      </c>
      <c r="B80" s="4" t="str">
        <f>VLOOKUP(A80,'Übersicht ASC'!C79:D229,2,FALSE)</f>
        <v>Type of error. Types are given below,
*Error
*Warning
*NoAckError
*MinorError
*NoAckWarning</v>
      </c>
      <c r="C80" s="4" t="s">
        <v>858</v>
      </c>
      <c r="D80" s="17" t="s">
        <v>3715</v>
      </c>
      <c r="E80" s="17" t="s">
        <v>103</v>
      </c>
      <c r="F80" s="203" t="s">
        <v>1997</v>
      </c>
      <c r="G80" s="17" t="s">
        <v>3716</v>
      </c>
    </row>
    <row r="81" spans="1:7" ht="15.75" thickBot="1">
      <c r="A81" s="5" t="s">
        <v>867</v>
      </c>
      <c r="B81" s="4" t="str">
        <f>VLOOKUP(A81,'Übersicht ASC'!C80:D231,2,FALSE)</f>
        <v>Indicates whether an error is acknowledged or not.</v>
      </c>
      <c r="C81" s="4" t="s">
        <v>869</v>
      </c>
      <c r="D81" s="17" t="s">
        <v>2026</v>
      </c>
      <c r="E81" s="17" t="s">
        <v>103</v>
      </c>
      <c r="F81" s="203" t="s">
        <v>1997</v>
      </c>
      <c r="G81" s="17"/>
    </row>
    <row r="82" spans="1:7" ht="30.75" thickBot="1">
      <c r="A82" s="5" t="s">
        <v>872</v>
      </c>
      <c r="B82" s="4" t="str">
        <f>VLOOKUP(A82,'Übersicht ASC'!C81:D232,2,FALSE)</f>
        <v>Error text is derived using error number and error params</v>
      </c>
      <c r="C82" s="4" t="s">
        <v>874</v>
      </c>
      <c r="D82" s="17" t="s">
        <v>3717</v>
      </c>
      <c r="E82" s="17" t="s">
        <v>103</v>
      </c>
      <c r="F82" s="203" t="s">
        <v>1997</v>
      </c>
      <c r="G82" s="17"/>
    </row>
    <row r="83" spans="1:7" ht="408.75" customHeight="1" thickBot="1">
      <c r="A83" s="5" t="s">
        <v>3383</v>
      </c>
      <c r="B83" s="351" t="str" cm="1">
        <f t="array" aca="1" ref="B83" ca="1">INDIRECT("'Übersicht ASC'!D84")</f>
        <v>Enum that indicate the main state of the system. Enums are given below,
 0 Ruheschritt 
 1 Modus: Auto, Hand, Service 
 2 Referenzieren 
 3 Füllen 
 4 Kalibrierspülen 
 5 Applizieren im Automatikbetrieb 
 6 Spülen 
 7 Servicebetrieb 
  8 Zirkulationsbetrieb 
  9 Leeren 
 10 Warten auf das Vision System 
 11 XML-Datei wird geladen 
 12 Automatische Schmierung 
 13 Pistolen Kalibreirung 
 14 Zahnraddosierer 
 15 Schlauchbruchüberwachung 
 16 Modellbildung der offenen Strecke ohne (Druck-)Regler
 17: Generate graph for visco control 
18: Handling for the self test
 19: Handling for monitoring the pressure distance graph
 20: Handling for purging the meter chamber 
 21: Handling of Bubble Detection process
 22: Wait devices ready to operate (MAC Motor  signals 
 23: Automatic Leakage Test Process
 24: Measurement Nozzle Characteristics
 25: Compression Test</v>
      </c>
      <c r="C83" s="4" t="s">
        <v>3385</v>
      </c>
      <c r="D83" s="21" t="s">
        <v>3681</v>
      </c>
      <c r="E83" s="17" t="s">
        <v>103</v>
      </c>
      <c r="F83" s="203" t="s">
        <v>1997</v>
      </c>
      <c r="G83" s="17" t="s">
        <v>3463</v>
      </c>
    </row>
    <row r="84" spans="1:7" ht="45.75" thickBot="1">
      <c r="A84" s="5" t="s">
        <v>3388</v>
      </c>
      <c r="B84" s="100" t="str" cm="1">
        <f t="array" aca="1" ref="B84" ca="1">INDIRECT("'Übersicht ASC'!D85")</f>
        <v>Enum that indicate the extended state of the system. If there is an extended state it will override the main state.</v>
      </c>
      <c r="C84" s="4" t="s">
        <v>3390</v>
      </c>
      <c r="D84" s="21" t="s">
        <v>3681</v>
      </c>
      <c r="E84" s="17" t="s">
        <v>103</v>
      </c>
      <c r="F84" s="203" t="s">
        <v>1997</v>
      </c>
      <c r="G84" s="17" t="s">
        <v>3439</v>
      </c>
    </row>
    <row r="85" spans="1:7" ht="15.75" thickBot="1">
      <c r="A85" s="5" t="s">
        <v>3393</v>
      </c>
      <c r="B85" s="4" t="str">
        <f>VLOOKUP(A85,'Übersicht ASC'!C84:D234,2,FALSE)</f>
        <v>Mode of the controller.</v>
      </c>
      <c r="C85" s="4" t="s">
        <v>3395</v>
      </c>
      <c r="D85" s="21" t="s">
        <v>3681</v>
      </c>
      <c r="E85" s="17" t="s">
        <v>103</v>
      </c>
      <c r="F85" s="203" t="s">
        <v>1997</v>
      </c>
      <c r="G85" s="17" t="s">
        <v>3442</v>
      </c>
    </row>
    <row r="86" spans="1:7" ht="45.75" thickBot="1">
      <c r="A86" s="5" t="s">
        <v>911</v>
      </c>
      <c r="B86" s="4" t="str">
        <f>VLOOKUP(A86,'Übersicht ASC'!C85:D236,2,FALSE)</f>
        <v>Error paramater which is used to derive messageDescription, messageHint, messageTitle, errorText</v>
      </c>
      <c r="C86" s="4" t="s">
        <v>3399</v>
      </c>
      <c r="D86" s="21" t="s">
        <v>3681</v>
      </c>
      <c r="E86" s="17" t="s">
        <v>103</v>
      </c>
      <c r="F86" s="203" t="s">
        <v>1997</v>
      </c>
      <c r="G86" s="17" t="s">
        <v>3447</v>
      </c>
    </row>
    <row r="87" spans="1:7" ht="45.75" thickBot="1">
      <c r="A87" s="5" t="s">
        <v>915</v>
      </c>
      <c r="B87" s="4" t="str">
        <f>VLOOKUP(A87,'Übersicht ASC'!C86:D237,2,FALSE)</f>
        <v>Error paramater which is used to derive messageDescription, messageHint, messageTitle, errorText</v>
      </c>
      <c r="C87" s="4" t="s">
        <v>3402</v>
      </c>
      <c r="D87" s="21" t="s">
        <v>3681</v>
      </c>
      <c r="E87" s="17" t="s">
        <v>103</v>
      </c>
      <c r="F87" s="203" t="s">
        <v>1997</v>
      </c>
      <c r="G87" s="17" t="s">
        <v>3450</v>
      </c>
    </row>
    <row r="88" spans="1:7" ht="45.75" thickBot="1">
      <c r="A88" s="5" t="s">
        <v>919</v>
      </c>
      <c r="B88" s="181" t="str" cm="1">
        <f t="array" aca="1" ref="B88" ca="1">INDIRECT("'Übersicht ASC'!D89")</f>
        <v>Error paramater is used to derive messageDescription, messageHint, messageTitle, errorText which</v>
      </c>
      <c r="C88" s="4" t="s">
        <v>3406</v>
      </c>
      <c r="D88" s="21" t="s">
        <v>3681</v>
      </c>
      <c r="E88" s="17" t="s">
        <v>103</v>
      </c>
      <c r="F88" s="203" t="s">
        <v>1997</v>
      </c>
      <c r="G88" s="17" t="s">
        <v>3453</v>
      </c>
    </row>
    <row r="89" spans="1:7" ht="45.75" thickBot="1">
      <c r="A89" s="5" t="s">
        <v>3230</v>
      </c>
      <c r="B89" s="181" t="str" cm="1">
        <f t="array" aca="1" ref="B89" ca="1">INDIRECT("'Übersicht ASC'!D90")</f>
        <v>Id of the runtime system</v>
      </c>
      <c r="C89" s="4" t="s">
        <v>3230</v>
      </c>
      <c r="D89" s="17" t="s">
        <v>3718</v>
      </c>
      <c r="E89" s="17" t="s">
        <v>103</v>
      </c>
      <c r="F89" s="203" t="s">
        <v>1997</v>
      </c>
      <c r="G89" s="17" t="s">
        <v>3468</v>
      </c>
    </row>
    <row r="90" spans="1:7" ht="30.75" thickBot="1">
      <c r="A90" s="5" t="s">
        <v>3409</v>
      </c>
      <c r="B90" s="4" t="str">
        <f>VLOOKUP(A90,'Übersicht ASC'!C89:D239,2,FALSE)</f>
        <v>This is a number that increases whenever there is a new error. This was used for sorting the errors.</v>
      </c>
      <c r="C90" s="4" t="s">
        <v>3409</v>
      </c>
      <c r="D90" s="21" t="s">
        <v>3681</v>
      </c>
      <c r="E90" s="17" t="s">
        <v>103</v>
      </c>
      <c r="F90" s="203" t="s">
        <v>1997</v>
      </c>
      <c r="G90" s="17"/>
    </row>
    <row r="91" spans="1:7" ht="15.75" thickBot="1">
      <c r="A91" s="5" t="s">
        <v>3412</v>
      </c>
      <c r="B91" s="4" t="str">
        <f>VLOOKUP(A91,'Übersicht ASC'!C90:D241,2,FALSE)</f>
        <v>Origin</v>
      </c>
      <c r="C91" s="4" t="s">
        <v>3412</v>
      </c>
      <c r="D91" s="21" t="s">
        <v>3681</v>
      </c>
      <c r="E91" s="17" t="s">
        <v>103</v>
      </c>
      <c r="F91" s="203" t="s">
        <v>1997</v>
      </c>
      <c r="G91" s="17"/>
    </row>
    <row r="92" spans="1:7" ht="90.75" thickBot="1">
      <c r="A92" s="5" t="s">
        <v>3414</v>
      </c>
      <c r="B92" s="4" t="str">
        <f>VLOOKUP(A92,'Übersicht ASC'!C91:D242,2,FALSE)</f>
        <v>Indicates who acknowledged the error.
e_AckNone,
e_AckRobot,
e_AckPLC,
e_AckUser,
e_External</v>
      </c>
      <c r="C92" s="4" t="s">
        <v>3414</v>
      </c>
      <c r="D92" s="21" t="s">
        <v>3681</v>
      </c>
      <c r="E92" s="17" t="s">
        <v>103</v>
      </c>
      <c r="F92" s="203" t="s">
        <v>1997</v>
      </c>
      <c r="G92" s="17"/>
    </row>
    <row r="93" spans="1:7" ht="90.75" thickBot="1">
      <c r="A93" s="5" t="s">
        <v>3417</v>
      </c>
      <c r="B93" s="352" t="str" cm="1">
        <f t="array" aca="1" ref="B93" ca="1">INDIRECT("'Übersicht ASC'!D94")</f>
        <v>Indicates who acknowledged the error.
e_AckNone,
e_AckRobot,
e_AckPLC,
e_AckUser,
e_External</v>
      </c>
      <c r="C93" s="4" t="s">
        <v>3417</v>
      </c>
      <c r="D93" s="17" t="s">
        <v>3719</v>
      </c>
      <c r="E93" s="17" t="s">
        <v>103</v>
      </c>
      <c r="F93" s="203" t="s">
        <v>1997</v>
      </c>
      <c r="G93" s="17"/>
    </row>
    <row r="94" spans="1:7" ht="15.75" thickBot="1">
      <c r="A94" s="5" t="s">
        <v>3420</v>
      </c>
      <c r="B94" s="353" t="str" cm="1">
        <f t="array" aca="1" ref="B94" ca="1">INDIRECT("'Übersicht ASC'!D95")</f>
        <v>Operator that was logged in</v>
      </c>
      <c r="C94" s="4" t="s">
        <v>3419</v>
      </c>
      <c r="D94" s="17" t="s">
        <v>2449</v>
      </c>
      <c r="E94" s="17" t="s">
        <v>103</v>
      </c>
      <c r="F94" s="203" t="s">
        <v>1997</v>
      </c>
      <c r="G94" s="17"/>
    </row>
    <row r="95" spans="1:7" ht="15.75" thickBot="1">
      <c r="A95" s="5" t="s">
        <v>3424</v>
      </c>
      <c r="B95" s="4" t="str">
        <f>VLOOKUP(A95,'Übersicht ASC'!C94:D244,2,FALSE)</f>
        <v>Reason of the acknowledgement</v>
      </c>
      <c r="C95" s="4" t="s">
        <v>3423</v>
      </c>
      <c r="D95" s="17" t="s">
        <v>2449</v>
      </c>
      <c r="E95" s="17" t="s">
        <v>103</v>
      </c>
      <c r="F95" s="203" t="s">
        <v>1997</v>
      </c>
      <c r="G95" s="17"/>
    </row>
    <row r="96" spans="1:7" ht="15.75" thickBot="1">
      <c r="A96" s="5" t="s">
        <v>3428</v>
      </c>
      <c r="B96" s="4" t="str">
        <f>VLOOKUP(A96,'Übersicht ASC'!C95:D246,2,FALSE)</f>
        <v>Timestamp of the acknowledgement</v>
      </c>
      <c r="C96" s="4" t="s">
        <v>3430</v>
      </c>
      <c r="D96" s="183" t="s">
        <v>3680</v>
      </c>
      <c r="E96" s="17" t="s">
        <v>103</v>
      </c>
      <c r="F96" s="203" t="s">
        <v>1997</v>
      </c>
      <c r="G96" s="17"/>
    </row>
    <row r="97" spans="1:7" ht="15.75" thickBot="1">
      <c r="A97" s="5"/>
      <c r="B97" s="4"/>
      <c r="C97" s="4"/>
      <c r="D97" s="17"/>
      <c r="E97" s="17"/>
      <c r="F97" s="203"/>
      <c r="G97" s="17"/>
    </row>
    <row r="98" spans="1:7" ht="15.75" thickBot="1">
      <c r="A98" s="9" t="s">
        <v>3431</v>
      </c>
      <c r="B98" s="181"/>
      <c r="C98" s="4"/>
      <c r="D98" s="17"/>
      <c r="E98" s="17"/>
      <c r="F98" s="203"/>
      <c r="G98" s="17"/>
    </row>
    <row r="99" spans="1:7" ht="30.75" thickBot="1">
      <c r="A99" s="4" t="s">
        <v>3434</v>
      </c>
      <c r="B99" s="353" t="str" cm="1">
        <f t="array" aca="1" ref="B99" ca="1">INDIRECT("'Übersicht ASC'!D100")</f>
        <v>This data is used to derive messageDescription, messageHint, messageTitle</v>
      </c>
      <c r="C99" s="4" t="s">
        <v>864</v>
      </c>
      <c r="D99" s="17" t="s">
        <v>3681</v>
      </c>
      <c r="E99" s="17"/>
      <c r="F99" s="203" t="s">
        <v>3720</v>
      </c>
      <c r="G99" s="17" t="s">
        <v>3433</v>
      </c>
    </row>
    <row r="100" spans="1:7" ht="90.75" thickBot="1">
      <c r="A100" s="4" t="s">
        <v>3436</v>
      </c>
      <c r="B100" s="4" t="str">
        <f>VLOOKUP(A100,'Übersicht ASC'!C99:D249,2,FALSE)</f>
        <v>Type of error. Types are given below,
*Error
*Warning
*NoAckError
*MinorError
*NoAckWarning</v>
      </c>
      <c r="C100" s="4" t="s">
        <v>858</v>
      </c>
      <c r="D100" s="17" t="s">
        <v>3715</v>
      </c>
      <c r="E100" s="17"/>
      <c r="F100" s="203" t="s">
        <v>3720</v>
      </c>
      <c r="G100" s="17" t="s">
        <v>3721</v>
      </c>
    </row>
    <row r="101" spans="1:7" ht="45.75" thickBot="1">
      <c r="A101" s="4" t="s">
        <v>3440</v>
      </c>
      <c r="B101" s="4" t="str">
        <f>VLOOKUP(A101,'Übersicht ASC'!C100:D251,2,FALSE)</f>
        <v>Enum that indicate the extended state of the system. If there is an extended state it will override the main state.</v>
      </c>
      <c r="C101" s="4" t="s">
        <v>3390</v>
      </c>
      <c r="D101" s="17" t="s">
        <v>3681</v>
      </c>
      <c r="E101" s="17"/>
      <c r="F101" s="203" t="s">
        <v>3720</v>
      </c>
      <c r="G101" s="17" t="s">
        <v>3439</v>
      </c>
    </row>
    <row r="102" spans="1:7" ht="15.75" thickBot="1">
      <c r="A102" s="4" t="s">
        <v>3443</v>
      </c>
      <c r="B102" s="4" t="str">
        <f>VLOOKUP(A102,'Übersicht ASC'!C101:D252,2,FALSE)</f>
        <v>Mode of the controller.</v>
      </c>
      <c r="C102" s="4" t="s">
        <v>3395</v>
      </c>
      <c r="D102" s="17" t="s">
        <v>3681</v>
      </c>
      <c r="E102" s="17"/>
      <c r="F102" s="203" t="s">
        <v>3720</v>
      </c>
      <c r="G102" s="17" t="s">
        <v>3442</v>
      </c>
    </row>
    <row r="103" spans="1:7" ht="30.75" thickBot="1">
      <c r="A103" s="4" t="s">
        <v>3445</v>
      </c>
      <c r="B103" s="353" t="str" cm="1">
        <f t="array" aca="1" ref="B103" ca="1">INDIRECT("'Übersicht ASC'!D104")</f>
        <v>This is a number that increases whenever there is a new error. This was used for sorting the errors.</v>
      </c>
      <c r="C103" s="4" t="s">
        <v>3409</v>
      </c>
      <c r="D103" s="17" t="s">
        <v>3681</v>
      </c>
      <c r="E103" s="17"/>
      <c r="F103" s="203" t="s">
        <v>3720</v>
      </c>
      <c r="G103" s="17"/>
    </row>
    <row r="104" spans="1:7" ht="45.75" thickBot="1">
      <c r="A104" s="4" t="s">
        <v>3448</v>
      </c>
      <c r="B104" s="353" t="str" cm="1">
        <f t="array" aca="1" ref="B104" ca="1">INDIRECT("'Übersicht ASC'!D105")</f>
        <v>Error paramater which is used to derive messageDescription, messageHint, messageTitle, errorText</v>
      </c>
      <c r="C104" s="4" t="s">
        <v>3399</v>
      </c>
      <c r="D104" s="17" t="s">
        <v>3681</v>
      </c>
      <c r="E104" s="17"/>
      <c r="F104" s="203" t="s">
        <v>3720</v>
      </c>
      <c r="G104" s="17" t="s">
        <v>3447</v>
      </c>
    </row>
    <row r="105" spans="1:7" ht="45.75" thickBot="1">
      <c r="A105" s="4" t="s">
        <v>3451</v>
      </c>
      <c r="B105" s="4" t="str">
        <f>VLOOKUP(A105,'Übersicht ASC'!C104:D254,2,FALSE)</f>
        <v>Error paramater which is used to derive messageDescription, messageHint, messageTitle, errorText</v>
      </c>
      <c r="C105" s="4" t="s">
        <v>3402</v>
      </c>
      <c r="D105" s="17" t="s">
        <v>3681</v>
      </c>
      <c r="E105" s="17"/>
      <c r="F105" s="203" t="s">
        <v>3720</v>
      </c>
      <c r="G105" s="17" t="s">
        <v>3450</v>
      </c>
    </row>
    <row r="106" spans="1:7" ht="45.75" thickBot="1">
      <c r="A106" s="4" t="s">
        <v>3454</v>
      </c>
      <c r="B106" s="4" t="str">
        <f>VLOOKUP(A106,'Übersicht ASC'!C105:D256,2,FALSE)</f>
        <v>Error paramater is used to derive messageDescription, messageHint, messageTitle, errorText which</v>
      </c>
      <c r="C106" s="4" t="s">
        <v>3406</v>
      </c>
      <c r="D106" s="17" t="s">
        <v>3681</v>
      </c>
      <c r="E106" s="17"/>
      <c r="F106" s="203" t="s">
        <v>3720</v>
      </c>
      <c r="G106" s="17" t="s">
        <v>3453</v>
      </c>
    </row>
    <row r="107" spans="1:7" ht="30.75" thickBot="1">
      <c r="A107" s="4" t="s">
        <v>3457</v>
      </c>
      <c r="B107" s="4" t="str">
        <f>VLOOKUP(A107,'Übersicht ASC'!C106:D257,2,FALSE)</f>
        <v>Indicates whether an error is acknowledged or not.</v>
      </c>
      <c r="C107" s="4" t="s">
        <v>3456</v>
      </c>
      <c r="D107" s="17" t="s">
        <v>3722</v>
      </c>
      <c r="E107" s="17"/>
      <c r="F107" s="203" t="s">
        <v>3720</v>
      </c>
      <c r="G107" s="17"/>
    </row>
    <row r="108" spans="1:7" ht="45.75" thickBot="1">
      <c r="A108" s="4" t="s">
        <v>3460</v>
      </c>
      <c r="B108" s="353" t="str" cm="1">
        <f t="array" aca="1" ref="B108" ca="1">INDIRECT("'Übersicht ASC'!D109")</f>
        <v>The key</v>
      </c>
      <c r="C108" s="4" t="s">
        <v>3459</v>
      </c>
      <c r="D108" s="17" t="s">
        <v>3723</v>
      </c>
      <c r="E108" s="17"/>
      <c r="F108" s="203" t="s">
        <v>3720</v>
      </c>
      <c r="G108" s="17"/>
    </row>
    <row r="109" spans="1:7" ht="357.75" thickBot="1">
      <c r="A109" s="4" t="s">
        <v>3464</v>
      </c>
      <c r="B109" s="354" t="str" cm="1">
        <f t="array" aca="1" ref="B109" ca="1">INDIRECT("'Übersicht ASC'!D110")</f>
        <v>Enum that indicate the main state of the system. Enums are given below,
 0 Ruheschritt 
 1 Modus: Auto, Hand, Service 
 2 Referenzieren 
 3 Füllen 
 4 Kalibrierspülen 
 5 Applizieren im Automatikbetrieb 
 6 Spülen 
 7 Servicebetrieb 
  8 Zirkulationsbetrieb 
  9 Leeren 
 10 Warten auf das Vision System 
 11 XML-Datei wird geladen 
 12 Automatische Schmierung 
 13 Pistolen Kalibreirung 
 14 Zahnraddosierer 
 15 Schlauchbruchüberwachung 
 16 Modellbildung der offenen Strecke ohne (Druck-)Regler
 17: Generate graph for visco control 
18: Handling for the self test
 19: Handling for monitoring the pressure distance graph
 20: Handling for purging the meter chamber 
 21: Handling of Bubble Detection process
 22: Wait devices ready to operate (MAC Motor  signals 
 23: Automatic Leakage Test Process
 24: Measurement Nozzle Characteristics
 25: Compression Test</v>
      </c>
      <c r="C109" s="4" t="s">
        <v>3385</v>
      </c>
      <c r="D109" s="17" t="s">
        <v>3681</v>
      </c>
      <c r="E109" s="17"/>
      <c r="F109" s="203" t="s">
        <v>3720</v>
      </c>
      <c r="G109" s="17" t="s">
        <v>3463</v>
      </c>
    </row>
    <row r="110" spans="1:7" ht="15.75" thickBot="1">
      <c r="A110" s="4" t="s">
        <v>3466</v>
      </c>
      <c r="B110" s="4" t="str">
        <f>VLOOKUP(A110,'Übersicht ASC'!C109:D259,2,FALSE)</f>
        <v>Origin</v>
      </c>
      <c r="C110" s="4" t="s">
        <v>3412</v>
      </c>
      <c r="D110" s="17" t="s">
        <v>3681</v>
      </c>
      <c r="E110" s="17"/>
      <c r="F110" s="203" t="s">
        <v>3720</v>
      </c>
      <c r="G110" s="17"/>
    </row>
    <row r="111" spans="1:7" ht="15.75" thickBot="1">
      <c r="A111" s="4" t="s">
        <v>3469</v>
      </c>
      <c r="B111" s="4" t="str">
        <f>VLOOKUP(A111,'Übersicht ASC'!C110:D261,2,FALSE)</f>
        <v>the runtime system, e.g. 801 or 811</v>
      </c>
      <c r="C111" s="4" t="s">
        <v>3230</v>
      </c>
      <c r="D111" s="17" t="s">
        <v>3718</v>
      </c>
      <c r="E111" s="17"/>
      <c r="F111" s="203" t="s">
        <v>3720</v>
      </c>
      <c r="G111" s="17" t="s">
        <v>3468</v>
      </c>
    </row>
    <row r="112" spans="1:7" ht="15.75" thickBot="1">
      <c r="A112" s="4" t="s">
        <v>3473</v>
      </c>
      <c r="B112" s="4" t="str">
        <f>VLOOKUP(A112,'Übersicht ASC'!C111:D262,2,FALSE)</f>
        <v xml:space="preserve">The timestamp when the alarm was raised. </v>
      </c>
      <c r="C112" s="4" t="s">
        <v>326</v>
      </c>
      <c r="D112" s="183" t="s">
        <v>3680</v>
      </c>
      <c r="E112" s="17"/>
      <c r="F112" s="203" t="s">
        <v>3720</v>
      </c>
      <c r="G112" s="17" t="s">
        <v>854</v>
      </c>
    </row>
    <row r="113" spans="1:7" ht="30.75" thickBot="1">
      <c r="A113" s="4" t="s">
        <v>3477</v>
      </c>
      <c r="B113" s="181" t="str" cm="1">
        <f t="array" aca="1" ref="B113" ca="1">INDIRECT("'Übersicht ASC'!D114")</f>
        <v>Error text is derived using error number and error params</v>
      </c>
      <c r="C113" s="4" t="s">
        <v>3380</v>
      </c>
      <c r="D113" s="17" t="s">
        <v>3724</v>
      </c>
      <c r="E113" s="17"/>
      <c r="F113" s="203" t="s">
        <v>3720</v>
      </c>
      <c r="G113" s="17"/>
    </row>
    <row r="114" spans="1:7" ht="15.75" thickBot="1">
      <c r="A114" s="5"/>
      <c r="B114" s="100"/>
      <c r="C114" s="4"/>
      <c r="D114" s="17"/>
      <c r="E114" s="17"/>
      <c r="F114" s="203"/>
      <c r="G114" s="17"/>
    </row>
    <row r="115" spans="1:7" ht="15.75" thickBot="1">
      <c r="A115" s="5"/>
      <c r="B115" s="4"/>
      <c r="C115" s="4"/>
      <c r="D115" s="17"/>
      <c r="E115" s="18"/>
      <c r="F115" s="204"/>
      <c r="G115" s="17"/>
    </row>
    <row r="116" spans="1:7" ht="15.75" thickBot="1">
      <c r="A116" s="9" t="s">
        <v>3725</v>
      </c>
      <c r="B116" s="4"/>
      <c r="C116" s="4"/>
      <c r="D116" s="17"/>
      <c r="E116" s="18"/>
      <c r="F116" s="204"/>
      <c r="G116" s="17"/>
    </row>
    <row r="117" spans="1:7" ht="15.75" thickBot="1">
      <c r="A117" s="5" t="s">
        <v>3478</v>
      </c>
      <c r="B117" s="4" t="str">
        <f>VLOOKUP(A117,'Übersicht ASC'!C116:D267,2,FALSE)</f>
        <v>Timestamp of parameter change</v>
      </c>
      <c r="C117" s="4" t="s">
        <v>326</v>
      </c>
      <c r="D117" s="183" t="s">
        <v>3680</v>
      </c>
      <c r="E117" s="17" t="s">
        <v>103</v>
      </c>
      <c r="F117" s="203" t="s">
        <v>1997</v>
      </c>
      <c r="G117" s="17"/>
    </row>
    <row r="118" spans="1:7" ht="30.75" thickBot="1">
      <c r="A118" s="5" t="s">
        <v>330</v>
      </c>
      <c r="B118" s="181" t="str" cm="1">
        <f t="array" aca="1" ref="B118" ca="1">INDIRECT("'Übersicht ASC'!D120")</f>
        <v xml:space="preserve">UniqueId of parameter change </v>
      </c>
      <c r="C118" s="4" t="s">
        <v>330</v>
      </c>
      <c r="D118" s="17" t="s">
        <v>3681</v>
      </c>
      <c r="E118" s="17" t="s">
        <v>103</v>
      </c>
      <c r="F118" s="203" t="s">
        <v>1997</v>
      </c>
      <c r="G118" s="17"/>
    </row>
    <row r="119" spans="1:7" ht="15.75" thickBot="1">
      <c r="A119" s="5" t="s">
        <v>1118</v>
      </c>
      <c r="B119" s="100" t="str" cm="1">
        <f t="array" aca="1" ref="B119" ca="1">INDIRECT("'Übersicht ASC'!D121")</f>
        <v>User name</v>
      </c>
      <c r="C119" s="4" t="s">
        <v>1120</v>
      </c>
      <c r="D119" s="17" t="s">
        <v>3726</v>
      </c>
      <c r="E119" s="17" t="s">
        <v>103</v>
      </c>
      <c r="F119" s="203" t="s">
        <v>1997</v>
      </c>
      <c r="G119" s="17"/>
    </row>
    <row r="120" spans="1:7" ht="15.75" thickBot="1">
      <c r="A120" s="5" t="s">
        <v>3479</v>
      </c>
      <c r="B120" s="4" t="str">
        <f>VLOOKUP(A120,'Übersicht ASC'!C119:D269,2,FALSE)</f>
        <v>Old value</v>
      </c>
      <c r="C120" s="4" t="s">
        <v>1114</v>
      </c>
      <c r="D120" s="17" t="s">
        <v>3727</v>
      </c>
      <c r="E120" s="17" t="s">
        <v>103</v>
      </c>
      <c r="F120" s="203" t="s">
        <v>1997</v>
      </c>
      <c r="G120" s="17"/>
    </row>
    <row r="121" spans="1:7" ht="15.75" thickBot="1">
      <c r="A121" s="5" t="s">
        <v>3480</v>
      </c>
      <c r="B121" s="4" t="str">
        <f>VLOOKUP(A121,'Übersicht ASC'!C120:D271,2,FALSE)</f>
        <v>New value</v>
      </c>
      <c r="C121" s="4" t="s">
        <v>1108</v>
      </c>
      <c r="D121" s="17" t="s">
        <v>3728</v>
      </c>
      <c r="E121" s="17" t="s">
        <v>103</v>
      </c>
      <c r="F121" s="203" t="s">
        <v>1997</v>
      </c>
      <c r="G121" s="17"/>
    </row>
    <row r="122" spans="1:7" ht="15.75" thickBot="1">
      <c r="A122" s="5" t="s">
        <v>3230</v>
      </c>
      <c r="B122" s="4" t="str">
        <f>VLOOKUP(A122,'Übersicht ASC'!C121:D272,2,FALSE)</f>
        <v>Id of the runtime system</v>
      </c>
      <c r="C122" s="4" t="s">
        <v>3230</v>
      </c>
      <c r="D122" s="17" t="s">
        <v>3718</v>
      </c>
      <c r="E122" s="17" t="s">
        <v>103</v>
      </c>
      <c r="F122" s="203" t="s">
        <v>1997</v>
      </c>
      <c r="G122" s="17"/>
    </row>
    <row r="123" spans="1:7" ht="15.75" thickBot="1">
      <c r="A123" s="5" t="s">
        <v>3484</v>
      </c>
      <c r="B123" s="181" t="str" cm="1">
        <f t="array" aca="1" ref="B123" ca="1">INDIRECT("'Übersicht ASC'!D125")</f>
        <v>Name of parameter that was changed</v>
      </c>
      <c r="C123" s="4" t="s">
        <v>3483</v>
      </c>
      <c r="D123" s="17" t="s">
        <v>3729</v>
      </c>
      <c r="E123" s="17" t="s">
        <v>103</v>
      </c>
      <c r="F123" s="203" t="s">
        <v>1997</v>
      </c>
      <c r="G123" s="17"/>
    </row>
    <row r="124" spans="1:7" ht="15.75" thickBot="1">
      <c r="A124" s="5" t="s">
        <v>3489</v>
      </c>
      <c r="B124" s="100" t="str" cm="1">
        <f t="array" aca="1" ref="B124" ca="1">INDIRECT("'Übersicht ASC'!D126")</f>
        <v>Reason for the change of the parameter</v>
      </c>
      <c r="C124" s="4" t="s">
        <v>3488</v>
      </c>
      <c r="D124" s="17" t="s">
        <v>3730</v>
      </c>
      <c r="E124" s="17" t="s">
        <v>103</v>
      </c>
      <c r="F124" s="203" t="s">
        <v>1997</v>
      </c>
      <c r="G124" s="17"/>
    </row>
    <row r="125" spans="1:7" ht="75.75" thickBot="1">
      <c r="A125" s="5" t="s">
        <v>3493</v>
      </c>
      <c r="B125" s="4" t="str">
        <f>VLOOKUP(A125,'Übersicht ASC'!C124:D274,2,FALSE)</f>
        <v xml:space="preserve">        NotSet = 0,
        System = 1,
        User = 2,
        NotLogged = 3,
        UserFollowUp = 4</v>
      </c>
      <c r="C125" s="4" t="s">
        <v>3492</v>
      </c>
      <c r="D125" s="17" t="s">
        <v>3681</v>
      </c>
      <c r="E125" s="17" t="s">
        <v>103</v>
      </c>
      <c r="F125" s="203" t="s">
        <v>1997</v>
      </c>
      <c r="G125" s="17"/>
    </row>
    <row r="126" spans="1:7" ht="15.75" thickBot="1">
      <c r="A126" s="5"/>
      <c r="B126" s="4"/>
      <c r="C126" s="4"/>
      <c r="D126" s="17"/>
      <c r="E126" s="17"/>
      <c r="F126" s="203"/>
      <c r="G126" s="17"/>
    </row>
    <row r="127" spans="1:7" ht="15.75" thickBot="1">
      <c r="A127" s="9" t="s">
        <v>3495</v>
      </c>
      <c r="B127" s="4"/>
      <c r="C127" s="4"/>
      <c r="D127" s="17"/>
      <c r="E127" s="17"/>
      <c r="F127" s="203"/>
      <c r="G127" s="17"/>
    </row>
    <row r="128" spans="1:7" ht="15.75" thickBot="1">
      <c r="A128" s="5" t="s">
        <v>1216</v>
      </c>
      <c r="B128" s="100" t="str" cm="1">
        <f t="array" aca="1" ref="B128" ca="1">INDIRECT("'Übersicht ASC'!D131")</f>
        <v>System cycle counter</v>
      </c>
      <c r="C128" s="4" t="s">
        <v>1218</v>
      </c>
      <c r="D128" s="17" t="s">
        <v>3681</v>
      </c>
      <c r="E128" s="17" t="s">
        <v>103</v>
      </c>
      <c r="F128" s="203" t="s">
        <v>1997</v>
      </c>
      <c r="G128" s="17"/>
    </row>
    <row r="129" spans="1:7" ht="15.75" thickBot="1">
      <c r="A129" s="5" t="s">
        <v>3499</v>
      </c>
      <c r="B129" s="100" t="str" cm="1">
        <f t="array" aca="1" ref="B129" ca="1">INDIRECT("'Übersicht ASC'!D132")</f>
        <v>Cycles applicator for applicator 1</v>
      </c>
      <c r="C129" s="4" t="s">
        <v>1258</v>
      </c>
      <c r="D129" s="17" t="s">
        <v>3681</v>
      </c>
      <c r="E129" s="17" t="s">
        <v>103</v>
      </c>
      <c r="F129" s="203" t="s">
        <v>1997</v>
      </c>
      <c r="G129" s="17"/>
    </row>
    <row r="130" spans="1:7" ht="15.75" thickBot="1">
      <c r="A130" s="5" t="s">
        <v>3503</v>
      </c>
      <c r="B130" s="4" t="str">
        <f>VLOOKUP(A130,'Übersicht ASC'!C129:D279,2,FALSE)</f>
        <v>Cycles applicator for applicator 2</v>
      </c>
      <c r="C130" s="4" t="s">
        <v>1265</v>
      </c>
      <c r="D130" s="17" t="s">
        <v>3681</v>
      </c>
      <c r="E130" s="17" t="s">
        <v>103</v>
      </c>
      <c r="F130" s="203" t="s">
        <v>1997</v>
      </c>
      <c r="G130" s="17"/>
    </row>
    <row r="131" spans="1:7" ht="15.75" thickBot="1">
      <c r="A131" s="5" t="s">
        <v>3507</v>
      </c>
      <c r="B131" s="4" t="str">
        <f>VLOOKUP(A131,'Übersicht ASC'!C130:D281,2,FALSE)</f>
        <v>Cycles applicator for applicator 3</v>
      </c>
      <c r="C131" s="4" t="s">
        <v>1272</v>
      </c>
      <c r="D131" s="17" t="s">
        <v>3681</v>
      </c>
      <c r="E131" s="17" t="s">
        <v>103</v>
      </c>
      <c r="F131" s="203" t="s">
        <v>1997</v>
      </c>
      <c r="G131" s="17"/>
    </row>
    <row r="132" spans="1:7" ht="15.75" thickBot="1">
      <c r="A132" s="5" t="s">
        <v>3511</v>
      </c>
      <c r="B132" s="4" t="str">
        <f>VLOOKUP(A132,'Übersicht ASC'!C131:D282,2,FALSE)</f>
        <v>Cycles applicator for applicator 4</v>
      </c>
      <c r="C132" s="4" t="s">
        <v>1279</v>
      </c>
      <c r="D132" s="17" t="s">
        <v>3681</v>
      </c>
      <c r="E132" s="17" t="s">
        <v>103</v>
      </c>
      <c r="F132" s="203" t="s">
        <v>1997</v>
      </c>
      <c r="G132" s="17"/>
    </row>
    <row r="133" spans="1:7" ht="15.75" thickBot="1">
      <c r="A133" s="5" t="s">
        <v>1244</v>
      </c>
      <c r="B133" s="100" t="str" cm="1">
        <f t="array" aca="1" ref="B133" ca="1">INDIRECT("'Übersicht ASC'!D136")</f>
        <v>Cycles fill valve for meter 1</v>
      </c>
      <c r="C133" s="4" t="s">
        <v>3514</v>
      </c>
      <c r="D133" s="17" t="s">
        <v>3681</v>
      </c>
      <c r="E133" s="17" t="s">
        <v>103</v>
      </c>
      <c r="F133" s="203" t="s">
        <v>1997</v>
      </c>
      <c r="G133" s="17"/>
    </row>
    <row r="134" spans="1:7" ht="15.75" thickBot="1">
      <c r="A134" s="5" t="s">
        <v>1250</v>
      </c>
      <c r="B134" s="100" t="str" cm="1">
        <f t="array" aca="1" ref="B134" ca="1">INDIRECT("'Übersicht ASC'!D137")</f>
        <v>Cycles fill valve for meter 2</v>
      </c>
      <c r="C134" s="4" t="s">
        <v>3516</v>
      </c>
      <c r="D134" s="17" t="s">
        <v>3681</v>
      </c>
      <c r="E134" s="17" t="s">
        <v>103</v>
      </c>
      <c r="F134" s="203" t="s">
        <v>1997</v>
      </c>
      <c r="G134" s="17"/>
    </row>
    <row r="135" spans="1:7" ht="15.75" thickBot="1">
      <c r="A135" s="5" t="s">
        <v>3519</v>
      </c>
      <c r="B135" s="4" t="str">
        <f>VLOOKUP(A135,'Übersicht ASC'!C134:D284,2,FALSE)</f>
        <v>Including maintenance, purge, applications</v>
      </c>
      <c r="C135" s="4" t="s">
        <v>3521</v>
      </c>
      <c r="D135" s="17" t="s">
        <v>3689</v>
      </c>
      <c r="E135" s="17" t="s">
        <v>103</v>
      </c>
      <c r="F135" s="203" t="s">
        <v>1997</v>
      </c>
      <c r="G135" s="17"/>
    </row>
    <row r="136" spans="1:7" ht="15.75" thickBot="1">
      <c r="A136" s="5" t="s">
        <v>1299</v>
      </c>
      <c r="B136" s="4" t="str">
        <f>VLOOKUP(A136,'Übersicht ASC'!C135:D286,2,FALSE)</f>
        <v>Number of strokes for Hpc 1 Pump 1</v>
      </c>
      <c r="C136" s="4" t="s">
        <v>3731</v>
      </c>
      <c r="D136" s="17" t="s">
        <v>3681</v>
      </c>
      <c r="E136" s="17" t="s">
        <v>103</v>
      </c>
      <c r="F136" s="203" t="s">
        <v>1997</v>
      </c>
      <c r="G136" s="17"/>
    </row>
    <row r="137" spans="1:7" ht="15.75" thickBot="1">
      <c r="A137" s="5" t="s">
        <v>1306</v>
      </c>
      <c r="B137" s="4" t="str">
        <f>VLOOKUP(A137,'Übersicht ASC'!C136:D287,2,FALSE)</f>
        <v>Number of strokes for Hpc 1 Pump 2</v>
      </c>
      <c r="C137" s="4" t="s">
        <v>3732</v>
      </c>
      <c r="D137" s="17" t="s">
        <v>3681</v>
      </c>
      <c r="E137" s="17" t="s">
        <v>103</v>
      </c>
      <c r="F137" s="203" t="s">
        <v>1997</v>
      </c>
      <c r="G137" s="17"/>
    </row>
    <row r="138" spans="1:7" ht="15.75" thickBot="1">
      <c r="A138" s="5" t="s">
        <v>1325</v>
      </c>
      <c r="B138" s="100" t="str" cm="1">
        <f t="array" aca="1" ref="B138" ca="1">INDIRECT("'Übersicht ASC'!D141")</f>
        <v>Total quantity for Hpc 1</v>
      </c>
      <c r="C138" s="4" t="s">
        <v>3529</v>
      </c>
      <c r="D138" s="17" t="s">
        <v>3689</v>
      </c>
      <c r="E138" s="17" t="s">
        <v>103</v>
      </c>
      <c r="F138" s="203" t="s">
        <v>1997</v>
      </c>
      <c r="G138" s="17"/>
    </row>
    <row r="139" spans="1:7" ht="15.75" thickBot="1">
      <c r="A139" s="5" t="s">
        <v>1313</v>
      </c>
      <c r="B139" s="100" t="str" cm="1">
        <f t="array" aca="1" ref="B139" ca="1">INDIRECT("'Übersicht ASC'!D142")</f>
        <v>Number of strokes for Hpc 2 Pump 1</v>
      </c>
      <c r="C139" s="4" t="s">
        <v>3733</v>
      </c>
      <c r="D139" s="17" t="s">
        <v>3681</v>
      </c>
      <c r="E139" s="17" t="s">
        <v>103</v>
      </c>
      <c r="F139" s="203" t="s">
        <v>1997</v>
      </c>
      <c r="G139" s="17"/>
    </row>
    <row r="140" spans="1:7" ht="15.75" thickBot="1">
      <c r="A140" s="5" t="s">
        <v>1319</v>
      </c>
      <c r="B140" s="4" t="str">
        <f>VLOOKUP(A140,'Übersicht ASC'!C139:D289,2,FALSE)</f>
        <v>Number of strokes for Hpc 2 Pump 2</v>
      </c>
      <c r="C140" s="4" t="s">
        <v>3734</v>
      </c>
      <c r="D140" s="17" t="s">
        <v>3681</v>
      </c>
      <c r="E140" s="17" t="s">
        <v>103</v>
      </c>
      <c r="F140" s="203" t="s">
        <v>1997</v>
      </c>
      <c r="G140" s="17"/>
    </row>
    <row r="141" spans="1:7" ht="15.75" thickBot="1">
      <c r="A141" s="5" t="s">
        <v>1330</v>
      </c>
      <c r="B141" s="4" t="str">
        <f>VLOOKUP(A141,'Übersicht ASC'!C140:D291,2,FALSE)</f>
        <v>Total quantity for Hpc 2</v>
      </c>
      <c r="C141" s="4" t="s">
        <v>3538</v>
      </c>
      <c r="D141" s="17" t="s">
        <v>3689</v>
      </c>
      <c r="E141" s="17" t="s">
        <v>103</v>
      </c>
      <c r="F141" s="203" t="s">
        <v>1997</v>
      </c>
      <c r="G141" s="17"/>
    </row>
    <row r="142" spans="1:7" ht="15.75" thickBot="1">
      <c r="A142" s="5"/>
      <c r="B142" s="4"/>
      <c r="C142" s="4"/>
      <c r="D142" s="17"/>
      <c r="E142" s="17"/>
      <c r="F142" s="203"/>
      <c r="G142" s="17"/>
    </row>
    <row r="143" spans="1:7" ht="15.75" thickBot="1">
      <c r="A143" s="9" t="s">
        <v>2035</v>
      </c>
      <c r="B143" s="181"/>
      <c r="C143" s="4"/>
      <c r="D143" s="17"/>
      <c r="E143" s="17"/>
      <c r="F143" s="203"/>
      <c r="G143" s="17"/>
    </row>
    <row r="144" spans="1:7" ht="105.75" thickBot="1">
      <c r="A144" s="5" t="s">
        <v>3542</v>
      </c>
      <c r="B144" s="100" t="str" cm="1">
        <f t="array" aca="1" ref="B144" ca="1">INDIRECT("'Übersicht ASC'!D147")</f>
        <v>Pump Status for Hpc 1 Pump 1. Removed it from Standarad interface because the Opc tags we were using was not correct and these variables can belong to either PCU1 or PCU2 depending upon what is chosen in Visu. So this is not the correct variable to use and till nw we didn’t get a proper variable to use for PumpStatus.</v>
      </c>
      <c r="C144" s="4" t="s">
        <v>3735</v>
      </c>
      <c r="D144" s="17" t="s">
        <v>3723</v>
      </c>
      <c r="E144" s="17" t="s">
        <v>103</v>
      </c>
      <c r="F144" s="203" t="s">
        <v>1997</v>
      </c>
      <c r="G144" s="17"/>
    </row>
    <row r="145" spans="1:7" ht="105.75" thickBot="1">
      <c r="A145" s="5" t="s">
        <v>3547</v>
      </c>
      <c r="B145" s="100" t="str" cm="1">
        <f t="array" aca="1" ref="B145" ca="1">INDIRECT("'Übersicht ASC'!D148")</f>
        <v>Pump Status for Hpc 1 Pump 2. Removed it from Standarad interface because the Opc tags we were using was not correct and these variables can belong to either PCU1 or PCU2 depending upon what is chosen in Visu. So this is not the correct variable to use and till nw we didn’t get a proper variable to use for PumpStatus.</v>
      </c>
      <c r="C145" s="4" t="s">
        <v>3736</v>
      </c>
      <c r="D145" s="17" t="s">
        <v>3723</v>
      </c>
      <c r="E145" s="17" t="s">
        <v>103</v>
      </c>
      <c r="F145" s="203" t="s">
        <v>1997</v>
      </c>
      <c r="G145" s="17"/>
    </row>
    <row r="146" spans="1:7" ht="15.75" thickBot="1">
      <c r="A146" s="5" t="s">
        <v>1154</v>
      </c>
      <c r="B146" s="4" t="str">
        <f>VLOOKUP(A146,'Übersicht ASC'!C145:D296,2,FALSE)</f>
        <v>Fill level warning for Hpc1 Pump 1</v>
      </c>
      <c r="C146" s="4" t="s">
        <v>3552</v>
      </c>
      <c r="D146" s="17" t="s">
        <v>3737</v>
      </c>
      <c r="E146" s="17" t="s">
        <v>103</v>
      </c>
      <c r="F146" s="203" t="s">
        <v>1997</v>
      </c>
      <c r="G146" s="17"/>
    </row>
    <row r="147" spans="1:7" ht="15.75" thickBot="1">
      <c r="A147" s="5" t="s">
        <v>1159</v>
      </c>
      <c r="B147" s="4" t="str">
        <f>VLOOKUP(A147,'Übersicht ASC'!C146:D297,2,FALSE)</f>
        <v>Fill level warning for Hpc1 Pump 2</v>
      </c>
      <c r="C147" s="4" t="s">
        <v>3556</v>
      </c>
      <c r="D147" s="17" t="s">
        <v>3737</v>
      </c>
      <c r="E147" s="17" t="s">
        <v>103</v>
      </c>
      <c r="F147" s="203" t="s">
        <v>1997</v>
      </c>
      <c r="G147" s="17"/>
    </row>
    <row r="148" spans="1:7" ht="105.75" thickBot="1">
      <c r="A148" s="5" t="s">
        <v>3560</v>
      </c>
      <c r="B148" s="100" t="str" cm="1">
        <f t="array" aca="1" ref="B148" ca="1">INDIRECT("'Übersicht ASC'!D151")</f>
        <v>Pump Status for Hpc 2 Pump 1. Removed it from Standarad interface because the Opc tags we were using was not correct and these variables can belong to either PCU1 or PCU2 depending upon what is chosen in Visu. So this is not the correct variable to use and till nw we didn’t get a proper variable to use for PumpStatus.</v>
      </c>
      <c r="C148" s="4" t="s">
        <v>3738</v>
      </c>
      <c r="D148" s="17" t="s">
        <v>3723</v>
      </c>
      <c r="E148" s="17" t="s">
        <v>103</v>
      </c>
      <c r="F148" s="203" t="s">
        <v>1997</v>
      </c>
      <c r="G148" s="17"/>
    </row>
    <row r="149" spans="1:7" ht="105.75" thickBot="1">
      <c r="A149" s="5" t="s">
        <v>3565</v>
      </c>
      <c r="B149" s="100" t="str" cm="1">
        <f t="array" aca="1" ref="B149" ca="1">INDIRECT("'Übersicht ASC'!D152")</f>
        <v>Pump Status for Hpc 2 Pump 2. Removed it from Standarad interface because the Opc tags we were using was not correct and these variables can belong to either PCU1 or PCU2 depending upon what is chosen in Visu. So this is not the correct variable to use and till nw we didn’t get a proper variable to use for PumpStatus.</v>
      </c>
      <c r="C149" s="4" t="s">
        <v>3739</v>
      </c>
      <c r="D149" s="17" t="s">
        <v>3723</v>
      </c>
      <c r="E149" s="17" t="s">
        <v>103</v>
      </c>
      <c r="F149" s="203" t="s">
        <v>1997</v>
      </c>
      <c r="G149" s="17"/>
    </row>
    <row r="150" spans="1:7" ht="15.75" thickBot="1">
      <c r="A150" s="5" t="s">
        <v>1164</v>
      </c>
      <c r="B150" s="4" t="str">
        <f>VLOOKUP(A150,'Übersicht ASC'!C149:D299,2,FALSE)</f>
        <v>Fill level warning for Hpc2 Pump 1</v>
      </c>
      <c r="C150" s="4" t="s">
        <v>3570</v>
      </c>
      <c r="D150" s="17" t="s">
        <v>3737</v>
      </c>
      <c r="E150" s="17" t="s">
        <v>103</v>
      </c>
      <c r="F150" s="203" t="s">
        <v>1997</v>
      </c>
      <c r="G150" s="17"/>
    </row>
    <row r="151" spans="1:7" ht="15.75" thickBot="1">
      <c r="A151" s="5" t="s">
        <v>1168</v>
      </c>
      <c r="B151" s="4" t="str">
        <f>VLOOKUP(A151,'Übersicht ASC'!C150:D301,2,FALSE)</f>
        <v>Fill level warning for Hpc2 Pump 2</v>
      </c>
      <c r="C151" s="4" t="s">
        <v>3574</v>
      </c>
      <c r="D151" s="17" t="s">
        <v>3737</v>
      </c>
      <c r="E151" s="17" t="s">
        <v>103</v>
      </c>
      <c r="F151" s="203" t="s">
        <v>1997</v>
      </c>
      <c r="G151" s="17"/>
    </row>
    <row r="152" spans="1:7" ht="15.75" thickBot="1">
      <c r="A152" s="5"/>
      <c r="B152" s="4"/>
      <c r="C152" s="4"/>
      <c r="D152" s="17"/>
      <c r="E152" s="17"/>
      <c r="F152" s="203"/>
      <c r="G152" s="17"/>
    </row>
    <row r="153" spans="1:7" ht="15.75" thickBot="1">
      <c r="A153" s="9" t="s">
        <v>2027</v>
      </c>
      <c r="B153" s="181"/>
      <c r="C153" s="4"/>
      <c r="D153" s="17"/>
      <c r="E153" s="17"/>
      <c r="F153" s="203"/>
      <c r="G153" s="17"/>
    </row>
    <row r="154" spans="1:7" ht="15.75" thickBot="1">
      <c r="A154" s="4" t="s">
        <v>3576</v>
      </c>
      <c r="B154" s="100" t="str" cm="1">
        <f t="array" aca="1" ref="B154" ca="1">INDIRECT("'Übersicht ASC'!D157")</f>
        <v>Timestamp of barrel change event = Installation date</v>
      </c>
      <c r="C154" s="4" t="s">
        <v>854</v>
      </c>
      <c r="D154" s="183" t="s">
        <v>3680</v>
      </c>
      <c r="E154" s="17" t="s">
        <v>103</v>
      </c>
      <c r="F154" s="203" t="s">
        <v>3696</v>
      </c>
      <c r="G154" s="17"/>
    </row>
    <row r="155" spans="1:7" ht="15.75" thickBot="1">
      <c r="A155" s="4" t="s">
        <v>3578</v>
      </c>
      <c r="B155" s="4" t="str">
        <f>VLOOKUP(A155,'Übersicht ASC'!C154:D304,2,FALSE)</f>
        <v>Charge number</v>
      </c>
      <c r="C155" s="4" t="s">
        <v>961</v>
      </c>
      <c r="D155" s="17" t="s">
        <v>3075</v>
      </c>
      <c r="E155" s="17" t="s">
        <v>103</v>
      </c>
      <c r="F155" s="203" t="s">
        <v>3696</v>
      </c>
      <c r="G155" s="17"/>
    </row>
    <row r="156" spans="1:7" ht="15.75" thickBot="1">
      <c r="A156" s="4" t="s">
        <v>3580</v>
      </c>
      <c r="B156" s="4" t="str">
        <f>VLOOKUP(A156,'Übersicht ASC'!C155:D306,2,FALSE)</f>
        <v>Barrel number (0: no barrel or barrel number 1 or 2)</v>
      </c>
      <c r="C156" s="4" t="s">
        <v>949</v>
      </c>
      <c r="D156" s="17" t="s">
        <v>3681</v>
      </c>
      <c r="E156" s="17" t="s">
        <v>103</v>
      </c>
      <c r="F156" s="203" t="s">
        <v>3696</v>
      </c>
      <c r="G156" s="17"/>
    </row>
    <row r="157" spans="1:7" ht="15.75" thickBot="1">
      <c r="A157" s="4" t="s">
        <v>3583</v>
      </c>
      <c r="B157" s="4" t="str">
        <f>VLOOKUP(A157,'Übersicht ASC'!C156:D307,2,FALSE)</f>
        <v>Adhesive material name</v>
      </c>
      <c r="C157" s="4" t="s">
        <v>971</v>
      </c>
      <c r="D157" s="17" t="s">
        <v>3075</v>
      </c>
      <c r="E157" s="17" t="s">
        <v>103</v>
      </c>
      <c r="F157" s="203" t="s">
        <v>3696</v>
      </c>
      <c r="G157" s="17"/>
    </row>
    <row r="158" spans="1:7" ht="15.75" thickBot="1">
      <c r="A158" s="4" t="s">
        <v>3586</v>
      </c>
      <c r="B158" s="100" t="str" cm="1">
        <f t="array" aca="1" ref="B158" ca="1">INDIRECT("'Übersicht ASC'!D161")</f>
        <v>Expiration date of material</v>
      </c>
      <c r="C158" s="4" t="s">
        <v>977</v>
      </c>
      <c r="D158" s="183" t="s">
        <v>3740</v>
      </c>
      <c r="E158" s="17" t="s">
        <v>103</v>
      </c>
      <c r="F158" s="203" t="s">
        <v>3696</v>
      </c>
      <c r="G158" s="17"/>
    </row>
    <row r="159" spans="1:7" ht="15.75" thickBot="1">
      <c r="A159" s="4" t="s">
        <v>3587</v>
      </c>
      <c r="B159" s="100" t="str" cm="1">
        <f t="array" aca="1" ref="B159" ca="1">INDIRECT("'Übersicht ASC'!D162")</f>
        <v>Package number</v>
      </c>
      <c r="C159" s="4" t="s">
        <v>3741</v>
      </c>
      <c r="D159" s="17"/>
      <c r="E159" s="17" t="s">
        <v>103</v>
      </c>
      <c r="F159" s="203" t="s">
        <v>3696</v>
      </c>
      <c r="G159" s="17"/>
    </row>
    <row r="160" spans="1:7" ht="15.75" thickBot="1">
      <c r="A160" s="4" t="s">
        <v>126</v>
      </c>
      <c r="B160" s="4" t="str">
        <f>VLOOKUP(A160,'Übersicht ASC'!C159:D309,2,FALSE)</f>
        <v>User name</v>
      </c>
      <c r="C160" s="4" t="s">
        <v>128</v>
      </c>
      <c r="D160" s="17"/>
      <c r="E160" s="17" t="s">
        <v>103</v>
      </c>
      <c r="F160" s="203" t="s">
        <v>3696</v>
      </c>
      <c r="G160" s="17"/>
    </row>
    <row r="161" spans="1:7" ht="15.75" thickBot="1">
      <c r="A161" s="4" t="s">
        <v>3589</v>
      </c>
      <c r="B161" s="4" t="str">
        <f>VLOOKUP(A161,'Übersicht ASC'!C160:D311,2,FALSE)</f>
        <v>HPC (Heating Pump Cabinet) number</v>
      </c>
      <c r="C161" s="4" t="s">
        <v>3742</v>
      </c>
      <c r="D161" s="17" t="s">
        <v>3681</v>
      </c>
      <c r="E161" s="17" t="s">
        <v>103</v>
      </c>
      <c r="F161" s="203" t="s">
        <v>3696</v>
      </c>
      <c r="G161" s="17"/>
    </row>
    <row r="162" spans="1:7" ht="15.75" thickBot="1">
      <c r="A162" s="5"/>
      <c r="B162" s="4"/>
      <c r="C162" s="4"/>
      <c r="D162" s="17"/>
      <c r="E162" s="17"/>
      <c r="F162" s="203"/>
      <c r="G162" s="17"/>
    </row>
    <row r="163" spans="1:7" ht="15.75" thickBot="1">
      <c r="A163" s="9" t="s">
        <v>2041</v>
      </c>
      <c r="B163" s="181"/>
      <c r="C163" s="4"/>
      <c r="D163" s="17"/>
      <c r="E163" s="17"/>
      <c r="F163" s="203"/>
      <c r="G163" s="17"/>
    </row>
    <row r="164" spans="1:7" ht="15.75" thickBot="1">
      <c r="A164" s="4" t="s">
        <v>1436</v>
      </c>
      <c r="B164" s="100" t="str" cm="1">
        <f t="array" aca="1" ref="B164" ca="1">INDIRECT("'Übersicht ASC'!D167")</f>
        <v>Hpc 1 is available</v>
      </c>
      <c r="C164" s="4" t="s">
        <v>3743</v>
      </c>
      <c r="D164" s="183" t="s">
        <v>3744</v>
      </c>
      <c r="E164" s="17" t="s">
        <v>103</v>
      </c>
      <c r="F164" s="203" t="s">
        <v>3696</v>
      </c>
      <c r="G164" s="17"/>
    </row>
    <row r="165" spans="1:7" ht="30.75" thickBot="1">
      <c r="A165" s="5" t="s">
        <v>3595</v>
      </c>
      <c r="B165" s="4" t="str">
        <f>VLOOKUP(A165,'Übersicht ASC'!C164:D314,2,FALSE)</f>
        <v>Active barrel number of Hpc 1
(0: no barrel or barrel number 1 or 2)</v>
      </c>
      <c r="C165" s="4" t="s">
        <v>1641</v>
      </c>
      <c r="D165" s="17" t="s">
        <v>3723</v>
      </c>
      <c r="E165" s="17" t="s">
        <v>103</v>
      </c>
      <c r="F165" s="203" t="s">
        <v>3696</v>
      </c>
      <c r="G165" s="17"/>
    </row>
    <row r="166" spans="1:7" ht="15.75" thickBot="1">
      <c r="A166" s="4" t="s">
        <v>3601</v>
      </c>
      <c r="B166" s="4" t="str">
        <f>VLOOKUP(A166,'Übersicht ASC'!C165:D316,2,FALSE)</f>
        <v>Adhesive material name of barrel 1 of Hpc 1</v>
      </c>
      <c r="C166" s="4" t="s">
        <v>1600</v>
      </c>
      <c r="D166" s="17" t="s">
        <v>3075</v>
      </c>
      <c r="E166" s="17" t="s">
        <v>103</v>
      </c>
      <c r="F166" s="203" t="s">
        <v>3696</v>
      </c>
      <c r="G166" s="17"/>
    </row>
    <row r="167" spans="1:7" ht="15.75" thickBot="1">
      <c r="A167" s="4" t="s">
        <v>3617</v>
      </c>
      <c r="B167" s="4" t="str">
        <f>VLOOKUP(A167,'Übersicht ASC'!C166:D317,2,FALSE)</f>
        <v>Expiration date of material in barrel 1 of Hpc 1</v>
      </c>
      <c r="C167" s="4" t="s">
        <v>1618</v>
      </c>
      <c r="D167" s="183" t="s">
        <v>3745</v>
      </c>
      <c r="E167" s="17" t="s">
        <v>103</v>
      </c>
      <c r="F167" s="203" t="s">
        <v>3696</v>
      </c>
      <c r="G167" s="17"/>
    </row>
    <row r="168" spans="1:7" ht="15.75" thickBot="1">
      <c r="A168" s="4" t="s">
        <v>3664</v>
      </c>
      <c r="B168" s="100" t="str" cm="1">
        <f t="array" aca="1" ref="B168" ca="1">INDIRECT("'Übersicht ASC'!D167")</f>
        <v>Hpc 1 is available</v>
      </c>
      <c r="C168" s="4" t="s">
        <v>1705</v>
      </c>
      <c r="D168" s="183" t="s">
        <v>3746</v>
      </c>
      <c r="E168" s="17" t="s">
        <v>103</v>
      </c>
      <c r="F168" s="203" t="s">
        <v>3696</v>
      </c>
      <c r="G168" s="17"/>
    </row>
    <row r="169" spans="1:7" ht="15.75" thickBot="1">
      <c r="A169" s="4" t="s">
        <v>3633</v>
      </c>
      <c r="B169" s="100" t="str" cm="1">
        <f t="array" aca="1" ref="B169" ca="1">INDIRECT("'Übersicht ASC'!D171")</f>
        <v>Adhesive material name of barrel 1 of Hpc 1</v>
      </c>
      <c r="C169" s="4" t="s">
        <v>1723</v>
      </c>
      <c r="D169" s="183" t="s">
        <v>3075</v>
      </c>
      <c r="E169" s="17" t="s">
        <v>103</v>
      </c>
      <c r="F169" s="203" t="s">
        <v>3696</v>
      </c>
      <c r="G169" s="17"/>
    </row>
    <row r="170" spans="1:7" ht="30.75" thickBot="1">
      <c r="A170" s="4" t="s">
        <v>3672</v>
      </c>
      <c r="B170" s="4" t="str">
        <f>VLOOKUP(A170,'Übersicht ASC'!C169:D319,2,FALSE)</f>
        <v>not available</v>
      </c>
      <c r="C170" s="4" t="s">
        <v>1746</v>
      </c>
      <c r="D170" s="183" t="s">
        <v>3746</v>
      </c>
      <c r="E170" s="17" t="s">
        <v>103</v>
      </c>
      <c r="F170" s="203" t="s">
        <v>3696</v>
      </c>
      <c r="G170" s="17"/>
    </row>
    <row r="171" spans="1:7" ht="15.75" thickBot="1">
      <c r="A171" s="4" t="s">
        <v>3649</v>
      </c>
      <c r="B171" s="4" t="str">
        <f>VLOOKUP(A171,'Übersicht ASC'!C170:D321,2,FALSE)</f>
        <v>Installation date of material in barrel 1 of Hpc 1</v>
      </c>
      <c r="C171" s="4" t="s">
        <v>1765</v>
      </c>
      <c r="D171" s="183" t="s">
        <v>3745</v>
      </c>
      <c r="E171" s="17" t="s">
        <v>103</v>
      </c>
      <c r="F171" s="203" t="s">
        <v>3696</v>
      </c>
      <c r="G171" s="17"/>
    </row>
    <row r="172" spans="1:7" ht="15.75" thickBot="1">
      <c r="A172" s="4" t="s">
        <v>3605</v>
      </c>
      <c r="B172" s="4" t="str">
        <f>VLOOKUP(A172,'Übersicht ASC'!C171:D322,2,FALSE)</f>
        <v>Adhesive material name of barrel 2 of Hpc 1</v>
      </c>
      <c r="C172" s="4" t="s">
        <v>1604</v>
      </c>
      <c r="D172" s="17" t="s">
        <v>3075</v>
      </c>
      <c r="E172" s="17" t="s">
        <v>103</v>
      </c>
      <c r="F172" s="203" t="s">
        <v>3696</v>
      </c>
      <c r="G172" s="17"/>
    </row>
    <row r="173" spans="1:7" ht="15.75" thickBot="1">
      <c r="A173" s="4" t="s">
        <v>3621</v>
      </c>
      <c r="B173" s="100" t="str" cm="1">
        <f t="array" aca="1" ref="B173" ca="1">INDIRECT("'Übersicht ASC'!D176")</f>
        <v>Expiration date of material in barrel 2 of Hpc 1</v>
      </c>
      <c r="C173" s="4" t="s">
        <v>1624</v>
      </c>
      <c r="D173" s="183" t="s">
        <v>3745</v>
      </c>
      <c r="E173" s="17" t="s">
        <v>103</v>
      </c>
      <c r="F173" s="203" t="s">
        <v>3696</v>
      </c>
      <c r="G173" s="17"/>
    </row>
    <row r="174" spans="1:7" ht="15.75" thickBot="1">
      <c r="A174" s="4" t="s">
        <v>3666</v>
      </c>
      <c r="B174" s="100" t="str" cm="1">
        <f t="array" aca="1" ref="B174" ca="1">INDIRECT("'Übersicht ASC'!D177")</f>
        <v>Expiration date of material in barrel 1 of Hpc 2</v>
      </c>
      <c r="C174" s="4" t="s">
        <v>1709</v>
      </c>
      <c r="D174" s="183" t="s">
        <v>3746</v>
      </c>
      <c r="E174" s="17" t="s">
        <v>103</v>
      </c>
      <c r="F174" s="203" t="s">
        <v>3696</v>
      </c>
      <c r="G174" s="17"/>
    </row>
    <row r="175" spans="1:7" ht="15.75" thickBot="1">
      <c r="A175" s="4" t="s">
        <v>3637</v>
      </c>
      <c r="B175" s="4" t="str">
        <f>VLOOKUP(A175,'Übersicht ASC'!C174:D324,2,FALSE)</f>
        <v>Charge number of material in barrel 2 of Hpc 1</v>
      </c>
      <c r="C175" s="4" t="s">
        <v>1729</v>
      </c>
      <c r="D175" s="183" t="s">
        <v>3075</v>
      </c>
      <c r="E175" s="17" t="s">
        <v>103</v>
      </c>
      <c r="F175" s="203" t="s">
        <v>3696</v>
      </c>
      <c r="G175" s="17"/>
    </row>
    <row r="176" spans="1:7" ht="30.75" thickBot="1">
      <c r="A176" s="4" t="s">
        <v>3674</v>
      </c>
      <c r="B176" s="4" t="str">
        <f>VLOOKUP(A176,'Übersicht ASC'!C175:D326,2,FALSE)</f>
        <v>not available</v>
      </c>
      <c r="C176" s="4" t="s">
        <v>1751</v>
      </c>
      <c r="D176" s="183" t="s">
        <v>3746</v>
      </c>
      <c r="E176" s="17" t="s">
        <v>103</v>
      </c>
      <c r="F176" s="203" t="s">
        <v>3696</v>
      </c>
      <c r="G176" s="17"/>
    </row>
    <row r="177" spans="1:7" ht="15.75" thickBot="1">
      <c r="A177" s="4" t="s">
        <v>3653</v>
      </c>
      <c r="B177" s="4" t="str">
        <f>VLOOKUP(A177,'Übersicht ASC'!C176:D327,2,FALSE)</f>
        <v>Installation date of material in barrel 2 of Hpc 1</v>
      </c>
      <c r="C177" s="4" t="s">
        <v>1770</v>
      </c>
      <c r="D177" s="183" t="s">
        <v>3745</v>
      </c>
      <c r="E177" s="17" t="s">
        <v>103</v>
      </c>
      <c r="F177" s="203" t="s">
        <v>3696</v>
      </c>
      <c r="G177" s="17"/>
    </row>
    <row r="178" spans="1:7" ht="15.75" thickBot="1">
      <c r="A178" s="4" t="s">
        <v>1441</v>
      </c>
      <c r="B178" s="100" t="str" cm="1">
        <f t="array" aca="1" ref="B178" ca="1">INDIRECT("'Übersicht ASC'!D181")</f>
        <v>Charge number of material in barrel 1 of Hpc 2</v>
      </c>
      <c r="C178" s="4" t="s">
        <v>3747</v>
      </c>
      <c r="D178" s="183" t="s">
        <v>3744</v>
      </c>
      <c r="E178" s="17" t="s">
        <v>103</v>
      </c>
      <c r="F178" s="203" t="s">
        <v>3696</v>
      </c>
      <c r="G178" s="17"/>
    </row>
    <row r="179" spans="1:7" ht="15.75" thickBot="1">
      <c r="A179" s="5" t="s">
        <v>3597</v>
      </c>
      <c r="B179" s="100" t="str" cm="1">
        <f t="array" aca="1" ref="B179" ca="1">INDIRECT("'Übersicht ASC'!D182")</f>
        <v>Charge number of material in barrel 2 of Hpc 2</v>
      </c>
      <c r="C179" s="4" t="s">
        <v>1647</v>
      </c>
      <c r="D179" s="17" t="s">
        <v>3723</v>
      </c>
      <c r="E179" s="17" t="s">
        <v>103</v>
      </c>
      <c r="F179" s="203" t="s">
        <v>3696</v>
      </c>
      <c r="G179" s="17"/>
    </row>
    <row r="180" spans="1:7" ht="15.75" thickBot="1">
      <c r="A180" s="4" t="s">
        <v>3609</v>
      </c>
      <c r="B180" s="100" t="str" cm="1">
        <f t="array" aca="1" ref="B180" ca="1">INDIRECT("'Übersicht ASC'!D183")</f>
        <v>Installation date of material in barrel 1 of Hpc 1</v>
      </c>
      <c r="C180" s="4" t="s">
        <v>1609</v>
      </c>
      <c r="D180" s="17" t="s">
        <v>3075</v>
      </c>
      <c r="E180" s="17" t="s">
        <v>103</v>
      </c>
      <c r="F180" s="203" t="s">
        <v>3696</v>
      </c>
      <c r="G180" s="17"/>
    </row>
    <row r="181" spans="1:7" ht="15.75" thickBot="1">
      <c r="A181" s="4" t="s">
        <v>3625</v>
      </c>
      <c r="B181" s="100" t="str" cm="1">
        <f t="array" aca="1" ref="B181" ca="1">INDIRECT("'Übersicht ASC'!D184")</f>
        <v>Installation date of material in barrel 2 of Hpc 1</v>
      </c>
      <c r="C181" s="4" t="s">
        <v>1630</v>
      </c>
      <c r="D181" s="183" t="s">
        <v>3745</v>
      </c>
      <c r="E181" s="17" t="s">
        <v>103</v>
      </c>
      <c r="F181" s="203" t="s">
        <v>3696</v>
      </c>
      <c r="G181" s="17"/>
    </row>
    <row r="182" spans="1:7" ht="15.75" thickBot="1">
      <c r="A182" s="4" t="s">
        <v>3668</v>
      </c>
      <c r="B182" s="4" t="str">
        <f>VLOOKUP(A182,'Übersicht ASC'!C181:D332,2,FALSE)</f>
        <v>not available</v>
      </c>
      <c r="C182" s="4" t="s">
        <v>1714</v>
      </c>
      <c r="D182" s="183" t="s">
        <v>3746</v>
      </c>
      <c r="E182" s="17" t="s">
        <v>103</v>
      </c>
      <c r="F182" s="203" t="s">
        <v>3696</v>
      </c>
      <c r="G182" s="17"/>
    </row>
    <row r="183" spans="1:7" ht="15.75" thickBot="1">
      <c r="A183" s="4" t="s">
        <v>3641</v>
      </c>
      <c r="B183" s="100" t="str" cm="1">
        <f t="array" aca="1" ref="B183" ca="1">INDIRECT("'Übersicht ASC'!D186")</f>
        <v>Installation date of material in barrel 2 of Hpc 2</v>
      </c>
      <c r="C183" s="4" t="s">
        <v>1735</v>
      </c>
      <c r="D183" s="183" t="s">
        <v>3075</v>
      </c>
      <c r="E183" s="17" t="s">
        <v>103</v>
      </c>
      <c r="F183" s="203" t="s">
        <v>3696</v>
      </c>
      <c r="G183" s="17"/>
    </row>
    <row r="184" spans="1:7" ht="30.75" thickBot="1">
      <c r="A184" s="4" t="s">
        <v>3676</v>
      </c>
      <c r="B184" s="100" t="str" cm="1">
        <f t="array" aca="1" ref="B184" ca="1">INDIRECT("'Übersicht ASC'!D187")</f>
        <v>not available</v>
      </c>
      <c r="C184" s="4" t="s">
        <v>1756</v>
      </c>
      <c r="D184" s="183" t="s">
        <v>3746</v>
      </c>
      <c r="E184" s="17" t="s">
        <v>103</v>
      </c>
      <c r="F184" s="203" t="s">
        <v>3696</v>
      </c>
      <c r="G184" s="17"/>
    </row>
    <row r="185" spans="1:7" ht="15.75" thickBot="1">
      <c r="A185" s="4" t="s">
        <v>3657</v>
      </c>
      <c r="B185" s="4" t="str">
        <f>VLOOKUP(A185,'Übersicht ASC'!C184:D334,2,FALSE)</f>
        <v>Installation date of material in barrel 1 of Hpc 2</v>
      </c>
      <c r="C185" s="4" t="s">
        <v>1775</v>
      </c>
      <c r="D185" s="183" t="s">
        <v>3745</v>
      </c>
      <c r="E185" s="17" t="s">
        <v>103</v>
      </c>
      <c r="F185" s="203" t="s">
        <v>3696</v>
      </c>
      <c r="G185" s="17"/>
    </row>
    <row r="186" spans="1:7" ht="15.75" thickBot="1">
      <c r="A186" s="4" t="s">
        <v>3613</v>
      </c>
      <c r="B186" s="100" t="str" cm="1">
        <f t="array" aca="1" ref="B186" ca="1">INDIRECT("'Übersicht ASC'!D189")</f>
        <v>not available</v>
      </c>
      <c r="C186" s="4" t="s">
        <v>1613</v>
      </c>
      <c r="D186" s="17" t="s">
        <v>3075</v>
      </c>
      <c r="E186" s="17" t="s">
        <v>103</v>
      </c>
      <c r="F186" s="203" t="s">
        <v>3696</v>
      </c>
      <c r="G186" s="17"/>
    </row>
    <row r="187" spans="1:7" ht="15.75" thickBot="1">
      <c r="A187" s="4" t="s">
        <v>3629</v>
      </c>
      <c r="B187" s="100" t="str" cm="1">
        <f t="array" aca="1" ref="B187" ca="1">INDIRECT("'Übersicht ASC'!D190")</f>
        <v>not available</v>
      </c>
      <c r="C187" s="4" t="s">
        <v>1635</v>
      </c>
      <c r="D187" s="183" t="s">
        <v>3745</v>
      </c>
      <c r="E187" s="17" t="s">
        <v>103</v>
      </c>
      <c r="F187" s="203" t="s">
        <v>3696</v>
      </c>
      <c r="G187" s="17"/>
    </row>
    <row r="188" spans="1:7" ht="15.75" thickBot="1">
      <c r="A188" s="4" t="s">
        <v>3670</v>
      </c>
      <c r="B188" s="100" t="str" cm="1">
        <f t="array" aca="1" ref="B188" ca="1">INDIRECT("'Übersicht ASC'!D191")</f>
        <v>not available</v>
      </c>
      <c r="C188" s="4" t="s">
        <v>1718</v>
      </c>
      <c r="D188" s="183" t="s">
        <v>3746</v>
      </c>
      <c r="E188" s="17" t="s">
        <v>103</v>
      </c>
      <c r="F188" s="203" t="s">
        <v>3696</v>
      </c>
      <c r="G188" s="17"/>
    </row>
    <row r="189" spans="1:7" ht="15.75" thickBot="1">
      <c r="A189" s="4" t="s">
        <v>3645</v>
      </c>
      <c r="B189" s="100" t="str" cm="1">
        <f t="array" aca="1" ref="B189" ca="1">INDIRECT("'Übersicht ASC'!D192")</f>
        <v>not available</v>
      </c>
      <c r="C189" s="4" t="s">
        <v>1740</v>
      </c>
      <c r="D189" s="183" t="s">
        <v>3075</v>
      </c>
      <c r="E189" s="17" t="s">
        <v>103</v>
      </c>
      <c r="F189" s="203" t="s">
        <v>3696</v>
      </c>
      <c r="G189" s="17"/>
    </row>
    <row r="190" spans="1:7" ht="30.75" thickBot="1">
      <c r="A190" s="4" t="s">
        <v>3678</v>
      </c>
      <c r="B190" s="4" t="str">
        <f>VLOOKUP(A190,'Übersicht ASC'!C189:D339,2,FALSE)</f>
        <v>not available</v>
      </c>
      <c r="C190" s="4" t="s">
        <v>1760</v>
      </c>
      <c r="D190" s="183" t="s">
        <v>3746</v>
      </c>
      <c r="E190" s="17" t="s">
        <v>103</v>
      </c>
      <c r="F190" s="203" t="s">
        <v>3696</v>
      </c>
      <c r="G190" s="17"/>
    </row>
    <row r="191" spans="1:7" ht="15.75" thickBot="1">
      <c r="A191" s="4" t="s">
        <v>3661</v>
      </c>
      <c r="B191" s="100" t="str" cm="1">
        <f t="array" aca="1" ref="B191" ca="1">INDIRECT("'Übersicht ASC'!D194")</f>
        <v>not available</v>
      </c>
      <c r="C191" s="4" t="s">
        <v>1779</v>
      </c>
      <c r="D191" s="183" t="s">
        <v>3745</v>
      </c>
      <c r="E191" s="17" t="s">
        <v>103</v>
      </c>
      <c r="F191" s="203" t="s">
        <v>3696</v>
      </c>
      <c r="G191" s="17"/>
    </row>
  </sheetData>
  <phoneticPr fontId="5" type="noConversion"/>
  <pageMargins left="0.7" right="0.7" top="0.78740157499999996" bottom="0.78740157499999996" header="0.3" footer="0.3"/>
  <pageSetup orientation="portrait" horizontalDpi="4294967293"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4A80A4-6137-4124-8EBA-D52C22A58AC6}">
  <dimension ref="A11:H738"/>
  <sheetViews>
    <sheetView view="pageLayout" topLeftCell="A57" zoomScale="90" zoomScaleNormal="100" zoomScaleSheetLayoutView="205" zoomScalePageLayoutView="90" workbookViewId="0">
      <selection activeCell="B64" sqref="B64"/>
    </sheetView>
  </sheetViews>
  <sheetFormatPr defaultColWidth="11.42578125" defaultRowHeight="15"/>
  <cols>
    <col min="1" max="1" width="3.85546875" customWidth="1"/>
    <col min="2" max="2" width="15.42578125" bestFit="1" customWidth="1"/>
    <col min="3" max="3" width="21.7109375" customWidth="1"/>
    <col min="4" max="4" width="16" customWidth="1"/>
    <col min="5" max="5" width="10" style="38" bestFit="1" customWidth="1"/>
    <col min="6" max="6" width="4.85546875" bestFit="1" customWidth="1"/>
    <col min="7" max="7" width="9.140625" bestFit="1" customWidth="1"/>
    <col min="8" max="10" width="9" customWidth="1"/>
  </cols>
  <sheetData>
    <row r="11" spans="4:4">
      <c r="D11" s="38"/>
    </row>
    <row r="12" spans="4:4">
      <c r="D12" s="38"/>
    </row>
    <row r="13" spans="4:4">
      <c r="D13" s="38"/>
    </row>
    <row r="14" spans="4:4">
      <c r="D14" s="38"/>
    </row>
    <row r="15" spans="4:4">
      <c r="D15" s="38"/>
    </row>
    <row r="16" spans="4:4">
      <c r="D16" s="38"/>
    </row>
    <row r="17" spans="2:4">
      <c r="D17" s="38"/>
    </row>
    <row r="18" spans="2:4">
      <c r="D18" s="38"/>
    </row>
    <row r="19" spans="2:4">
      <c r="D19" s="38"/>
    </row>
    <row r="20" spans="2:4">
      <c r="D20" s="38"/>
    </row>
    <row r="21" spans="2:4">
      <c r="D21" s="38"/>
    </row>
    <row r="22" spans="2:4">
      <c r="D22" s="38"/>
    </row>
    <row r="23" spans="2:4" ht="26.25">
      <c r="D23" s="46"/>
    </row>
    <row r="24" spans="2:4" ht="26.25">
      <c r="D24" s="46"/>
    </row>
    <row r="25" spans="2:4" ht="26.25">
      <c r="D25" s="46"/>
    </row>
    <row r="26" spans="2:4">
      <c r="D26" s="38"/>
    </row>
    <row r="27" spans="2:4">
      <c r="D27" s="38"/>
    </row>
    <row r="28" spans="2:4">
      <c r="D28" s="38"/>
    </row>
    <row r="29" spans="2:4">
      <c r="D29" s="38"/>
    </row>
    <row r="30" spans="2:4">
      <c r="B30" s="47"/>
      <c r="D30" s="48"/>
    </row>
    <row r="31" spans="2:4">
      <c r="D31" s="48"/>
    </row>
    <row r="32" spans="2:4">
      <c r="D32" s="48"/>
    </row>
    <row r="33" spans="2:6">
      <c r="D33" s="38"/>
    </row>
    <row r="34" spans="2:6">
      <c r="B34" s="47"/>
      <c r="D34" s="48"/>
    </row>
    <row r="35" spans="2:6">
      <c r="D35" s="38"/>
    </row>
    <row r="36" spans="2:6">
      <c r="D36" s="38"/>
    </row>
    <row r="37" spans="2:6">
      <c r="D37" s="38"/>
    </row>
    <row r="38" spans="2:6">
      <c r="D38" s="38"/>
    </row>
    <row r="39" spans="2:6">
      <c r="D39" s="38"/>
    </row>
    <row r="40" spans="2:6">
      <c r="C40" s="47"/>
      <c r="D40" s="48"/>
    </row>
    <row r="41" spans="2:6">
      <c r="C41" s="47"/>
      <c r="D41" s="48"/>
    </row>
    <row r="42" spans="2:6">
      <c r="C42" s="47"/>
      <c r="D42" s="48"/>
    </row>
    <row r="43" spans="2:6">
      <c r="C43" s="47"/>
      <c r="D43" s="48"/>
    </row>
    <row r="44" spans="2:6">
      <c r="C44" s="47"/>
      <c r="D44" s="48"/>
    </row>
    <row r="45" spans="2:6">
      <c r="B45" s="95"/>
      <c r="C45" s="95"/>
    </row>
    <row r="46" spans="2:6">
      <c r="B46" s="95" t="s">
        <v>2765</v>
      </c>
      <c r="C46" s="95" t="s">
        <v>3748</v>
      </c>
    </row>
    <row r="47" spans="2:6">
      <c r="B47" s="88" t="str">
        <f>LEFT('Template Pdf'!B47,3)&amp;RIGHT('Template Pdf'!B47,16)</f>
        <v>1. Revision History</v>
      </c>
      <c r="E47"/>
    </row>
    <row r="48" spans="2:6">
      <c r="B48" s="199" t="s">
        <v>48</v>
      </c>
      <c r="C48" s="387" t="s">
        <v>50</v>
      </c>
      <c r="D48" s="388"/>
      <c r="E48" s="200" t="s">
        <v>51</v>
      </c>
      <c r="F48" s="199" t="s">
        <v>49</v>
      </c>
    </row>
    <row r="49" spans="2:6" ht="22.5">
      <c r="B49" s="176" t="s">
        <v>2767</v>
      </c>
      <c r="C49" s="385" t="s">
        <v>2062</v>
      </c>
      <c r="D49" s="386"/>
      <c r="E49" s="186" t="s">
        <v>2063</v>
      </c>
      <c r="F49" s="174" t="s">
        <v>52</v>
      </c>
    </row>
    <row r="50" spans="2:6" ht="22.5">
      <c r="B50" s="176" t="s">
        <v>2768</v>
      </c>
      <c r="C50" s="385" t="s">
        <v>2064</v>
      </c>
      <c r="D50" s="386"/>
      <c r="E50" s="186" t="s">
        <v>2063</v>
      </c>
      <c r="F50" s="174" t="s">
        <v>55</v>
      </c>
    </row>
    <row r="51" spans="2:6" ht="22.5">
      <c r="B51" s="176">
        <v>45250</v>
      </c>
      <c r="C51" s="385" t="s">
        <v>3749</v>
      </c>
      <c r="D51" s="386"/>
      <c r="E51" s="186" t="s">
        <v>2067</v>
      </c>
      <c r="F51" s="174" t="s">
        <v>57</v>
      </c>
    </row>
    <row r="52" spans="2:6" ht="22.5">
      <c r="B52" s="176">
        <v>45604</v>
      </c>
      <c r="C52" s="385" t="s">
        <v>3750</v>
      </c>
      <c r="D52" s="386"/>
      <c r="E52" s="186" t="s">
        <v>3751</v>
      </c>
      <c r="F52" s="174" t="s">
        <v>2068</v>
      </c>
    </row>
    <row r="53" spans="2:6" ht="22.5">
      <c r="B53" s="176">
        <v>45631</v>
      </c>
      <c r="C53" s="385" t="s">
        <v>3752</v>
      </c>
      <c r="D53" s="386"/>
      <c r="E53" s="186" t="s">
        <v>3751</v>
      </c>
      <c r="F53" s="174" t="s">
        <v>2070</v>
      </c>
    </row>
    <row r="54" spans="2:6">
      <c r="B54" s="176">
        <v>45673</v>
      </c>
      <c r="C54" s="385" t="s">
        <v>2079</v>
      </c>
      <c r="D54" s="386"/>
      <c r="E54" s="186" t="s">
        <v>2080</v>
      </c>
      <c r="F54" s="174" t="s">
        <v>2072</v>
      </c>
    </row>
    <row r="55" spans="2:6" ht="22.5">
      <c r="B55" s="176">
        <v>45741</v>
      </c>
      <c r="C55" s="385" t="s">
        <v>3753</v>
      </c>
      <c r="D55" s="386"/>
      <c r="E55" s="186" t="s">
        <v>2083</v>
      </c>
      <c r="F55" s="174" t="s">
        <v>2075</v>
      </c>
    </row>
    <row r="56" spans="2:6">
      <c r="B56" s="344"/>
      <c r="C56" s="345"/>
      <c r="D56" s="166"/>
      <c r="E56" s="346"/>
      <c r="F56" s="347"/>
    </row>
    <row r="57" spans="2:6">
      <c r="B57" s="87" t="str">
        <f>IF('Template Pdf'!B55="","",'Template Pdf'!B55)</f>
        <v>Table of contents</v>
      </c>
    </row>
    <row r="58" spans="2:6">
      <c r="B58" s="33" t="str">
        <f>IF('Template Pdf'!B56="","",'Template Pdf'!B56)</f>
        <v>1. Revision History</v>
      </c>
      <c r="F58">
        <v>2</v>
      </c>
    </row>
    <row r="59" spans="2:6">
      <c r="B59" s="33" t="str">
        <f ca="1">LEFT('Template Pdf'!B57,3)&amp;B46&amp;RIGHT('Template Pdf'!B57,16)</f>
        <v>2. MQTT Data Collection</v>
      </c>
      <c r="F59">
        <v>3</v>
      </c>
    </row>
    <row r="60" spans="2:6">
      <c r="B60" s="33" t="str">
        <f>IF('Template Pdf'!B58="","",'Template Pdf'!B58)</f>
        <v/>
      </c>
      <c r="C60" s="33" t="str">
        <f>IF('Template Pdf'!C58="","",'Template Pdf'!C58)</f>
        <v>2.1 Commercial Guideline &amp; Recommendations</v>
      </c>
      <c r="F60">
        <v>3</v>
      </c>
    </row>
    <row r="61" spans="2:6">
      <c r="B61" s="33" t="str">
        <f>IF('Template Pdf'!B59="","",'Template Pdf'!B59)</f>
        <v/>
      </c>
      <c r="C61" s="33" t="str">
        <f>IF('Template Pdf'!C59="","",'Template Pdf'!C59)</f>
        <v>2.2 Data description</v>
      </c>
      <c r="F61">
        <v>3</v>
      </c>
    </row>
    <row r="62" spans="2:6">
      <c r="B62" s="33" t="str">
        <f>IF('Template Pdf'!B60="","",'Template Pdf'!B60)</f>
        <v/>
      </c>
    </row>
    <row r="63" spans="2:6">
      <c r="B63" s="33" t="str">
        <f>IF('Template Pdf'!B61="","",'Template Pdf'!B61)</f>
        <v/>
      </c>
    </row>
    <row r="64" spans="2:6">
      <c r="B64" s="88" t="str">
        <f ca="1">LEFT('Template Pdf'!B62,3)&amp;B46&amp;RIGHT('Template Pdf'!B62,16)</f>
        <v>2. MQTT Data Collection</v>
      </c>
      <c r="D64" s="38"/>
      <c r="E64"/>
    </row>
    <row r="65" spans="2:6">
      <c r="B65" s="88" t="str">
        <f>IF('Template Pdf'!B63="","",'Template Pdf'!B63)</f>
        <v xml:space="preserve">2.1 Commercial Guideline &amp; Recommendations </v>
      </c>
      <c r="D65" s="38"/>
      <c r="E65"/>
    </row>
    <row r="66" spans="2:6">
      <c r="B66" s="94" t="str">
        <f>IF('Template Pdf'!B64="","",'Template Pdf'!B64)</f>
        <v>1. The current document serves as a guide. It is continuously enriched and maintained by Atlas Copco.</v>
      </c>
      <c r="D66" s="38"/>
      <c r="E66"/>
    </row>
    <row r="67" spans="2:6">
      <c r="B67" s="94" t="str">
        <f>IF('Template Pdf'!B65="","",'Template Pdf'!B65)</f>
        <v xml:space="preserve">2. The enabling of the data transfer functionality, is linked to a license file activation on the controller. </v>
      </c>
      <c r="D67" s="38"/>
      <c r="E67"/>
    </row>
    <row r="68" spans="2:6">
      <c r="B68" s="94" t="str">
        <f>IF('Template Pdf'!B66="","",'Template Pdf'!B66)</f>
        <v xml:space="preserve">    A temporary license can be provided for up to 3 months, for Demo purposes. </v>
      </c>
      <c r="D68" s="38"/>
      <c r="E68"/>
    </row>
    <row r="69" spans="2:6" ht="16.5" customHeight="1">
      <c r="B69" s="94" t="str">
        <f>IF('Template Pdf'!B67="","",'Template Pdf'!B67)</f>
        <v>3. It has to be noted that some quantities might only be available through the use of specific options in the controller, </v>
      </c>
      <c r="D69" s="38"/>
      <c r="E69"/>
      <c r="F69" s="35"/>
    </row>
    <row r="70" spans="2:6">
      <c r="B70" s="94" t="str">
        <f>IF('Template Pdf'!B68="","",'Template Pdf'!B68)</f>
        <v xml:space="preserve">    which might not be activated by default.</v>
      </c>
      <c r="D70" s="38"/>
      <c r="E70"/>
    </row>
    <row r="71" spans="2:6">
      <c r="B71" s="94" t="str">
        <f>IF('Template Pdf'!B69="","",'Template Pdf'!B69)</f>
        <v xml:space="preserve">4. A simulator is usually provided to facilitate the integration in the factory network, prior the delivery of the real </v>
      </c>
      <c r="D71" s="38"/>
      <c r="E71"/>
    </row>
    <row r="72" spans="2:6">
      <c r="B72" s="94" t="str">
        <f>IF('Template Pdf'!B70="","",'Template Pdf'!B70)</f>
        <v xml:space="preserve">    system.</v>
      </c>
      <c r="D72" s="38"/>
      <c r="E72"/>
    </row>
    <row r="73" spans="2:6">
      <c r="B73" s="94" t="str">
        <f>IF('Template Pdf'!B71="","",'Template Pdf'!B71)</f>
        <v/>
      </c>
      <c r="D73" s="38"/>
      <c r="E73"/>
    </row>
    <row r="74" spans="2:6">
      <c r="B74" s="94" t="str">
        <f>IF('Template Pdf'!B72="","",'Template Pdf'!B72)</f>
        <v/>
      </c>
      <c r="D74" s="38"/>
      <c r="E74"/>
    </row>
    <row r="75" spans="2:6">
      <c r="B75" s="94" t="str">
        <f>IF('Template Pdf'!B73="","",'Template Pdf'!B73)</f>
        <v/>
      </c>
      <c r="D75" s="38"/>
      <c r="E75"/>
    </row>
    <row r="76" spans="2:6">
      <c r="B76" s="88" t="str">
        <f>IF('Template Pdf'!B75="","",'Template Pdf'!B75)</f>
        <v>2.2 Data description</v>
      </c>
      <c r="D76" s="38"/>
      <c r="E76"/>
    </row>
    <row r="77" spans="2:6">
      <c r="B77" s="49" t="str" cm="1">
        <f t="array" ref="B77:B79">'Template Pdf'!B76:B78</f>
        <v xml:space="preserve">Available data are listed in the table below. </v>
      </c>
      <c r="D77" s="38"/>
      <c r="E77"/>
    </row>
    <row r="78" spans="2:6">
      <c r="B78" s="94" t="str">
        <v xml:space="preserve">Within JSON messages (especially for MQTT), the order of the properties may differ in the future, </v>
      </c>
      <c r="D78" s="38"/>
      <c r="E78"/>
    </row>
    <row r="79" spans="2:6">
      <c r="B79" s="94" t="str">
        <v xml:space="preserve">but the names of the properties are fixed. </v>
      </c>
      <c r="D79" s="38"/>
      <c r="E79"/>
    </row>
    <row r="85" spans="2:2">
      <c r="B85" s="60"/>
    </row>
    <row r="86" spans="2:2">
      <c r="B86" s="60"/>
    </row>
    <row r="87" spans="2:2">
      <c r="B87" s="60"/>
    </row>
    <row r="88" spans="2:2">
      <c r="B88" s="60"/>
    </row>
    <row r="89" spans="2:2">
      <c r="B89" s="60"/>
    </row>
    <row r="90" spans="2:2">
      <c r="B90" s="60"/>
    </row>
    <row r="91" spans="2:2">
      <c r="B91" s="60"/>
    </row>
    <row r="92" spans="2:2">
      <c r="B92" s="60"/>
    </row>
    <row r="93" spans="2:2">
      <c r="B93" s="60"/>
    </row>
    <row r="94" spans="2:2">
      <c r="B94" s="60"/>
    </row>
    <row r="95" spans="2:2">
      <c r="B95" s="60"/>
    </row>
    <row r="96" spans="2:2">
      <c r="B96" s="60"/>
    </row>
    <row r="97" spans="1:8">
      <c r="B97" s="60"/>
    </row>
    <row r="98" spans="1:8">
      <c r="B98" s="60"/>
    </row>
    <row r="99" spans="1:8" ht="15.75" thickBot="1">
      <c r="B99" s="60"/>
    </row>
    <row r="100" spans="1:8" ht="24.75" thickBot="1">
      <c r="B100" s="330" t="s">
        <v>88</v>
      </c>
      <c r="C100" s="331" t="s">
        <v>2</v>
      </c>
      <c r="D100" s="331" t="s">
        <v>1992</v>
      </c>
      <c r="E100" s="331" t="s">
        <v>2085</v>
      </c>
      <c r="F100" s="331" t="s">
        <v>1993</v>
      </c>
      <c r="G100" s="332" t="s">
        <v>1994</v>
      </c>
    </row>
    <row r="101" spans="1:8" ht="24">
      <c r="B101" s="333" t="str" cm="1">
        <f t="array" ref="B101:G105">IF('ASC MQTT Standard'!A3:F7="","",'ASC MQTT Standard'!A3:F7)</f>
        <v>Contained in every message</v>
      </c>
      <c r="C101" s="132" t="str">
        <v/>
      </c>
      <c r="D101" s="132" t="str">
        <v/>
      </c>
      <c r="E101" s="132" t="str">
        <v/>
      </c>
      <c r="F101" s="132" t="str">
        <v/>
      </c>
      <c r="G101" s="334" t="str">
        <v/>
      </c>
      <c r="H101" s="171"/>
    </row>
    <row r="102" spans="1:8">
      <c r="B102" s="335" t="str">
        <v>Ip-address</v>
      </c>
      <c r="C102" s="167" t="str">
        <v>IP-address</v>
      </c>
      <c r="D102" s="167" t="str">
        <v>IpAddress</v>
      </c>
      <c r="E102" s="167" t="str">
        <v>string</v>
      </c>
      <c r="F102" s="167" t="str">
        <v>-</v>
      </c>
      <c r="G102" s="336" t="str">
        <v>5.0.8</v>
      </c>
    </row>
    <row r="103" spans="1:8">
      <c r="A103" s="86"/>
      <c r="B103" s="337" t="str">
        <v>Machine Name</v>
      </c>
      <c r="C103" s="132" t="str">
        <v>Machine name</v>
      </c>
      <c r="D103" s="132" t="str">
        <v>MachineName</v>
      </c>
      <c r="E103" s="132" t="str">
        <v>string</v>
      </c>
      <c r="F103" s="132" t="str">
        <v>-</v>
      </c>
      <c r="G103" s="334" t="str">
        <v>5.0.8</v>
      </c>
    </row>
    <row r="104" spans="1:8">
      <c r="B104" s="335" t="str">
        <v>System Number</v>
      </c>
      <c r="C104" s="167" t="str">
        <v>System Number</v>
      </c>
      <c r="D104" s="167" t="str">
        <v>SystemNr</v>
      </c>
      <c r="E104" s="167" t="str">
        <v>string</v>
      </c>
      <c r="F104" s="167" t="str">
        <v>-</v>
      </c>
      <c r="G104" s="336" t="str">
        <v>5.0.8</v>
      </c>
    </row>
    <row r="105" spans="1:8" ht="15.75" thickBot="1">
      <c r="A105" s="86"/>
      <c r="B105" s="338" t="str">
        <v>Station Name</v>
      </c>
      <c r="C105" s="339" t="str">
        <v>Station Name</v>
      </c>
      <c r="D105" s="339" t="str">
        <v>SystemNr</v>
      </c>
      <c r="E105" s="339" t="str">
        <v>string</v>
      </c>
      <c r="F105" s="339" t="str">
        <v>-</v>
      </c>
      <c r="G105" s="340" t="str">
        <v>5.0.8</v>
      </c>
    </row>
    <row r="106" spans="1:8" ht="15.75" thickBot="1">
      <c r="A106" s="86"/>
      <c r="B106" s="308"/>
      <c r="C106" s="308"/>
      <c r="D106" s="308"/>
      <c r="E106" s="308"/>
      <c r="F106" s="308"/>
      <c r="G106" s="308"/>
    </row>
    <row r="107" spans="1:8" ht="24.75" thickBot="1">
      <c r="A107" s="86"/>
      <c r="B107" s="330" t="s">
        <v>88</v>
      </c>
      <c r="C107" s="331" t="s">
        <v>2</v>
      </c>
      <c r="D107" s="331" t="s">
        <v>1992</v>
      </c>
      <c r="E107" s="331" t="s">
        <v>2085</v>
      </c>
      <c r="F107" s="331" t="s">
        <v>1993</v>
      </c>
      <c r="G107" s="332" t="s">
        <v>1994</v>
      </c>
    </row>
    <row r="108" spans="1:8">
      <c r="A108" s="86"/>
      <c r="B108" s="333" t="str" cm="1">
        <f t="array" aca="1" ref="B108:G163" ca="1">IF('ASC MQTT Standard'!A9:F64="","",'ASC MQTT Standard'!A9:F64)</f>
        <v>Applications</v>
      </c>
      <c r="C108" s="132" t="str">
        <f ca="1"/>
        <v/>
      </c>
      <c r="D108" s="132" t="str">
        <f ca="1"/>
        <v/>
      </c>
      <c r="E108" s="132" t="str">
        <f ca="1"/>
        <v/>
      </c>
      <c r="F108" s="132" t="str">
        <f ca="1"/>
        <v/>
      </c>
      <c r="G108" s="334" t="str">
        <f ca="1"/>
        <v/>
      </c>
    </row>
    <row r="109" spans="1:8" ht="48">
      <c r="B109" s="335" t="str">
        <f ca="1"/>
        <v>Application Time Stamp</v>
      </c>
      <c r="C109" s="167" t="str">
        <f ca="1"/>
        <v>Time stamp at end of application</v>
      </c>
      <c r="D109" s="167" t="str">
        <f ca="1"/>
        <v>DateTime</v>
      </c>
      <c r="E109" s="167" t="str">
        <f ca="1"/>
        <v>e.g. "2024-08-01T12:03:59.807Z"</v>
      </c>
      <c r="F109" s="167" t="str">
        <f ca="1"/>
        <v>-</v>
      </c>
      <c r="G109" s="336" t="str">
        <f ca="1"/>
        <v>5.0.8</v>
      </c>
    </row>
    <row r="110" spans="1:8">
      <c r="A110" s="86"/>
      <c r="B110" s="337" t="str">
        <f ca="1"/>
        <v>Unique-ID</v>
      </c>
      <c r="C110" s="132" t="str">
        <f ca="1"/>
        <v>UniqueId</v>
      </c>
      <c r="D110" s="132" t="str">
        <f ca="1"/>
        <v>UniqueId</v>
      </c>
      <c r="E110" s="132" t="str">
        <f ca="1"/>
        <v>Integer</v>
      </c>
      <c r="F110" s="132" t="str">
        <f ca="1"/>
        <v>-</v>
      </c>
      <c r="G110" s="334" t="str">
        <f ca="1"/>
        <v>5.0.8</v>
      </c>
    </row>
    <row r="111" spans="1:8">
      <c r="B111" s="335" t="str">
        <f ca="1"/>
        <v>Type / Part ID</v>
      </c>
      <c r="C111" s="167" t="str">
        <f ca="1"/>
        <v>Type / Part ID</v>
      </c>
      <c r="D111" s="167" t="str">
        <f ca="1"/>
        <v>PartId</v>
      </c>
      <c r="E111" s="167" t="str">
        <f ca="1"/>
        <v>string</v>
      </c>
      <c r="F111" s="167" t="str">
        <f ca="1"/>
        <v>-</v>
      </c>
      <c r="G111" s="336" t="str">
        <f ca="1"/>
        <v>5.0.8</v>
      </c>
    </row>
    <row r="112" spans="1:8" ht="24">
      <c r="A112" s="86"/>
      <c r="B112" s="337" t="str">
        <f ca="1"/>
        <v>Material Program Number</v>
      </c>
      <c r="C112" s="132" t="str">
        <f ca="1"/>
        <v>Result of application</v>
      </c>
      <c r="D112" s="132" t="str">
        <f ca="1"/>
        <v>Programfloat</v>
      </c>
      <c r="E112" s="132" t="str">
        <f ca="1"/>
        <v>Integer (0-255)</v>
      </c>
      <c r="F112" s="132" t="str">
        <f ca="1"/>
        <v>-</v>
      </c>
      <c r="G112" s="334" t="str">
        <f ca="1"/>
        <v>5.0.8</v>
      </c>
    </row>
    <row r="113" spans="1:7" ht="24">
      <c r="B113" s="335" t="str">
        <f ca="1"/>
        <v>Application Result</v>
      </c>
      <c r="C113" s="167" t="str">
        <f ca="1"/>
        <v>Maximum speed of dynamic mixer motor</v>
      </c>
      <c r="D113" s="167" t="str">
        <f ca="1"/>
        <v>ApplicationResult</v>
      </c>
      <c r="E113" s="167" t="str">
        <f ca="1"/>
        <v>string, z.B. "OK"</v>
      </c>
      <c r="F113" s="167" t="str">
        <f ca="1"/>
        <v>-</v>
      </c>
      <c r="G113" s="336" t="str">
        <f ca="1"/>
        <v>5.0.8</v>
      </c>
    </row>
    <row r="114" spans="1:7" ht="24">
      <c r="A114" s="86"/>
      <c r="B114" s="337" t="str">
        <f ca="1"/>
        <v>Target Volume</v>
      </c>
      <c r="C114" s="132" t="str">
        <f ca="1"/>
        <v>Target volume</v>
      </c>
      <c r="D114" s="132" t="str">
        <f ca="1"/>
        <v>TargetVolume</v>
      </c>
      <c r="E114" s="132" t="str">
        <f ca="1"/>
        <v>float, e.g. 36.4064</v>
      </c>
      <c r="F114" s="132" t="str">
        <f ca="1"/>
        <v>cm³</v>
      </c>
      <c r="G114" s="334" t="str">
        <f ca="1"/>
        <v>5.0.8</v>
      </c>
    </row>
    <row r="115" spans="1:7" ht="24">
      <c r="B115" s="335" t="str">
        <f ca="1"/>
        <v>Measured Volume</v>
      </c>
      <c r="C115" s="167" t="str">
        <f ca="1"/>
        <v>Applied volume</v>
      </c>
      <c r="D115" s="167" t="str">
        <f ca="1"/>
        <v>MeasuredVolume</v>
      </c>
      <c r="E115" s="167" t="str">
        <f ca="1"/>
        <v>float, e.g. 36.432</v>
      </c>
      <c r="F115" s="167" t="str">
        <f ca="1"/>
        <v>cm³</v>
      </c>
      <c r="G115" s="336" t="str">
        <f ca="1"/>
        <v>5.0.8</v>
      </c>
    </row>
    <row r="116" spans="1:7" ht="24">
      <c r="A116" s="86"/>
      <c r="B116" s="337" t="str">
        <f ca="1"/>
        <v>Volume Deviation</v>
      </c>
      <c r="C116" s="132" t="str">
        <f ca="1"/>
        <v>Volume deviation</v>
      </c>
      <c r="D116" s="132" t="str">
        <f ca="1"/>
        <v>VolumeDeviation</v>
      </c>
      <c r="E116" s="132" t="str">
        <f ca="1"/>
        <v>float, e.g. 0.07032013</v>
      </c>
      <c r="F116" s="132" t="str">
        <f ca="1"/>
        <v>cm³</v>
      </c>
      <c r="G116" s="334" t="str">
        <f ca="1"/>
        <v>5.0.8</v>
      </c>
    </row>
    <row r="117" spans="1:7" ht="24">
      <c r="B117" s="335" t="str">
        <f ca="1"/>
        <v>Gun Open Time</v>
      </c>
      <c r="C117" s="167" t="str">
        <f ca="1"/>
        <v/>
      </c>
      <c r="D117" s="167" t="str">
        <f ca="1"/>
        <v>ApplTime</v>
      </c>
      <c r="E117" s="167" t="str">
        <f ca="1"/>
        <v>float, e.g. 7.380121</v>
      </c>
      <c r="F117" s="167" t="str">
        <f ca="1"/>
        <v>s</v>
      </c>
      <c r="G117" s="336" t="str">
        <f ca="1"/>
        <v>5.0.8</v>
      </c>
    </row>
    <row r="118" spans="1:7" ht="36">
      <c r="A118" s="86"/>
      <c r="B118" s="337" t="str">
        <f ca="1"/>
        <v>Max Pressure 1</v>
      </c>
      <c r="C118" s="132" t="str">
        <f ca="1"/>
        <v>Maximum pressure for meter 1 (already given in the initial prompt)</v>
      </c>
      <c r="D118" s="132" t="str">
        <f ca="1"/>
        <v>MaxPressure1</v>
      </c>
      <c r="E118" s="132" t="str">
        <f ca="1"/>
        <v>float</v>
      </c>
      <c r="F118" s="132" t="str">
        <f ca="1"/>
        <v>bar</v>
      </c>
      <c r="G118" s="334" t="str">
        <f ca="1"/>
        <v>5.0.8</v>
      </c>
    </row>
    <row r="119" spans="1:7" ht="24">
      <c r="B119" s="335" t="str">
        <f ca="1"/>
        <v>Max Pressure 2</v>
      </c>
      <c r="C119" s="167" t="str">
        <f ca="1"/>
        <v>Maximum pressure for meter 2</v>
      </c>
      <c r="D119" s="167" t="str">
        <f ca="1"/>
        <v>MaxPressure2</v>
      </c>
      <c r="E119" s="167" t="str">
        <f ca="1"/>
        <v>float</v>
      </c>
      <c r="F119" s="167" t="str">
        <f ca="1"/>
        <v>bar</v>
      </c>
      <c r="G119" s="336" t="str">
        <f ca="1"/>
        <v>5.0.8</v>
      </c>
    </row>
    <row r="120" spans="1:7">
      <c r="A120" s="86"/>
      <c r="B120" s="337" t="str">
        <f ca="1"/>
        <v>Bead Count</v>
      </c>
      <c r="C120" s="132" t="str">
        <f ca="1"/>
        <v>Number of beads</v>
      </c>
      <c r="D120" s="132" t="str">
        <f ca="1"/>
        <v>BeadCount</v>
      </c>
      <c r="E120" s="132" t="str">
        <f ca="1"/>
        <v>float</v>
      </c>
      <c r="F120" s="132" t="str">
        <f ca="1"/>
        <v>-</v>
      </c>
      <c r="G120" s="334" t="str">
        <f ca="1"/>
        <v>5.0.8</v>
      </c>
    </row>
    <row r="121" spans="1:7">
      <c r="B121" s="335" t="str">
        <f ca="1"/>
        <v>Bead Numbers</v>
      </c>
      <c r="C121" s="167" t="str">
        <f ca="1"/>
        <v>Bead number</v>
      </c>
      <c r="D121" s="167" t="str">
        <f ca="1"/>
        <v>Beadfloat</v>
      </c>
      <c r="E121" s="167" t="str">
        <f ca="1"/>
        <v>Integer</v>
      </c>
      <c r="F121" s="167" t="str">
        <f ca="1"/>
        <v>-</v>
      </c>
      <c r="G121" s="336" t="str">
        <f ca="1"/>
        <v>5.0.8</v>
      </c>
    </row>
    <row r="122" spans="1:7">
      <c r="A122" s="86"/>
      <c r="B122" s="337" t="str">
        <f ca="1"/>
        <v>Station</v>
      </c>
      <c r="C122" s="132" t="str">
        <f ca="1"/>
        <v>Id of the runtime system</v>
      </c>
      <c r="D122" s="132" t="str">
        <f ca="1"/>
        <v>Station</v>
      </c>
      <c r="E122" s="132" t="str">
        <f ca="1"/>
        <v>string</v>
      </c>
      <c r="F122" s="132" t="str">
        <f ca="1"/>
        <v>-</v>
      </c>
      <c r="G122" s="334" t="str">
        <f ca="1"/>
        <v>5.0.8</v>
      </c>
    </row>
    <row r="123" spans="1:7">
      <c r="B123" s="335" t="str">
        <f ca="1"/>
        <v>Weight</v>
      </c>
      <c r="C123" s="167" t="str">
        <f ca="1"/>
        <v>Applied volume in gram</v>
      </c>
      <c r="D123" s="167" t="str">
        <f ca="1"/>
        <v>Weight</v>
      </c>
      <c r="E123" s="167" t="str">
        <f ca="1"/>
        <v>float</v>
      </c>
      <c r="F123" s="167" t="str">
        <f ca="1"/>
        <v>gm</v>
      </c>
      <c r="G123" s="336" t="str">
        <f ca="1"/>
        <v/>
      </c>
    </row>
    <row r="124" spans="1:7" ht="24">
      <c r="A124" s="86"/>
      <c r="B124" s="337" t="str">
        <f ca="1"/>
        <v>Set Weight</v>
      </c>
      <c r="C124" s="132" t="str">
        <f ca="1"/>
        <v>Set volume to apply in gram</v>
      </c>
      <c r="D124" s="132" t="str">
        <f ca="1"/>
        <v>SetWeight</v>
      </c>
      <c r="E124" s="132" t="str">
        <f ca="1"/>
        <v>float</v>
      </c>
      <c r="F124" s="132" t="str">
        <f ca="1"/>
        <v>gm</v>
      </c>
      <c r="G124" s="334" t="str">
        <f ca="1"/>
        <v>5.0.8</v>
      </c>
    </row>
    <row r="125" spans="1:7" ht="24">
      <c r="B125" s="335" t="str">
        <f ca="1"/>
        <v>Gun Open Mask</v>
      </c>
      <c r="C125" s="167" t="str">
        <f ca="1"/>
        <v>Bit field which indicate which applicator is open</v>
      </c>
      <c r="D125" s="167" t="str">
        <f ca="1"/>
        <v>GunOpenMask</v>
      </c>
      <c r="E125" s="167" t="str">
        <f ca="1"/>
        <v>float</v>
      </c>
      <c r="F125" s="167" t="str">
        <f ca="1"/>
        <v>-</v>
      </c>
      <c r="G125" s="336" t="str">
        <f ca="1"/>
        <v>5.0.8</v>
      </c>
    </row>
    <row r="126" spans="1:7" ht="24">
      <c r="A126" s="86"/>
      <c r="B126" s="337" t="str">
        <f ca="1"/>
        <v>Max Occured Torque</v>
      </c>
      <c r="C126" s="132" t="str">
        <f ca="1"/>
        <v>Maximum torque of dynamic mixer motor</v>
      </c>
      <c r="D126" s="132" t="str">
        <f ca="1"/>
        <v>MaxOccuredTorque</v>
      </c>
      <c r="E126" s="132" t="str">
        <f ca="1"/>
        <v>float</v>
      </c>
      <c r="F126" s="132" t="str">
        <f ca="1"/>
        <v>Nm</v>
      </c>
      <c r="G126" s="334" t="str">
        <f ca="1"/>
        <v>5.0.8</v>
      </c>
    </row>
    <row r="127" spans="1:7">
      <c r="B127" s="335" t="str">
        <f ca="1"/>
        <v>Set Point Mix</v>
      </c>
      <c r="C127" s="167" t="str">
        <f ca="1"/>
        <v>Set value of mixing ratio</v>
      </c>
      <c r="D127" s="167" t="str">
        <f ca="1"/>
        <v>SetPointMix</v>
      </c>
      <c r="E127" s="167" t="str">
        <f ca="1"/>
        <v>float</v>
      </c>
      <c r="F127" s="167" t="str">
        <f ca="1"/>
        <v>-</v>
      </c>
      <c r="G127" s="336" t="str">
        <f ca="1"/>
        <v>5.0.8</v>
      </c>
    </row>
    <row r="128" spans="1:7" ht="24">
      <c r="A128" s="86"/>
      <c r="B128" s="337" t="str">
        <f ca="1"/>
        <v>Actual Mix</v>
      </c>
      <c r="C128" s="132" t="str">
        <f ca="1"/>
        <v>Actual value value of mixing ratio</v>
      </c>
      <c r="D128" s="132" t="str">
        <f ca="1"/>
        <v>ActualMix</v>
      </c>
      <c r="E128" s="132" t="str">
        <f ca="1"/>
        <v>float</v>
      </c>
      <c r="F128" s="132" t="str">
        <f ca="1"/>
        <v>-</v>
      </c>
      <c r="G128" s="334" t="str">
        <f ca="1"/>
        <v>5.0.8</v>
      </c>
    </row>
    <row r="129" spans="1:7" ht="36">
      <c r="B129" s="335" t="str">
        <f ca="1"/>
        <v>Set Point Mixer RPM</v>
      </c>
      <c r="C129" s="167" t="str">
        <f ca="1"/>
        <v>Set value of rotating speed of dynamic mixer motor</v>
      </c>
      <c r="D129" s="167" t="str">
        <f ca="1"/>
        <v>SetPointMixerRPM</v>
      </c>
      <c r="E129" s="167" t="str">
        <f ca="1"/>
        <v>float</v>
      </c>
      <c r="F129" s="167" t="str">
        <f ca="1"/>
        <v>-</v>
      </c>
      <c r="G129" s="336" t="str">
        <f ca="1"/>
        <v>5.0.8</v>
      </c>
    </row>
    <row r="130" spans="1:7" ht="24">
      <c r="A130" s="86"/>
      <c r="B130" s="337" t="str">
        <f ca="1"/>
        <v xml:space="preserve"> Actual Mixer RPM</v>
      </c>
      <c r="C130" s="132" t="str">
        <f ca="1"/>
        <v>Maximum speed of dynamic mixer motor</v>
      </c>
      <c r="D130" s="132" t="str">
        <f ca="1"/>
        <v>ActualMixerRPM</v>
      </c>
      <c r="E130" s="132" t="str">
        <f ca="1"/>
        <v>float</v>
      </c>
      <c r="F130" s="132" t="str">
        <f ca="1"/>
        <v>-</v>
      </c>
      <c r="G130" s="334" t="str">
        <f ca="1"/>
        <v/>
      </c>
    </row>
    <row r="131" spans="1:7" ht="48">
      <c r="B131" s="335" t="str">
        <f ca="1"/>
        <v>Robot Index</v>
      </c>
      <c r="C131" s="167" t="str">
        <f ca="1"/>
        <v xml:space="preserve">Indicates which robot does the application. Normally we have one robot. </v>
      </c>
      <c r="D131" s="167" t="str">
        <f ca="1"/>
        <v>RobotIndex</v>
      </c>
      <c r="E131" s="167" t="str">
        <f ca="1"/>
        <v>float</v>
      </c>
      <c r="F131" s="167" t="str">
        <f ca="1"/>
        <v>-</v>
      </c>
      <c r="G131" s="336" t="str">
        <f ca="1"/>
        <v>5.0.8</v>
      </c>
    </row>
    <row r="132" spans="1:7" ht="72">
      <c r="A132" s="86"/>
      <c r="B132" s="337" t="str">
        <f ca="1"/>
        <v>Ext Prog Number</v>
      </c>
      <c r="C132" s="132" t="str">
        <f ca="1"/>
        <v>Some customers send 32 bit value ExternalProgram number and we search for controller specific 255 program numbers from this value.</v>
      </c>
      <c r="D132" s="132" t="str">
        <f ca="1"/>
        <v>ExtProgfloat</v>
      </c>
      <c r="E132" s="132" t="str">
        <f ca="1"/>
        <v>float</v>
      </c>
      <c r="F132" s="132" t="str">
        <f ca="1"/>
        <v>-</v>
      </c>
      <c r="G132" s="334" t="str">
        <f ca="1"/>
        <v>5.0.8</v>
      </c>
    </row>
    <row r="133" spans="1:7" ht="24">
      <c r="B133" s="335" t="str">
        <f ca="1"/>
        <v>Total Volume Meter G1</v>
      </c>
      <c r="C133" s="167" t="str">
        <f ca="1"/>
        <v>Total volume applied with Meter 1 in gram</v>
      </c>
      <c r="D133" s="167" t="str">
        <f ca="1"/>
        <v>TotalVolumeMeterG1</v>
      </c>
      <c r="E133" s="167" t="str">
        <f ca="1"/>
        <v>float</v>
      </c>
      <c r="F133" s="167" t="str">
        <f ca="1"/>
        <v>g</v>
      </c>
      <c r="G133" s="336" t="str">
        <f ca="1"/>
        <v>5.0.8</v>
      </c>
    </row>
    <row r="134" spans="1:7" ht="24">
      <c r="A134" s="86"/>
      <c r="B134" s="337" t="str">
        <f ca="1"/>
        <v>Total Volume Meter G2</v>
      </c>
      <c r="C134" s="132" t="str">
        <f ca="1"/>
        <v>Total volume applied with Meter 2 in gram</v>
      </c>
      <c r="D134" s="132" t="str">
        <f ca="1"/>
        <v>TotalVolumeMeterG2</v>
      </c>
      <c r="E134" s="132" t="str">
        <f ca="1"/>
        <v>float</v>
      </c>
      <c r="F134" s="132" t="str">
        <f ca="1"/>
        <v>g</v>
      </c>
      <c r="G134" s="334" t="str">
        <f ca="1"/>
        <v>5.0.8</v>
      </c>
    </row>
    <row r="135" spans="1:7" ht="24">
      <c r="B135" s="335" t="str">
        <f ca="1"/>
        <v>Total Volume Meter C1</v>
      </c>
      <c r="C135" s="167" t="str">
        <f ca="1"/>
        <v>Total volume applied with Meter 1 in ccm</v>
      </c>
      <c r="D135" s="167" t="str">
        <f ca="1"/>
        <v>TotalVolumeMeterC1</v>
      </c>
      <c r="E135" s="167" t="str">
        <f ca="1"/>
        <v>float</v>
      </c>
      <c r="F135" s="167" t="str">
        <f ca="1"/>
        <v>cm³</v>
      </c>
      <c r="G135" s="336" t="str">
        <f ca="1"/>
        <v>5.0.8</v>
      </c>
    </row>
    <row r="136" spans="1:7" ht="24">
      <c r="A136" s="86"/>
      <c r="B136" s="337" t="str">
        <f ca="1"/>
        <v>Total Volume Meter C2</v>
      </c>
      <c r="C136" s="132" t="str">
        <f ca="1"/>
        <v>Total volume applied with Meter 2 in ccm</v>
      </c>
      <c r="D136" s="132" t="str">
        <f ca="1"/>
        <v>TotalVolumeMeterC2</v>
      </c>
      <c r="E136" s="132" t="str">
        <f ca="1"/>
        <v>float</v>
      </c>
      <c r="F136" s="132" t="str">
        <f ca="1"/>
        <v>cm³</v>
      </c>
      <c r="G136" s="334" t="str">
        <f ca="1"/>
        <v>5.0.8</v>
      </c>
    </row>
    <row r="137" spans="1:7" ht="24">
      <c r="B137" s="335" t="str">
        <f ca="1"/>
        <v>Application Time Meter 1</v>
      </c>
      <c r="C137" s="167" t="str">
        <f ca="1"/>
        <v>Gun open time</v>
      </c>
      <c r="D137" s="167" t="str">
        <f ca="1"/>
        <v>ApplicationTimeMeter1</v>
      </c>
      <c r="E137" s="167" t="str">
        <f ca="1"/>
        <v>float</v>
      </c>
      <c r="F137" s="167" t="str">
        <f ca="1"/>
        <v>s</v>
      </c>
      <c r="G137" s="336" t="str">
        <f ca="1"/>
        <v>5.0.8</v>
      </c>
    </row>
    <row r="138" spans="1:7" ht="24">
      <c r="A138" s="86"/>
      <c r="B138" s="337" t="str">
        <f ca="1"/>
        <v>Application Time Meter 2</v>
      </c>
      <c r="C138" s="132" t="str">
        <f ca="1"/>
        <v>Gun open time</v>
      </c>
      <c r="D138" s="132" t="str">
        <f ca="1"/>
        <v>ApplicationTimeMeter2</v>
      </c>
      <c r="E138" s="132" t="str">
        <f ca="1"/>
        <v>float</v>
      </c>
      <c r="F138" s="132" t="str">
        <f ca="1"/>
        <v>s</v>
      </c>
      <c r="G138" s="334" t="str">
        <f ca="1"/>
        <v>5.0.8</v>
      </c>
    </row>
    <row r="139" spans="1:7" ht="24">
      <c r="B139" s="335" t="str">
        <f ca="1"/>
        <v>Filling Time Meter 1</v>
      </c>
      <c r="C139" s="167" t="str">
        <f ca="1"/>
        <v>Filling Time Meter 1</v>
      </c>
      <c r="D139" s="167" t="str">
        <f ca="1"/>
        <v>FillingTimeMeter1</v>
      </c>
      <c r="E139" s="167" t="str">
        <f ca="1"/>
        <v>float</v>
      </c>
      <c r="F139" s="167" t="str">
        <f ca="1"/>
        <v>s</v>
      </c>
      <c r="G139" s="336" t="str">
        <f ca="1"/>
        <v>5.0.8</v>
      </c>
    </row>
    <row r="140" spans="1:7" ht="24">
      <c r="A140" s="86"/>
      <c r="B140" s="337" t="str">
        <f ca="1"/>
        <v>Filling Time Meter 2</v>
      </c>
      <c r="C140" s="132" t="str">
        <f ca="1"/>
        <v>Filling Time Meter 2</v>
      </c>
      <c r="D140" s="132" t="str">
        <f ca="1"/>
        <v>FillingTimeMeter2</v>
      </c>
      <c r="E140" s="132" t="str">
        <f ca="1"/>
        <v>float</v>
      </c>
      <c r="F140" s="132" t="str">
        <f ca="1"/>
        <v>s</v>
      </c>
      <c r="G140" s="334" t="str">
        <f ca="1"/>
        <v>5.0.8</v>
      </c>
    </row>
    <row r="141" spans="1:7" ht="24">
      <c r="B141" s="335" t="str">
        <f ca="1"/>
        <v>Min Pressure Meter 1</v>
      </c>
      <c r="C141" s="167" t="str">
        <f ca="1"/>
        <v>Minimum pressure for meter 1</v>
      </c>
      <c r="D141" s="167" t="str">
        <f ca="1"/>
        <v>MinPressure1</v>
      </c>
      <c r="E141" s="167" t="str">
        <f ca="1"/>
        <v>float</v>
      </c>
      <c r="F141" s="167" t="str">
        <f ca="1"/>
        <v>bar</v>
      </c>
      <c r="G141" s="336" t="str">
        <f ca="1"/>
        <v>5.0.8</v>
      </c>
    </row>
    <row r="142" spans="1:7" ht="24">
      <c r="A142" s="86"/>
      <c r="B142" s="337" t="str">
        <f ca="1"/>
        <v>Min Pressure Meter 2</v>
      </c>
      <c r="C142" s="132" t="str">
        <f ca="1"/>
        <v>Set PrePressure for meter 1</v>
      </c>
      <c r="D142" s="132" t="str">
        <f ca="1"/>
        <v>MinPressure2</v>
      </c>
      <c r="E142" s="132" t="str">
        <f ca="1"/>
        <v>float</v>
      </c>
      <c r="F142" s="132" t="str">
        <f ca="1"/>
        <v>bar</v>
      </c>
      <c r="G142" s="334" t="str">
        <f ca="1"/>
        <v>5.0.8</v>
      </c>
    </row>
    <row r="143" spans="1:7" ht="24">
      <c r="B143" s="335" t="str">
        <f ca="1"/>
        <v>Set PrePressure Meter 1</v>
      </c>
      <c r="C143" s="167" t="str">
        <f ca="1"/>
        <v>Minimum pressure for meter 2</v>
      </c>
      <c r="D143" s="167" t="str">
        <f ca="1"/>
        <v>PrePressSetMeter1</v>
      </c>
      <c r="E143" s="167" t="str">
        <f ca="1"/>
        <v>float</v>
      </c>
      <c r="F143" s="167" t="str">
        <f ca="1"/>
        <v>bar</v>
      </c>
      <c r="G143" s="336" t="str">
        <f ca="1"/>
        <v>5.0.8</v>
      </c>
    </row>
    <row r="144" spans="1:7" ht="24">
      <c r="A144" s="86"/>
      <c r="B144" s="337" t="str">
        <f ca="1"/>
        <v>Set PrePressure Meter 2</v>
      </c>
      <c r="C144" s="132" t="str">
        <f ca="1"/>
        <v>Set PrePressure for meter 2</v>
      </c>
      <c r="D144" s="132" t="str">
        <f ca="1"/>
        <v>PrePressSetMeter2</v>
      </c>
      <c r="E144" s="132" t="str">
        <f ca="1"/>
        <v>float</v>
      </c>
      <c r="F144" s="132" t="str">
        <f ca="1"/>
        <v>bar</v>
      </c>
      <c r="G144" s="334" t="str">
        <f ca="1"/>
        <v>5.0.8</v>
      </c>
    </row>
    <row r="145" spans="1:7" ht="24">
      <c r="B145" s="335" t="str">
        <f ca="1"/>
        <v>Actual PrePressure Meter 1</v>
      </c>
      <c r="C145" s="167" t="str">
        <f ca="1"/>
        <v>Actual PrePressure for meter 1</v>
      </c>
      <c r="D145" s="167" t="str">
        <f ca="1"/>
        <v>PrePressActualMeter1</v>
      </c>
      <c r="E145" s="167" t="str">
        <f ca="1"/>
        <v>float</v>
      </c>
      <c r="F145" s="167" t="str">
        <f ca="1"/>
        <v>bar</v>
      </c>
      <c r="G145" s="336" t="str">
        <f ca="1"/>
        <v>5.0.8</v>
      </c>
    </row>
    <row r="146" spans="1:7" ht="24">
      <c r="A146" s="86"/>
      <c r="B146" s="337" t="str">
        <f ca="1"/>
        <v>Actual PrePressure Meter 2</v>
      </c>
      <c r="C146" s="132" t="str">
        <f ca="1"/>
        <v>Actual PrePressure for meter 2</v>
      </c>
      <c r="D146" s="132" t="str">
        <f ca="1"/>
        <v>PrePressActualMeter2</v>
      </c>
      <c r="E146" s="132" t="str">
        <f ca="1"/>
        <v>float</v>
      </c>
      <c r="F146" s="132" t="str">
        <f ca="1"/>
        <v>bar</v>
      </c>
      <c r="G146" s="334" t="str">
        <f ca="1"/>
        <v>5.0.8</v>
      </c>
    </row>
    <row r="147" spans="1:7" ht="24">
      <c r="B147" s="335" t="str">
        <f ca="1"/>
        <v>PrePressure Deviation Meter 1</v>
      </c>
      <c r="C147" s="167" t="str">
        <f ca="1"/>
        <v>Deviation in PrePressure in Meter 1 in %</v>
      </c>
      <c r="D147" s="167" t="str">
        <f ca="1"/>
        <v>PrePressDeviationMeter1</v>
      </c>
      <c r="E147" s="167" t="str">
        <f ca="1"/>
        <v>float</v>
      </c>
      <c r="F147" s="167" t="str">
        <f ca="1"/>
        <v>bar</v>
      </c>
      <c r="G147" s="336" t="str">
        <f ca="1"/>
        <v>5.0.8</v>
      </c>
    </row>
    <row r="148" spans="1:7" ht="24">
      <c r="A148" s="86"/>
      <c r="B148" s="337" t="str">
        <f ca="1"/>
        <v>PrePressure Deviation Meter 2</v>
      </c>
      <c r="C148" s="132" t="str">
        <f ca="1"/>
        <v>Deviation in PrePressure in Meter 2 in %</v>
      </c>
      <c r="D148" s="132" t="str">
        <f ca="1"/>
        <v>PrePressDeviationMeter2</v>
      </c>
      <c r="E148" s="132" t="str">
        <f ca="1"/>
        <v>float</v>
      </c>
      <c r="F148" s="132" t="str">
        <f ca="1"/>
        <v>bar</v>
      </c>
      <c r="G148" s="334" t="str">
        <f ca="1"/>
        <v>5.0.8</v>
      </c>
    </row>
    <row r="149" spans="1:7" ht="48">
      <c r="B149" s="335" t="str">
        <f ca="1"/>
        <v>Active Barrel Hpc 1</v>
      </c>
      <c r="C149" s="167" t="str">
        <f ca="1"/>
        <v>Barrel used to refill the meter for Hpc 1 (0: no barrel or barrel number 1 or 2)</v>
      </c>
      <c r="D149" s="167" t="str">
        <f ca="1"/>
        <v>ActiveBarrelNumberHpc1</v>
      </c>
      <c r="E149" s="167" t="str">
        <f ca="1"/>
        <v>Integer</v>
      </c>
      <c r="F149" s="167" t="str">
        <f ca="1"/>
        <v>-</v>
      </c>
      <c r="G149" s="336" t="str">
        <f ca="1"/>
        <v>5.6.20</v>
      </c>
    </row>
    <row r="150" spans="1:7" ht="48">
      <c r="A150" s="86"/>
      <c r="B150" s="337" t="str">
        <f ca="1"/>
        <v>Active Barrel Hpc 2</v>
      </c>
      <c r="C150" s="132" t="str">
        <f ca="1"/>
        <v>Barrel used to refill the meter for Hpc 2 (0: no barrel or barrel number 1 or 2)</v>
      </c>
      <c r="D150" s="132" t="str">
        <f ca="1"/>
        <v>ActiveBarrelNumberHpc2</v>
      </c>
      <c r="E150" s="132" t="str">
        <f ca="1"/>
        <v>Integer</v>
      </c>
      <c r="F150" s="132" t="str">
        <f ca="1"/>
        <v>-</v>
      </c>
      <c r="G150" s="334" t="str">
        <f ca="1"/>
        <v>5.6.20</v>
      </c>
    </row>
    <row r="151" spans="1:7" ht="24">
      <c r="B151" s="335" t="str">
        <f ca="1"/>
        <v>Last Auto Purge</v>
      </c>
      <c r="C151" s="167" t="str">
        <f ca="1"/>
        <v>Duration since last automatic purge</v>
      </c>
      <c r="D151" s="167" t="str">
        <f ca="1"/>
        <v>DurationSinceLastAutoPurge</v>
      </c>
      <c r="E151" s="167" t="str">
        <f ca="1"/>
        <v>float</v>
      </c>
      <c r="F151" s="167" t="str">
        <f ca="1"/>
        <v/>
      </c>
      <c r="G151" s="336" t="str">
        <f ca="1"/>
        <v>5.6.20</v>
      </c>
    </row>
    <row r="152" spans="1:7" ht="24">
      <c r="A152" s="86"/>
      <c r="B152" s="337" t="str">
        <f ca="1"/>
        <v>Elapsed Pot Life</v>
      </c>
      <c r="C152" s="132" t="str">
        <f ca="1"/>
        <v>Elapsed pot life at start of the application</v>
      </c>
      <c r="D152" s="132" t="str">
        <f ca="1"/>
        <v>PotlifeElapsed</v>
      </c>
      <c r="E152" s="132" t="str">
        <f ca="1"/>
        <v>float</v>
      </c>
      <c r="F152" s="132" t="str">
        <f ca="1"/>
        <v/>
      </c>
      <c r="G152" s="334" t="str">
        <f ca="1"/>
        <v>5.6.20</v>
      </c>
    </row>
    <row r="153" spans="1:7" ht="24">
      <c r="B153" s="335" t="str">
        <f ca="1"/>
        <v>Applicator temperature</v>
      </c>
      <c r="C153" s="167" t="str">
        <f ca="1"/>
        <v>Applicator temperature</v>
      </c>
      <c r="D153" s="167" t="str">
        <f ca="1"/>
        <v>ApplicatorTemperature</v>
      </c>
      <c r="E153" s="167" t="str">
        <f ca="1"/>
        <v>float</v>
      </c>
      <c r="F153" s="167" t="str">
        <f ca="1"/>
        <v/>
      </c>
      <c r="G153" s="336" t="str">
        <f ca="1"/>
        <v>5.6.20</v>
      </c>
    </row>
    <row r="154" spans="1:7" ht="24">
      <c r="A154" s="86"/>
      <c r="B154" s="333" t="str">
        <f ca="1"/>
        <v>Application =&gt; Bead Arrays</v>
      </c>
      <c r="C154" s="132" t="str">
        <f ca="1"/>
        <v/>
      </c>
      <c r="D154" s="132" t="str">
        <f ca="1"/>
        <v/>
      </c>
      <c r="E154" s="132" t="str">
        <f ca="1"/>
        <v/>
      </c>
      <c r="F154" s="132" t="str">
        <f ca="1"/>
        <v/>
      </c>
      <c r="G154" s="334" t="str">
        <f ca="1"/>
        <v/>
      </c>
    </row>
    <row r="155" spans="1:7" ht="24">
      <c r="B155" s="335" t="str">
        <f ca="1"/>
        <v>Bead Numbers array</v>
      </c>
      <c r="C155" s="167" t="str">
        <f ca="1"/>
        <v>Bead number</v>
      </c>
      <c r="D155" s="167" t="str">
        <f ca="1"/>
        <v>Beadfloat</v>
      </c>
      <c r="E155" s="167" t="str">
        <f ca="1"/>
        <v>Integer</v>
      </c>
      <c r="F155" s="167" t="str">
        <f ca="1"/>
        <v>-</v>
      </c>
      <c r="G155" s="336" t="str">
        <f ca="1"/>
        <v>5.0.8</v>
      </c>
    </row>
    <row r="156" spans="1:7" ht="84">
      <c r="A156" s="86"/>
      <c r="B156" s="337" t="str">
        <f ca="1"/>
        <v>Bead results</v>
      </c>
      <c r="C156" s="132" t="str">
        <f ca="1"/>
        <v>Array of single bead application results. 
Depending upon the customer requirement each value can be extracted in derived data logic.</v>
      </c>
      <c r="D156" s="132" t="str">
        <f ca="1"/>
        <v>Result</v>
      </c>
      <c r="E156" s="132" t="str">
        <f ca="1"/>
        <v>e.g. "OK"</v>
      </c>
      <c r="F156" s="132" t="str">
        <f ca="1"/>
        <v>-</v>
      </c>
      <c r="G156" s="334" t="str">
        <f ca="1"/>
        <v>5.0.8</v>
      </c>
    </row>
    <row r="157" spans="1:7" ht="84">
      <c r="B157" s="335" t="str">
        <f ca="1"/>
        <v>Bead Measured Volumes</v>
      </c>
      <c r="C157" s="167" t="str">
        <f ca="1"/>
        <v>Array of single bead application volumes.
Depending upon the customer requirement each value can be extracted in derived data logic.</v>
      </c>
      <c r="D157" s="167" t="str">
        <f ca="1"/>
        <v>MeasuredVolume</v>
      </c>
      <c r="E157" s="167" t="str">
        <f ca="1"/>
        <v>float</v>
      </c>
      <c r="F157" s="167" t="str">
        <f ca="1"/>
        <v>cm³</v>
      </c>
      <c r="G157" s="336" t="str">
        <f ca="1"/>
        <v>5.0.8</v>
      </c>
    </row>
    <row r="158" spans="1:7" ht="84">
      <c r="B158" s="337" t="str">
        <f ca="1"/>
        <v>Bead Target Volume</v>
      </c>
      <c r="C158" s="132" t="str">
        <f ca="1"/>
        <v>Array of single bead target volumes.
Depending upon the customer requirement each value can be extracted in derived data logic.</v>
      </c>
      <c r="D158" s="132" t="str">
        <f ca="1"/>
        <v>TargetVolume</v>
      </c>
      <c r="E158" s="132" t="str">
        <f ca="1"/>
        <v>float</v>
      </c>
      <c r="F158" s="132" t="str">
        <f ca="1"/>
        <v>cm³</v>
      </c>
      <c r="G158" s="334" t="str">
        <f ca="1"/>
        <v>5.0.8</v>
      </c>
    </row>
    <row r="159" spans="1:7" ht="24">
      <c r="B159" s="335" t="str">
        <f ca="1"/>
        <v>Bead Application Times</v>
      </c>
      <c r="C159" s="167" t="str">
        <f ca="1"/>
        <v>Gun open time</v>
      </c>
      <c r="D159" s="167" t="str">
        <f ca="1"/>
        <v>ApplicationTime</v>
      </c>
      <c r="E159" s="167" t="str">
        <f ca="1"/>
        <v>float</v>
      </c>
      <c r="F159" s="167" t="str">
        <f ca="1"/>
        <v>s</v>
      </c>
      <c r="G159" s="336" t="str">
        <f ca="1"/>
        <v>5.0.8</v>
      </c>
    </row>
    <row r="160" spans="1:7" ht="84">
      <c r="A160" s="86"/>
      <c r="B160" s="337" t="str">
        <f ca="1"/>
        <v>Bead Min Pressures Meter 1</v>
      </c>
      <c r="C160" s="132" t="str">
        <f ca="1"/>
        <v>Array of single bead min pressures for meter 1.
Depending upon the customer requirement each value can be extracted in derived data logic.</v>
      </c>
      <c r="D160" s="132" t="str">
        <f ca="1"/>
        <v>MinPressure1</v>
      </c>
      <c r="E160" s="132" t="str">
        <f ca="1"/>
        <v>float</v>
      </c>
      <c r="F160" s="132" t="str">
        <f ca="1"/>
        <v>bar</v>
      </c>
      <c r="G160" s="334" t="str">
        <f ca="1"/>
        <v>5.0.8</v>
      </c>
    </row>
    <row r="161" spans="1:7" ht="84">
      <c r="B161" s="335" t="str">
        <f ca="1"/>
        <v>Bead Min Pressures Meter 2</v>
      </c>
      <c r="C161" s="167" t="str">
        <f ca="1"/>
        <v>Array of single bead min pressures for meter 2.
Depending upon the customer requirement each value can be extracted in derived data logic.</v>
      </c>
      <c r="D161" s="167" t="str">
        <f ca="1"/>
        <v>MinPressure2</v>
      </c>
      <c r="E161" s="167" t="str">
        <f ca="1"/>
        <v>float</v>
      </c>
      <c r="F161" s="167" t="str">
        <f ca="1"/>
        <v>bar</v>
      </c>
      <c r="G161" s="336" t="str">
        <f ca="1"/>
        <v>5.0.8</v>
      </c>
    </row>
    <row r="162" spans="1:7" ht="84">
      <c r="A162" s="86"/>
      <c r="B162" s="337" t="str">
        <f ca="1"/>
        <v>Bead Max Pressures Meter 1</v>
      </c>
      <c r="C162" s="132" t="str">
        <f ca="1"/>
        <v>Array of single bead max pressures for meter 1.
Depending upon the customer requirement each value can be extracted in derived data logic.</v>
      </c>
      <c r="D162" s="132" t="str">
        <f ca="1"/>
        <v>MaxPressure1</v>
      </c>
      <c r="E162" s="132" t="str">
        <f ca="1"/>
        <v>float</v>
      </c>
      <c r="F162" s="132" t="str">
        <f ca="1"/>
        <v>bar</v>
      </c>
      <c r="G162" s="334" t="str">
        <f ca="1"/>
        <v>5.0.8</v>
      </c>
    </row>
    <row r="163" spans="1:7" ht="84.75" thickBot="1">
      <c r="A163" s="86"/>
      <c r="B163" s="341" t="str">
        <f ca="1"/>
        <v>Bead Max Pressures Meter 2</v>
      </c>
      <c r="C163" s="342" t="str">
        <f ca="1"/>
        <v>Array of single bead max pressures for meter 2. Depending upon the customer requirement each value can be extracted in derived data logic.</v>
      </c>
      <c r="D163" s="342" t="str">
        <f ca="1"/>
        <v>MaxPressure2</v>
      </c>
      <c r="E163" s="342" t="str">
        <f ca="1"/>
        <v>float</v>
      </c>
      <c r="F163" s="342" t="str">
        <f ca="1"/>
        <v>bar</v>
      </c>
      <c r="G163" s="343" t="str">
        <f ca="1"/>
        <v>5.0.8</v>
      </c>
    </row>
    <row r="164" spans="1:7" ht="15.75" thickBot="1">
      <c r="B164" s="308"/>
      <c r="C164" s="308"/>
      <c r="D164" s="308"/>
      <c r="E164" s="308"/>
      <c r="F164" s="308"/>
      <c r="G164" s="308"/>
    </row>
    <row r="165" spans="1:7" ht="24.75" thickBot="1">
      <c r="B165" s="330" t="s">
        <v>88</v>
      </c>
      <c r="C165" s="331" t="s">
        <v>2</v>
      </c>
      <c r="D165" s="331" t="s">
        <v>1992</v>
      </c>
      <c r="E165" s="331" t="s">
        <v>2085</v>
      </c>
      <c r="F165" s="331" t="s">
        <v>1993</v>
      </c>
      <c r="G165" s="332" t="s">
        <v>1994</v>
      </c>
    </row>
    <row r="166" spans="1:7">
      <c r="B166" s="333" t="str" cm="1">
        <f t="array" aca="1" ref="B166:G186" ca="1">IF('ASC MQTT Standard'!A76:F96="","",'ASC MQTT Standard'!A76:F96)</f>
        <v>Errors</v>
      </c>
      <c r="C166" s="132">
        <f ca="1"/>
        <v>0</v>
      </c>
      <c r="D166" s="132" t="str">
        <f ca="1"/>
        <v/>
      </c>
      <c r="E166" s="132" t="str">
        <f ca="1"/>
        <v/>
      </c>
      <c r="F166" s="132" t="str">
        <f ca="1"/>
        <v/>
      </c>
      <c r="G166" s="334" t="str">
        <f ca="1"/>
        <v/>
      </c>
    </row>
    <row r="167" spans="1:7" ht="48">
      <c r="A167" s="86"/>
      <c r="B167" s="335" t="str">
        <f ca="1"/>
        <v>Date Time</v>
      </c>
      <c r="C167" s="167" t="str">
        <f ca="1"/>
        <v>Timestamp of error event</v>
      </c>
      <c r="D167" s="167" t="str">
        <f ca="1"/>
        <v>DateTime</v>
      </c>
      <c r="E167" s="167" t="str">
        <f ca="1"/>
        <v>e.g. "2024-08-01T12:03:59.807Z"</v>
      </c>
      <c r="F167" s="167" t="str">
        <f ca="1"/>
        <v>-</v>
      </c>
      <c r="G167" s="336" t="str">
        <f ca="1"/>
        <v>5.0.8</v>
      </c>
    </row>
    <row r="168" spans="1:7">
      <c r="A168" s="86"/>
      <c r="B168" s="337" t="str">
        <f ca="1"/>
        <v>UniqueId</v>
      </c>
      <c r="C168" s="132" t="str">
        <f ca="1"/>
        <v>Error event unique id</v>
      </c>
      <c r="D168" s="132" t="str">
        <f ca="1"/>
        <v>UniqueId</v>
      </c>
      <c r="E168" s="132" t="str">
        <f ca="1"/>
        <v>e.g. 25765</v>
      </c>
      <c r="F168" s="132" t="str">
        <f ca="1"/>
        <v>-</v>
      </c>
      <c r="G168" s="334" t="str">
        <f ca="1"/>
        <v>5.0.8</v>
      </c>
    </row>
    <row r="169" spans="1:7" ht="24">
      <c r="A169" s="86"/>
      <c r="B169" s="335" t="str">
        <f ca="1"/>
        <v>Error Number (Code)</v>
      </c>
      <c r="C169" s="167" t="str">
        <f ca="1"/>
        <v>Topic:</v>
      </c>
      <c r="D169" s="167" t="str">
        <f ca="1"/>
        <v>ErrorCode</v>
      </c>
      <c r="E169" s="167" t="str">
        <f ca="1"/>
        <v>Integer</v>
      </c>
      <c r="F169" s="167" t="str">
        <f ca="1"/>
        <v>-</v>
      </c>
      <c r="G169" s="336" t="str">
        <f ca="1"/>
        <v>5.0.8</v>
      </c>
    </row>
    <row r="170" spans="1:7" ht="84">
      <c r="A170" s="86"/>
      <c r="B170" s="337" t="str">
        <f ca="1"/>
        <v>Error Type</v>
      </c>
      <c r="C170" s="132" t="str">
        <f ca="1"/>
        <v>Type of error. Types are given below,
*Error
*Warning
*NoAckError
*MinorError
*NoAckWarning</v>
      </c>
      <c r="D170" s="132" t="str">
        <f ca="1"/>
        <v>ErrorType</v>
      </c>
      <c r="E170" s="132" t="str">
        <f ca="1"/>
        <v>e.g. "Error 3"</v>
      </c>
      <c r="F170" s="132" t="str">
        <f ca="1"/>
        <v>-</v>
      </c>
      <c r="G170" s="334" t="str">
        <f ca="1"/>
        <v>5.0.8</v>
      </c>
    </row>
    <row r="171" spans="1:7" ht="36">
      <c r="A171" s="86"/>
      <c r="B171" s="335" t="str">
        <f ca="1"/>
        <v>Error Acknowledged</v>
      </c>
      <c r="C171" s="167" t="str">
        <f ca="1"/>
        <v>Indicates whether an error is acknowledged or not.</v>
      </c>
      <c r="D171" s="167" t="str">
        <f ca="1"/>
        <v>Acknowledged</v>
      </c>
      <c r="E171" s="167" t="str">
        <f ca="1"/>
        <v>boolean</v>
      </c>
      <c r="F171" s="167" t="str">
        <f ca="1"/>
        <v>-</v>
      </c>
      <c r="G171" s="336" t="str">
        <f ca="1"/>
        <v>5.0.8</v>
      </c>
    </row>
    <row r="172" spans="1:7" ht="48">
      <c r="A172" s="86"/>
      <c r="B172" s="337" t="str">
        <f ca="1"/>
        <v>Error Text</v>
      </c>
      <c r="C172" s="132" t="str">
        <f ca="1"/>
        <v>Error text is derived using error number and error params</v>
      </c>
      <c r="D172" s="132" t="str">
        <f ca="1"/>
        <v>ErrorText</v>
      </c>
      <c r="E172" s="132" t="str">
        <f ca="1"/>
        <v>string, e.g. "Emergency off activated"</v>
      </c>
      <c r="F172" s="132" t="str">
        <f ca="1"/>
        <v>-</v>
      </c>
      <c r="G172" s="334" t="str">
        <f ca="1"/>
        <v>5.0.8</v>
      </c>
    </row>
    <row r="173" spans="1:7" ht="409.5">
      <c r="A173" s="86"/>
      <c r="B173" s="335" t="str">
        <f ca="1"/>
        <v>Error Parameter Main State</v>
      </c>
      <c r="C173" s="167" t="str">
        <f ca="1"/>
        <v>Enum that indicate the main state of the system. Enums are given below,
 0 Ruheschritt 
 1 Modus: Auto, Hand, Service 
 2 Referenzieren 
 3 Füllen 
 4 Kalibrierspülen 
 5 Applizieren im Automatikbetrieb 
 6 Spülen 
 7 Servicebetrieb 
  8 Zirkulationsbetrieb 
  9 Leeren 
 10 Warten auf das Vision System 
 11 XML-Datei wird geladen 
 12 Automatische Schmierung 
 13 Pistolen Kalibreirung 
 14 Zahnraddosierer 
 15 Schlauchbruchüberwachung 
 16 Modellbildung der offenen Strecke ohne (Druck-)Regler
 17: Generate graph for visco control 
18: Handling for the self test
 19: Handling for monitoring the pressure distance graph
 20: Handling for purging the meter chamber 
 21: Handling of Bubble Detection process
 22: Wait devices ready to operate (MAC Motor  signals 
 23: Automatic Leakage Test Process
 24: Measurement Nozzle Characteristics
 25: Compression Test</v>
      </c>
      <c r="D173" s="167" t="str">
        <f ca="1"/>
        <v>ErrorParameterMainState</v>
      </c>
      <c r="E173" s="167" t="str">
        <f ca="1"/>
        <v>Integer</v>
      </c>
      <c r="F173" s="167" t="str">
        <f ca="1"/>
        <v>-</v>
      </c>
      <c r="G173" s="336" t="str">
        <f ca="1"/>
        <v>5.0.8</v>
      </c>
    </row>
    <row r="174" spans="1:7" ht="60">
      <c r="A174" s="86"/>
      <c r="B174" s="337" t="str">
        <f ca="1"/>
        <v>Error Parameter Extended Main State</v>
      </c>
      <c r="C174" s="132" t="str">
        <f ca="1"/>
        <v>Enum that indicate the extended state of the system. If there is an extended state it will override the main state.</v>
      </c>
      <c r="D174" s="132" t="str">
        <f ca="1"/>
        <v>ErrorParameterExtendedMainState</v>
      </c>
      <c r="E174" s="132" t="str">
        <f ca="1"/>
        <v>Integer</v>
      </c>
      <c r="F174" s="132" t="str">
        <f ca="1"/>
        <v>-</v>
      </c>
      <c r="G174" s="334" t="str">
        <f ca="1"/>
        <v>5.0.8</v>
      </c>
    </row>
    <row r="175" spans="1:7">
      <c r="A175" s="86"/>
      <c r="B175" s="335" t="str">
        <f ca="1"/>
        <v>Controller Mode</v>
      </c>
      <c r="C175" s="167" t="str">
        <f ca="1"/>
        <v>Mode of the controller.</v>
      </c>
      <c r="D175" s="167" t="str">
        <f ca="1"/>
        <v>ControllerMode</v>
      </c>
      <c r="E175" s="167" t="str">
        <f ca="1"/>
        <v>Integer</v>
      </c>
      <c r="F175" s="167" t="str">
        <f ca="1"/>
        <v>-</v>
      </c>
      <c r="G175" s="336" t="str">
        <f ca="1"/>
        <v>5.0.8</v>
      </c>
    </row>
    <row r="176" spans="1:7" ht="60">
      <c r="A176" s="86"/>
      <c r="B176" s="337" t="str">
        <f ca="1"/>
        <v>Error Parm 1</v>
      </c>
      <c r="C176" s="132" t="str">
        <f ca="1"/>
        <v>Error paramater which is used to derive messageDescription, messageHint, messageTitle, errorText</v>
      </c>
      <c r="D176" s="132" t="str">
        <f ca="1"/>
        <v>Parameter1</v>
      </c>
      <c r="E176" s="132" t="str">
        <f ca="1"/>
        <v>Integer</v>
      </c>
      <c r="F176" s="132" t="str">
        <f ca="1"/>
        <v>-</v>
      </c>
      <c r="G176" s="334" t="str">
        <f ca="1"/>
        <v>5.0.8</v>
      </c>
    </row>
    <row r="177" spans="1:7" ht="60">
      <c r="A177" s="86"/>
      <c r="B177" s="335" t="str">
        <f ca="1"/>
        <v>Error Parm 2</v>
      </c>
      <c r="C177" s="167" t="str">
        <f ca="1"/>
        <v>Error paramater which is used to derive messageDescription, messageHint, messageTitle, errorText</v>
      </c>
      <c r="D177" s="167" t="str">
        <f ca="1"/>
        <v>Parameter2</v>
      </c>
      <c r="E177" s="167" t="str">
        <f ca="1"/>
        <v>Integer</v>
      </c>
      <c r="F177" s="167" t="str">
        <f ca="1"/>
        <v>-</v>
      </c>
      <c r="G177" s="336" t="str">
        <f ca="1"/>
        <v>5.0.8</v>
      </c>
    </row>
    <row r="178" spans="1:7" ht="72">
      <c r="A178" s="86"/>
      <c r="B178" s="337" t="str">
        <f ca="1"/>
        <v>Error Parm 3</v>
      </c>
      <c r="C178" s="132" t="str">
        <f ca="1"/>
        <v>Error paramater is used to derive messageDescription, messageHint, messageTitle, errorText which</v>
      </c>
      <c r="D178" s="132" t="str">
        <f ca="1"/>
        <v>Parameter3</v>
      </c>
      <c r="E178" s="132" t="str">
        <f ca="1"/>
        <v>Integer</v>
      </c>
      <c r="F178" s="132" t="str">
        <f ca="1"/>
        <v>-</v>
      </c>
      <c r="G178" s="334" t="str">
        <f ca="1"/>
        <v>5.0.8</v>
      </c>
    </row>
    <row r="179" spans="1:7">
      <c r="A179" s="86"/>
      <c r="B179" s="335" t="str">
        <f ca="1"/>
        <v>Station</v>
      </c>
      <c r="C179" s="167" t="str">
        <f ca="1"/>
        <v>Id of the runtime system</v>
      </c>
      <c r="D179" s="167" t="str">
        <f ca="1"/>
        <v>Station</v>
      </c>
      <c r="E179" s="167" t="str">
        <f ca="1"/>
        <v>e.g. "801"</v>
      </c>
      <c r="F179" s="167" t="str">
        <f ca="1"/>
        <v>-</v>
      </c>
      <c r="G179" s="336" t="str">
        <f ca="1"/>
        <v>5.0.8</v>
      </c>
    </row>
    <row r="180" spans="1:7" ht="60">
      <c r="A180" s="86"/>
      <c r="B180" s="337" t="str">
        <f ca="1"/>
        <v>Handle</v>
      </c>
      <c r="C180" s="132" t="str">
        <f ca="1"/>
        <v>This is a number that increases whenever there is a new error. This was used for sorting the errors.</v>
      </c>
      <c r="D180" s="132" t="str">
        <f ca="1"/>
        <v>Handle</v>
      </c>
      <c r="E180" s="132" t="str">
        <f ca="1"/>
        <v>Integer</v>
      </c>
      <c r="F180" s="132" t="str">
        <f ca="1"/>
        <v>-</v>
      </c>
      <c r="G180" s="334" t="str">
        <f ca="1"/>
        <v>5.0.8</v>
      </c>
    </row>
    <row r="181" spans="1:7">
      <c r="A181" s="86"/>
      <c r="B181" s="335" t="str">
        <f ca="1"/>
        <v>Origin</v>
      </c>
      <c r="C181" s="167" t="str">
        <f ca="1"/>
        <v>Origin</v>
      </c>
      <c r="D181" s="167" t="str">
        <f ca="1"/>
        <v>Origin</v>
      </c>
      <c r="E181" s="167" t="str">
        <f ca="1"/>
        <v>Integer</v>
      </c>
      <c r="F181" s="167" t="str">
        <f ca="1"/>
        <v>-</v>
      </c>
      <c r="G181" s="336" t="str">
        <f ca="1"/>
        <v>5.0.8</v>
      </c>
    </row>
    <row r="182" spans="1:7" ht="84">
      <c r="A182" s="86"/>
      <c r="B182" s="337" t="str">
        <f ca="1"/>
        <v>SpsWhoAcked</v>
      </c>
      <c r="C182" s="132" t="str">
        <f ca="1"/>
        <v>Indicates who acknowledged the error.
e_AckNone,
e_AckRobot,
e_AckPLC,
e_AckUser,
e_External</v>
      </c>
      <c r="D182" s="132" t="str">
        <f ca="1"/>
        <v>SpsWhoAcked</v>
      </c>
      <c r="E182" s="132" t="str">
        <f ca="1"/>
        <v>Integer</v>
      </c>
      <c r="F182" s="132" t="str">
        <f ca="1"/>
        <v>-</v>
      </c>
      <c r="G182" s="334" t="str">
        <f ca="1"/>
        <v>5.0.8</v>
      </c>
    </row>
    <row r="183" spans="1:7" ht="84">
      <c r="A183" s="86"/>
      <c r="B183" s="335" t="str">
        <f ca="1"/>
        <v>WhoAcked</v>
      </c>
      <c r="C183" s="167" t="str">
        <f ca="1"/>
        <v>Indicates who acknowledged the error.
e_AckNone,
e_AckRobot,
e_AckPLC,
e_AckUser,
e_External</v>
      </c>
      <c r="D183" s="167" t="str">
        <f ca="1"/>
        <v>WhoAcked</v>
      </c>
      <c r="E183" s="167" t="str">
        <f ca="1"/>
        <v>e.g. "..."</v>
      </c>
      <c r="F183" s="167" t="str">
        <f ca="1"/>
        <v>-</v>
      </c>
      <c r="G183" s="336" t="str">
        <f ca="1"/>
        <v>5.0.8</v>
      </c>
    </row>
    <row r="184" spans="1:7" ht="24">
      <c r="A184" s="86"/>
      <c r="B184" s="337" t="str">
        <f ca="1"/>
        <v>Operator Name</v>
      </c>
      <c r="C184" s="132" t="str">
        <f ca="1"/>
        <v>Operator that was logged in</v>
      </c>
      <c r="D184" s="132" t="str">
        <f ca="1"/>
        <v>OperatorName</v>
      </c>
      <c r="E184" s="132" t="str">
        <f ca="1"/>
        <v>string, e.g. ""</v>
      </c>
      <c r="F184" s="132" t="str">
        <f ca="1"/>
        <v>-</v>
      </c>
      <c r="G184" s="334" t="str">
        <f ca="1"/>
        <v>5.0.8</v>
      </c>
    </row>
    <row r="185" spans="1:7" ht="24">
      <c r="A185" s="86"/>
      <c r="B185" s="335" t="str">
        <f ca="1"/>
        <v>Acknowledgment Reason</v>
      </c>
      <c r="C185" s="167" t="str">
        <f ca="1"/>
        <v>Reason of the acknowledgement</v>
      </c>
      <c r="D185" s="167" t="str">
        <f ca="1"/>
        <v>AckReason</v>
      </c>
      <c r="E185" s="167" t="str">
        <f ca="1"/>
        <v>string, e.g. ""</v>
      </c>
      <c r="F185" s="167" t="str">
        <f ca="1"/>
        <v>-</v>
      </c>
      <c r="G185" s="336" t="str">
        <f ca="1"/>
        <v>5.0.8</v>
      </c>
    </row>
    <row r="186" spans="1:7" ht="48.75" thickBot="1">
      <c r="A186" s="86"/>
      <c r="B186" s="338" t="str">
        <f ca="1"/>
        <v>Acknowledgment Timestamp</v>
      </c>
      <c r="C186" s="339" t="str">
        <f ca="1"/>
        <v>Timestamp of the acknowledgement</v>
      </c>
      <c r="D186" s="339" t="str">
        <f ca="1"/>
        <v>AckTimestamp</v>
      </c>
      <c r="E186" s="339" t="str">
        <f ca="1"/>
        <v>e.g. "2024-08-01T12:03:59.807Z"</v>
      </c>
      <c r="F186" s="339" t="str">
        <f ca="1"/>
        <v>-</v>
      </c>
      <c r="G186" s="340" t="str">
        <f ca="1"/>
        <v>5.0.8</v>
      </c>
    </row>
    <row r="187" spans="1:7" ht="15.75" thickBot="1">
      <c r="B187" s="308"/>
      <c r="C187" s="308"/>
      <c r="D187" s="308"/>
      <c r="E187" s="308"/>
      <c r="F187" s="308"/>
      <c r="G187" s="308"/>
    </row>
    <row r="188" spans="1:7" ht="24.75" thickBot="1">
      <c r="B188" s="330" t="s">
        <v>88</v>
      </c>
      <c r="C188" s="331" t="s">
        <v>2</v>
      </c>
      <c r="D188" s="331" t="s">
        <v>1992</v>
      </c>
      <c r="E188" s="331" t="s">
        <v>2085</v>
      </c>
      <c r="F188" s="331" t="s">
        <v>1993</v>
      </c>
      <c r="G188" s="332" t="s">
        <v>1994</v>
      </c>
    </row>
    <row r="189" spans="1:7">
      <c r="A189" s="86"/>
      <c r="B189" s="333" t="str" cm="1">
        <f t="array" aca="1" ref="B189:G204" ca="1">IF('ASC MQTT Standard'!A98:F113="","",'ASC MQTT Standard'!A98:F113)</f>
        <v>Active Alarms</v>
      </c>
      <c r="C189" s="132" t="str">
        <f ca="1"/>
        <v/>
      </c>
      <c r="D189" s="132" t="str">
        <f ca="1"/>
        <v/>
      </c>
      <c r="E189" s="132" t="str">
        <f ca="1"/>
        <v/>
      </c>
      <c r="F189" s="132" t="str">
        <f ca="1"/>
        <v/>
      </c>
      <c r="G189" s="334" t="str">
        <f ca="1"/>
        <v/>
      </c>
    </row>
    <row r="190" spans="1:7" ht="60">
      <c r="A190" s="86"/>
      <c r="B190" s="335" t="str">
        <f ca="1"/>
        <v>Array of error codes</v>
      </c>
      <c r="C190" s="167" t="str">
        <f ca="1"/>
        <v>This data is used to derive messageDescription, messageHint, messageTitle</v>
      </c>
      <c r="D190" s="167" t="str">
        <f ca="1"/>
        <v>ErrorCode</v>
      </c>
      <c r="E190" s="167" t="str">
        <f ca="1"/>
        <v>Integer</v>
      </c>
      <c r="F190" s="167" t="str">
        <f ca="1"/>
        <v/>
      </c>
      <c r="G190" s="336" t="str">
        <f ca="1"/>
        <v>5.2.1</v>
      </c>
    </row>
    <row r="191" spans="1:7" ht="84">
      <c r="A191" s="86"/>
      <c r="B191" s="337" t="str">
        <f ca="1"/>
        <v>Array of error categories</v>
      </c>
      <c r="C191" s="132" t="str">
        <f ca="1"/>
        <v>Type of error. Types are given below,
*Error
*Warning
*NoAckError
*MinorError
*NoAckWarning</v>
      </c>
      <c r="D191" s="132" t="str">
        <f ca="1"/>
        <v>ErrorType</v>
      </c>
      <c r="E191" s="132" t="str">
        <f ca="1"/>
        <v>e.g. "Error 3"</v>
      </c>
      <c r="F191" s="132" t="str">
        <f ca="1"/>
        <v/>
      </c>
      <c r="G191" s="334" t="str">
        <f ca="1"/>
        <v>5.2.1</v>
      </c>
    </row>
    <row r="192" spans="1:7" ht="60">
      <c r="B192" s="335" t="str">
        <f ca="1"/>
        <v>Array of extended main state</v>
      </c>
      <c r="C192" s="167" t="str">
        <f ca="1"/>
        <v>Enum that indicate the extended state of the system. If there is an extended state it will override the main state.</v>
      </c>
      <c r="D192" s="167" t="str">
        <f ca="1"/>
        <v>ErrorParameterExtendedMainState</v>
      </c>
      <c r="E192" s="167" t="str">
        <f ca="1"/>
        <v>Integer</v>
      </c>
      <c r="F192" s="167" t="str">
        <f ca="1"/>
        <v/>
      </c>
      <c r="G192" s="336" t="str">
        <f ca="1"/>
        <v>5.2.1</v>
      </c>
    </row>
    <row r="193" spans="1:7" ht="24">
      <c r="B193" s="337" t="str">
        <f ca="1"/>
        <v>Array of controller mode</v>
      </c>
      <c r="C193" s="132" t="str">
        <f ca="1"/>
        <v>Mode of the controller.</v>
      </c>
      <c r="D193" s="132" t="str">
        <f ca="1"/>
        <v>ControllerMode</v>
      </c>
      <c r="E193" s="132" t="str">
        <f ca="1"/>
        <v>Integer</v>
      </c>
      <c r="F193" s="132" t="str">
        <f ca="1"/>
        <v/>
      </c>
      <c r="G193" s="334" t="str">
        <f ca="1"/>
        <v>5.2.1</v>
      </c>
    </row>
    <row r="194" spans="1:7" ht="60">
      <c r="B194" s="335" t="str">
        <f ca="1"/>
        <v>Array of handle</v>
      </c>
      <c r="C194" s="167" t="str">
        <f ca="1"/>
        <v>This is a number that increases whenever there is a new error. This was used for sorting the errors.</v>
      </c>
      <c r="D194" s="167" t="str">
        <f ca="1"/>
        <v>Handle</v>
      </c>
      <c r="E194" s="167" t="str">
        <f ca="1"/>
        <v>Integer</v>
      </c>
      <c r="F194" s="167" t="str">
        <f ca="1"/>
        <v/>
      </c>
      <c r="G194" s="336" t="str">
        <f ca="1"/>
        <v>5.2.1</v>
      </c>
    </row>
    <row r="195" spans="1:7" ht="60">
      <c r="B195" s="337" t="str">
        <f ca="1"/>
        <v>Array of error parameter 1</v>
      </c>
      <c r="C195" s="132" t="str">
        <f ca="1"/>
        <v>Error paramater which is used to derive messageDescription, messageHint, messageTitle, errorText</v>
      </c>
      <c r="D195" s="132" t="str">
        <f ca="1"/>
        <v>Parameter1</v>
      </c>
      <c r="E195" s="132" t="str">
        <f ca="1"/>
        <v>Integer</v>
      </c>
      <c r="F195" s="132" t="str">
        <f ca="1"/>
        <v/>
      </c>
      <c r="G195" s="334" t="str">
        <f ca="1"/>
        <v>5.2.1</v>
      </c>
    </row>
    <row r="196" spans="1:7" ht="60">
      <c r="B196" s="335" t="str">
        <f ca="1"/>
        <v>Array of error parameter 2</v>
      </c>
      <c r="C196" s="167" t="str">
        <f ca="1"/>
        <v>Error paramater which is used to derive messageDescription, messageHint, messageTitle, errorText</v>
      </c>
      <c r="D196" s="167" t="str">
        <f ca="1"/>
        <v>Parameter2</v>
      </c>
      <c r="E196" s="167" t="str">
        <f ca="1"/>
        <v>Integer</v>
      </c>
      <c r="F196" s="167" t="str">
        <f ca="1"/>
        <v/>
      </c>
      <c r="G196" s="336" t="str">
        <f ca="1"/>
        <v>5.2.1</v>
      </c>
    </row>
    <row r="197" spans="1:7" ht="72">
      <c r="A197" s="86"/>
      <c r="B197" s="337" t="str">
        <f ca="1"/>
        <v>Array of error parameter 3</v>
      </c>
      <c r="C197" s="132" t="str">
        <f ca="1"/>
        <v>Error paramater is used to derive messageDescription, messageHint, messageTitle, errorText which</v>
      </c>
      <c r="D197" s="132" t="str">
        <f ca="1"/>
        <v>Parameter3</v>
      </c>
      <c r="E197" s="132" t="str">
        <f ca="1"/>
        <v>Integer</v>
      </c>
      <c r="F197" s="132" t="str">
        <f ca="1"/>
        <v/>
      </c>
      <c r="G197" s="334" t="str">
        <f ca="1"/>
        <v>5.2.1</v>
      </c>
    </row>
    <row r="198" spans="1:7" ht="36">
      <c r="B198" s="335" t="str">
        <f ca="1"/>
        <v>Array of whether the error is acknowledgable</v>
      </c>
      <c r="C198" s="167" t="str">
        <f ca="1"/>
        <v>Indicates whether an error is acknowledged or not.</v>
      </c>
      <c r="D198" s="167" t="str">
        <f ca="1"/>
        <v>IsAckable</v>
      </c>
      <c r="E198" s="167" t="str">
        <f ca="1"/>
        <v>Bool</v>
      </c>
      <c r="F198" s="167" t="str">
        <f ca="1"/>
        <v/>
      </c>
      <c r="G198" s="336" t="str">
        <f ca="1"/>
        <v>5.2.1</v>
      </c>
    </row>
    <row r="199" spans="1:7">
      <c r="B199" s="337" t="str">
        <f ca="1"/>
        <v>Array of key</v>
      </c>
      <c r="C199" s="132" t="str">
        <f ca="1"/>
        <v>The key</v>
      </c>
      <c r="D199" s="132" t="str">
        <f ca="1"/>
        <v>Key</v>
      </c>
      <c r="E199" s="132" t="str">
        <f ca="1"/>
        <v>e.g. "0"</v>
      </c>
      <c r="F199" s="132" t="str">
        <f ca="1"/>
        <v/>
      </c>
      <c r="G199" s="334" t="str">
        <f ca="1"/>
        <v>5.2.1</v>
      </c>
    </row>
    <row r="200" spans="1:7" ht="409.5">
      <c r="B200" s="335" t="str">
        <f ca="1"/>
        <v>Array of main state</v>
      </c>
      <c r="C200" s="167" t="str">
        <f ca="1"/>
        <v>Enum that indicate the main state of the system. Enums are given below,
 0 Ruheschritt 
 1 Modus: Auto, Hand, Service 
 2 Referenzieren 
 3 Füllen 
 4 Kalibrierspülen 
 5 Applizieren im Automatikbetrieb 
 6 Spülen 
 7 Servicebetrieb 
  8 Zirkulationsbetrieb 
  9 Leeren 
 10 Warten auf das Vision System 
 11 XML-Datei wird geladen 
 12 Automatische Schmierung 
 13 Pistolen Kalibreirung 
 14 Zahnraddosierer 
 15 Schlauchbruchüberwachung 
 16 Modellbildung der offenen Strecke ohne (Druck-)Regler
 17: Generate graph for visco control 
18: Handling for the self test
 19: Handling for monitoring the pressure distance graph
 20: Handling for purging the meter chamber 
 21: Handling of Bubble Detection process
 22: Wait devices ready to operate (MAC Motor  signals 
 23: Automatic Leakage Test Process
 24: Measurement Nozzle Characteristics
 25: Compression Test</v>
      </c>
      <c r="D200" s="167" t="str">
        <f ca="1"/>
        <v>ErrorParameterMainState</v>
      </c>
      <c r="E200" s="167" t="str">
        <f ca="1"/>
        <v>Integer</v>
      </c>
      <c r="F200" s="167" t="str">
        <f ca="1"/>
        <v/>
      </c>
      <c r="G200" s="336" t="str">
        <f ca="1"/>
        <v>5.2.1</v>
      </c>
    </row>
    <row r="201" spans="1:7">
      <c r="A201" s="86"/>
      <c r="B201" s="337" t="str">
        <f ca="1"/>
        <v>Array of origin</v>
      </c>
      <c r="C201" s="132" t="str">
        <f ca="1"/>
        <v>Origin</v>
      </c>
      <c r="D201" s="132" t="str">
        <f ca="1"/>
        <v>Origin</v>
      </c>
      <c r="E201" s="132" t="str">
        <f ca="1"/>
        <v>Integer</v>
      </c>
      <c r="F201" s="132" t="str">
        <f ca="1"/>
        <v/>
      </c>
      <c r="G201" s="334" t="str">
        <f ca="1"/>
        <v>5.2.1</v>
      </c>
    </row>
    <row r="202" spans="1:7" ht="24">
      <c r="B202" s="335" t="str">
        <f ca="1"/>
        <v>Array of runtime system</v>
      </c>
      <c r="C202" s="167" t="str">
        <f ca="1"/>
        <v>the runtime system, e.g. 801 or 811</v>
      </c>
      <c r="D202" s="167" t="str">
        <f ca="1"/>
        <v>Station</v>
      </c>
      <c r="E202" s="167" t="str">
        <f ca="1"/>
        <v>e.g. "801"</v>
      </c>
      <c r="F202" s="167" t="str">
        <f ca="1"/>
        <v/>
      </c>
      <c r="G202" s="336" t="str">
        <f ca="1"/>
        <v>5.2.1</v>
      </c>
    </row>
    <row r="203" spans="1:7" ht="48">
      <c r="A203" s="86"/>
      <c r="B203" s="337" t="str">
        <f ca="1"/>
        <v>Array of datetime</v>
      </c>
      <c r="C203" s="132" t="str">
        <f ca="1"/>
        <v xml:space="preserve">The timestamp when the alarm was raised. </v>
      </c>
      <c r="D203" s="132" t="str">
        <f ca="1"/>
        <v>DateTime</v>
      </c>
      <c r="E203" s="132" t="str">
        <f ca="1"/>
        <v>e.g. "2024-08-01T12:03:59.807Z"</v>
      </c>
      <c r="F203" s="132" t="str">
        <f ca="1"/>
        <v/>
      </c>
      <c r="G203" s="334" t="str">
        <f ca="1"/>
        <v>5.2.1</v>
      </c>
    </row>
    <row r="204" spans="1:7" ht="60.75" thickBot="1">
      <c r="B204" s="341" t="str">
        <f ca="1"/>
        <v>Array of error text</v>
      </c>
      <c r="C204" s="342" t="str">
        <f ca="1"/>
        <v>Error text is derived using error number and error params</v>
      </c>
      <c r="D204" s="342" t="str">
        <f ca="1"/>
        <v>Text</v>
      </c>
      <c r="E204" s="342" t="str">
        <f ca="1"/>
        <v>e.g. "Automatic lubrication 1 is requested"</v>
      </c>
      <c r="F204" s="342" t="str">
        <f ca="1"/>
        <v/>
      </c>
      <c r="G204" s="343" t="str">
        <f ca="1"/>
        <v>5.2.1</v>
      </c>
    </row>
    <row r="205" spans="1:7" ht="15.75" thickBot="1">
      <c r="B205" s="308"/>
      <c r="C205" s="308"/>
      <c r="D205" s="308"/>
      <c r="E205" s="308"/>
      <c r="F205" s="308"/>
      <c r="G205" s="308"/>
    </row>
    <row r="206" spans="1:7" ht="24.75" thickBot="1">
      <c r="B206" s="330" t="s">
        <v>88</v>
      </c>
      <c r="C206" s="331" t="s">
        <v>2</v>
      </c>
      <c r="D206" s="331" t="s">
        <v>1992</v>
      </c>
      <c r="E206" s="331" t="s">
        <v>2085</v>
      </c>
      <c r="F206" s="331" t="s">
        <v>1993</v>
      </c>
      <c r="G206" s="332" t="s">
        <v>1994</v>
      </c>
    </row>
    <row r="207" spans="1:7">
      <c r="B207" s="333" t="str" cm="1">
        <f t="array" aca="1" ref="B207:G216" ca="1">IF('ASC MQTT Standard'!A116:F125="","",'ASC MQTT Standard'!A116:F125)</f>
        <v>Parmeter Changes</v>
      </c>
      <c r="C207" s="132" t="str">
        <f ca="1"/>
        <v/>
      </c>
      <c r="D207" s="132" t="str">
        <f ca="1"/>
        <v/>
      </c>
      <c r="E207" s="132" t="str">
        <f ca="1"/>
        <v/>
      </c>
      <c r="F207" s="132" t="str">
        <f ca="1"/>
        <v/>
      </c>
      <c r="G207" s="334" t="str">
        <f ca="1"/>
        <v/>
      </c>
    </row>
    <row r="208" spans="1:7" ht="48">
      <c r="B208" s="335" t="str">
        <f ca="1"/>
        <v>Parameter Date Time</v>
      </c>
      <c r="C208" s="167" t="str">
        <f ca="1"/>
        <v>Timestamp of parameter change</v>
      </c>
      <c r="D208" s="167" t="str">
        <f ca="1"/>
        <v>DateTime</v>
      </c>
      <c r="E208" s="167" t="str">
        <f ca="1"/>
        <v>e.g. "2024-08-01T12:03:59.807Z"</v>
      </c>
      <c r="F208" s="167" t="str">
        <f ca="1"/>
        <v>-</v>
      </c>
      <c r="G208" s="336" t="str">
        <f ca="1"/>
        <v>5.0.8</v>
      </c>
    </row>
    <row r="209" spans="2:7" ht="24">
      <c r="B209" s="337" t="str">
        <f ca="1"/>
        <v>UniqueId</v>
      </c>
      <c r="C209" s="132" t="str">
        <f ca="1"/>
        <v xml:space="preserve">UniqueId of parameter change </v>
      </c>
      <c r="D209" s="132" t="str">
        <f ca="1"/>
        <v>UniqueId</v>
      </c>
      <c r="E209" s="132" t="str">
        <f ca="1"/>
        <v>Integer</v>
      </c>
      <c r="F209" s="132" t="str">
        <f ca="1"/>
        <v>-</v>
      </c>
      <c r="G209" s="334" t="str">
        <f ca="1"/>
        <v>5.0.8</v>
      </c>
    </row>
    <row r="210" spans="2:7" ht="24">
      <c r="B210" s="335" t="str">
        <f ca="1"/>
        <v>Parameter Change User</v>
      </c>
      <c r="C210" s="167" t="str">
        <f ca="1"/>
        <v>User name</v>
      </c>
      <c r="D210" s="167" t="str">
        <f ca="1"/>
        <v>User</v>
      </c>
      <c r="E210" s="167" t="str">
        <f ca="1"/>
        <v>e.g. "Guest"</v>
      </c>
      <c r="F210" s="167" t="str">
        <f ca="1"/>
        <v>-</v>
      </c>
      <c r="G210" s="336" t="str">
        <f ca="1"/>
        <v>5.0.8</v>
      </c>
    </row>
    <row r="211" spans="2:7" ht="24">
      <c r="B211" s="337" t="str">
        <f ca="1"/>
        <v>Parameter Change OldValue</v>
      </c>
      <c r="C211" s="132" t="str">
        <f ca="1"/>
        <v>Old value</v>
      </c>
      <c r="D211" s="132" t="str">
        <f ca="1"/>
        <v>OldValue</v>
      </c>
      <c r="E211" s="132" t="str">
        <f ca="1"/>
        <v>e.g. "de-DE"</v>
      </c>
      <c r="F211" s="132" t="str">
        <f ca="1"/>
        <v>-</v>
      </c>
      <c r="G211" s="334" t="str">
        <f ca="1"/>
        <v>5.0.8</v>
      </c>
    </row>
    <row r="212" spans="2:7" ht="24">
      <c r="B212" s="335" t="str">
        <f ca="1"/>
        <v>Parameter Change NewValue</v>
      </c>
      <c r="C212" s="167" t="str">
        <f ca="1"/>
        <v>New value</v>
      </c>
      <c r="D212" s="167" t="str">
        <f ca="1"/>
        <v>NewValue</v>
      </c>
      <c r="E212" s="167" t="str">
        <f ca="1"/>
        <v>e.g. "en-US"</v>
      </c>
      <c r="F212" s="167" t="str">
        <f ca="1"/>
        <v>-</v>
      </c>
      <c r="G212" s="336" t="str">
        <f ca="1"/>
        <v>5.0.8</v>
      </c>
    </row>
    <row r="213" spans="2:7">
      <c r="B213" s="337" t="str">
        <f ca="1"/>
        <v>Station</v>
      </c>
      <c r="C213" s="132" t="str">
        <f ca="1"/>
        <v>Id of the runtime system</v>
      </c>
      <c r="D213" s="132" t="str">
        <f ca="1"/>
        <v>Station</v>
      </c>
      <c r="E213" s="132" t="str">
        <f ca="1"/>
        <v>e.g. "801"</v>
      </c>
      <c r="F213" s="132" t="str">
        <f ca="1"/>
        <v>-</v>
      </c>
      <c r="G213" s="334" t="str">
        <f ca="1"/>
        <v>5.0.8</v>
      </c>
    </row>
    <row r="214" spans="2:7" ht="36">
      <c r="B214" s="335" t="str">
        <f ca="1"/>
        <v>Parameter Name</v>
      </c>
      <c r="C214" s="167" t="str">
        <f ca="1"/>
        <v>Name of parameter that was changed</v>
      </c>
      <c r="D214" s="167" t="str">
        <f ca="1"/>
        <v>ParamName</v>
      </c>
      <c r="E214" s="167" t="str">
        <f ca="1"/>
        <v>e.g. "Change language"</v>
      </c>
      <c r="F214" s="167" t="str">
        <f ca="1"/>
        <v>-</v>
      </c>
      <c r="G214" s="336" t="str">
        <f ca="1"/>
        <v>5.0.8</v>
      </c>
    </row>
    <row r="215" spans="2:7" ht="24">
      <c r="B215" s="337" t="str">
        <f ca="1"/>
        <v>Change Reason</v>
      </c>
      <c r="C215" s="132" t="str">
        <f ca="1"/>
        <v>Reason for the change of the parameter</v>
      </c>
      <c r="D215" s="132" t="str">
        <f ca="1"/>
        <v>ChangeReason</v>
      </c>
      <c r="E215" s="132" t="str">
        <f ca="1"/>
        <v>e.g. ""</v>
      </c>
      <c r="F215" s="132" t="str">
        <f ca="1"/>
        <v>-</v>
      </c>
      <c r="G215" s="334" t="str">
        <f ca="1"/>
        <v>5.0.8</v>
      </c>
    </row>
    <row r="216" spans="2:7" ht="60.75" thickBot="1">
      <c r="B216" s="341" t="str">
        <f ca="1"/>
        <v>Change Type</v>
      </c>
      <c r="C216" s="342" t="str">
        <f ca="1"/>
        <v xml:space="preserve">        NotSet = 0,
        System = 1,
        User = 2,
        NotLogged = 3,
        UserFollowUp = 4</v>
      </c>
      <c r="D216" s="342" t="str">
        <f ca="1"/>
        <v>ChangeType</v>
      </c>
      <c r="E216" s="342" t="str">
        <f ca="1"/>
        <v>Integer</v>
      </c>
      <c r="F216" s="342" t="str">
        <f ca="1"/>
        <v>-</v>
      </c>
      <c r="G216" s="343" t="str">
        <f ca="1"/>
        <v>5.0.8</v>
      </c>
    </row>
    <row r="217" spans="2:7" ht="15.75" thickBot="1">
      <c r="B217" s="308"/>
      <c r="C217" s="308"/>
      <c r="D217" s="308"/>
      <c r="E217" s="308"/>
      <c r="F217" s="308"/>
      <c r="G217" s="308"/>
    </row>
    <row r="218" spans="2:7" ht="24.75" thickBot="1">
      <c r="B218" s="330" t="s">
        <v>88</v>
      </c>
      <c r="C218" s="331" t="s">
        <v>2</v>
      </c>
      <c r="D218" s="331" t="s">
        <v>1992</v>
      </c>
      <c r="E218" s="331" t="s">
        <v>2085</v>
      </c>
      <c r="F218" s="331" t="s">
        <v>1993</v>
      </c>
      <c r="G218" s="332" t="s">
        <v>1994</v>
      </c>
    </row>
    <row r="219" spans="2:7">
      <c r="B219" s="333" t="str" cm="1">
        <f t="array" aca="1" ref="B219:G233" ca="1">IF('ASC MQTT Standard'!A127:F141="","",'ASC MQTT Standard'!A127:F141)</f>
        <v>Counters</v>
      </c>
      <c r="C219" s="132" t="str">
        <f ca="1"/>
        <v/>
      </c>
      <c r="D219" s="132" t="str">
        <f ca="1"/>
        <v/>
      </c>
      <c r="E219" s="132" t="str">
        <f ca="1"/>
        <v/>
      </c>
      <c r="F219" s="132" t="str">
        <f ca="1"/>
        <v/>
      </c>
      <c r="G219" s="334" t="str">
        <f ca="1"/>
        <v/>
      </c>
    </row>
    <row r="220" spans="2:7">
      <c r="B220" s="335" t="str">
        <f ca="1"/>
        <v>System Cycles</v>
      </c>
      <c r="C220" s="167" t="str">
        <f ca="1"/>
        <v>System cycle counter</v>
      </c>
      <c r="D220" s="167" t="str">
        <f ca="1"/>
        <v>SystemCycles</v>
      </c>
      <c r="E220" s="167" t="str">
        <f ca="1"/>
        <v>Integer</v>
      </c>
      <c r="F220" s="167" t="str">
        <f ca="1"/>
        <v>-</v>
      </c>
      <c r="G220" s="336" t="str">
        <f ca="1"/>
        <v>5.0.8</v>
      </c>
    </row>
    <row r="221" spans="2:7" ht="24">
      <c r="B221" s="337" t="str">
        <f ca="1"/>
        <v>Cycles Applicator 1</v>
      </c>
      <c r="C221" s="132" t="str">
        <f ca="1"/>
        <v>Cycles applicator for applicator 1</v>
      </c>
      <c r="D221" s="132" t="str">
        <f ca="1"/>
        <v>CyclesApplicator1</v>
      </c>
      <c r="E221" s="132" t="str">
        <f ca="1"/>
        <v>Integer</v>
      </c>
      <c r="F221" s="132" t="str">
        <f ca="1"/>
        <v>-</v>
      </c>
      <c r="G221" s="334" t="str">
        <f ca="1"/>
        <v>5.0.8</v>
      </c>
    </row>
    <row r="222" spans="2:7" ht="24">
      <c r="B222" s="335" t="str">
        <f ca="1"/>
        <v>Cycles Applicator 2</v>
      </c>
      <c r="C222" s="167" t="str">
        <f ca="1"/>
        <v>Cycles applicator for applicator 2</v>
      </c>
      <c r="D222" s="167" t="str">
        <f ca="1"/>
        <v>CyclesApplicator2</v>
      </c>
      <c r="E222" s="167" t="str">
        <f ca="1"/>
        <v>Integer</v>
      </c>
      <c r="F222" s="167" t="str">
        <f ca="1"/>
        <v>-</v>
      </c>
      <c r="G222" s="336" t="str">
        <f ca="1"/>
        <v>5.0.8</v>
      </c>
    </row>
    <row r="223" spans="2:7" ht="24">
      <c r="B223" s="337" t="str">
        <f ca="1"/>
        <v>Cycles Applicator 3</v>
      </c>
      <c r="C223" s="132" t="str">
        <f ca="1"/>
        <v>Cycles applicator for applicator 3</v>
      </c>
      <c r="D223" s="132" t="str">
        <f ca="1"/>
        <v>CyclesApplicator3</v>
      </c>
      <c r="E223" s="132" t="str">
        <f ca="1"/>
        <v>Integer</v>
      </c>
      <c r="F223" s="132" t="str">
        <f ca="1"/>
        <v>-</v>
      </c>
      <c r="G223" s="334" t="str">
        <f ca="1"/>
        <v>5.0.8</v>
      </c>
    </row>
    <row r="224" spans="2:7" ht="24">
      <c r="B224" s="335" t="str">
        <f ca="1"/>
        <v>Cycles Applicator 4</v>
      </c>
      <c r="C224" s="167" t="str">
        <f ca="1"/>
        <v>Cycles applicator for applicator 4</v>
      </c>
      <c r="D224" s="167" t="str">
        <f ca="1"/>
        <v>CyclesApplicator4</v>
      </c>
      <c r="E224" s="167" t="str">
        <f ca="1"/>
        <v>Integer</v>
      </c>
      <c r="F224" s="167" t="str">
        <f ca="1"/>
        <v>-</v>
      </c>
      <c r="G224" s="336" t="str">
        <f ca="1"/>
        <v>5.0.8</v>
      </c>
    </row>
    <row r="225" spans="2:7" ht="24">
      <c r="B225" s="337" t="str">
        <f ca="1"/>
        <v>Cycles Meter 1 Fill Valve</v>
      </c>
      <c r="C225" s="132" t="str">
        <f ca="1"/>
        <v>Cycles fill valve for meter 1</v>
      </c>
      <c r="D225" s="132" t="str">
        <f ca="1"/>
        <v>Meter1.CyclesFillValve</v>
      </c>
      <c r="E225" s="132" t="str">
        <f ca="1"/>
        <v>Integer</v>
      </c>
      <c r="F225" s="132" t="str">
        <f ca="1"/>
        <v>-</v>
      </c>
      <c r="G225" s="334" t="str">
        <f ca="1"/>
        <v>5.0.8</v>
      </c>
    </row>
    <row r="226" spans="2:7" ht="24">
      <c r="B226" s="335" t="str">
        <f ca="1"/>
        <v>Cycles Meter 2 Fill Valve</v>
      </c>
      <c r="C226" s="167" t="str">
        <f ca="1"/>
        <v>Cycles fill valve for meter 2</v>
      </c>
      <c r="D226" s="167" t="str">
        <f ca="1"/>
        <v>Meter2.CyclesFillValve</v>
      </c>
      <c r="E226" s="167" t="str">
        <f ca="1"/>
        <v>Integer</v>
      </c>
      <c r="F226" s="167" t="str">
        <f ca="1"/>
        <v>-</v>
      </c>
      <c r="G226" s="336" t="str">
        <f ca="1"/>
        <v>5.0.8</v>
      </c>
    </row>
    <row r="227" spans="2:7" ht="24">
      <c r="B227" s="337" t="str">
        <f ca="1"/>
        <v>Total Used Volume</v>
      </c>
      <c r="C227" s="132" t="str">
        <f ca="1"/>
        <v>Including maintenance, purge, applications</v>
      </c>
      <c r="D227" s="132" t="str">
        <f ca="1"/>
        <v>TotalUsedVolume</v>
      </c>
      <c r="E227" s="132" t="str">
        <f ca="1"/>
        <v>float</v>
      </c>
      <c r="F227" s="132" t="str">
        <f ca="1"/>
        <v>-</v>
      </c>
      <c r="G227" s="334" t="str">
        <f ca="1"/>
        <v>5.0.8</v>
      </c>
    </row>
    <row r="228" spans="2:7" ht="24">
      <c r="B228" s="335" t="str">
        <f ca="1"/>
        <v>Hpc1 Number Strokes Pump 1</v>
      </c>
      <c r="C228" s="167" t="str">
        <f ca="1"/>
        <v>Number of strokes for Hpc 1 Pump 1</v>
      </c>
      <c r="D228" s="167" t="str">
        <f ca="1"/>
        <v>Hpc1.floatOfStrokesPump1</v>
      </c>
      <c r="E228" s="167" t="str">
        <f ca="1"/>
        <v>Integer</v>
      </c>
      <c r="F228" s="167" t="str">
        <f ca="1"/>
        <v>-</v>
      </c>
      <c r="G228" s="336" t="str">
        <f ca="1"/>
        <v>5.0.8</v>
      </c>
    </row>
    <row r="229" spans="2:7" ht="24">
      <c r="B229" s="337" t="str">
        <f ca="1"/>
        <v>Hpc1 Number Strokes Pump 2</v>
      </c>
      <c r="C229" s="132" t="str">
        <f ca="1"/>
        <v>Number of strokes for Hpc 1 Pump 2</v>
      </c>
      <c r="D229" s="132" t="str">
        <f ca="1"/>
        <v>Hpc1.floatOfStrokesPump2</v>
      </c>
      <c r="E229" s="132" t="str">
        <f ca="1"/>
        <v>Integer</v>
      </c>
      <c r="F229" s="132" t="str">
        <f ca="1"/>
        <v>-</v>
      </c>
      <c r="G229" s="334" t="str">
        <f ca="1"/>
        <v>5.0.8</v>
      </c>
    </row>
    <row r="230" spans="2:7" ht="24">
      <c r="B230" s="335" t="str">
        <f ca="1"/>
        <v>Hpc1 Total Quantity</v>
      </c>
      <c r="C230" s="167" t="str">
        <f ca="1"/>
        <v>Total quantity for Hpc 1</v>
      </c>
      <c r="D230" s="167" t="str">
        <f ca="1"/>
        <v>Hpc1.TotalQuantity</v>
      </c>
      <c r="E230" s="167" t="str">
        <f ca="1"/>
        <v>float</v>
      </c>
      <c r="F230" s="167" t="str">
        <f ca="1"/>
        <v>-</v>
      </c>
      <c r="G230" s="336" t="str">
        <f ca="1"/>
        <v>5.0.8</v>
      </c>
    </row>
    <row r="231" spans="2:7" ht="24">
      <c r="B231" s="337" t="str">
        <f ca="1"/>
        <v>Hpc2 Number Strokes Pump 1</v>
      </c>
      <c r="C231" s="132" t="str">
        <f ca="1"/>
        <v>Number of strokes for Hpc 2 Pump 1</v>
      </c>
      <c r="D231" s="132" t="str">
        <f ca="1"/>
        <v>Hpc2.floatOfStrokesPump1</v>
      </c>
      <c r="E231" s="132" t="str">
        <f ca="1"/>
        <v>Integer</v>
      </c>
      <c r="F231" s="132" t="str">
        <f ca="1"/>
        <v>-</v>
      </c>
      <c r="G231" s="334" t="str">
        <f ca="1"/>
        <v>5.0.8</v>
      </c>
    </row>
    <row r="232" spans="2:7" ht="24">
      <c r="B232" s="335" t="str">
        <f ca="1"/>
        <v>Hpc2 Number Strokes Pump 2</v>
      </c>
      <c r="C232" s="167" t="str">
        <f ca="1"/>
        <v>Number of strokes for Hpc 2 Pump 2</v>
      </c>
      <c r="D232" s="167" t="str">
        <f ca="1"/>
        <v>Hpc2.floatOfStrokesPump2</v>
      </c>
      <c r="E232" s="167" t="str">
        <f ca="1"/>
        <v>Integer</v>
      </c>
      <c r="F232" s="167" t="str">
        <f ca="1"/>
        <v>-</v>
      </c>
      <c r="G232" s="336" t="str">
        <f ca="1"/>
        <v>5.0.8</v>
      </c>
    </row>
    <row r="233" spans="2:7" ht="24.75" thickBot="1">
      <c r="B233" s="338" t="str">
        <f ca="1"/>
        <v>Hpc2 Total Quantity</v>
      </c>
      <c r="C233" s="339" t="str">
        <f ca="1"/>
        <v>Total quantity for Hpc 2</v>
      </c>
      <c r="D233" s="339" t="str">
        <f ca="1"/>
        <v>Hpc2.TotalQuantity</v>
      </c>
      <c r="E233" s="339" t="str">
        <f ca="1"/>
        <v>float</v>
      </c>
      <c r="F233" s="339" t="str">
        <f ca="1"/>
        <v>-</v>
      </c>
      <c r="G233" s="340" t="str">
        <f ca="1"/>
        <v>5.0.8</v>
      </c>
    </row>
    <row r="234" spans="2:7" ht="15.75" thickBot="1">
      <c r="B234" s="308"/>
      <c r="C234" s="308"/>
      <c r="D234" s="308"/>
      <c r="E234" s="308"/>
      <c r="F234" s="308"/>
      <c r="G234" s="308"/>
    </row>
    <row r="235" spans="2:7" ht="24.75" thickBot="1">
      <c r="B235" s="330" t="s">
        <v>88</v>
      </c>
      <c r="C235" s="331" t="s">
        <v>2</v>
      </c>
      <c r="D235" s="331" t="s">
        <v>1992</v>
      </c>
      <c r="E235" s="331" t="s">
        <v>2085</v>
      </c>
      <c r="F235" s="331" t="s">
        <v>1993</v>
      </c>
      <c r="G235" s="332" t="s">
        <v>1994</v>
      </c>
    </row>
    <row r="236" spans="2:7">
      <c r="B236" s="333" t="str" cm="1">
        <f t="array" aca="1" ref="B236:G244" ca="1">IF('ASC MQTT Standard'!A143:F151="","",'ASC MQTT Standard'!A143:F151)</f>
        <v>SystemStatus</v>
      </c>
      <c r="C236" s="132" t="str">
        <f ca="1"/>
        <v/>
      </c>
      <c r="D236" s="132" t="str">
        <f ca="1"/>
        <v/>
      </c>
      <c r="E236" s="132" t="str">
        <f ca="1"/>
        <v/>
      </c>
      <c r="F236" s="132" t="str">
        <f ca="1"/>
        <v/>
      </c>
      <c r="G236" s="334" t="str">
        <f ca="1"/>
        <v/>
      </c>
    </row>
    <row r="237" spans="2:7" ht="168">
      <c r="B237" s="335" t="str">
        <f ca="1"/>
        <v>Hpc1 State Pump 1</v>
      </c>
      <c r="C237" s="167" t="str">
        <f ca="1"/>
        <v>Pump Status for Hpc 1 Pump 1. Removed it from Standarad interface because the Opc tags we were using was not correct and these variables can belong to either PCU1 or PCU2 depending upon what is chosen in Visu. So this is not the correct variable to use and till nw we didn’t get a proper variable to use for PumpStatus.</v>
      </c>
      <c r="D237" s="167" t="str">
        <f ca="1"/>
        <v>Hpc1.StatePump1</v>
      </c>
      <c r="E237" s="167" t="str">
        <f ca="1"/>
        <v>e.g. "0"</v>
      </c>
      <c r="F237" s="167" t="str">
        <f ca="1"/>
        <v>-</v>
      </c>
      <c r="G237" s="336" t="str">
        <f ca="1"/>
        <v>5.0.8</v>
      </c>
    </row>
    <row r="238" spans="2:7" ht="168">
      <c r="B238" s="337" t="str">
        <f ca="1"/>
        <v>Hpc1 State Pump 2</v>
      </c>
      <c r="C238" s="132" t="str">
        <f ca="1"/>
        <v>Pump Status for Hpc 1 Pump 2. Removed it from Standarad interface because the Opc tags we were using was not correct and these variables can belong to either PCU1 or PCU2 depending upon what is chosen in Visu. So this is not the correct variable to use and till nw we didn’t get a proper variable to use for PumpStatus.</v>
      </c>
      <c r="D238" s="132" t="str">
        <f ca="1"/>
        <v>Hpc1.StatePump2</v>
      </c>
      <c r="E238" s="132" t="str">
        <f ca="1"/>
        <v>e.g. "0"</v>
      </c>
      <c r="F238" s="132" t="str">
        <f ca="1"/>
        <v>-</v>
      </c>
      <c r="G238" s="334" t="str">
        <f ca="1"/>
        <v>5.0.8</v>
      </c>
    </row>
    <row r="239" spans="2:7" ht="24">
      <c r="B239" s="335" t="str">
        <f ca="1"/>
        <v>Hpc1 Fill Level Warning Pump 1</v>
      </c>
      <c r="C239" s="167" t="str">
        <f ca="1"/>
        <v>Fill level warning for Hpc1 Pump 1</v>
      </c>
      <c r="D239" s="167" t="str">
        <f ca="1"/>
        <v>Hpc1.FillLevelWarningPump1</v>
      </c>
      <c r="E239" s="167" t="str">
        <f ca="1"/>
        <v>e.g. "False"</v>
      </c>
      <c r="F239" s="167" t="str">
        <f ca="1"/>
        <v>-</v>
      </c>
      <c r="G239" s="336" t="str">
        <f ca="1"/>
        <v>5.0.8</v>
      </c>
    </row>
    <row r="240" spans="2:7" ht="24">
      <c r="B240" s="337" t="str">
        <f ca="1"/>
        <v>Hpc1 Fill Level Warning Pump 2</v>
      </c>
      <c r="C240" s="132" t="str">
        <f ca="1"/>
        <v>Fill level warning for Hpc1 Pump 2</v>
      </c>
      <c r="D240" s="132" t="str">
        <f ca="1"/>
        <v>Hpc1.FillLevelWarningPump2</v>
      </c>
      <c r="E240" s="132" t="str">
        <f ca="1"/>
        <v>e.g. "False"</v>
      </c>
      <c r="F240" s="132" t="str">
        <f ca="1"/>
        <v>-</v>
      </c>
      <c r="G240" s="334" t="str">
        <f ca="1"/>
        <v>5.0.8</v>
      </c>
    </row>
    <row r="241" spans="2:7" ht="168">
      <c r="B241" s="335" t="str">
        <f ca="1"/>
        <v>Hpc2 State Pump 1</v>
      </c>
      <c r="C241" s="167" t="str">
        <f ca="1"/>
        <v>Pump Status for Hpc 2 Pump 1. Removed it from Standarad interface because the Opc tags we were using was not correct and these variables can belong to either PCU1 or PCU2 depending upon what is chosen in Visu. So this is not the correct variable to use and till nw we didn’t get a proper variable to use for PumpStatus.</v>
      </c>
      <c r="D241" s="167" t="str">
        <f ca="1"/>
        <v>Hpc2.StatePump1</v>
      </c>
      <c r="E241" s="167" t="str">
        <f ca="1"/>
        <v>e.g. "0"</v>
      </c>
      <c r="F241" s="167" t="str">
        <f ca="1"/>
        <v>-</v>
      </c>
      <c r="G241" s="336" t="str">
        <f ca="1"/>
        <v>5.0.8</v>
      </c>
    </row>
    <row r="242" spans="2:7" ht="168">
      <c r="B242" s="337" t="str">
        <f ca="1"/>
        <v>Hpc2 State Pump 2</v>
      </c>
      <c r="C242" s="132" t="str">
        <f ca="1"/>
        <v>Pump Status for Hpc 2 Pump 2. Removed it from Standarad interface because the Opc tags we were using was not correct and these variables can belong to either PCU1 or PCU2 depending upon what is chosen in Visu. So this is not the correct variable to use and till nw we didn’t get a proper variable to use for PumpStatus.</v>
      </c>
      <c r="D242" s="132" t="str">
        <f ca="1"/>
        <v>Hpc2.StatePump2</v>
      </c>
      <c r="E242" s="132" t="str">
        <f ca="1"/>
        <v>e.g. "0"</v>
      </c>
      <c r="F242" s="132" t="str">
        <f ca="1"/>
        <v>-</v>
      </c>
      <c r="G242" s="334" t="str">
        <f ca="1"/>
        <v>5.0.8</v>
      </c>
    </row>
    <row r="243" spans="2:7" ht="24">
      <c r="B243" s="335" t="str">
        <f ca="1"/>
        <v>Hpc2 Fill Level Warning Pump 1</v>
      </c>
      <c r="C243" s="167" t="str">
        <f ca="1"/>
        <v>Fill level warning for Hpc2 Pump 1</v>
      </c>
      <c r="D243" s="167" t="str">
        <f ca="1"/>
        <v>Hpc2.FillLevelWarningPump1</v>
      </c>
      <c r="E243" s="167" t="str">
        <f ca="1"/>
        <v>e.g. "False"</v>
      </c>
      <c r="F243" s="167" t="str">
        <f ca="1"/>
        <v>-</v>
      </c>
      <c r="G243" s="336" t="str">
        <f ca="1"/>
        <v>5.0.8</v>
      </c>
    </row>
    <row r="244" spans="2:7" ht="24.75" thickBot="1">
      <c r="B244" s="338" t="str">
        <f ca="1"/>
        <v>Hpc2 Fill Level Warning Pump 2</v>
      </c>
      <c r="C244" s="339" t="str">
        <f ca="1"/>
        <v>Fill level warning for Hpc2 Pump 2</v>
      </c>
      <c r="D244" s="339" t="str">
        <f ca="1"/>
        <v>Hpc2.FillLevelWarningPump2</v>
      </c>
      <c r="E244" s="339" t="str">
        <f ca="1"/>
        <v>e.g. "False"</v>
      </c>
      <c r="F244" s="339" t="str">
        <f ca="1"/>
        <v>-</v>
      </c>
      <c r="G244" s="340" t="str">
        <f ca="1"/>
        <v>5.0.8</v>
      </c>
    </row>
    <row r="245" spans="2:7">
      <c r="B245" s="308"/>
      <c r="C245" s="308"/>
      <c r="D245" s="308"/>
      <c r="E245" s="308"/>
      <c r="F245" s="308"/>
      <c r="G245" s="308"/>
    </row>
    <row r="246" spans="2:7" ht="15.75" thickBot="1">
      <c r="B246" s="308"/>
      <c r="C246" s="308"/>
      <c r="D246" s="308"/>
      <c r="E246" s="308"/>
      <c r="F246" s="308"/>
      <c r="G246" s="308"/>
    </row>
    <row r="247" spans="2:7" ht="24.75" thickBot="1">
      <c r="B247" s="330" t="s">
        <v>88</v>
      </c>
      <c r="C247" s="331" t="s">
        <v>2</v>
      </c>
      <c r="D247" s="331" t="s">
        <v>1992</v>
      </c>
      <c r="E247" s="331" t="s">
        <v>2085</v>
      </c>
      <c r="F247" s="331" t="s">
        <v>1993</v>
      </c>
      <c r="G247" s="254" t="s">
        <v>1994</v>
      </c>
    </row>
    <row r="248" spans="2:7" ht="60">
      <c r="B248" s="333" t="str" cm="1">
        <f t="array" aca="1" ref="B248:G256" ca="1">IF('ASC MQTT Standard'!A153:F161="","",'ASC MQTT Standard'!A153:F161)</f>
        <v>BarrelChange</v>
      </c>
      <c r="C248" s="132" t="str">
        <f ca="1"/>
        <v/>
      </c>
      <c r="D248" s="132" t="str">
        <f ca="1"/>
        <v/>
      </c>
      <c r="E248" s="132" t="str">
        <f ca="1"/>
        <v/>
      </c>
      <c r="F248" s="132" t="str">
        <f ca="1"/>
        <v/>
      </c>
      <c r="G248" s="132" t="str">
        <f ca="1"/>
        <v/>
      </c>
    </row>
    <row r="249" spans="2:7" ht="48">
      <c r="B249" s="335" t="str">
        <f ca="1"/>
        <v>Installation Date</v>
      </c>
      <c r="C249" s="167" t="str">
        <f ca="1"/>
        <v>Timestamp of barrel change event = Installation date</v>
      </c>
      <c r="D249" s="167" t="str">
        <f ca="1"/>
        <v>TimeStamp</v>
      </c>
      <c r="E249" s="167" t="str">
        <f ca="1"/>
        <v>e.g. "2024-08-01T12:03:59.807Z"</v>
      </c>
      <c r="F249" s="167" t="str">
        <f ca="1"/>
        <v>-</v>
      </c>
      <c r="G249" s="167" t="str">
        <f ca="1"/>
        <v>5.6.20</v>
      </c>
    </row>
    <row r="250" spans="2:7">
      <c r="B250" s="337" t="str">
        <f ca="1"/>
        <v>Charge Number</v>
      </c>
      <c r="C250" s="132" t="str">
        <f ca="1"/>
        <v>Charge number</v>
      </c>
      <c r="D250" s="132" t="str">
        <f ca="1"/>
        <v>Charge</v>
      </c>
      <c r="E250" s="132" t="str">
        <f ca="1"/>
        <v>String</v>
      </c>
      <c r="F250" s="132" t="str">
        <f ca="1"/>
        <v>-</v>
      </c>
      <c r="G250" s="132" t="str">
        <f ca="1"/>
        <v>5.6.20</v>
      </c>
    </row>
    <row r="251" spans="2:7" ht="36">
      <c r="B251" s="335" t="str">
        <f ca="1"/>
        <v>Barrel Number</v>
      </c>
      <c r="C251" s="167" t="str">
        <f ca="1"/>
        <v>Barrel number (0: no barrel or barrel number 1 or 2)</v>
      </c>
      <c r="D251" s="167" t="str">
        <f ca="1"/>
        <v>Barrel</v>
      </c>
      <c r="E251" s="167" t="str">
        <f ca="1"/>
        <v>Integer</v>
      </c>
      <c r="F251" s="167" t="str">
        <f ca="1"/>
        <v>-</v>
      </c>
      <c r="G251" s="167" t="str">
        <f ca="1"/>
        <v>5.6.20</v>
      </c>
    </row>
    <row r="252" spans="2:7">
      <c r="B252" s="337" t="str">
        <f ca="1"/>
        <v>Material Name</v>
      </c>
      <c r="C252" s="132" t="str">
        <f ca="1"/>
        <v>Adhesive material name</v>
      </c>
      <c r="D252" s="132" t="str">
        <f ca="1"/>
        <v>Material</v>
      </c>
      <c r="E252" s="132" t="str">
        <f ca="1"/>
        <v>String</v>
      </c>
      <c r="F252" s="132" t="str">
        <f ca="1"/>
        <v>-</v>
      </c>
      <c r="G252" s="132" t="str">
        <f ca="1"/>
        <v>5.6.20</v>
      </c>
    </row>
    <row r="253" spans="2:7" ht="48">
      <c r="B253" s="335" t="str">
        <f ca="1"/>
        <v>Material Expiration Date</v>
      </c>
      <c r="C253" s="167" t="str">
        <f ca="1"/>
        <v>Expiration date of material</v>
      </c>
      <c r="D253" s="167" t="str">
        <f ca="1"/>
        <v>ExpirationDate</v>
      </c>
      <c r="E253" s="167" t="str">
        <f ca="1"/>
        <v>e.g. "2024-08-01T12:03:59"</v>
      </c>
      <c r="F253" s="167" t="str">
        <f ca="1"/>
        <v>-</v>
      </c>
      <c r="G253" s="167" t="str">
        <f ca="1"/>
        <v>5.6.20</v>
      </c>
    </row>
    <row r="254" spans="2:7">
      <c r="B254" s="337" t="str">
        <f ca="1"/>
        <v>Package Number</v>
      </c>
      <c r="C254" s="132" t="str">
        <f ca="1"/>
        <v>Package number</v>
      </c>
      <c r="D254" s="132" t="str">
        <f ca="1"/>
        <v xml:space="preserve">PackageNumber </v>
      </c>
      <c r="E254" s="132" t="str">
        <f ca="1"/>
        <v/>
      </c>
      <c r="F254" s="132" t="str">
        <f ca="1"/>
        <v>-</v>
      </c>
      <c r="G254" s="132" t="str">
        <f ca="1"/>
        <v>5.6.20</v>
      </c>
    </row>
    <row r="255" spans="2:7">
      <c r="B255" s="335" t="str">
        <f ca="1"/>
        <v>User Name</v>
      </c>
      <c r="C255" s="167" t="str">
        <f ca="1"/>
        <v>User name</v>
      </c>
      <c r="D255" s="167" t="str">
        <f ca="1"/>
        <v>UserName</v>
      </c>
      <c r="E255" s="167" t="str">
        <f ca="1"/>
        <v/>
      </c>
      <c r="F255" s="167" t="str">
        <f ca="1"/>
        <v>-</v>
      </c>
      <c r="G255" s="167" t="str">
        <f ca="1"/>
        <v>5.6.20</v>
      </c>
    </row>
    <row r="256" spans="2:7" ht="24.75" thickBot="1">
      <c r="B256" s="338" t="str">
        <f ca="1"/>
        <v>HPC Number</v>
      </c>
      <c r="C256" s="339" t="str">
        <f ca="1"/>
        <v>HPC (Heating Pump Cabinet) number</v>
      </c>
      <c r="D256" s="339" t="str">
        <f ca="1"/>
        <v>Hpc</v>
      </c>
      <c r="E256" s="339" t="str">
        <f ca="1"/>
        <v>Integer</v>
      </c>
      <c r="F256" s="339" t="str">
        <f ca="1"/>
        <v>-</v>
      </c>
      <c r="G256" s="132" t="str">
        <f ca="1"/>
        <v>5.6.20</v>
      </c>
    </row>
    <row r="257" spans="1:7">
      <c r="B257" s="308"/>
      <c r="C257" s="308"/>
      <c r="D257" s="308"/>
      <c r="E257" s="308"/>
      <c r="F257" s="308"/>
      <c r="G257" s="308"/>
    </row>
    <row r="258" spans="1:7" ht="15.75" thickBot="1">
      <c r="B258" s="308"/>
      <c r="C258" s="308"/>
      <c r="D258" s="308"/>
      <c r="E258" s="308"/>
      <c r="F258" s="308"/>
      <c r="G258" s="308"/>
    </row>
    <row r="259" spans="1:7" ht="24.75" thickBot="1">
      <c r="B259" s="330" t="s">
        <v>88</v>
      </c>
      <c r="C259" s="331" t="s">
        <v>2</v>
      </c>
      <c r="D259" s="331" t="s">
        <v>1992</v>
      </c>
      <c r="E259" s="331" t="s">
        <v>2085</v>
      </c>
      <c r="F259" s="331" t="s">
        <v>1993</v>
      </c>
      <c r="G259" s="254" t="s">
        <v>1994</v>
      </c>
    </row>
    <row r="260" spans="1:7">
      <c r="B260" s="333" t="str" cm="1">
        <f t="array" aca="1" ref="B260:G288" ca="1">IF('ASC MQTT Standard'!A163:F191="","",'ASC MQTT Standard'!A163:F191)</f>
        <v>BarrelData</v>
      </c>
      <c r="C260" s="132" t="str">
        <f ca="1"/>
        <v/>
      </c>
      <c r="D260" s="132" t="str">
        <f ca="1"/>
        <v/>
      </c>
      <c r="E260" s="132" t="str">
        <f ca="1"/>
        <v/>
      </c>
      <c r="F260" s="132" t="str">
        <f ca="1"/>
        <v/>
      </c>
      <c r="G260" s="132" t="str">
        <f ca="1"/>
        <v/>
      </c>
    </row>
    <row r="261" spans="1:7" ht="24">
      <c r="B261" s="335" t="str">
        <f ca="1"/>
        <v>Hpc1 Present</v>
      </c>
      <c r="C261" s="167" t="str">
        <f ca="1"/>
        <v>Hpc 1 is available</v>
      </c>
      <c r="D261" s="167" t="str">
        <f ca="1"/>
        <v>Hpc1.Available</v>
      </c>
      <c r="E261" s="167" t="str">
        <f ca="1"/>
        <v>Bool, e.g. "False"</v>
      </c>
      <c r="F261" s="167" t="str">
        <f ca="1"/>
        <v>-</v>
      </c>
      <c r="G261" s="336" t="str">
        <f ca="1"/>
        <v>5.6.20</v>
      </c>
    </row>
    <row r="262" spans="1:7" ht="48">
      <c r="B262" s="337" t="str">
        <f ca="1"/>
        <v>Hpc1 Active Barrel</v>
      </c>
      <c r="C262" s="132" t="str">
        <f ca="1"/>
        <v>Active barrel number of Hpc 1
(0: no barrel or barrel number 1 or 2)</v>
      </c>
      <c r="D262" s="132" t="str">
        <f ca="1"/>
        <v>Hpc1.ActiveBarrelNumber</v>
      </c>
      <c r="E262" s="132" t="str">
        <f ca="1"/>
        <v>e.g. "0"</v>
      </c>
      <c r="F262" s="132" t="str">
        <f ca="1"/>
        <v>-</v>
      </c>
      <c r="G262" s="334" t="str">
        <f ca="1"/>
        <v>5.6.20</v>
      </c>
    </row>
    <row r="263" spans="1:7" ht="24">
      <c r="B263" s="335" t="str">
        <f ca="1"/>
        <v>Hpc1 Material 1</v>
      </c>
      <c r="C263" s="167" t="str">
        <f ca="1"/>
        <v>Adhesive material name of barrel 1 of Hpc 1</v>
      </c>
      <c r="D263" s="167" t="str">
        <f ca="1"/>
        <v>Hpc1.Barrel1.Material</v>
      </c>
      <c r="E263" s="167" t="str">
        <f ca="1"/>
        <v>String</v>
      </c>
      <c r="F263" s="167" t="str">
        <f ca="1"/>
        <v>-</v>
      </c>
      <c r="G263" s="336" t="str">
        <f ca="1"/>
        <v>5.6.20</v>
      </c>
    </row>
    <row r="264" spans="1:7" ht="36">
      <c r="B264" s="337" t="str">
        <f ca="1"/>
        <v>Hpc1 Material 1 ExpirationDate</v>
      </c>
      <c r="C264" s="132" t="str">
        <f ca="1"/>
        <v>Expiration date of material in barrel 1 of Hpc 1</v>
      </c>
      <c r="D264" s="132" t="str">
        <f ca="1"/>
        <v>Hpc1.Barrel1.ExpirationDate</v>
      </c>
      <c r="E264" s="132" t="str">
        <f ca="1"/>
        <v>e.g. "2024-08-01"</v>
      </c>
      <c r="F264" s="132" t="str">
        <f ca="1"/>
        <v>-</v>
      </c>
      <c r="G264" s="334" t="str">
        <f ca="1"/>
        <v>5.6.20</v>
      </c>
    </row>
    <row r="265" spans="1:7" ht="24">
      <c r="B265" s="335" t="str">
        <f ca="1"/>
        <v>Hpc1 Material 1 UserName</v>
      </c>
      <c r="C265" s="167" t="str">
        <f ca="1"/>
        <v>Hpc 1 is available</v>
      </c>
      <c r="D265" s="167" t="str">
        <f ca="1"/>
        <v>Hpc1.Barrel1.UserName</v>
      </c>
      <c r="E265" s="167" t="str">
        <f ca="1"/>
        <v>""</v>
      </c>
      <c r="F265" s="167" t="str">
        <f ca="1"/>
        <v>-</v>
      </c>
      <c r="G265" s="336" t="str">
        <f ca="1"/>
        <v>5.6.20</v>
      </c>
    </row>
    <row r="266" spans="1:7" ht="36">
      <c r="B266" s="337" t="str">
        <f ca="1"/>
        <v>Hpc1 Material 1 Charge</v>
      </c>
      <c r="C266" s="132" t="str">
        <f ca="1"/>
        <v>Adhesive material name of barrel 1 of Hpc 1</v>
      </c>
      <c r="D266" s="132" t="str">
        <f ca="1"/>
        <v>Hpc1.Barrel1.Charge</v>
      </c>
      <c r="E266" s="132" t="str">
        <f ca="1"/>
        <v>String</v>
      </c>
      <c r="F266" s="132" t="str">
        <f ca="1"/>
        <v>-</v>
      </c>
      <c r="G266" s="334" t="str">
        <f ca="1"/>
        <v>5.6.20</v>
      </c>
    </row>
    <row r="267" spans="1:7" ht="24">
      <c r="B267" s="335" t="str">
        <f ca="1"/>
        <v>Hpc1 Material 1 PackageNumber</v>
      </c>
      <c r="C267" s="167" t="str">
        <f ca="1"/>
        <v>not available</v>
      </c>
      <c r="D267" s="167" t="str">
        <f ca="1"/>
        <v>Hpc1.Barrel1.PackageNumber</v>
      </c>
      <c r="E267" s="167" t="str">
        <f ca="1"/>
        <v>""</v>
      </c>
      <c r="F267" s="167" t="str">
        <f ca="1"/>
        <v>-</v>
      </c>
      <c r="G267" s="336" t="str">
        <f ca="1"/>
        <v>5.6.20</v>
      </c>
    </row>
    <row r="268" spans="1:7" ht="36">
      <c r="B268" s="337" t="str">
        <f ca="1"/>
        <v>Hpc1 Material 1 InstallDate</v>
      </c>
      <c r="C268" s="132" t="str">
        <f ca="1"/>
        <v>Installation date of material in barrel 1 of Hpc 1</v>
      </c>
      <c r="D268" s="132" t="str">
        <f ca="1"/>
        <v>Hpc1.Barrel1.InstallDate</v>
      </c>
      <c r="E268" s="132" t="str">
        <f ca="1"/>
        <v>e.g. "2024-08-01"</v>
      </c>
      <c r="F268" s="132" t="str">
        <f ca="1"/>
        <v>-</v>
      </c>
      <c r="G268" s="334" t="str">
        <f ca="1"/>
        <v>5.6.20</v>
      </c>
    </row>
    <row r="269" spans="1:7" ht="24">
      <c r="A269" s="86"/>
      <c r="B269" s="335" t="str">
        <f ca="1"/>
        <v>Hpc1 Material 2</v>
      </c>
      <c r="C269" s="167" t="str">
        <f ca="1"/>
        <v>Adhesive material name of barrel 2 of Hpc 1</v>
      </c>
      <c r="D269" s="167" t="str">
        <f ca="1"/>
        <v>Hpc1.Barrel2.Material</v>
      </c>
      <c r="E269" s="167" t="str">
        <f ca="1"/>
        <v>String</v>
      </c>
      <c r="F269" s="167" t="str">
        <f ca="1"/>
        <v>-</v>
      </c>
      <c r="G269" s="336" t="str">
        <f ca="1"/>
        <v>5.6.20</v>
      </c>
    </row>
    <row r="270" spans="1:7" ht="36">
      <c r="A270" s="86"/>
      <c r="B270" s="337" t="str">
        <f ca="1"/>
        <v>Hpc1 Material 2 ExpirationDate</v>
      </c>
      <c r="C270" s="132" t="str">
        <f ca="1"/>
        <v>Expiration date of material in barrel 2 of Hpc 1</v>
      </c>
      <c r="D270" s="132" t="str">
        <f ca="1"/>
        <v>Hpc1.Barrel2.ExpirationDate</v>
      </c>
      <c r="E270" s="132" t="str">
        <f ca="1"/>
        <v>e.g. "2024-08-01"</v>
      </c>
      <c r="F270" s="132" t="str">
        <f ca="1"/>
        <v>-</v>
      </c>
      <c r="G270" s="334" t="str">
        <f ca="1"/>
        <v>5.6.20</v>
      </c>
    </row>
    <row r="271" spans="1:7" ht="24">
      <c r="B271" s="335" t="str">
        <f ca="1"/>
        <v>Hpc1 Material 2 UserName</v>
      </c>
      <c r="C271" s="167" t="str">
        <f ca="1"/>
        <v>Expiration date of material in barrel 1 of Hpc 2</v>
      </c>
      <c r="D271" s="167" t="str">
        <f ca="1"/>
        <v>Hpc1.Barrel2.UserName</v>
      </c>
      <c r="E271" s="167" t="str">
        <f ca="1"/>
        <v>""</v>
      </c>
      <c r="F271" s="167" t="str">
        <f ca="1"/>
        <v>-</v>
      </c>
      <c r="G271" s="336" t="str">
        <f ca="1"/>
        <v>5.6.20</v>
      </c>
    </row>
    <row r="272" spans="1:7" ht="36">
      <c r="B272" s="337" t="str">
        <f ca="1"/>
        <v>Hpc1 Material 2 Charge</v>
      </c>
      <c r="C272" s="132" t="str">
        <f ca="1"/>
        <v>Charge number of material in barrel 2 of Hpc 1</v>
      </c>
      <c r="D272" s="132" t="str">
        <f ca="1"/>
        <v>Hpc1.Barrel2.Charge</v>
      </c>
      <c r="E272" s="132" t="str">
        <f ca="1"/>
        <v>String</v>
      </c>
      <c r="F272" s="132" t="str">
        <f ca="1"/>
        <v>-</v>
      </c>
      <c r="G272" s="334" t="str">
        <f ca="1"/>
        <v>5.6.20</v>
      </c>
    </row>
    <row r="273" spans="1:7" ht="24">
      <c r="B273" s="335" t="str">
        <f ca="1"/>
        <v>Hpc1 Material 2 PackageNumber</v>
      </c>
      <c r="C273" s="167" t="str">
        <f ca="1"/>
        <v>not available</v>
      </c>
      <c r="D273" s="167" t="str">
        <f ca="1"/>
        <v>Hpc1.Barrel2.PackageNumber</v>
      </c>
      <c r="E273" s="167" t="str">
        <f ca="1"/>
        <v>""</v>
      </c>
      <c r="F273" s="167" t="str">
        <f ca="1"/>
        <v>-</v>
      </c>
      <c r="G273" s="336" t="str">
        <f ca="1"/>
        <v>5.6.20</v>
      </c>
    </row>
    <row r="274" spans="1:7" ht="36">
      <c r="A274" s="86"/>
      <c r="B274" s="337" t="str">
        <f ca="1"/>
        <v>Hpc1 Material 2 InstallDate</v>
      </c>
      <c r="C274" s="132" t="str">
        <f ca="1"/>
        <v>Installation date of material in barrel 2 of Hpc 1</v>
      </c>
      <c r="D274" s="132" t="str">
        <f ca="1"/>
        <v>Hpc1.Barrel2.InstallDate</v>
      </c>
      <c r="E274" s="132" t="str">
        <f ca="1"/>
        <v>e.g. "2024-08-01"</v>
      </c>
      <c r="F274" s="132" t="str">
        <f ca="1"/>
        <v>-</v>
      </c>
      <c r="G274" s="334" t="str">
        <f ca="1"/>
        <v>5.6.20</v>
      </c>
    </row>
    <row r="275" spans="1:7" ht="24">
      <c r="B275" s="335" t="str">
        <f ca="1"/>
        <v>Hpc2 Present</v>
      </c>
      <c r="C275" s="167" t="str">
        <f ca="1"/>
        <v>Charge number of material in barrel 1 of Hpc 2</v>
      </c>
      <c r="D275" s="167" t="str">
        <f ca="1"/>
        <v>Hpc2.Available</v>
      </c>
      <c r="E275" s="167" t="str">
        <f ca="1"/>
        <v>Bool, e.g. "False"</v>
      </c>
      <c r="F275" s="167" t="str">
        <f ca="1"/>
        <v>-</v>
      </c>
      <c r="G275" s="336" t="str">
        <f ca="1"/>
        <v>5.6.20</v>
      </c>
    </row>
    <row r="276" spans="1:7" ht="48">
      <c r="A276" s="86"/>
      <c r="B276" s="337" t="str">
        <f ca="1"/>
        <v>Hpc2 Active Barrel</v>
      </c>
      <c r="C276" s="132" t="str">
        <f ca="1"/>
        <v>Charge number of material in barrel 2 of Hpc 2</v>
      </c>
      <c r="D276" s="132" t="str">
        <f ca="1"/>
        <v>Hpc2.ActiveBarrelNumber</v>
      </c>
      <c r="E276" s="132" t="str">
        <f ca="1"/>
        <v>e.g. "0"</v>
      </c>
      <c r="F276" s="132" t="str">
        <f ca="1"/>
        <v>-</v>
      </c>
      <c r="G276" s="334" t="str">
        <f ca="1"/>
        <v>5.6.20</v>
      </c>
    </row>
    <row r="277" spans="1:7" ht="24">
      <c r="B277" s="335" t="str">
        <f ca="1"/>
        <v>Hpc2 Material 1</v>
      </c>
      <c r="C277" s="167" t="str">
        <f ca="1"/>
        <v>Installation date of material in barrel 1 of Hpc 1</v>
      </c>
      <c r="D277" s="167" t="str">
        <f ca="1"/>
        <v>Hpc2.Barrel1.Material</v>
      </c>
      <c r="E277" s="167" t="str">
        <f ca="1"/>
        <v>String</v>
      </c>
      <c r="F277" s="167" t="str">
        <f ca="1"/>
        <v>-</v>
      </c>
      <c r="G277" s="336" t="str">
        <f ca="1"/>
        <v>5.6.20</v>
      </c>
    </row>
    <row r="278" spans="1:7" ht="36">
      <c r="A278" s="86"/>
      <c r="B278" s="337" t="str">
        <f ca="1"/>
        <v>Hpc2 Material 1 ExpirationDate</v>
      </c>
      <c r="C278" s="132" t="str">
        <f ca="1"/>
        <v>Installation date of material in barrel 2 of Hpc 1</v>
      </c>
      <c r="D278" s="132" t="str">
        <f ca="1"/>
        <v>Hpc2.Barrel1.ExpirationDate</v>
      </c>
      <c r="E278" s="132" t="str">
        <f ca="1"/>
        <v>e.g. "2024-08-01"</v>
      </c>
      <c r="F278" s="132" t="str">
        <f ca="1"/>
        <v>-</v>
      </c>
      <c r="G278" s="334" t="str">
        <f ca="1"/>
        <v>5.6.20</v>
      </c>
    </row>
    <row r="279" spans="1:7" ht="24">
      <c r="B279" s="335" t="str">
        <f ca="1"/>
        <v>Hpc2 Material 1 UserName</v>
      </c>
      <c r="C279" s="167" t="str">
        <f ca="1"/>
        <v>not available</v>
      </c>
      <c r="D279" s="167" t="str">
        <f ca="1"/>
        <v>Hpc2.Barrel1.UserName</v>
      </c>
      <c r="E279" s="167" t="str">
        <f ca="1"/>
        <v>""</v>
      </c>
      <c r="F279" s="167" t="str">
        <f ca="1"/>
        <v>-</v>
      </c>
      <c r="G279" s="336" t="str">
        <f ca="1"/>
        <v>5.6.20</v>
      </c>
    </row>
    <row r="280" spans="1:7" ht="36">
      <c r="A280" s="86"/>
      <c r="B280" s="337" t="str">
        <f ca="1"/>
        <v>Hpc2 Material 1 Charge</v>
      </c>
      <c r="C280" s="132" t="str">
        <f ca="1"/>
        <v>Installation date of material in barrel 2 of Hpc 2</v>
      </c>
      <c r="D280" s="132" t="str">
        <f ca="1"/>
        <v>Hpc2.Barrel1.Charge</v>
      </c>
      <c r="E280" s="132" t="str">
        <f ca="1"/>
        <v>String</v>
      </c>
      <c r="F280" s="132" t="str">
        <f ca="1"/>
        <v>-</v>
      </c>
      <c r="G280" s="334" t="str">
        <f ca="1"/>
        <v>5.6.20</v>
      </c>
    </row>
    <row r="281" spans="1:7" ht="24">
      <c r="B281" s="335" t="str">
        <f ca="1"/>
        <v>Hpc2 Material 1 PackageNumber</v>
      </c>
      <c r="C281" s="167" t="str">
        <f ca="1"/>
        <v>not available</v>
      </c>
      <c r="D281" s="167" t="str">
        <f ca="1"/>
        <v>Hpc2.Barrel1.PackageNumber</v>
      </c>
      <c r="E281" s="167" t="str">
        <f ca="1"/>
        <v>""</v>
      </c>
      <c r="F281" s="167" t="str">
        <f ca="1"/>
        <v>-</v>
      </c>
      <c r="G281" s="336" t="str">
        <f ca="1"/>
        <v>5.6.20</v>
      </c>
    </row>
    <row r="282" spans="1:7" ht="36">
      <c r="A282" s="86"/>
      <c r="B282" s="337" t="str">
        <f ca="1"/>
        <v>Hpc2 Material 1 InstallDate</v>
      </c>
      <c r="C282" s="132" t="str">
        <f ca="1"/>
        <v>Installation date of material in barrel 1 of Hpc 2</v>
      </c>
      <c r="D282" s="132" t="str">
        <f ca="1"/>
        <v>Hpc2.Barrel1.InstallDate</v>
      </c>
      <c r="E282" s="132" t="str">
        <f ca="1"/>
        <v>e.g. "2024-08-01"</v>
      </c>
      <c r="F282" s="132" t="str">
        <f ca="1"/>
        <v>-</v>
      </c>
      <c r="G282" s="334" t="str">
        <f ca="1"/>
        <v>5.6.20</v>
      </c>
    </row>
    <row r="283" spans="1:7" ht="24">
      <c r="B283" s="335" t="str">
        <f ca="1"/>
        <v>Hpc2 Material 2</v>
      </c>
      <c r="C283" s="167" t="str">
        <f ca="1"/>
        <v>not available</v>
      </c>
      <c r="D283" s="167" t="str">
        <f ca="1"/>
        <v>Hpc2.Barrel2.Material</v>
      </c>
      <c r="E283" s="167" t="str">
        <f ca="1"/>
        <v>String</v>
      </c>
      <c r="F283" s="167" t="str">
        <f ca="1"/>
        <v>-</v>
      </c>
      <c r="G283" s="336" t="str">
        <f ca="1"/>
        <v>5.6.20</v>
      </c>
    </row>
    <row r="284" spans="1:7" ht="36">
      <c r="A284" s="86"/>
      <c r="B284" s="337" t="str">
        <f ca="1"/>
        <v>Hpc2 Material 2 ExpirationDate</v>
      </c>
      <c r="C284" s="132" t="str">
        <f ca="1"/>
        <v>not available</v>
      </c>
      <c r="D284" s="132" t="str">
        <f ca="1"/>
        <v>Hpc2.Barrel2.ExpirationDate</v>
      </c>
      <c r="E284" s="132" t="str">
        <f ca="1"/>
        <v>e.g. "2024-08-01"</v>
      </c>
      <c r="F284" s="132" t="str">
        <f ca="1"/>
        <v>-</v>
      </c>
      <c r="G284" s="334" t="str">
        <f ca="1"/>
        <v>5.6.20</v>
      </c>
    </row>
    <row r="285" spans="1:7" ht="24">
      <c r="B285" s="335" t="str">
        <f ca="1"/>
        <v>Hpc2 Material 2 UserName</v>
      </c>
      <c r="C285" s="167" t="str">
        <f ca="1"/>
        <v>not available</v>
      </c>
      <c r="D285" s="167" t="str">
        <f ca="1"/>
        <v>Hpc2.Barrel2.UserName</v>
      </c>
      <c r="E285" s="167" t="str">
        <f ca="1"/>
        <v>""</v>
      </c>
      <c r="F285" s="167" t="str">
        <f ca="1"/>
        <v>-</v>
      </c>
      <c r="G285" s="336" t="str">
        <f ca="1"/>
        <v>5.6.20</v>
      </c>
    </row>
    <row r="286" spans="1:7" ht="36">
      <c r="A286" s="86"/>
      <c r="B286" s="337" t="str">
        <f ca="1"/>
        <v>Hpc2 Material 2 Charge</v>
      </c>
      <c r="C286" s="132" t="str">
        <f ca="1"/>
        <v>not available</v>
      </c>
      <c r="D286" s="132" t="str">
        <f ca="1"/>
        <v>Hpc2.Barrel2.Charge</v>
      </c>
      <c r="E286" s="132" t="str">
        <f ca="1"/>
        <v>String</v>
      </c>
      <c r="F286" s="132" t="str">
        <f ca="1"/>
        <v>-</v>
      </c>
      <c r="G286" s="334" t="str">
        <f ca="1"/>
        <v>5.6.20</v>
      </c>
    </row>
    <row r="287" spans="1:7" ht="24">
      <c r="B287" s="335" t="str">
        <f ca="1"/>
        <v>Hpc2 Material 2 PackageNumber</v>
      </c>
      <c r="C287" s="167" t="str">
        <f ca="1"/>
        <v>not available</v>
      </c>
      <c r="D287" s="167" t="str">
        <f ca="1"/>
        <v>Hpc2.Barrel2.PackageNumber</v>
      </c>
      <c r="E287" s="167" t="str">
        <f ca="1"/>
        <v>""</v>
      </c>
      <c r="F287" s="167" t="str">
        <f ca="1"/>
        <v>-</v>
      </c>
      <c r="G287" s="336" t="str">
        <f ca="1"/>
        <v>5.6.20</v>
      </c>
    </row>
    <row r="288" spans="1:7" ht="36">
      <c r="A288" s="86"/>
      <c r="B288" s="337" t="str">
        <f ca="1"/>
        <v>Hpc2 Material 2 InstallDate</v>
      </c>
      <c r="C288" s="132" t="str">
        <f ca="1"/>
        <v>not available</v>
      </c>
      <c r="D288" s="132" t="str">
        <f ca="1"/>
        <v>Hpc2.Barrel2.InstallDate</v>
      </c>
      <c r="E288" s="132" t="str">
        <f ca="1"/>
        <v>e.g. "2024-08-01"</v>
      </c>
      <c r="F288" s="132" t="str">
        <f ca="1"/>
        <v>-</v>
      </c>
      <c r="G288" s="334" t="str">
        <f ca="1"/>
        <v>5.6.20</v>
      </c>
    </row>
    <row r="290" spans="1:4">
      <c r="A290" s="86"/>
    </row>
    <row r="299" spans="1:4">
      <c r="B299" s="153" t="s">
        <v>3754</v>
      </c>
    </row>
    <row r="300" spans="1:4">
      <c r="B300" s="153"/>
    </row>
    <row r="301" spans="1:4">
      <c r="B301" s="163" t="s">
        <v>2088</v>
      </c>
    </row>
    <row r="302" spans="1:4">
      <c r="B302" s="67" t="s">
        <v>2089</v>
      </c>
    </row>
    <row r="303" spans="1:4">
      <c r="B303">
        <v>1</v>
      </c>
      <c r="C303" s="170" t="s">
        <v>2091</v>
      </c>
      <c r="D303" s="170"/>
    </row>
    <row r="304" spans="1:4">
      <c r="B304">
        <f t="shared" ref="B304:B335" si="0">B303+1</f>
        <v>2</v>
      </c>
      <c r="C304" s="307" t="s">
        <v>3755</v>
      </c>
      <c r="D304" s="307"/>
    </row>
    <row r="305" spans="2:4">
      <c r="B305">
        <f t="shared" si="0"/>
        <v>3</v>
      </c>
      <c r="C305" s="307" t="s">
        <v>3756</v>
      </c>
      <c r="D305" s="170"/>
    </row>
    <row r="306" spans="2:4">
      <c r="B306">
        <f t="shared" si="0"/>
        <v>4</v>
      </c>
      <c r="C306" s="307" t="s">
        <v>3757</v>
      </c>
      <c r="D306" s="170"/>
    </row>
    <row r="307" spans="2:4">
      <c r="B307">
        <f t="shared" si="0"/>
        <v>5</v>
      </c>
      <c r="C307" s="307" t="s">
        <v>3758</v>
      </c>
      <c r="D307" s="170"/>
    </row>
    <row r="308" spans="2:4">
      <c r="B308">
        <f t="shared" si="0"/>
        <v>6</v>
      </c>
      <c r="C308" s="307" t="s">
        <v>3759</v>
      </c>
      <c r="D308" s="170"/>
    </row>
    <row r="309" spans="2:4">
      <c r="B309">
        <f t="shared" si="0"/>
        <v>7</v>
      </c>
      <c r="C309" s="307" t="s">
        <v>2108</v>
      </c>
      <c r="D309" s="170"/>
    </row>
    <row r="310" spans="2:4">
      <c r="B310">
        <f t="shared" si="0"/>
        <v>8</v>
      </c>
      <c r="C310" s="307" t="s">
        <v>3760</v>
      </c>
      <c r="D310" s="170"/>
    </row>
    <row r="311" spans="2:4">
      <c r="B311">
        <f t="shared" si="0"/>
        <v>9</v>
      </c>
      <c r="C311" s="307" t="s">
        <v>3761</v>
      </c>
      <c r="D311" s="170"/>
    </row>
    <row r="312" spans="2:4">
      <c r="B312">
        <f t="shared" si="0"/>
        <v>10</v>
      </c>
      <c r="C312" s="307" t="s">
        <v>2112</v>
      </c>
      <c r="D312" s="170"/>
    </row>
    <row r="313" spans="2:4">
      <c r="B313">
        <f t="shared" si="0"/>
        <v>11</v>
      </c>
      <c r="C313" s="307" t="s">
        <v>3762</v>
      </c>
      <c r="D313" s="170"/>
    </row>
    <row r="314" spans="2:4">
      <c r="B314">
        <f t="shared" si="0"/>
        <v>12</v>
      </c>
      <c r="C314" s="307" t="s">
        <v>3763</v>
      </c>
      <c r="D314" s="170"/>
    </row>
    <row r="315" spans="2:4">
      <c r="B315">
        <f t="shared" si="0"/>
        <v>13</v>
      </c>
      <c r="C315" s="307" t="s">
        <v>3764</v>
      </c>
      <c r="D315" s="170"/>
    </row>
    <row r="316" spans="2:4">
      <c r="B316">
        <f t="shared" si="0"/>
        <v>14</v>
      </c>
      <c r="C316" s="307" t="s">
        <v>3765</v>
      </c>
      <c r="D316" s="170"/>
    </row>
    <row r="317" spans="2:4">
      <c r="B317">
        <f t="shared" si="0"/>
        <v>15</v>
      </c>
      <c r="C317" s="307" t="s">
        <v>3766</v>
      </c>
      <c r="D317" s="170"/>
    </row>
    <row r="318" spans="2:4">
      <c r="B318">
        <f t="shared" si="0"/>
        <v>16</v>
      </c>
      <c r="C318" s="307" t="s">
        <v>3767</v>
      </c>
      <c r="D318" s="170"/>
    </row>
    <row r="319" spans="2:4">
      <c r="B319">
        <f t="shared" si="0"/>
        <v>17</v>
      </c>
      <c r="C319" s="307" t="s">
        <v>3768</v>
      </c>
      <c r="D319" s="170"/>
    </row>
    <row r="320" spans="2:4">
      <c r="B320">
        <f t="shared" si="0"/>
        <v>18</v>
      </c>
      <c r="C320" s="307" t="s">
        <v>3769</v>
      </c>
      <c r="D320" s="170"/>
    </row>
    <row r="321" spans="1:4">
      <c r="B321">
        <f t="shared" si="0"/>
        <v>19</v>
      </c>
      <c r="C321" s="307" t="s">
        <v>3770</v>
      </c>
      <c r="D321" s="170"/>
    </row>
    <row r="322" spans="1:4">
      <c r="B322">
        <f t="shared" si="0"/>
        <v>20</v>
      </c>
      <c r="C322" s="307" t="s">
        <v>3771</v>
      </c>
      <c r="D322" s="170"/>
    </row>
    <row r="323" spans="1:4">
      <c r="B323">
        <f t="shared" si="0"/>
        <v>21</v>
      </c>
      <c r="C323" s="307" t="s">
        <v>3772</v>
      </c>
      <c r="D323" s="170"/>
    </row>
    <row r="324" spans="1:4">
      <c r="B324">
        <f t="shared" si="0"/>
        <v>22</v>
      </c>
      <c r="C324" s="307" t="s">
        <v>3773</v>
      </c>
      <c r="D324" s="170"/>
    </row>
    <row r="325" spans="1:4">
      <c r="B325">
        <f t="shared" si="0"/>
        <v>23</v>
      </c>
      <c r="C325" s="307" t="s">
        <v>3774</v>
      </c>
      <c r="D325" s="170"/>
    </row>
    <row r="326" spans="1:4">
      <c r="B326">
        <f t="shared" si="0"/>
        <v>24</v>
      </c>
      <c r="C326" s="307" t="s">
        <v>3775</v>
      </c>
      <c r="D326" s="170"/>
    </row>
    <row r="327" spans="1:4">
      <c r="B327">
        <f t="shared" si="0"/>
        <v>25</v>
      </c>
      <c r="C327" s="307" t="s">
        <v>3776</v>
      </c>
      <c r="D327" s="170"/>
    </row>
    <row r="328" spans="1:4">
      <c r="A328" s="86"/>
      <c r="B328">
        <f t="shared" si="0"/>
        <v>26</v>
      </c>
      <c r="C328" s="307" t="s">
        <v>3777</v>
      </c>
      <c r="D328" s="170"/>
    </row>
    <row r="329" spans="1:4">
      <c r="B329">
        <f t="shared" si="0"/>
        <v>27</v>
      </c>
      <c r="C329" s="307" t="s">
        <v>3778</v>
      </c>
      <c r="D329" s="170"/>
    </row>
    <row r="330" spans="1:4">
      <c r="A330" s="86"/>
      <c r="B330">
        <f t="shared" si="0"/>
        <v>28</v>
      </c>
      <c r="C330" s="307" t="s">
        <v>3779</v>
      </c>
      <c r="D330" s="170"/>
    </row>
    <row r="331" spans="1:4">
      <c r="A331" s="86"/>
      <c r="B331">
        <f t="shared" si="0"/>
        <v>29</v>
      </c>
      <c r="C331" s="307" t="s">
        <v>3780</v>
      </c>
      <c r="D331" s="170"/>
    </row>
    <row r="332" spans="1:4">
      <c r="B332">
        <f t="shared" si="0"/>
        <v>30</v>
      </c>
      <c r="C332" s="307" t="s">
        <v>3781</v>
      </c>
      <c r="D332" s="170"/>
    </row>
    <row r="333" spans="1:4">
      <c r="A333" s="86"/>
      <c r="B333">
        <f t="shared" si="0"/>
        <v>31</v>
      </c>
      <c r="C333" s="307" t="s">
        <v>3782</v>
      </c>
      <c r="D333" s="170"/>
    </row>
    <row r="334" spans="1:4">
      <c r="A334" s="86"/>
      <c r="B334">
        <f t="shared" si="0"/>
        <v>32</v>
      </c>
      <c r="C334" s="307" t="s">
        <v>3783</v>
      </c>
      <c r="D334" s="170"/>
    </row>
    <row r="335" spans="1:4">
      <c r="B335">
        <f t="shared" si="0"/>
        <v>33</v>
      </c>
      <c r="C335" s="307" t="s">
        <v>3784</v>
      </c>
      <c r="D335" s="170"/>
    </row>
    <row r="336" spans="1:4">
      <c r="A336" s="86"/>
      <c r="B336">
        <f t="shared" ref="B336:B367" si="1">B335+1</f>
        <v>34</v>
      </c>
      <c r="C336" s="307" t="s">
        <v>3785</v>
      </c>
      <c r="D336" s="170"/>
    </row>
    <row r="337" spans="1:4">
      <c r="B337">
        <f t="shared" si="1"/>
        <v>35</v>
      </c>
      <c r="C337" s="307" t="s">
        <v>3786</v>
      </c>
      <c r="D337" s="170"/>
    </row>
    <row r="338" spans="1:4">
      <c r="A338" s="86"/>
      <c r="B338">
        <f t="shared" si="1"/>
        <v>36</v>
      </c>
      <c r="C338" s="307" t="s">
        <v>3787</v>
      </c>
      <c r="D338" s="170"/>
    </row>
    <row r="339" spans="1:4">
      <c r="B339">
        <f t="shared" si="1"/>
        <v>37</v>
      </c>
      <c r="C339" s="307" t="s">
        <v>3788</v>
      </c>
      <c r="D339" s="170"/>
    </row>
    <row r="340" spans="1:4">
      <c r="B340">
        <f t="shared" si="1"/>
        <v>38</v>
      </c>
      <c r="C340" s="307" t="s">
        <v>3789</v>
      </c>
      <c r="D340" s="170"/>
    </row>
    <row r="341" spans="1:4">
      <c r="B341">
        <f t="shared" si="1"/>
        <v>39</v>
      </c>
      <c r="C341" s="307" t="s">
        <v>3790</v>
      </c>
      <c r="D341" s="170"/>
    </row>
    <row r="342" spans="1:4">
      <c r="B342">
        <f t="shared" si="1"/>
        <v>40</v>
      </c>
      <c r="C342" s="307" t="s">
        <v>3791</v>
      </c>
      <c r="D342" s="170"/>
    </row>
    <row r="343" spans="1:4">
      <c r="B343">
        <f t="shared" si="1"/>
        <v>41</v>
      </c>
      <c r="C343" s="307" t="s">
        <v>3792</v>
      </c>
      <c r="D343" s="170"/>
    </row>
    <row r="344" spans="1:4">
      <c r="B344">
        <f t="shared" si="1"/>
        <v>42</v>
      </c>
      <c r="C344" s="307" t="s">
        <v>3793</v>
      </c>
      <c r="D344" s="170"/>
    </row>
    <row r="345" spans="1:4">
      <c r="B345">
        <f t="shared" si="1"/>
        <v>43</v>
      </c>
      <c r="C345" s="307" t="s">
        <v>3794</v>
      </c>
      <c r="D345" s="170"/>
    </row>
    <row r="346" spans="1:4">
      <c r="B346">
        <f t="shared" si="1"/>
        <v>44</v>
      </c>
      <c r="C346" s="307" t="s">
        <v>3795</v>
      </c>
      <c r="D346" s="170"/>
    </row>
    <row r="347" spans="1:4">
      <c r="B347">
        <f t="shared" si="1"/>
        <v>45</v>
      </c>
      <c r="C347" s="307" t="s">
        <v>2168</v>
      </c>
      <c r="D347" s="170"/>
    </row>
    <row r="348" spans="1:4">
      <c r="B348">
        <f t="shared" si="1"/>
        <v>46</v>
      </c>
      <c r="C348" s="307" t="s">
        <v>3796</v>
      </c>
      <c r="D348" s="170"/>
    </row>
    <row r="349" spans="1:4">
      <c r="B349">
        <f t="shared" si="1"/>
        <v>47</v>
      </c>
      <c r="C349" s="307" t="s">
        <v>3797</v>
      </c>
      <c r="D349" s="170"/>
    </row>
    <row r="350" spans="1:4">
      <c r="B350">
        <f t="shared" si="1"/>
        <v>48</v>
      </c>
      <c r="C350" s="307" t="s">
        <v>3798</v>
      </c>
      <c r="D350" s="170"/>
    </row>
    <row r="351" spans="1:4">
      <c r="B351">
        <f t="shared" si="1"/>
        <v>49</v>
      </c>
      <c r="C351" s="307" t="s">
        <v>3799</v>
      </c>
      <c r="D351" s="170"/>
    </row>
    <row r="352" spans="1:4">
      <c r="B352">
        <f t="shared" si="1"/>
        <v>50</v>
      </c>
      <c r="C352" s="307" t="s">
        <v>2171</v>
      </c>
      <c r="D352" s="170"/>
    </row>
    <row r="353" spans="2:4">
      <c r="B353">
        <f t="shared" si="1"/>
        <v>51</v>
      </c>
      <c r="C353" s="307" t="s">
        <v>2192</v>
      </c>
      <c r="D353" s="170"/>
    </row>
    <row r="354" spans="2:4">
      <c r="B354">
        <f t="shared" si="1"/>
        <v>52</v>
      </c>
      <c r="C354" s="307" t="s">
        <v>2193</v>
      </c>
      <c r="D354" s="170"/>
    </row>
    <row r="355" spans="2:4">
      <c r="B355">
        <f t="shared" si="1"/>
        <v>53</v>
      </c>
      <c r="C355" s="307" t="s">
        <v>3800</v>
      </c>
      <c r="D355" s="170"/>
    </row>
    <row r="356" spans="2:4">
      <c r="B356">
        <f t="shared" si="1"/>
        <v>54</v>
      </c>
      <c r="C356" s="307" t="s">
        <v>3801</v>
      </c>
      <c r="D356" s="170"/>
    </row>
    <row r="357" spans="2:4">
      <c r="B357">
        <f t="shared" si="1"/>
        <v>55</v>
      </c>
      <c r="C357" s="307" t="s">
        <v>3802</v>
      </c>
      <c r="D357" s="170"/>
    </row>
    <row r="358" spans="2:4">
      <c r="B358">
        <f t="shared" si="1"/>
        <v>56</v>
      </c>
      <c r="C358" s="307" t="s">
        <v>3803</v>
      </c>
      <c r="D358" s="170"/>
    </row>
    <row r="359" spans="2:4">
      <c r="B359">
        <f t="shared" si="1"/>
        <v>57</v>
      </c>
      <c r="C359" s="307" t="s">
        <v>2200</v>
      </c>
      <c r="D359" s="170"/>
    </row>
    <row r="360" spans="2:4">
      <c r="B360">
        <f t="shared" si="1"/>
        <v>58</v>
      </c>
      <c r="C360" s="307" t="s">
        <v>2201</v>
      </c>
      <c r="D360" s="170"/>
    </row>
    <row r="361" spans="2:4">
      <c r="B361">
        <f t="shared" si="1"/>
        <v>59</v>
      </c>
      <c r="C361" s="307" t="s">
        <v>3804</v>
      </c>
      <c r="D361" s="170"/>
    </row>
    <row r="362" spans="2:4">
      <c r="B362">
        <f t="shared" si="1"/>
        <v>60</v>
      </c>
      <c r="C362" s="307" t="s">
        <v>3805</v>
      </c>
      <c r="D362" s="170"/>
    </row>
    <row r="363" spans="2:4">
      <c r="B363">
        <f t="shared" si="1"/>
        <v>61</v>
      </c>
      <c r="C363" s="307" t="s">
        <v>3806</v>
      </c>
      <c r="D363" s="170"/>
    </row>
    <row r="364" spans="2:4">
      <c r="B364">
        <f t="shared" si="1"/>
        <v>62</v>
      </c>
      <c r="C364" s="307" t="s">
        <v>3807</v>
      </c>
      <c r="D364" s="170"/>
    </row>
    <row r="365" spans="2:4">
      <c r="B365">
        <f t="shared" si="1"/>
        <v>63</v>
      </c>
      <c r="C365" s="307" t="s">
        <v>2190</v>
      </c>
      <c r="D365" s="170"/>
    </row>
    <row r="366" spans="2:4">
      <c r="B366">
        <f t="shared" si="1"/>
        <v>64</v>
      </c>
      <c r="C366" s="307" t="s">
        <v>2171</v>
      </c>
      <c r="D366" s="170"/>
    </row>
    <row r="367" spans="2:4">
      <c r="B367">
        <f t="shared" si="1"/>
        <v>65</v>
      </c>
      <c r="C367" s="307" t="s">
        <v>3808</v>
      </c>
      <c r="D367" s="170"/>
    </row>
    <row r="368" spans="2:4">
      <c r="B368">
        <f t="shared" ref="B368:B402" si="2">B367+1</f>
        <v>66</v>
      </c>
      <c r="C368" s="307" t="s">
        <v>3809</v>
      </c>
      <c r="D368" s="170"/>
    </row>
    <row r="369" spans="2:4">
      <c r="B369">
        <f t="shared" si="2"/>
        <v>67</v>
      </c>
      <c r="C369" s="307" t="s">
        <v>2174</v>
      </c>
      <c r="D369" s="170"/>
    </row>
    <row r="370" spans="2:4">
      <c r="B370">
        <f t="shared" si="2"/>
        <v>68</v>
      </c>
      <c r="C370" s="307" t="s">
        <v>2186</v>
      </c>
      <c r="D370" s="170"/>
    </row>
    <row r="371" spans="2:4">
      <c r="B371">
        <f t="shared" si="2"/>
        <v>69</v>
      </c>
      <c r="C371" s="307" t="s">
        <v>3810</v>
      </c>
      <c r="D371" s="170"/>
    </row>
    <row r="372" spans="2:4">
      <c r="B372">
        <f t="shared" si="2"/>
        <v>70</v>
      </c>
      <c r="C372" s="307" t="s">
        <v>3811</v>
      </c>
      <c r="D372" s="170"/>
    </row>
    <row r="373" spans="2:4">
      <c r="B373">
        <f t="shared" si="2"/>
        <v>71</v>
      </c>
      <c r="C373" s="307" t="s">
        <v>3812</v>
      </c>
      <c r="D373" s="170"/>
    </row>
    <row r="374" spans="2:4">
      <c r="B374">
        <f t="shared" si="2"/>
        <v>72</v>
      </c>
      <c r="C374" s="307" t="s">
        <v>3813</v>
      </c>
      <c r="D374" s="170"/>
    </row>
    <row r="375" spans="2:4">
      <c r="B375">
        <f t="shared" si="2"/>
        <v>73</v>
      </c>
      <c r="C375" s="307" t="s">
        <v>3814</v>
      </c>
      <c r="D375" s="170"/>
    </row>
    <row r="376" spans="2:4">
      <c r="B376">
        <f t="shared" si="2"/>
        <v>74</v>
      </c>
      <c r="C376" s="307" t="s">
        <v>3815</v>
      </c>
      <c r="D376" s="170"/>
    </row>
    <row r="377" spans="2:4">
      <c r="B377">
        <f t="shared" si="2"/>
        <v>75</v>
      </c>
      <c r="C377" s="307" t="s">
        <v>3816</v>
      </c>
      <c r="D377" s="170"/>
    </row>
    <row r="378" spans="2:4">
      <c r="B378">
        <f t="shared" si="2"/>
        <v>76</v>
      </c>
      <c r="C378" s="307" t="s">
        <v>2181</v>
      </c>
      <c r="D378" s="170"/>
    </row>
    <row r="379" spans="2:4">
      <c r="B379">
        <f t="shared" si="2"/>
        <v>77</v>
      </c>
      <c r="C379" s="307" t="s">
        <v>3817</v>
      </c>
      <c r="D379" s="170"/>
    </row>
    <row r="380" spans="2:4">
      <c r="B380">
        <f t="shared" si="2"/>
        <v>78</v>
      </c>
      <c r="C380" s="307" t="s">
        <v>2183</v>
      </c>
      <c r="D380" s="170"/>
    </row>
    <row r="381" spans="2:4">
      <c r="B381">
        <f t="shared" si="2"/>
        <v>79</v>
      </c>
      <c r="C381" s="307" t="s">
        <v>2186</v>
      </c>
      <c r="D381" s="170"/>
    </row>
    <row r="382" spans="2:4">
      <c r="B382">
        <f t="shared" si="2"/>
        <v>80</v>
      </c>
      <c r="C382" s="307" t="s">
        <v>3818</v>
      </c>
      <c r="D382" s="170"/>
    </row>
    <row r="383" spans="2:4">
      <c r="B383">
        <f t="shared" si="2"/>
        <v>81</v>
      </c>
      <c r="C383" s="307" t="s">
        <v>3811</v>
      </c>
      <c r="D383" s="170"/>
    </row>
    <row r="384" spans="2:4">
      <c r="B384">
        <f t="shared" si="2"/>
        <v>82</v>
      </c>
      <c r="C384" s="307" t="s">
        <v>3819</v>
      </c>
      <c r="D384" s="170"/>
    </row>
    <row r="385" spans="2:4">
      <c r="B385">
        <f t="shared" si="2"/>
        <v>83</v>
      </c>
      <c r="C385" s="307" t="s">
        <v>3813</v>
      </c>
      <c r="D385" s="170"/>
    </row>
    <row r="386" spans="2:4">
      <c r="B386">
        <f t="shared" si="2"/>
        <v>84</v>
      </c>
      <c r="C386" s="307" t="s">
        <v>3814</v>
      </c>
      <c r="D386" s="170"/>
    </row>
    <row r="387" spans="2:4">
      <c r="B387">
        <f t="shared" si="2"/>
        <v>85</v>
      </c>
      <c r="C387" s="307" t="s">
        <v>3815</v>
      </c>
      <c r="D387" s="170"/>
    </row>
    <row r="388" spans="2:4">
      <c r="B388">
        <f t="shared" si="2"/>
        <v>86</v>
      </c>
      <c r="C388" s="307" t="s">
        <v>3816</v>
      </c>
      <c r="D388" s="170"/>
    </row>
    <row r="389" spans="2:4">
      <c r="B389">
        <f t="shared" si="2"/>
        <v>87</v>
      </c>
      <c r="C389" s="307" t="s">
        <v>2181</v>
      </c>
      <c r="D389" s="170"/>
    </row>
    <row r="390" spans="2:4">
      <c r="B390">
        <f t="shared" si="2"/>
        <v>88</v>
      </c>
      <c r="C390" s="307" t="s">
        <v>3820</v>
      </c>
      <c r="D390" s="170"/>
    </row>
    <row r="391" spans="2:4">
      <c r="B391">
        <f t="shared" si="2"/>
        <v>89</v>
      </c>
      <c r="C391" s="307" t="s">
        <v>3821</v>
      </c>
      <c r="D391" s="170"/>
    </row>
    <row r="392" spans="2:4">
      <c r="B392">
        <f t="shared" si="2"/>
        <v>90</v>
      </c>
      <c r="C392" s="307" t="s">
        <v>2186</v>
      </c>
      <c r="D392" s="170"/>
    </row>
    <row r="393" spans="2:4">
      <c r="B393">
        <f t="shared" si="2"/>
        <v>91</v>
      </c>
      <c r="C393" s="307" t="s">
        <v>3822</v>
      </c>
      <c r="D393" s="170"/>
    </row>
    <row r="394" spans="2:4">
      <c r="B394">
        <f t="shared" si="2"/>
        <v>92</v>
      </c>
      <c r="C394" s="307" t="s">
        <v>3811</v>
      </c>
    </row>
    <row r="395" spans="2:4">
      <c r="B395">
        <f t="shared" si="2"/>
        <v>93</v>
      </c>
      <c r="C395" s="307" t="s">
        <v>3823</v>
      </c>
    </row>
    <row r="396" spans="2:4">
      <c r="B396">
        <f t="shared" si="2"/>
        <v>94</v>
      </c>
      <c r="C396" s="307" t="s">
        <v>3813</v>
      </c>
    </row>
    <row r="397" spans="2:4">
      <c r="B397">
        <f t="shared" si="2"/>
        <v>95</v>
      </c>
      <c r="C397" s="307" t="s">
        <v>3814</v>
      </c>
    </row>
    <row r="398" spans="2:4">
      <c r="B398">
        <f t="shared" si="2"/>
        <v>96</v>
      </c>
      <c r="C398" s="307" t="s">
        <v>3815</v>
      </c>
    </row>
    <row r="399" spans="2:4">
      <c r="B399">
        <f t="shared" si="2"/>
        <v>97</v>
      </c>
      <c r="C399" s="307" t="s">
        <v>3816</v>
      </c>
    </row>
    <row r="400" spans="2:4">
      <c r="B400">
        <f t="shared" si="2"/>
        <v>98</v>
      </c>
      <c r="C400" s="307" t="s">
        <v>2190</v>
      </c>
    </row>
    <row r="401" spans="2:3">
      <c r="B401">
        <f t="shared" si="2"/>
        <v>99</v>
      </c>
      <c r="C401" s="307" t="s">
        <v>2489</v>
      </c>
    </row>
    <row r="402" spans="2:3">
      <c r="B402">
        <f t="shared" si="2"/>
        <v>100</v>
      </c>
      <c r="C402" s="307" t="s">
        <v>2208</v>
      </c>
    </row>
    <row r="403" spans="2:3">
      <c r="C403" s="307"/>
    </row>
    <row r="404" spans="2:3">
      <c r="C404" s="307"/>
    </row>
    <row r="405" spans="2:3">
      <c r="C405" s="307"/>
    </row>
    <row r="406" spans="2:3">
      <c r="C406" s="307"/>
    </row>
    <row r="407" spans="2:3">
      <c r="C407" s="307"/>
    </row>
    <row r="408" spans="2:3">
      <c r="B408" s="163" t="s">
        <v>2249</v>
      </c>
      <c r="C408" s="307"/>
    </row>
    <row r="409" spans="2:3">
      <c r="B409" s="67" t="s">
        <v>2089</v>
      </c>
      <c r="C409" s="307"/>
    </row>
    <row r="410" spans="2:3">
      <c r="B410">
        <v>1</v>
      </c>
      <c r="C410" s="307" t="s">
        <v>2091</v>
      </c>
    </row>
    <row r="411" spans="2:3">
      <c r="B411">
        <f t="shared" ref="B411:B437" si="3">B410+1</f>
        <v>2</v>
      </c>
      <c r="C411" s="307" t="s">
        <v>3824</v>
      </c>
    </row>
    <row r="412" spans="2:3">
      <c r="B412">
        <f t="shared" si="3"/>
        <v>3</v>
      </c>
      <c r="C412" s="307" t="s">
        <v>3825</v>
      </c>
    </row>
    <row r="413" spans="2:3">
      <c r="B413">
        <f t="shared" si="3"/>
        <v>4</v>
      </c>
      <c r="C413" s="307" t="s">
        <v>3826</v>
      </c>
    </row>
    <row r="414" spans="2:3">
      <c r="B414">
        <f t="shared" si="3"/>
        <v>5</v>
      </c>
      <c r="C414" s="307" t="s">
        <v>3827</v>
      </c>
    </row>
    <row r="415" spans="2:3">
      <c r="B415">
        <f t="shared" si="3"/>
        <v>6</v>
      </c>
      <c r="C415" s="307" t="s">
        <v>3828</v>
      </c>
    </row>
    <row r="416" spans="2:3">
      <c r="B416">
        <f t="shared" si="3"/>
        <v>7</v>
      </c>
      <c r="C416" s="307" t="s">
        <v>3829</v>
      </c>
    </row>
    <row r="417" spans="2:4">
      <c r="B417">
        <f t="shared" si="3"/>
        <v>8</v>
      </c>
      <c r="C417" s="307" t="s">
        <v>3830</v>
      </c>
    </row>
    <row r="418" spans="2:4">
      <c r="B418">
        <f t="shared" si="3"/>
        <v>9</v>
      </c>
      <c r="C418" s="307" t="s">
        <v>3831</v>
      </c>
    </row>
    <row r="419" spans="2:4">
      <c r="B419">
        <f t="shared" si="3"/>
        <v>10</v>
      </c>
      <c r="C419" s="307" t="s">
        <v>3832</v>
      </c>
    </row>
    <row r="420" spans="2:4">
      <c r="B420">
        <f t="shared" si="3"/>
        <v>11</v>
      </c>
      <c r="C420" s="307" t="s">
        <v>3833</v>
      </c>
    </row>
    <row r="421" spans="2:4">
      <c r="B421">
        <f t="shared" si="3"/>
        <v>12</v>
      </c>
      <c r="C421" s="307" t="s">
        <v>3834</v>
      </c>
    </row>
    <row r="422" spans="2:4">
      <c r="B422">
        <f t="shared" si="3"/>
        <v>13</v>
      </c>
      <c r="C422" s="307" t="s">
        <v>3835</v>
      </c>
    </row>
    <row r="423" spans="2:4">
      <c r="B423">
        <f t="shared" si="3"/>
        <v>14</v>
      </c>
      <c r="C423" s="307" t="s">
        <v>3836</v>
      </c>
    </row>
    <row r="424" spans="2:4">
      <c r="B424">
        <f t="shared" si="3"/>
        <v>15</v>
      </c>
      <c r="C424" s="307" t="s">
        <v>3837</v>
      </c>
    </row>
    <row r="425" spans="2:4">
      <c r="B425">
        <f t="shared" si="3"/>
        <v>16</v>
      </c>
      <c r="C425" s="307" t="s">
        <v>3838</v>
      </c>
    </row>
    <row r="426" spans="2:4">
      <c r="B426">
        <f t="shared" si="3"/>
        <v>17</v>
      </c>
      <c r="C426" s="307" t="s">
        <v>3839</v>
      </c>
    </row>
    <row r="427" spans="2:4">
      <c r="B427">
        <f t="shared" si="3"/>
        <v>18</v>
      </c>
      <c r="C427" s="307" t="s">
        <v>3840</v>
      </c>
    </row>
    <row r="428" spans="2:4">
      <c r="B428">
        <f t="shared" si="3"/>
        <v>19</v>
      </c>
      <c r="C428" s="307" t="s">
        <v>3841</v>
      </c>
    </row>
    <row r="429" spans="2:4">
      <c r="B429">
        <f t="shared" si="3"/>
        <v>20</v>
      </c>
      <c r="C429" s="307" t="s">
        <v>3842</v>
      </c>
    </row>
    <row r="430" spans="2:4">
      <c r="B430">
        <f t="shared" si="3"/>
        <v>21</v>
      </c>
      <c r="C430" s="307" t="s">
        <v>3843</v>
      </c>
    </row>
    <row r="431" spans="2:4">
      <c r="B431">
        <f t="shared" si="3"/>
        <v>22</v>
      </c>
      <c r="C431" s="307" t="s">
        <v>3844</v>
      </c>
      <c r="D431" s="170"/>
    </row>
    <row r="432" spans="2:4">
      <c r="B432">
        <f t="shared" si="3"/>
        <v>23</v>
      </c>
      <c r="C432" s="307" t="s">
        <v>3845</v>
      </c>
    </row>
    <row r="433" spans="2:3">
      <c r="B433">
        <f t="shared" si="3"/>
        <v>24</v>
      </c>
      <c r="C433" s="307" t="s">
        <v>3846</v>
      </c>
    </row>
    <row r="434" spans="2:3">
      <c r="B434">
        <f t="shared" si="3"/>
        <v>25</v>
      </c>
      <c r="C434" s="307" t="s">
        <v>3847</v>
      </c>
    </row>
    <row r="435" spans="2:3">
      <c r="B435">
        <f t="shared" si="3"/>
        <v>26</v>
      </c>
      <c r="C435" s="307" t="s">
        <v>3848</v>
      </c>
    </row>
    <row r="436" spans="2:3">
      <c r="B436">
        <f t="shared" si="3"/>
        <v>27</v>
      </c>
      <c r="C436" s="307" t="s">
        <v>2222</v>
      </c>
    </row>
    <row r="437" spans="2:3">
      <c r="B437">
        <f t="shared" si="3"/>
        <v>28</v>
      </c>
      <c r="C437" s="307" t="s">
        <v>2208</v>
      </c>
    </row>
    <row r="438" spans="2:3">
      <c r="C438" s="307"/>
    </row>
    <row r="439" spans="2:3">
      <c r="C439" s="307"/>
    </row>
    <row r="440" spans="2:3">
      <c r="C440" s="307"/>
    </row>
    <row r="441" spans="2:3">
      <c r="C441" s="307"/>
    </row>
    <row r="442" spans="2:3">
      <c r="C442" s="307"/>
    </row>
    <row r="443" spans="2:3">
      <c r="C443" s="307"/>
    </row>
    <row r="444" spans="2:3">
      <c r="C444" s="307"/>
    </row>
    <row r="445" spans="2:3">
      <c r="C445" s="307"/>
    </row>
    <row r="446" spans="2:3">
      <c r="C446" s="307"/>
    </row>
    <row r="447" spans="2:3">
      <c r="C447" s="307"/>
    </row>
    <row r="448" spans="2:3">
      <c r="B448" s="163" t="s">
        <v>3849</v>
      </c>
      <c r="C448" s="307"/>
    </row>
    <row r="449" spans="2:4">
      <c r="B449" s="67" t="s">
        <v>2089</v>
      </c>
      <c r="C449" s="307"/>
    </row>
    <row r="450" spans="2:4">
      <c r="B450">
        <v>1</v>
      </c>
      <c r="C450" s="307" t="s">
        <v>2091</v>
      </c>
    </row>
    <row r="451" spans="2:4">
      <c r="B451">
        <f t="shared" ref="B451:B482" si="4">B450+1</f>
        <v>2</v>
      </c>
      <c r="C451" s="307" t="s">
        <v>3850</v>
      </c>
    </row>
    <row r="452" spans="2:4">
      <c r="B452">
        <f t="shared" si="4"/>
        <v>3</v>
      </c>
      <c r="C452" s="307" t="s">
        <v>3851</v>
      </c>
    </row>
    <row r="453" spans="2:4">
      <c r="B453">
        <f t="shared" si="4"/>
        <v>4</v>
      </c>
      <c r="C453" s="307" t="s">
        <v>3852</v>
      </c>
    </row>
    <row r="454" spans="2:4">
      <c r="B454">
        <f t="shared" si="4"/>
        <v>5</v>
      </c>
      <c r="C454" s="307" t="s">
        <v>3853</v>
      </c>
    </row>
    <row r="455" spans="2:4">
      <c r="B455">
        <f t="shared" si="4"/>
        <v>6</v>
      </c>
      <c r="C455" s="307" t="s">
        <v>3854</v>
      </c>
      <c r="D455" s="170"/>
    </row>
    <row r="456" spans="2:4">
      <c r="B456">
        <f t="shared" si="4"/>
        <v>7</v>
      </c>
      <c r="C456" s="307" t="s">
        <v>2233</v>
      </c>
    </row>
    <row r="457" spans="2:4">
      <c r="B457">
        <f t="shared" si="4"/>
        <v>8</v>
      </c>
      <c r="C457" s="307" t="s">
        <v>3855</v>
      </c>
    </row>
    <row r="458" spans="2:4">
      <c r="B458">
        <f t="shared" si="4"/>
        <v>9</v>
      </c>
      <c r="C458" s="307" t="s">
        <v>2485</v>
      </c>
    </row>
    <row r="459" spans="2:4">
      <c r="B459">
        <f t="shared" si="4"/>
        <v>10</v>
      </c>
      <c r="C459" s="307" t="s">
        <v>3856</v>
      </c>
    </row>
    <row r="460" spans="2:4">
      <c r="B460">
        <f t="shared" si="4"/>
        <v>11</v>
      </c>
      <c r="C460" s="307" t="s">
        <v>3857</v>
      </c>
    </row>
    <row r="461" spans="2:4">
      <c r="B461">
        <f t="shared" si="4"/>
        <v>12</v>
      </c>
      <c r="C461" s="307" t="s">
        <v>3858</v>
      </c>
    </row>
    <row r="462" spans="2:4">
      <c r="B462">
        <f t="shared" si="4"/>
        <v>13</v>
      </c>
      <c r="C462" s="307" t="s">
        <v>3859</v>
      </c>
    </row>
    <row r="463" spans="2:4">
      <c r="B463">
        <f t="shared" si="4"/>
        <v>14</v>
      </c>
      <c r="C463" s="307" t="s">
        <v>3860</v>
      </c>
    </row>
    <row r="464" spans="2:4">
      <c r="B464">
        <f t="shared" si="4"/>
        <v>15</v>
      </c>
      <c r="C464" s="307" t="s">
        <v>3861</v>
      </c>
    </row>
    <row r="465" spans="2:3">
      <c r="B465">
        <f t="shared" si="4"/>
        <v>16</v>
      </c>
      <c r="C465" s="307" t="s">
        <v>3862</v>
      </c>
    </row>
    <row r="466" spans="2:3">
      <c r="B466">
        <f t="shared" si="4"/>
        <v>17</v>
      </c>
      <c r="C466" s="307" t="s">
        <v>3863</v>
      </c>
    </row>
    <row r="467" spans="2:3">
      <c r="B467">
        <f t="shared" si="4"/>
        <v>18</v>
      </c>
      <c r="C467" s="307" t="s">
        <v>3864</v>
      </c>
    </row>
    <row r="468" spans="2:3">
      <c r="B468">
        <f t="shared" si="4"/>
        <v>19</v>
      </c>
      <c r="C468" s="307" t="s">
        <v>3865</v>
      </c>
    </row>
    <row r="469" spans="2:3">
      <c r="B469">
        <f t="shared" si="4"/>
        <v>20</v>
      </c>
      <c r="C469" s="307" t="s">
        <v>3866</v>
      </c>
    </row>
    <row r="470" spans="2:3">
      <c r="B470">
        <f t="shared" si="4"/>
        <v>21</v>
      </c>
      <c r="C470" s="307" t="s">
        <v>3867</v>
      </c>
    </row>
    <row r="471" spans="2:3">
      <c r="B471">
        <f t="shared" si="4"/>
        <v>22</v>
      </c>
      <c r="C471" s="307" t="s">
        <v>3868</v>
      </c>
    </row>
    <row r="472" spans="2:3">
      <c r="B472">
        <f t="shared" si="4"/>
        <v>23</v>
      </c>
      <c r="C472" s="307" t="s">
        <v>3869</v>
      </c>
    </row>
    <row r="473" spans="2:3">
      <c r="B473">
        <f t="shared" si="4"/>
        <v>24</v>
      </c>
      <c r="C473" s="307" t="s">
        <v>3870</v>
      </c>
    </row>
    <row r="474" spans="2:3">
      <c r="B474">
        <f t="shared" si="4"/>
        <v>25</v>
      </c>
      <c r="C474" s="307" t="s">
        <v>2525</v>
      </c>
    </row>
    <row r="475" spans="2:3">
      <c r="B475">
        <f t="shared" si="4"/>
        <v>26</v>
      </c>
      <c r="C475" s="307" t="s">
        <v>2485</v>
      </c>
    </row>
    <row r="476" spans="2:3">
      <c r="B476">
        <f t="shared" si="4"/>
        <v>27</v>
      </c>
      <c r="C476" s="307" t="s">
        <v>3871</v>
      </c>
    </row>
    <row r="477" spans="2:3">
      <c r="B477">
        <f t="shared" si="4"/>
        <v>28</v>
      </c>
      <c r="C477" s="307" t="s">
        <v>3857</v>
      </c>
    </row>
    <row r="478" spans="2:3">
      <c r="B478">
        <f t="shared" si="4"/>
        <v>29</v>
      </c>
      <c r="C478" s="307" t="s">
        <v>3858</v>
      </c>
    </row>
    <row r="479" spans="2:3">
      <c r="B479">
        <f t="shared" si="4"/>
        <v>30</v>
      </c>
      <c r="C479" s="307" t="s">
        <v>3872</v>
      </c>
    </row>
    <row r="480" spans="2:3">
      <c r="B480">
        <f t="shared" si="4"/>
        <v>31</v>
      </c>
      <c r="C480" s="307" t="s">
        <v>3860</v>
      </c>
    </row>
    <row r="481" spans="2:3">
      <c r="B481">
        <f t="shared" si="4"/>
        <v>32</v>
      </c>
      <c r="C481" s="307" t="s">
        <v>3861</v>
      </c>
    </row>
    <row r="482" spans="2:3">
      <c r="B482">
        <f t="shared" si="4"/>
        <v>33</v>
      </c>
      <c r="C482" s="307" t="s">
        <v>3862</v>
      </c>
    </row>
    <row r="483" spans="2:3">
      <c r="B483">
        <f t="shared" ref="B483:B514" si="5">B482+1</f>
        <v>34</v>
      </c>
      <c r="C483" s="307" t="s">
        <v>3873</v>
      </c>
    </row>
    <row r="484" spans="2:3">
      <c r="B484">
        <f t="shared" si="5"/>
        <v>35</v>
      </c>
      <c r="C484" s="307" t="s">
        <v>3874</v>
      </c>
    </row>
    <row r="485" spans="2:3">
      <c r="B485">
        <f t="shared" si="5"/>
        <v>36</v>
      </c>
      <c r="C485" s="307" t="s">
        <v>3865</v>
      </c>
    </row>
    <row r="486" spans="2:3">
      <c r="B486">
        <f t="shared" si="5"/>
        <v>37</v>
      </c>
      <c r="C486" s="307" t="s">
        <v>3866</v>
      </c>
    </row>
    <row r="487" spans="2:3">
      <c r="B487">
        <f t="shared" si="5"/>
        <v>38</v>
      </c>
      <c r="C487" s="307" t="s">
        <v>3875</v>
      </c>
    </row>
    <row r="488" spans="2:3">
      <c r="B488">
        <f t="shared" si="5"/>
        <v>39</v>
      </c>
      <c r="C488" s="307" t="s">
        <v>3876</v>
      </c>
    </row>
    <row r="489" spans="2:3">
      <c r="B489">
        <f t="shared" si="5"/>
        <v>40</v>
      </c>
      <c r="C489" s="307" t="s">
        <v>3869</v>
      </c>
    </row>
    <row r="490" spans="2:3">
      <c r="B490">
        <f t="shared" si="5"/>
        <v>41</v>
      </c>
      <c r="C490" s="307" t="s">
        <v>3870</v>
      </c>
    </row>
    <row r="491" spans="2:3">
      <c r="B491">
        <f t="shared" si="5"/>
        <v>42</v>
      </c>
      <c r="C491" s="307" t="s">
        <v>2525</v>
      </c>
    </row>
    <row r="492" spans="2:3">
      <c r="B492">
        <f t="shared" si="5"/>
        <v>43</v>
      </c>
      <c r="C492" s="307" t="s">
        <v>2485</v>
      </c>
    </row>
    <row r="493" spans="2:3">
      <c r="B493">
        <f t="shared" si="5"/>
        <v>44</v>
      </c>
      <c r="C493" s="307" t="s">
        <v>3877</v>
      </c>
    </row>
    <row r="494" spans="2:3">
      <c r="B494">
        <f t="shared" si="5"/>
        <v>45</v>
      </c>
      <c r="C494" s="307" t="s">
        <v>3857</v>
      </c>
    </row>
    <row r="495" spans="2:3">
      <c r="B495">
        <f t="shared" si="5"/>
        <v>46</v>
      </c>
      <c r="C495" s="307" t="s">
        <v>3858</v>
      </c>
    </row>
    <row r="496" spans="2:3">
      <c r="B496">
        <f t="shared" si="5"/>
        <v>47</v>
      </c>
      <c r="C496" s="307" t="s">
        <v>3878</v>
      </c>
    </row>
    <row r="497" spans="2:3">
      <c r="B497">
        <f t="shared" si="5"/>
        <v>48</v>
      </c>
      <c r="C497" s="307" t="s">
        <v>3860</v>
      </c>
    </row>
    <row r="498" spans="2:3">
      <c r="B498">
        <f t="shared" si="5"/>
        <v>49</v>
      </c>
      <c r="C498" s="307" t="s">
        <v>3861</v>
      </c>
    </row>
    <row r="499" spans="2:3">
      <c r="B499">
        <f t="shared" si="5"/>
        <v>50</v>
      </c>
      <c r="C499" s="307" t="s">
        <v>3862</v>
      </c>
    </row>
    <row r="500" spans="2:3">
      <c r="B500">
        <f t="shared" si="5"/>
        <v>51</v>
      </c>
      <c r="C500" s="307" t="s">
        <v>3879</v>
      </c>
    </row>
    <row r="501" spans="2:3">
      <c r="B501">
        <f t="shared" si="5"/>
        <v>52</v>
      </c>
      <c r="C501" s="307" t="s">
        <v>3874</v>
      </c>
    </row>
    <row r="502" spans="2:3">
      <c r="B502">
        <f t="shared" si="5"/>
        <v>53</v>
      </c>
      <c r="C502" s="307" t="s">
        <v>3865</v>
      </c>
    </row>
    <row r="503" spans="2:3">
      <c r="B503">
        <f t="shared" si="5"/>
        <v>54</v>
      </c>
      <c r="C503" s="307" t="s">
        <v>3866</v>
      </c>
    </row>
    <row r="504" spans="2:3">
      <c r="B504">
        <f t="shared" si="5"/>
        <v>55</v>
      </c>
      <c r="C504" s="307" t="s">
        <v>3867</v>
      </c>
    </row>
    <row r="505" spans="2:3">
      <c r="B505">
        <f t="shared" si="5"/>
        <v>56</v>
      </c>
      <c r="C505" s="307" t="s">
        <v>3880</v>
      </c>
    </row>
    <row r="506" spans="2:3">
      <c r="B506">
        <f t="shared" si="5"/>
        <v>57</v>
      </c>
      <c r="C506" s="307" t="s">
        <v>3869</v>
      </c>
    </row>
    <row r="507" spans="2:3">
      <c r="B507">
        <f t="shared" si="5"/>
        <v>58</v>
      </c>
      <c r="C507" s="307" t="s">
        <v>3870</v>
      </c>
    </row>
    <row r="508" spans="2:3">
      <c r="B508">
        <f t="shared" si="5"/>
        <v>59</v>
      </c>
      <c r="C508" s="307" t="s">
        <v>2525</v>
      </c>
    </row>
    <row r="509" spans="2:3">
      <c r="B509">
        <f t="shared" si="5"/>
        <v>60</v>
      </c>
      <c r="C509" s="307" t="s">
        <v>2485</v>
      </c>
    </row>
    <row r="510" spans="2:3">
      <c r="B510">
        <f t="shared" si="5"/>
        <v>61</v>
      </c>
      <c r="C510" s="307" t="s">
        <v>3856</v>
      </c>
    </row>
    <row r="511" spans="2:3">
      <c r="B511">
        <f t="shared" si="5"/>
        <v>62</v>
      </c>
      <c r="C511" s="307" t="s">
        <v>3881</v>
      </c>
    </row>
    <row r="512" spans="2:3">
      <c r="B512">
        <f t="shared" si="5"/>
        <v>63</v>
      </c>
      <c r="C512" s="307" t="s">
        <v>3858</v>
      </c>
    </row>
    <row r="513" spans="2:3">
      <c r="B513">
        <f t="shared" si="5"/>
        <v>64</v>
      </c>
      <c r="C513" s="307" t="s">
        <v>3882</v>
      </c>
    </row>
    <row r="514" spans="2:3">
      <c r="B514">
        <f t="shared" si="5"/>
        <v>65</v>
      </c>
      <c r="C514" s="307" t="s">
        <v>3860</v>
      </c>
    </row>
    <row r="515" spans="2:3">
      <c r="B515">
        <f t="shared" ref="B515:B527" si="6">B514+1</f>
        <v>66</v>
      </c>
      <c r="C515" s="307" t="s">
        <v>3883</v>
      </c>
    </row>
    <row r="516" spans="2:3">
      <c r="B516">
        <f t="shared" si="6"/>
        <v>67</v>
      </c>
      <c r="C516" s="307" t="s">
        <v>3862</v>
      </c>
    </row>
    <row r="517" spans="2:3">
      <c r="B517">
        <f t="shared" si="6"/>
        <v>68</v>
      </c>
      <c r="C517" s="307" t="s">
        <v>3884</v>
      </c>
    </row>
    <row r="518" spans="2:3">
      <c r="B518">
        <f t="shared" si="6"/>
        <v>69</v>
      </c>
      <c r="C518" s="307" t="s">
        <v>3874</v>
      </c>
    </row>
    <row r="519" spans="2:3">
      <c r="B519">
        <f t="shared" si="6"/>
        <v>70</v>
      </c>
      <c r="C519" s="307" t="s">
        <v>3865</v>
      </c>
    </row>
    <row r="520" spans="2:3">
      <c r="B520">
        <f t="shared" si="6"/>
        <v>71</v>
      </c>
      <c r="C520" s="307" t="s">
        <v>3866</v>
      </c>
    </row>
    <row r="521" spans="2:3">
      <c r="B521">
        <f t="shared" si="6"/>
        <v>72</v>
      </c>
      <c r="C521" s="307" t="s">
        <v>3875</v>
      </c>
    </row>
    <row r="522" spans="2:3">
      <c r="B522">
        <f t="shared" si="6"/>
        <v>73</v>
      </c>
      <c r="C522" s="307" t="s">
        <v>3885</v>
      </c>
    </row>
    <row r="523" spans="2:3">
      <c r="B523">
        <f t="shared" si="6"/>
        <v>74</v>
      </c>
      <c r="C523" s="307" t="s">
        <v>3869</v>
      </c>
    </row>
    <row r="524" spans="2:3">
      <c r="B524">
        <f t="shared" si="6"/>
        <v>75</v>
      </c>
      <c r="C524" s="307" t="s">
        <v>3870</v>
      </c>
    </row>
    <row r="525" spans="2:3">
      <c r="B525">
        <f t="shared" si="6"/>
        <v>76</v>
      </c>
      <c r="C525" s="307" t="s">
        <v>2488</v>
      </c>
    </row>
    <row r="526" spans="2:3">
      <c r="B526">
        <f t="shared" si="6"/>
        <v>77</v>
      </c>
      <c r="C526" s="307" t="s">
        <v>3886</v>
      </c>
    </row>
    <row r="527" spans="2:3">
      <c r="B527">
        <f t="shared" si="6"/>
        <v>78</v>
      </c>
      <c r="C527" s="307" t="s">
        <v>2208</v>
      </c>
    </row>
    <row r="528" spans="2:3">
      <c r="C528" s="307"/>
    </row>
    <row r="529" spans="2:3">
      <c r="C529" s="307"/>
    </row>
    <row r="530" spans="2:3">
      <c r="B530" s="163" t="s">
        <v>3887</v>
      </c>
      <c r="C530" s="307"/>
    </row>
    <row r="531" spans="2:3">
      <c r="B531" s="67" t="s">
        <v>2089</v>
      </c>
      <c r="C531" s="307"/>
    </row>
    <row r="532" spans="2:3">
      <c r="B532">
        <v>1</v>
      </c>
      <c r="C532" s="307" t="s">
        <v>2091</v>
      </c>
    </row>
    <row r="533" spans="2:3">
      <c r="B533">
        <f t="shared" ref="B533:B548" si="7">B532+1</f>
        <v>2</v>
      </c>
      <c r="C533" s="307" t="s">
        <v>3888</v>
      </c>
    </row>
    <row r="534" spans="2:3">
      <c r="B534">
        <f t="shared" si="7"/>
        <v>3</v>
      </c>
      <c r="C534" s="307" t="s">
        <v>3889</v>
      </c>
    </row>
    <row r="535" spans="2:3">
      <c r="B535">
        <f t="shared" si="7"/>
        <v>4</v>
      </c>
      <c r="C535" s="307" t="s">
        <v>3890</v>
      </c>
    </row>
    <row r="536" spans="2:3">
      <c r="B536">
        <f t="shared" si="7"/>
        <v>5</v>
      </c>
      <c r="C536" s="307" t="s">
        <v>3891</v>
      </c>
    </row>
    <row r="537" spans="2:3">
      <c r="B537">
        <f t="shared" si="7"/>
        <v>6</v>
      </c>
      <c r="C537" s="307" t="s">
        <v>3892</v>
      </c>
    </row>
    <row r="538" spans="2:3">
      <c r="B538">
        <f t="shared" si="7"/>
        <v>7</v>
      </c>
      <c r="C538" s="307" t="s">
        <v>3893</v>
      </c>
    </row>
    <row r="539" spans="2:3">
      <c r="B539">
        <f t="shared" si="7"/>
        <v>8</v>
      </c>
      <c r="C539" s="307" t="s">
        <v>3894</v>
      </c>
    </row>
    <row r="540" spans="2:3">
      <c r="B540">
        <f t="shared" si="7"/>
        <v>9</v>
      </c>
      <c r="C540" s="307" t="s">
        <v>3895</v>
      </c>
    </row>
    <row r="541" spans="2:3">
      <c r="B541">
        <f t="shared" si="7"/>
        <v>10</v>
      </c>
      <c r="C541" s="307" t="s">
        <v>3896</v>
      </c>
    </row>
    <row r="542" spans="2:3">
      <c r="B542">
        <f t="shared" si="7"/>
        <v>11</v>
      </c>
      <c r="C542" s="307" t="s">
        <v>3844</v>
      </c>
    </row>
    <row r="543" spans="2:3">
      <c r="B543">
        <f t="shared" si="7"/>
        <v>12</v>
      </c>
      <c r="C543" s="307" t="s">
        <v>3845</v>
      </c>
    </row>
    <row r="544" spans="2:3">
      <c r="B544">
        <f t="shared" si="7"/>
        <v>13</v>
      </c>
      <c r="C544" s="307" t="s">
        <v>3846</v>
      </c>
    </row>
    <row r="545" spans="2:3">
      <c r="B545">
        <f t="shared" si="7"/>
        <v>14</v>
      </c>
      <c r="C545" s="307" t="s">
        <v>3847</v>
      </c>
    </row>
    <row r="546" spans="2:3">
      <c r="B546">
        <f t="shared" si="7"/>
        <v>15</v>
      </c>
      <c r="C546" s="307" t="s">
        <v>3848</v>
      </c>
    </row>
    <row r="547" spans="2:3">
      <c r="B547">
        <f t="shared" si="7"/>
        <v>16</v>
      </c>
      <c r="C547" s="307" t="s">
        <v>2222</v>
      </c>
    </row>
    <row r="548" spans="2:3">
      <c r="B548">
        <f t="shared" si="7"/>
        <v>17</v>
      </c>
      <c r="C548" s="307" t="s">
        <v>2208</v>
      </c>
    </row>
    <row r="549" spans="2:3">
      <c r="C549" s="307"/>
    </row>
    <row r="550" spans="2:3">
      <c r="B550" s="163" t="s">
        <v>3897</v>
      </c>
      <c r="C550" s="307"/>
    </row>
    <row r="551" spans="2:3">
      <c r="B551" s="67" t="s">
        <v>2089</v>
      </c>
      <c r="C551" s="307"/>
    </row>
    <row r="552" spans="2:3">
      <c r="B552">
        <v>1</v>
      </c>
      <c r="C552" s="307" t="s">
        <v>2091</v>
      </c>
    </row>
    <row r="553" spans="2:3">
      <c r="B553">
        <f t="shared" ref="B553:B571" si="8">B552+1</f>
        <v>2</v>
      </c>
      <c r="C553" s="307" t="s">
        <v>3844</v>
      </c>
    </row>
    <row r="554" spans="2:3">
      <c r="B554">
        <f t="shared" si="8"/>
        <v>3</v>
      </c>
      <c r="C554" s="307" t="s">
        <v>3845</v>
      </c>
    </row>
    <row r="555" spans="2:3">
      <c r="B555">
        <f t="shared" si="8"/>
        <v>4</v>
      </c>
      <c r="C555" s="307" t="s">
        <v>3846</v>
      </c>
    </row>
    <row r="556" spans="2:3">
      <c r="B556">
        <f t="shared" si="8"/>
        <v>5</v>
      </c>
      <c r="C556" s="307" t="s">
        <v>3847</v>
      </c>
    </row>
    <row r="557" spans="2:3">
      <c r="B557">
        <f t="shared" si="8"/>
        <v>6</v>
      </c>
      <c r="C557" s="307" t="s">
        <v>3848</v>
      </c>
    </row>
    <row r="558" spans="2:3">
      <c r="B558">
        <f t="shared" si="8"/>
        <v>7</v>
      </c>
      <c r="C558" s="307" t="s">
        <v>2292</v>
      </c>
    </row>
    <row r="559" spans="2:3">
      <c r="B559">
        <f t="shared" si="8"/>
        <v>8</v>
      </c>
      <c r="C559" s="307" t="s">
        <v>3898</v>
      </c>
    </row>
    <row r="560" spans="2:3">
      <c r="B560">
        <f t="shared" si="8"/>
        <v>9</v>
      </c>
      <c r="C560" s="307" t="s">
        <v>3899</v>
      </c>
    </row>
    <row r="561" spans="2:4">
      <c r="B561">
        <f t="shared" si="8"/>
        <v>10</v>
      </c>
      <c r="C561" s="307" t="s">
        <v>3900</v>
      </c>
    </row>
    <row r="562" spans="2:4">
      <c r="B562">
        <f t="shared" si="8"/>
        <v>11</v>
      </c>
      <c r="C562" s="307" t="s">
        <v>3901</v>
      </c>
      <c r="D562" s="170"/>
    </row>
    <row r="563" spans="2:4">
      <c r="B563">
        <f t="shared" si="8"/>
        <v>12</v>
      </c>
      <c r="C563" s="307" t="s">
        <v>3902</v>
      </c>
    </row>
    <row r="564" spans="2:4">
      <c r="B564">
        <f t="shared" si="8"/>
        <v>13</v>
      </c>
      <c r="C564" s="307" t="s">
        <v>2292</v>
      </c>
    </row>
    <row r="565" spans="2:4">
      <c r="B565">
        <f t="shared" si="8"/>
        <v>14</v>
      </c>
      <c r="C565" s="307" t="s">
        <v>3903</v>
      </c>
    </row>
    <row r="566" spans="2:4">
      <c r="B566">
        <f t="shared" si="8"/>
        <v>15</v>
      </c>
      <c r="C566" s="307" t="s">
        <v>3904</v>
      </c>
    </row>
    <row r="567" spans="2:4">
      <c r="B567">
        <f t="shared" si="8"/>
        <v>16</v>
      </c>
      <c r="C567" s="307" t="s">
        <v>3900</v>
      </c>
    </row>
    <row r="568" spans="2:4">
      <c r="B568">
        <f t="shared" si="8"/>
        <v>17</v>
      </c>
      <c r="C568" s="307" t="s">
        <v>3905</v>
      </c>
    </row>
    <row r="569" spans="2:4">
      <c r="B569">
        <f t="shared" si="8"/>
        <v>18</v>
      </c>
      <c r="C569" s="307" t="s">
        <v>3902</v>
      </c>
    </row>
    <row r="570" spans="2:4">
      <c r="B570">
        <f t="shared" si="8"/>
        <v>19</v>
      </c>
      <c r="C570" s="307" t="s">
        <v>2222</v>
      </c>
    </row>
    <row r="571" spans="2:4">
      <c r="B571">
        <f t="shared" si="8"/>
        <v>20</v>
      </c>
      <c r="C571" s="307" t="s">
        <v>2208</v>
      </c>
    </row>
    <row r="572" spans="2:4">
      <c r="C572" s="307"/>
    </row>
    <row r="573" spans="2:4">
      <c r="C573" s="307"/>
      <c r="D573" s="170"/>
    </row>
    <row r="574" spans="2:4">
      <c r="C574" s="307"/>
    </row>
    <row r="575" spans="2:4">
      <c r="B575" s="163" t="s">
        <v>2223</v>
      </c>
      <c r="C575" s="307"/>
    </row>
    <row r="576" spans="2:4">
      <c r="B576" s="67" t="s">
        <v>2089</v>
      </c>
      <c r="C576" s="307"/>
    </row>
    <row r="577" spans="2:3">
      <c r="B577">
        <v>1</v>
      </c>
      <c r="C577" s="307" t="s">
        <v>2091</v>
      </c>
    </row>
    <row r="578" spans="2:3">
      <c r="B578">
        <f t="shared" ref="B578:B606" si="9">B577+1</f>
        <v>2</v>
      </c>
      <c r="C578" s="307" t="s">
        <v>3906</v>
      </c>
    </row>
    <row r="579" spans="2:3">
      <c r="B579">
        <f t="shared" si="9"/>
        <v>3</v>
      </c>
      <c r="C579" s="307" t="s">
        <v>3907</v>
      </c>
    </row>
    <row r="580" spans="2:3">
      <c r="B580">
        <f t="shared" si="9"/>
        <v>4</v>
      </c>
      <c r="C580" s="307" t="s">
        <v>3908</v>
      </c>
    </row>
    <row r="581" spans="2:3">
      <c r="B581">
        <f t="shared" si="9"/>
        <v>5</v>
      </c>
      <c r="C581" s="307" t="s">
        <v>3909</v>
      </c>
    </row>
    <row r="582" spans="2:3">
      <c r="B582">
        <f t="shared" si="9"/>
        <v>6</v>
      </c>
      <c r="C582" s="307" t="s">
        <v>3910</v>
      </c>
    </row>
    <row r="583" spans="2:3">
      <c r="B583">
        <f t="shared" si="9"/>
        <v>7</v>
      </c>
      <c r="C583" s="307" t="s">
        <v>3911</v>
      </c>
    </row>
    <row r="584" spans="2:3">
      <c r="B584">
        <f t="shared" si="9"/>
        <v>8</v>
      </c>
      <c r="C584" s="307" t="s">
        <v>3844</v>
      </c>
    </row>
    <row r="585" spans="2:3">
      <c r="B585">
        <f t="shared" si="9"/>
        <v>9</v>
      </c>
      <c r="C585" s="307" t="s">
        <v>3912</v>
      </c>
    </row>
    <row r="586" spans="2:3">
      <c r="B586">
        <f t="shared" si="9"/>
        <v>10</v>
      </c>
      <c r="C586" s="307" t="s">
        <v>3913</v>
      </c>
    </row>
    <row r="587" spans="2:3">
      <c r="B587">
        <f t="shared" si="9"/>
        <v>11</v>
      </c>
      <c r="C587" s="307" t="s">
        <v>3847</v>
      </c>
    </row>
    <row r="588" spans="2:3">
      <c r="B588">
        <f t="shared" si="9"/>
        <v>12</v>
      </c>
      <c r="C588" s="307" t="s">
        <v>3848</v>
      </c>
    </row>
    <row r="589" spans="2:3">
      <c r="B589">
        <f t="shared" si="9"/>
        <v>13</v>
      </c>
      <c r="C589" s="307" t="s">
        <v>2292</v>
      </c>
    </row>
    <row r="590" spans="2:3">
      <c r="B590">
        <f t="shared" si="9"/>
        <v>14</v>
      </c>
      <c r="C590" s="307" t="s">
        <v>3914</v>
      </c>
    </row>
    <row r="591" spans="2:3">
      <c r="B591">
        <f t="shared" si="9"/>
        <v>15</v>
      </c>
      <c r="C591" s="307" t="s">
        <v>3915</v>
      </c>
    </row>
    <row r="592" spans="2:3">
      <c r="B592">
        <f t="shared" si="9"/>
        <v>16</v>
      </c>
      <c r="C592" s="307" t="s">
        <v>2292</v>
      </c>
    </row>
    <row r="593" spans="2:3">
      <c r="B593">
        <f t="shared" si="9"/>
        <v>17</v>
      </c>
      <c r="C593" s="307" t="s">
        <v>3916</v>
      </c>
    </row>
    <row r="594" spans="2:3">
      <c r="B594">
        <f t="shared" si="9"/>
        <v>18</v>
      </c>
      <c r="C594" s="307" t="s">
        <v>3917</v>
      </c>
    </row>
    <row r="595" spans="2:3">
      <c r="B595">
        <f t="shared" si="9"/>
        <v>19</v>
      </c>
      <c r="C595" s="307" t="s">
        <v>2292</v>
      </c>
    </row>
    <row r="596" spans="2:3">
      <c r="B596">
        <f t="shared" si="9"/>
        <v>20</v>
      </c>
      <c r="C596" s="307" t="s">
        <v>3898</v>
      </c>
    </row>
    <row r="597" spans="2:3">
      <c r="B597">
        <f t="shared" si="9"/>
        <v>21</v>
      </c>
      <c r="C597" s="307" t="s">
        <v>3918</v>
      </c>
    </row>
    <row r="598" spans="2:3">
      <c r="B598">
        <f t="shared" si="9"/>
        <v>22</v>
      </c>
      <c r="C598" s="307" t="s">
        <v>3919</v>
      </c>
    </row>
    <row r="599" spans="2:3">
      <c r="B599">
        <f t="shared" si="9"/>
        <v>23</v>
      </c>
      <c r="C599" s="307" t="s">
        <v>3920</v>
      </c>
    </row>
    <row r="600" spans="2:3">
      <c r="B600">
        <f t="shared" si="9"/>
        <v>24</v>
      </c>
      <c r="C600" s="307" t="s">
        <v>2292</v>
      </c>
    </row>
    <row r="601" spans="2:3">
      <c r="B601">
        <f t="shared" si="9"/>
        <v>25</v>
      </c>
      <c r="C601" s="307" t="s">
        <v>3903</v>
      </c>
    </row>
    <row r="602" spans="2:3">
      <c r="B602">
        <f t="shared" si="9"/>
        <v>26</v>
      </c>
      <c r="C602" s="307" t="s">
        <v>3918</v>
      </c>
    </row>
    <row r="603" spans="2:3">
      <c r="B603">
        <f t="shared" si="9"/>
        <v>27</v>
      </c>
      <c r="C603" s="307" t="s">
        <v>3919</v>
      </c>
    </row>
    <row r="604" spans="2:3">
      <c r="B604">
        <f t="shared" si="9"/>
        <v>28</v>
      </c>
      <c r="C604" s="307" t="s">
        <v>3920</v>
      </c>
    </row>
    <row r="605" spans="2:3">
      <c r="B605">
        <f t="shared" si="9"/>
        <v>29</v>
      </c>
      <c r="C605" s="307" t="s">
        <v>2222</v>
      </c>
    </row>
    <row r="606" spans="2:3">
      <c r="B606">
        <f t="shared" si="9"/>
        <v>30</v>
      </c>
      <c r="C606" s="307" t="s">
        <v>2208</v>
      </c>
    </row>
    <row r="607" spans="2:3">
      <c r="C607" s="307"/>
    </row>
    <row r="608" spans="2:3">
      <c r="B608" s="163" t="s">
        <v>2289</v>
      </c>
      <c r="C608" s="307"/>
    </row>
    <row r="609" spans="2:3">
      <c r="B609" s="67" t="s">
        <v>2089</v>
      </c>
      <c r="C609" s="307"/>
    </row>
    <row r="610" spans="2:3">
      <c r="B610">
        <v>1</v>
      </c>
      <c r="C610" s="307" t="s">
        <v>2091</v>
      </c>
    </row>
    <row r="611" spans="2:3">
      <c r="B611">
        <f t="shared" ref="B611:B657" si="10">B610+1</f>
        <v>2</v>
      </c>
      <c r="C611" s="307" t="s">
        <v>3850</v>
      </c>
    </row>
    <row r="612" spans="2:3">
      <c r="B612">
        <f t="shared" si="10"/>
        <v>3</v>
      </c>
      <c r="C612" s="307" t="s">
        <v>3851</v>
      </c>
    </row>
    <row r="613" spans="2:3">
      <c r="B613">
        <f t="shared" si="10"/>
        <v>4</v>
      </c>
      <c r="C613" s="307" t="s">
        <v>3852</v>
      </c>
    </row>
    <row r="614" spans="2:3">
      <c r="B614">
        <f t="shared" si="10"/>
        <v>5</v>
      </c>
      <c r="C614" s="307" t="s">
        <v>3853</v>
      </c>
    </row>
    <row r="615" spans="2:3">
      <c r="B615">
        <f t="shared" si="10"/>
        <v>6</v>
      </c>
      <c r="C615" s="307" t="s">
        <v>3854</v>
      </c>
    </row>
    <row r="616" spans="2:3">
      <c r="B616">
        <f t="shared" si="10"/>
        <v>7</v>
      </c>
      <c r="C616" s="307" t="s">
        <v>2233</v>
      </c>
    </row>
    <row r="617" spans="2:3">
      <c r="B617">
        <f t="shared" si="10"/>
        <v>8</v>
      </c>
      <c r="C617" s="307" t="s">
        <v>3921</v>
      </c>
    </row>
    <row r="618" spans="2:3">
      <c r="B618">
        <f t="shared" si="10"/>
        <v>9</v>
      </c>
      <c r="C618" s="307" t="s">
        <v>3922</v>
      </c>
    </row>
    <row r="619" spans="2:3">
      <c r="B619">
        <f t="shared" si="10"/>
        <v>10</v>
      </c>
      <c r="C619" s="307" t="s">
        <v>3923</v>
      </c>
    </row>
    <row r="620" spans="2:3">
      <c r="B620">
        <f t="shared" si="10"/>
        <v>11</v>
      </c>
      <c r="C620" s="307" t="s">
        <v>3924</v>
      </c>
    </row>
    <row r="621" spans="2:3">
      <c r="B621">
        <f t="shared" si="10"/>
        <v>12</v>
      </c>
      <c r="C621" s="307" t="s">
        <v>3925</v>
      </c>
    </row>
    <row r="622" spans="2:3">
      <c r="B622">
        <f t="shared" si="10"/>
        <v>13</v>
      </c>
      <c r="C622" s="307" t="s">
        <v>3926</v>
      </c>
    </row>
    <row r="623" spans="2:3">
      <c r="B623">
        <f t="shared" si="10"/>
        <v>14</v>
      </c>
      <c r="C623" s="307" t="s">
        <v>3927</v>
      </c>
    </row>
    <row r="624" spans="2:3">
      <c r="B624">
        <f t="shared" si="10"/>
        <v>15</v>
      </c>
      <c r="C624" s="307" t="s">
        <v>3928</v>
      </c>
    </row>
    <row r="625" spans="2:4">
      <c r="B625">
        <f t="shared" si="10"/>
        <v>16</v>
      </c>
      <c r="C625" s="307" t="s">
        <v>3929</v>
      </c>
    </row>
    <row r="626" spans="2:4">
      <c r="B626">
        <f t="shared" si="10"/>
        <v>17</v>
      </c>
      <c r="C626" s="307" t="s">
        <v>3930</v>
      </c>
    </row>
    <row r="627" spans="2:4">
      <c r="B627">
        <f t="shared" si="10"/>
        <v>18</v>
      </c>
      <c r="C627" s="307" t="s">
        <v>2525</v>
      </c>
    </row>
    <row r="628" spans="2:4">
      <c r="B628">
        <f t="shared" si="10"/>
        <v>19</v>
      </c>
      <c r="C628" s="307" t="s">
        <v>3931</v>
      </c>
    </row>
    <row r="629" spans="2:4">
      <c r="B629">
        <f t="shared" si="10"/>
        <v>20</v>
      </c>
      <c r="C629" s="307" t="s">
        <v>3925</v>
      </c>
    </row>
    <row r="630" spans="2:4">
      <c r="B630">
        <f t="shared" si="10"/>
        <v>21</v>
      </c>
      <c r="C630" s="307" t="s">
        <v>3926</v>
      </c>
    </row>
    <row r="631" spans="2:4">
      <c r="B631">
        <f t="shared" si="10"/>
        <v>22</v>
      </c>
      <c r="C631" s="307" t="s">
        <v>3927</v>
      </c>
    </row>
    <row r="632" spans="2:4">
      <c r="B632">
        <f t="shared" si="10"/>
        <v>23</v>
      </c>
      <c r="C632" s="307" t="s">
        <v>3932</v>
      </c>
    </row>
    <row r="633" spans="2:4">
      <c r="B633">
        <f t="shared" si="10"/>
        <v>24</v>
      </c>
      <c r="C633" s="307" t="s">
        <v>3929</v>
      </c>
    </row>
    <row r="634" spans="2:4">
      <c r="B634">
        <f t="shared" si="10"/>
        <v>25</v>
      </c>
      <c r="C634" s="307" t="s">
        <v>3933</v>
      </c>
    </row>
    <row r="635" spans="2:4">
      <c r="B635">
        <f t="shared" si="10"/>
        <v>26</v>
      </c>
      <c r="C635" s="307" t="s">
        <v>2488</v>
      </c>
    </row>
    <row r="636" spans="2:4">
      <c r="B636">
        <f t="shared" si="10"/>
        <v>27</v>
      </c>
      <c r="C636" s="307" t="s">
        <v>2233</v>
      </c>
    </row>
    <row r="637" spans="2:4">
      <c r="B637">
        <f t="shared" si="10"/>
        <v>28</v>
      </c>
      <c r="C637" s="307" t="s">
        <v>3934</v>
      </c>
    </row>
    <row r="638" spans="2:4">
      <c r="B638">
        <f t="shared" si="10"/>
        <v>29</v>
      </c>
      <c r="C638" s="307" t="s">
        <v>3935</v>
      </c>
      <c r="D638" s="170"/>
    </row>
    <row r="639" spans="2:4">
      <c r="B639">
        <f t="shared" si="10"/>
        <v>30</v>
      </c>
      <c r="C639" s="307" t="s">
        <v>3936</v>
      </c>
    </row>
    <row r="640" spans="2:4">
      <c r="B640">
        <f t="shared" si="10"/>
        <v>31</v>
      </c>
      <c r="C640" s="307" t="s">
        <v>3924</v>
      </c>
    </row>
    <row r="641" spans="2:3">
      <c r="B641">
        <f t="shared" si="10"/>
        <v>32</v>
      </c>
      <c r="C641" s="307" t="s">
        <v>3937</v>
      </c>
    </row>
    <row r="642" spans="2:3">
      <c r="B642">
        <f t="shared" si="10"/>
        <v>33</v>
      </c>
      <c r="C642" s="307" t="s">
        <v>3938</v>
      </c>
    </row>
    <row r="643" spans="2:3">
      <c r="B643">
        <f t="shared" si="10"/>
        <v>34</v>
      </c>
      <c r="C643" s="307" t="s">
        <v>3927</v>
      </c>
    </row>
    <row r="644" spans="2:3">
      <c r="B644">
        <f t="shared" si="10"/>
        <v>35</v>
      </c>
      <c r="C644" s="307" t="s">
        <v>3939</v>
      </c>
    </row>
    <row r="645" spans="2:3">
      <c r="B645">
        <f t="shared" si="10"/>
        <v>36</v>
      </c>
      <c r="C645" s="307" t="s">
        <v>3929</v>
      </c>
    </row>
    <row r="646" spans="2:3">
      <c r="B646">
        <f t="shared" si="10"/>
        <v>37</v>
      </c>
      <c r="C646" s="307" t="s">
        <v>3940</v>
      </c>
    </row>
    <row r="647" spans="2:3">
      <c r="B647">
        <f t="shared" si="10"/>
        <v>38</v>
      </c>
      <c r="C647" s="307" t="s">
        <v>2525</v>
      </c>
    </row>
    <row r="648" spans="2:3">
      <c r="B648">
        <f t="shared" si="10"/>
        <v>39</v>
      </c>
      <c r="C648" s="307" t="s">
        <v>3931</v>
      </c>
    </row>
    <row r="649" spans="2:3">
      <c r="B649">
        <f t="shared" si="10"/>
        <v>40</v>
      </c>
      <c r="C649" s="307" t="s">
        <v>3937</v>
      </c>
    </row>
    <row r="650" spans="2:3">
      <c r="B650">
        <f t="shared" si="10"/>
        <v>41</v>
      </c>
      <c r="C650" s="307" t="s">
        <v>3938</v>
      </c>
    </row>
    <row r="651" spans="2:3">
      <c r="B651">
        <f t="shared" si="10"/>
        <v>42</v>
      </c>
      <c r="C651" s="307" t="s">
        <v>3927</v>
      </c>
    </row>
    <row r="652" spans="2:3">
      <c r="B652">
        <f t="shared" si="10"/>
        <v>43</v>
      </c>
      <c r="C652" s="307" t="s">
        <v>3939</v>
      </c>
    </row>
    <row r="653" spans="2:3">
      <c r="B653">
        <f t="shared" si="10"/>
        <v>44</v>
      </c>
      <c r="C653" s="307" t="s">
        <v>3929</v>
      </c>
    </row>
    <row r="654" spans="2:3">
      <c r="B654">
        <f t="shared" si="10"/>
        <v>45</v>
      </c>
      <c r="C654" s="307" t="s">
        <v>3940</v>
      </c>
    </row>
    <row r="655" spans="2:3">
      <c r="B655">
        <f t="shared" si="10"/>
        <v>46</v>
      </c>
      <c r="C655" s="307" t="s">
        <v>2488</v>
      </c>
    </row>
    <row r="656" spans="2:3">
      <c r="B656">
        <f t="shared" si="10"/>
        <v>47</v>
      </c>
      <c r="C656" s="307" t="s">
        <v>2248</v>
      </c>
    </row>
    <row r="657" spans="2:3">
      <c r="B657">
        <f t="shared" si="10"/>
        <v>48</v>
      </c>
      <c r="C657" s="307" t="s">
        <v>2208</v>
      </c>
    </row>
    <row r="658" spans="2:3">
      <c r="C658" s="307"/>
    </row>
    <row r="659" spans="2:3">
      <c r="B659" s="163" t="s">
        <v>3941</v>
      </c>
      <c r="C659" s="307"/>
    </row>
    <row r="660" spans="2:3">
      <c r="B660" s="67" t="s">
        <v>2089</v>
      </c>
      <c r="C660" s="307"/>
    </row>
    <row r="661" spans="2:3">
      <c r="B661">
        <v>1</v>
      </c>
      <c r="C661" s="307" t="s">
        <v>2091</v>
      </c>
    </row>
    <row r="662" spans="2:3">
      <c r="B662">
        <f t="shared" ref="B662:B676" si="11">B661+1</f>
        <v>2</v>
      </c>
      <c r="C662" s="307" t="s">
        <v>3942</v>
      </c>
    </row>
    <row r="663" spans="2:3">
      <c r="B663">
        <f t="shared" si="11"/>
        <v>3</v>
      </c>
      <c r="C663" s="307" t="s">
        <v>3943</v>
      </c>
    </row>
    <row r="664" spans="2:3">
      <c r="B664">
        <f t="shared" si="11"/>
        <v>4</v>
      </c>
      <c r="C664" s="307" t="s">
        <v>3944</v>
      </c>
    </row>
    <row r="665" spans="2:3">
      <c r="B665">
        <f t="shared" si="11"/>
        <v>5</v>
      </c>
      <c r="C665" s="307" t="s">
        <v>3945</v>
      </c>
    </row>
    <row r="666" spans="2:3">
      <c r="B666">
        <f t="shared" si="11"/>
        <v>6</v>
      </c>
      <c r="C666" s="307" t="s">
        <v>3946</v>
      </c>
    </row>
    <row r="667" spans="2:3">
      <c r="B667">
        <f t="shared" si="11"/>
        <v>7</v>
      </c>
      <c r="C667" s="307" t="s">
        <v>3947</v>
      </c>
    </row>
    <row r="668" spans="2:3">
      <c r="B668">
        <f t="shared" si="11"/>
        <v>8</v>
      </c>
      <c r="C668" s="307" t="s">
        <v>3948</v>
      </c>
    </row>
    <row r="669" spans="2:3">
      <c r="B669">
        <f t="shared" si="11"/>
        <v>9</v>
      </c>
      <c r="C669" s="307" t="s">
        <v>3949</v>
      </c>
    </row>
    <row r="670" spans="2:3">
      <c r="B670">
        <f t="shared" si="11"/>
        <v>10</v>
      </c>
      <c r="C670" s="307" t="s">
        <v>3850</v>
      </c>
    </row>
    <row r="671" spans="2:3">
      <c r="B671">
        <f t="shared" si="11"/>
        <v>11</v>
      </c>
      <c r="C671" s="307" t="s">
        <v>3851</v>
      </c>
    </row>
    <row r="672" spans="2:3">
      <c r="B672">
        <f t="shared" si="11"/>
        <v>12</v>
      </c>
      <c r="C672" s="307" t="s">
        <v>3852</v>
      </c>
    </row>
    <row r="673" spans="2:3">
      <c r="B673">
        <f t="shared" si="11"/>
        <v>13</v>
      </c>
      <c r="C673" s="307" t="s">
        <v>3853</v>
      </c>
    </row>
    <row r="674" spans="2:3">
      <c r="B674">
        <f t="shared" si="11"/>
        <v>14</v>
      </c>
      <c r="C674" s="307" t="s">
        <v>3854</v>
      </c>
    </row>
    <row r="675" spans="2:3">
      <c r="B675">
        <f t="shared" si="11"/>
        <v>15</v>
      </c>
      <c r="C675" s="307" t="s">
        <v>2248</v>
      </c>
    </row>
    <row r="676" spans="2:3">
      <c r="B676">
        <f t="shared" si="11"/>
        <v>16</v>
      </c>
      <c r="C676" s="307" t="s">
        <v>2208</v>
      </c>
    </row>
    <row r="708" spans="4:4">
      <c r="D708" s="170"/>
    </row>
    <row r="723" spans="3:3">
      <c r="C723" s="307"/>
    </row>
    <row r="724" spans="3:3">
      <c r="C724" s="307"/>
    </row>
    <row r="725" spans="3:3">
      <c r="C725" s="307"/>
    </row>
    <row r="726" spans="3:3">
      <c r="C726" s="307"/>
    </row>
    <row r="727" spans="3:3">
      <c r="C727" s="307"/>
    </row>
    <row r="728" spans="3:3">
      <c r="C728" s="307"/>
    </row>
    <row r="729" spans="3:3">
      <c r="C729" s="307"/>
    </row>
    <row r="730" spans="3:3">
      <c r="C730" s="307"/>
    </row>
    <row r="731" spans="3:3">
      <c r="C731" s="307"/>
    </row>
    <row r="732" spans="3:3">
      <c r="C732" s="307"/>
    </row>
    <row r="733" spans="3:3">
      <c r="C733" s="307"/>
    </row>
    <row r="734" spans="3:3">
      <c r="C734" s="307"/>
    </row>
    <row r="735" spans="3:3">
      <c r="C735" s="307"/>
    </row>
    <row r="736" spans="3:3">
      <c r="C736" s="307"/>
    </row>
    <row r="737" spans="3:3">
      <c r="C737" s="307"/>
    </row>
    <row r="738" spans="3:3">
      <c r="C738" s="307"/>
    </row>
  </sheetData>
  <mergeCells count="8">
    <mergeCell ref="C55:D55"/>
    <mergeCell ref="C54:D54"/>
    <mergeCell ref="C53:D53"/>
    <mergeCell ref="C48:D48"/>
    <mergeCell ref="C49:D49"/>
    <mergeCell ref="C50:D50"/>
    <mergeCell ref="C51:D51"/>
    <mergeCell ref="C52:D52"/>
  </mergeCells>
  <pageMargins left="0.70866141732283461" right="0.70866141732283461" top="0.78740157480314965" bottom="0.98425196850393704" header="0.31496062992125984" footer="0.31496062992125984"/>
  <pageSetup paperSize="9" orientation="portrait" r:id="rId1"/>
  <headerFooter>
    <oddFooter>&amp;C&amp;9ASC5000V3 MQTT Interface Standard IAS
SAP Nr.: 10000105087, V1.5, &amp;D&amp;R&amp;P</oddFooter>
  </headerFooter>
  <rowBreaks count="20" manualBreakCount="20">
    <brk id="63" max="16383" man="1"/>
    <brk id="99" max="16383" man="1"/>
    <brk id="164" max="16383" man="1"/>
    <brk id="173" max="6" man="1"/>
    <brk id="187" max="16383" man="1"/>
    <brk id="205" max="16383" man="1"/>
    <brk id="234" max="16383" man="1"/>
    <brk id="241" max="6" man="1"/>
    <brk id="258" max="16383" man="1"/>
    <brk id="280" max="16383" man="1"/>
    <brk id="298" max="16383" man="1"/>
    <brk id="346" max="16383" man="1"/>
    <brk id="366" max="16383" man="1"/>
    <brk id="407" max="16383" man="1"/>
    <brk id="447" max="16383" man="1"/>
    <brk id="491" max="16383" man="1"/>
    <brk id="529" max="16383" man="1"/>
    <brk id="574" max="16383" man="1"/>
    <brk id="607" max="16383" man="1"/>
    <brk id="636" max="16383" man="1"/>
  </rowBreaks>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7D4B96-F933-4560-A478-8D7C9A13CC7B}">
  <sheetPr codeName="Sheet5"/>
  <dimension ref="A1:M151"/>
  <sheetViews>
    <sheetView topLeftCell="A7" zoomScale="85" zoomScaleNormal="85" workbookViewId="0">
      <selection activeCell="D23" sqref="D23"/>
    </sheetView>
  </sheetViews>
  <sheetFormatPr defaultColWidth="11.42578125" defaultRowHeight="15"/>
  <cols>
    <col min="1" max="2" width="27.42578125" customWidth="1"/>
    <col min="3" max="3" width="41" customWidth="1"/>
    <col min="4" max="5" width="29.85546875" bestFit="1" customWidth="1"/>
    <col min="7" max="7" width="25.28515625" customWidth="1"/>
  </cols>
  <sheetData>
    <row r="1" spans="1:7" ht="15.75" thickBot="1"/>
    <row r="2" spans="1:7" ht="30.75" thickBot="1">
      <c r="A2" s="70" t="s">
        <v>3950</v>
      </c>
      <c r="B2" s="71" t="s">
        <v>88</v>
      </c>
      <c r="C2" s="72" t="s">
        <v>2</v>
      </c>
      <c r="D2" s="73" t="s">
        <v>3951</v>
      </c>
      <c r="E2" s="71" t="s">
        <v>2085</v>
      </c>
      <c r="F2" s="71" t="s">
        <v>1993</v>
      </c>
      <c r="G2" s="71" t="s">
        <v>1995</v>
      </c>
    </row>
    <row r="3" spans="1:7" ht="15.75" thickBot="1">
      <c r="A3" s="44" t="s">
        <v>315</v>
      </c>
      <c r="B3" s="19" t="s">
        <v>315</v>
      </c>
      <c r="C3" s="4"/>
      <c r="D3" s="4"/>
      <c r="E3" s="4"/>
      <c r="F3" s="18"/>
      <c r="G3" s="17"/>
    </row>
    <row r="4" spans="1:7" ht="15.75" thickBot="1">
      <c r="A4" s="45" t="s">
        <v>326</v>
      </c>
      <c r="B4" s="5" t="s">
        <v>318</v>
      </c>
      <c r="C4" s="4" t="str">
        <f>VLOOKUP(B4,'Übersicht ASC'!C3:D149,2,FALSE)</f>
        <v>Time stamp at end of application</v>
      </c>
      <c r="D4" s="4" t="s">
        <v>326</v>
      </c>
      <c r="E4" s="4" t="s">
        <v>326</v>
      </c>
      <c r="F4" s="17" t="s">
        <v>103</v>
      </c>
      <c r="G4" s="17"/>
    </row>
    <row r="5" spans="1:7" ht="15.75" thickBot="1">
      <c r="A5" s="45" t="s">
        <v>330</v>
      </c>
      <c r="B5" s="5" t="s">
        <v>329</v>
      </c>
      <c r="C5" s="4" t="str">
        <f>VLOOKUP(B5,'Übersicht ASC'!C4:D150,2,FALSE)</f>
        <v>UniqueId</v>
      </c>
      <c r="D5" s="4" t="s">
        <v>3202</v>
      </c>
      <c r="E5" s="4" t="s">
        <v>3080</v>
      </c>
      <c r="F5" s="17" t="s">
        <v>103</v>
      </c>
      <c r="G5" s="17"/>
    </row>
    <row r="6" spans="1:7" ht="90.75" thickBot="1">
      <c r="A6" s="45" t="s">
        <v>3205</v>
      </c>
      <c r="B6" s="5" t="s">
        <v>3205</v>
      </c>
      <c r="C6" s="4" t="str">
        <f>VLOOKUP(B6,'Übersicht ASC'!C5:D151,2,FALSE)</f>
        <v>Not added to Standard Interface because it is an internal data.  ApplicationCounter is just a counter that will be increases with each entry into the database.
The Backend needs this value to add a new line into the datasbase.</v>
      </c>
      <c r="D6" s="4" t="s">
        <v>3205</v>
      </c>
      <c r="E6" s="4" t="s">
        <v>3080</v>
      </c>
      <c r="F6" s="17" t="s">
        <v>103</v>
      </c>
      <c r="G6" s="17"/>
    </row>
    <row r="7" spans="1:7" ht="15.75" thickBot="1">
      <c r="A7" s="43" t="s">
        <v>335</v>
      </c>
      <c r="B7" s="43" t="s">
        <v>333</v>
      </c>
      <c r="C7" s="4" t="str">
        <f>VLOOKUP(B7,'Übersicht ASC'!C7:D152,2,FALSE)</f>
        <v>Type / Part ID</v>
      </c>
      <c r="D7" s="4" t="s">
        <v>3207</v>
      </c>
      <c r="E7" s="4" t="s">
        <v>3073</v>
      </c>
      <c r="F7" s="17" t="s">
        <v>103</v>
      </c>
      <c r="G7" s="17"/>
    </row>
    <row r="8" spans="1:7" ht="15.75" thickBot="1">
      <c r="A8" s="43" t="s">
        <v>3952</v>
      </c>
      <c r="B8" s="43" t="s">
        <v>3120</v>
      </c>
      <c r="C8" s="4" t="str">
        <f>VLOOKUP(B8,'Übersicht ASC'!C8:D153,2,FALSE)</f>
        <v>Material program number</v>
      </c>
      <c r="D8" s="4" t="s">
        <v>349</v>
      </c>
      <c r="E8" s="4" t="s">
        <v>3073</v>
      </c>
      <c r="F8" s="17" t="s">
        <v>103</v>
      </c>
      <c r="G8" s="17"/>
    </row>
    <row r="9" spans="1:7" ht="15.75" thickBot="1">
      <c r="A9" s="45" t="s">
        <v>359</v>
      </c>
      <c r="B9" s="5" t="s">
        <v>359</v>
      </c>
      <c r="C9" s="29" t="s">
        <v>360</v>
      </c>
      <c r="D9" s="4" t="s">
        <v>3209</v>
      </c>
      <c r="E9" s="4" t="s">
        <v>3953</v>
      </c>
      <c r="F9" s="17" t="s">
        <v>103</v>
      </c>
      <c r="G9" s="17"/>
    </row>
    <row r="10" spans="1:7" ht="15.75" thickBot="1">
      <c r="A10" s="45" t="s">
        <v>382</v>
      </c>
      <c r="B10" s="5" t="s">
        <v>382</v>
      </c>
      <c r="C10" s="29" t="s">
        <v>3212</v>
      </c>
      <c r="D10" s="4" t="s">
        <v>384</v>
      </c>
      <c r="E10" s="4" t="s">
        <v>3076</v>
      </c>
      <c r="F10" s="17" t="s">
        <v>2008</v>
      </c>
      <c r="G10" s="17"/>
    </row>
    <row r="11" spans="1:7" ht="15.75" thickBot="1">
      <c r="A11" s="45" t="s">
        <v>389</v>
      </c>
      <c r="B11" s="5" t="s">
        <v>389</v>
      </c>
      <c r="C11" s="29" t="s">
        <v>3213</v>
      </c>
      <c r="D11" s="4" t="s">
        <v>391</v>
      </c>
      <c r="E11" s="4" t="s">
        <v>3076</v>
      </c>
      <c r="F11" s="17" t="s">
        <v>2008</v>
      </c>
      <c r="G11" s="17"/>
    </row>
    <row r="12" spans="1:7" ht="15.75" thickBot="1">
      <c r="A12" s="45" t="s">
        <v>400</v>
      </c>
      <c r="B12" s="5" t="s">
        <v>400</v>
      </c>
      <c r="C12" s="29" t="s">
        <v>3215</v>
      </c>
      <c r="D12" s="4" t="s">
        <v>3214</v>
      </c>
      <c r="E12" s="4" t="s">
        <v>3076</v>
      </c>
      <c r="F12" s="17" t="s">
        <v>2008</v>
      </c>
      <c r="G12" s="17"/>
    </row>
    <row r="13" spans="1:7" ht="15.75" thickBot="1">
      <c r="A13" s="43" t="s">
        <v>3954</v>
      </c>
      <c r="B13" s="43" t="s">
        <v>419</v>
      </c>
      <c r="C13" s="4" t="str">
        <f>VLOOKUP(B13,'Übersicht ASC'!C13:D158,2,FALSE)</f>
        <v>Gun open time</v>
      </c>
      <c r="D13" s="4" t="s">
        <v>422</v>
      </c>
      <c r="E13" s="4" t="s">
        <v>3076</v>
      </c>
      <c r="F13" s="17" t="s">
        <v>2009</v>
      </c>
      <c r="G13" s="17"/>
    </row>
    <row r="14" spans="1:7" ht="30.75" thickBot="1">
      <c r="A14" s="43" t="s">
        <v>3955</v>
      </c>
      <c r="B14" s="43" t="s">
        <v>3220</v>
      </c>
      <c r="C14" s="4" t="str">
        <f>VLOOKUP(B14,'Übersicht ASC'!C14:D159,2,FALSE)</f>
        <v>Maximum pressure for meter 1 (already given in the initial prompt)</v>
      </c>
      <c r="D14" s="4" t="s">
        <v>443</v>
      </c>
      <c r="E14" s="4" t="s">
        <v>3076</v>
      </c>
      <c r="F14" s="17" t="s">
        <v>2012</v>
      </c>
      <c r="G14" s="17"/>
    </row>
    <row r="15" spans="1:7" ht="15.75" thickBot="1">
      <c r="A15" s="45" t="s">
        <v>3224</v>
      </c>
      <c r="B15" s="5" t="s">
        <v>3224</v>
      </c>
      <c r="C15" s="4" t="str">
        <f>VLOOKUP(B15,'Übersicht ASC'!C15:D160,2,FALSE)</f>
        <v>Maximum pressure for meter 2</v>
      </c>
      <c r="D15" s="4" t="s">
        <v>449</v>
      </c>
      <c r="E15" s="4" t="s">
        <v>3076</v>
      </c>
      <c r="F15" s="17" t="s">
        <v>2012</v>
      </c>
      <c r="G15" s="17"/>
    </row>
    <row r="16" spans="1:7" ht="15.75" thickBot="1">
      <c r="A16" s="43" t="s">
        <v>3225</v>
      </c>
      <c r="B16" s="43" t="s">
        <v>3225</v>
      </c>
      <c r="C16" s="4" t="str">
        <f>VLOOKUP(B16,'Übersicht ASC'!C16:D161,2,FALSE)</f>
        <v>Number of beads</v>
      </c>
      <c r="D16" s="4" t="s">
        <v>758</v>
      </c>
      <c r="E16" s="4" t="s">
        <v>3073</v>
      </c>
      <c r="F16" s="17" t="s">
        <v>103</v>
      </c>
      <c r="G16" s="17"/>
    </row>
    <row r="17" spans="1:7" ht="15.75" thickBot="1">
      <c r="A17" s="43" t="s">
        <v>3956</v>
      </c>
      <c r="B17" s="43" t="s">
        <v>3227</v>
      </c>
      <c r="C17" s="4" t="str">
        <f>VLOOKUP(B17,'Übersicht ASC'!C17:D162,2,FALSE)</f>
        <v>Bead number</v>
      </c>
      <c r="D17" s="4" t="s">
        <v>103</v>
      </c>
      <c r="E17" s="4" t="s">
        <v>103</v>
      </c>
      <c r="F17" s="17" t="s">
        <v>103</v>
      </c>
      <c r="G17" s="17"/>
    </row>
    <row r="18" spans="1:7" ht="15.75" thickBot="1">
      <c r="A18" s="45" t="s">
        <v>3230</v>
      </c>
      <c r="B18" s="5" t="s">
        <v>3230</v>
      </c>
      <c r="C18" s="43" t="str">
        <f>VLOOKUP(B18,'Übersicht ASC'!C18:D163,2,FALSE)</f>
        <v>Id of the runtime system</v>
      </c>
      <c r="D18" s="4" t="s">
        <v>103</v>
      </c>
      <c r="E18" s="4" t="s">
        <v>103</v>
      </c>
      <c r="F18" s="17" t="s">
        <v>103</v>
      </c>
      <c r="G18" s="17"/>
    </row>
    <row r="19" spans="1:7" ht="15.75" thickBot="1">
      <c r="A19" s="45" t="s">
        <v>3237</v>
      </c>
      <c r="B19" s="5" t="s">
        <v>3237</v>
      </c>
      <c r="C19" s="43" t="str">
        <f>VLOOKUP(B19,'Übersicht ASC'!C19:D164,2,FALSE)</f>
        <v>Set volume to apply in gram</v>
      </c>
      <c r="D19" s="4" t="s">
        <v>103</v>
      </c>
      <c r="E19" s="4" t="s">
        <v>103</v>
      </c>
      <c r="F19" s="17" t="s">
        <v>341</v>
      </c>
      <c r="G19" s="17"/>
    </row>
    <row r="20" spans="1:7" ht="30.75" thickBot="1">
      <c r="A20" s="45" t="s">
        <v>3241</v>
      </c>
      <c r="B20" s="5" t="s">
        <v>3241</v>
      </c>
      <c r="C20" s="43" t="str">
        <f>VLOOKUP(B20,'Übersicht ASC'!C20:D165,2,FALSE)</f>
        <v>Bit field which indicate which applicator is open</v>
      </c>
      <c r="D20" s="4" t="s">
        <v>103</v>
      </c>
      <c r="E20" s="4" t="s">
        <v>103</v>
      </c>
      <c r="F20" s="17" t="s">
        <v>103</v>
      </c>
      <c r="G20" s="17"/>
    </row>
    <row r="21" spans="1:7" ht="15.75" thickBot="1">
      <c r="A21" s="45" t="s">
        <v>3245</v>
      </c>
      <c r="B21" s="5" t="s">
        <v>3245</v>
      </c>
      <c r="C21" s="43" t="str">
        <f>VLOOKUP(B21,'Übersicht ASC'!C21:D166,2,FALSE)</f>
        <v>Maximum torque of dynamic mixer motor</v>
      </c>
      <c r="D21" s="4" t="s">
        <v>3247</v>
      </c>
      <c r="E21" s="4" t="s">
        <v>3076</v>
      </c>
      <c r="F21" s="17" t="s">
        <v>2013</v>
      </c>
      <c r="G21" s="17"/>
    </row>
    <row r="22" spans="1:7" ht="15.75" thickBot="1">
      <c r="A22" s="45" t="s">
        <v>3250</v>
      </c>
      <c r="B22" s="5" t="s">
        <v>3250</v>
      </c>
      <c r="C22" s="43" t="str">
        <f>VLOOKUP(B22,'Übersicht ASC'!C22:D167,2,FALSE)</f>
        <v>Set value of mixing ratio</v>
      </c>
      <c r="D22" s="4" t="s">
        <v>298</v>
      </c>
      <c r="E22" s="4" t="s">
        <v>3076</v>
      </c>
      <c r="F22" s="17" t="s">
        <v>103</v>
      </c>
      <c r="G22" s="17"/>
    </row>
    <row r="23" spans="1:7" ht="15.75" thickBot="1">
      <c r="A23" s="45" t="s">
        <v>3255</v>
      </c>
      <c r="B23" s="5" t="s">
        <v>3255</v>
      </c>
      <c r="C23" s="43" t="str">
        <f>VLOOKUP(B23,'Übersicht ASC'!C23:D168,2,FALSE)</f>
        <v>Actual value value of mixing ratio</v>
      </c>
      <c r="D23" s="4" t="s">
        <v>731</v>
      </c>
      <c r="E23" s="4" t="s">
        <v>3076</v>
      </c>
      <c r="F23" s="17" t="s">
        <v>103</v>
      </c>
      <c r="G23" s="17"/>
    </row>
    <row r="24" spans="1:7" ht="30.75" thickBot="1">
      <c r="A24" s="45" t="s">
        <v>3259</v>
      </c>
      <c r="B24" s="5" t="s">
        <v>3259</v>
      </c>
      <c r="C24" s="43" t="str">
        <f>VLOOKUP(B24,'Übersicht ASC'!C24:D169,2,FALSE)</f>
        <v>Set value of rotating speed of dynamic mixer motor</v>
      </c>
      <c r="D24" s="4" t="s">
        <v>103</v>
      </c>
      <c r="E24" s="4" t="s">
        <v>103</v>
      </c>
      <c r="F24" s="17"/>
      <c r="G24" s="17"/>
    </row>
    <row r="25" spans="1:7" ht="30.75" thickBot="1">
      <c r="A25" s="45" t="s">
        <v>3268</v>
      </c>
      <c r="B25" s="5" t="s">
        <v>3268</v>
      </c>
      <c r="C25" s="43" t="str">
        <f>VLOOKUP(B25,'Übersicht ASC'!C26:D170,2,FALSE)</f>
        <v xml:space="preserve">Indicates which robot does the application. Normally we have one robot. </v>
      </c>
      <c r="D25" s="4" t="s">
        <v>103</v>
      </c>
      <c r="E25" s="4" t="s">
        <v>103</v>
      </c>
      <c r="F25" s="17"/>
      <c r="G25" s="17"/>
    </row>
    <row r="26" spans="1:7" ht="60.75" thickBot="1">
      <c r="A26" s="45" t="s">
        <v>3272</v>
      </c>
      <c r="B26" s="5" t="s">
        <v>3272</v>
      </c>
      <c r="C26" s="43" t="str">
        <f>VLOOKUP(B26,'Übersicht ASC'!C27:D171,2,FALSE)</f>
        <v>Some customers send 32 bit value ExternalProgram number and we search for controller specific 255 program numbers from this value.</v>
      </c>
      <c r="D26" s="4" t="s">
        <v>103</v>
      </c>
      <c r="E26" s="4" t="s">
        <v>103</v>
      </c>
      <c r="F26" s="17"/>
      <c r="G26" s="17"/>
    </row>
    <row r="27" spans="1:7" ht="15.75" thickBot="1">
      <c r="A27" s="45" t="s">
        <v>3276</v>
      </c>
      <c r="B27" s="5" t="s">
        <v>3276</v>
      </c>
      <c r="C27" s="43" t="str">
        <f>VLOOKUP(B27,'Übersicht ASC'!C28:D172,2,FALSE)</f>
        <v>Total volume applied with Meter 1 in gram</v>
      </c>
      <c r="D27" s="4" t="s">
        <v>3275</v>
      </c>
      <c r="E27" s="4" t="s">
        <v>3076</v>
      </c>
      <c r="F27" s="17" t="s">
        <v>2008</v>
      </c>
      <c r="G27" s="17"/>
    </row>
    <row r="28" spans="1:7" ht="15.75" thickBot="1">
      <c r="A28" s="45" t="s">
        <v>3280</v>
      </c>
      <c r="B28" s="5" t="s">
        <v>3280</v>
      </c>
      <c r="C28" s="43" t="str">
        <f>VLOOKUP(B28,'Übersicht ASC'!C29:D173,2,FALSE)</f>
        <v>Total volume applied with Meter 2 in gram</v>
      </c>
      <c r="D28" s="4" t="s">
        <v>3279</v>
      </c>
      <c r="E28" s="4" t="s">
        <v>3076</v>
      </c>
      <c r="F28" s="17" t="s">
        <v>2008</v>
      </c>
      <c r="G28" s="17"/>
    </row>
    <row r="29" spans="1:7" ht="15.75" thickBot="1">
      <c r="A29" s="45" t="s">
        <v>3284</v>
      </c>
      <c r="B29" s="5" t="s">
        <v>3284</v>
      </c>
      <c r="C29" s="43" t="str">
        <f>VLOOKUP(B29,'Übersicht ASC'!C30:D174,2,FALSE)</f>
        <v>Total volume applied with Meter 1 in ccm</v>
      </c>
      <c r="D29" s="4" t="s">
        <v>3283</v>
      </c>
      <c r="E29" s="4" t="s">
        <v>3076</v>
      </c>
      <c r="F29" s="17" t="s">
        <v>2008</v>
      </c>
      <c r="G29" s="17"/>
    </row>
    <row r="30" spans="1:7" ht="15.75" thickBot="1">
      <c r="A30" s="45" t="s">
        <v>3288</v>
      </c>
      <c r="B30" s="5" t="s">
        <v>3288</v>
      </c>
      <c r="C30" s="43" t="str">
        <f>VLOOKUP(B30,'Übersicht ASC'!C31:D175,2,FALSE)</f>
        <v>Total volume applied with Meter 2 in ccm</v>
      </c>
      <c r="D30" s="4" t="s">
        <v>3287</v>
      </c>
      <c r="E30" s="4" t="s">
        <v>3076</v>
      </c>
      <c r="F30" s="17" t="s">
        <v>2008</v>
      </c>
      <c r="G30" s="17"/>
    </row>
    <row r="31" spans="1:7" ht="15.75" thickBot="1">
      <c r="A31" s="45" t="s">
        <v>3292</v>
      </c>
      <c r="B31" s="5" t="s">
        <v>3292</v>
      </c>
      <c r="C31" s="4" t="str">
        <f>VLOOKUP(B31,'Übersicht ASC'!C33:D176,2,FALSE)</f>
        <v>Gun open time</v>
      </c>
      <c r="D31" s="4" t="s">
        <v>422</v>
      </c>
      <c r="E31" s="4" t="s">
        <v>3076</v>
      </c>
      <c r="F31" s="17" t="s">
        <v>2009</v>
      </c>
      <c r="G31" s="17"/>
    </row>
    <row r="32" spans="1:7" ht="15.75" thickBot="1">
      <c r="A32" s="45" t="s">
        <v>3295</v>
      </c>
      <c r="B32" s="5" t="s">
        <v>3295</v>
      </c>
      <c r="C32" s="4" t="str">
        <f>VLOOKUP(B32,'Übersicht ASC'!C34:D177,2,FALSE)</f>
        <v>Gun open time</v>
      </c>
      <c r="D32" s="4" t="s">
        <v>103</v>
      </c>
      <c r="E32" s="4" t="s">
        <v>103</v>
      </c>
      <c r="F32" s="17" t="s">
        <v>2009</v>
      </c>
      <c r="G32" s="17"/>
    </row>
    <row r="33" spans="1:7" ht="15.75" thickBot="1">
      <c r="A33" s="45" t="s">
        <v>3298</v>
      </c>
      <c r="B33" s="5" t="s">
        <v>3298</v>
      </c>
      <c r="C33" s="4" t="str">
        <f>VLOOKUP(B33,'Übersicht ASC'!C35:D178,2,FALSE)</f>
        <v>Filling Time Meter 1</v>
      </c>
      <c r="D33" s="4" t="s">
        <v>103</v>
      </c>
      <c r="E33" s="4" t="s">
        <v>103</v>
      </c>
      <c r="F33" s="17" t="s">
        <v>2009</v>
      </c>
      <c r="G33" s="17"/>
    </row>
    <row r="34" spans="1:7" ht="15.75" thickBot="1">
      <c r="A34" s="45" t="s">
        <v>3301</v>
      </c>
      <c r="B34" s="5" t="s">
        <v>3301</v>
      </c>
      <c r="C34" s="4" t="str">
        <f>VLOOKUP(B34,'Übersicht ASC'!C36:D179,2,FALSE)</f>
        <v>Filling Time Meter 2</v>
      </c>
      <c r="D34" s="4" t="s">
        <v>103</v>
      </c>
      <c r="E34" s="4" t="s">
        <v>103</v>
      </c>
      <c r="F34" s="17" t="s">
        <v>2009</v>
      </c>
      <c r="G34" s="17"/>
    </row>
    <row r="35" spans="1:7" ht="15.75" thickBot="1">
      <c r="A35" s="45" t="s">
        <v>429</v>
      </c>
      <c r="B35" s="5" t="s">
        <v>429</v>
      </c>
      <c r="C35" s="43" t="str">
        <f>VLOOKUP(B35,'Übersicht ASC'!C37:D180,2,FALSE)</f>
        <v>Minimum pressure for meter 1</v>
      </c>
      <c r="D35" s="4" t="s">
        <v>431</v>
      </c>
      <c r="E35" s="4" t="s">
        <v>3076</v>
      </c>
      <c r="F35" s="17" t="s">
        <v>2012</v>
      </c>
      <c r="G35" s="17"/>
    </row>
    <row r="36" spans="1:7" ht="15.75" thickBot="1">
      <c r="A36" s="45" t="s">
        <v>435</v>
      </c>
      <c r="B36" s="5" t="s">
        <v>435</v>
      </c>
      <c r="C36" s="43" t="str">
        <f>VLOOKUP(B36,'Übersicht ASC'!C38:D181,2,FALSE)</f>
        <v>Minimum pressure for meter 2</v>
      </c>
      <c r="D36" s="4" t="s">
        <v>437</v>
      </c>
      <c r="E36" s="4" t="s">
        <v>3076</v>
      </c>
      <c r="F36" s="17" t="s">
        <v>2012</v>
      </c>
      <c r="G36" s="17"/>
    </row>
    <row r="37" spans="1:7" ht="15.75" thickBot="1">
      <c r="A37" s="43" t="s">
        <v>3957</v>
      </c>
      <c r="B37" s="43" t="s">
        <v>3132</v>
      </c>
      <c r="C37" s="43" t="str">
        <f>VLOOKUP(B37,'Übersicht ASC'!C39:D182,2,FALSE)</f>
        <v>Set PrePressure for meter 1</v>
      </c>
      <c r="D37" s="4" t="s">
        <v>469</v>
      </c>
      <c r="E37" s="4" t="s">
        <v>3076</v>
      </c>
      <c r="F37" s="17" t="s">
        <v>2012</v>
      </c>
      <c r="G37" s="17"/>
    </row>
    <row r="38" spans="1:7" ht="15.75" thickBot="1">
      <c r="A38" s="43" t="s">
        <v>3958</v>
      </c>
      <c r="B38" s="43" t="s">
        <v>3133</v>
      </c>
      <c r="C38" s="43" t="str">
        <f>VLOOKUP(B38,'Übersicht ASC'!C40:D183,2,FALSE)</f>
        <v>Set PrePressure for meter 2</v>
      </c>
      <c r="D38" s="4" t="s">
        <v>476</v>
      </c>
      <c r="E38" s="4" t="s">
        <v>3076</v>
      </c>
      <c r="F38" s="17" t="s">
        <v>2012</v>
      </c>
      <c r="G38" s="17"/>
    </row>
    <row r="39" spans="1:7" ht="15.75" thickBot="1">
      <c r="A39" s="45" t="s">
        <v>3312</v>
      </c>
      <c r="B39" s="5" t="s">
        <v>3312</v>
      </c>
      <c r="C39" s="43" t="str">
        <f>VLOOKUP(B39,'Übersicht ASC'!C41:D184,2,FALSE)</f>
        <v>Actual PrePressure for meter 1</v>
      </c>
      <c r="D39" s="4" t="s">
        <v>3315</v>
      </c>
      <c r="E39" s="4" t="s">
        <v>3076</v>
      </c>
      <c r="F39" s="17" t="s">
        <v>2012</v>
      </c>
      <c r="G39" s="17"/>
    </row>
    <row r="40" spans="1:7" ht="15.75" thickBot="1">
      <c r="A40" s="45" t="s">
        <v>3318</v>
      </c>
      <c r="B40" s="5" t="s">
        <v>3318</v>
      </c>
      <c r="C40" s="43" t="str">
        <f>VLOOKUP(B40,'Übersicht ASC'!C42:D185,2,FALSE)</f>
        <v>Actual PrePressure for meter 2</v>
      </c>
      <c r="D40" s="4" t="s">
        <v>3321</v>
      </c>
      <c r="E40" s="4" t="s">
        <v>3076</v>
      </c>
      <c r="F40" s="17" t="s">
        <v>2012</v>
      </c>
      <c r="G40" s="17"/>
    </row>
    <row r="41" spans="1:7" ht="30.75" thickBot="1">
      <c r="A41" s="45" t="s">
        <v>3324</v>
      </c>
      <c r="B41" s="5" t="s">
        <v>3324</v>
      </c>
      <c r="C41" s="43" t="str">
        <f>VLOOKUP(B41,'Übersicht ASC'!C43:D186,2,FALSE)</f>
        <v>Deviation in PrePressure in Meter 1 in %</v>
      </c>
      <c r="D41" s="4" t="s">
        <v>3327</v>
      </c>
      <c r="E41" s="4" t="s">
        <v>3076</v>
      </c>
      <c r="F41" s="17" t="s">
        <v>2012</v>
      </c>
      <c r="G41" s="17"/>
    </row>
    <row r="42" spans="1:7" ht="30.75" thickBot="1">
      <c r="A42" s="45" t="s">
        <v>3330</v>
      </c>
      <c r="B42" s="5" t="s">
        <v>3330</v>
      </c>
      <c r="C42" s="43" t="str">
        <f>VLOOKUP(B42,'Übersicht ASC'!C44:D187,2,FALSE)</f>
        <v>Deviation in PrePressure in Meter 2 in %</v>
      </c>
      <c r="D42" s="4" t="s">
        <v>3333</v>
      </c>
      <c r="E42" s="4" t="s">
        <v>3076</v>
      </c>
      <c r="F42" s="17" t="s">
        <v>2012</v>
      </c>
      <c r="G42" s="17"/>
    </row>
    <row r="43" spans="1:7" ht="15.75" thickBot="1">
      <c r="A43" s="45"/>
      <c r="B43" s="5"/>
      <c r="C43" s="43"/>
      <c r="D43" s="4"/>
      <c r="E43" s="4"/>
      <c r="F43" s="17"/>
      <c r="G43" s="17"/>
    </row>
    <row r="44" spans="1:7" ht="15.75" thickBot="1">
      <c r="A44" s="44" t="s">
        <v>3351</v>
      </c>
      <c r="B44" s="9" t="s">
        <v>3351</v>
      </c>
      <c r="C44" s="4"/>
      <c r="D44" s="4"/>
      <c r="E44" s="4"/>
      <c r="F44" s="17"/>
      <c r="G44" s="17"/>
    </row>
    <row r="45" spans="1:7" ht="15.75" thickBot="1">
      <c r="A45" s="43" t="s">
        <v>3956</v>
      </c>
      <c r="B45" s="43" t="s">
        <v>771</v>
      </c>
      <c r="C45" s="4" t="str">
        <f>VLOOKUP(B45,'Übersicht ASC'!C46:D189,2,FALSE)</f>
        <v>Bead number</v>
      </c>
      <c r="D45" s="4" t="s">
        <v>3353</v>
      </c>
      <c r="E45" s="4" t="s">
        <v>3959</v>
      </c>
      <c r="F45" s="17" t="s">
        <v>103</v>
      </c>
      <c r="G45" s="17"/>
    </row>
    <row r="46" spans="1:7" ht="39.950000000000003" customHeight="1" thickBot="1">
      <c r="A46" s="43" t="s">
        <v>779</v>
      </c>
      <c r="B46" s="43" t="s">
        <v>777</v>
      </c>
      <c r="C46" s="4" t="str">
        <f>VLOOKUP(B46,'Übersicht ASC'!C47:D190,2,FALSE)</f>
        <v>Array of single bead application results. 
Depending upon the customer requirement each value can be extracted in derived data logic.</v>
      </c>
      <c r="D46" s="4" t="s">
        <v>3355</v>
      </c>
      <c r="E46" s="4" t="s">
        <v>3960</v>
      </c>
      <c r="F46" s="17" t="s">
        <v>103</v>
      </c>
      <c r="G46" s="17"/>
    </row>
    <row r="47" spans="1:7" ht="60.75" thickBot="1">
      <c r="A47" s="43" t="s">
        <v>3961</v>
      </c>
      <c r="B47" s="43" t="s">
        <v>785</v>
      </c>
      <c r="C47" s="4" t="str">
        <f>VLOOKUP(B47,'Übersicht ASC'!C48:D191,2,FALSE)</f>
        <v>Array of single bead application volumes.
Depending upon the customer requirement each value can be extracted in derived data logic.</v>
      </c>
      <c r="D47" s="4" t="s">
        <v>3357</v>
      </c>
      <c r="E47" s="4" t="s">
        <v>3962</v>
      </c>
      <c r="F47" s="17" t="s">
        <v>2008</v>
      </c>
      <c r="G47" s="17"/>
    </row>
    <row r="48" spans="1:7" ht="60.75" thickBot="1">
      <c r="A48" s="43" t="s">
        <v>3963</v>
      </c>
      <c r="B48" s="43" t="s">
        <v>791</v>
      </c>
      <c r="C48" s="4" t="str">
        <f>VLOOKUP(B48,'Übersicht ASC'!C49:D192,2,FALSE)</f>
        <v>Array of single bead target volumes.
Depending upon the customer requirement each value can be extracted in derived data logic.</v>
      </c>
      <c r="D48" s="4" t="s">
        <v>3359</v>
      </c>
      <c r="E48" s="4" t="s">
        <v>3962</v>
      </c>
      <c r="F48" s="17" t="s">
        <v>2008</v>
      </c>
      <c r="G48" s="17"/>
    </row>
    <row r="49" spans="1:7" ht="15.75" thickBot="1">
      <c r="A49" s="43" t="s">
        <v>3964</v>
      </c>
      <c r="B49" s="43" t="s">
        <v>808</v>
      </c>
      <c r="C49" s="4" t="str">
        <f>VLOOKUP(B49,'Übersicht ASC'!C50:D193,2,FALSE)</f>
        <v>Gun open time</v>
      </c>
      <c r="D49" s="4" t="s">
        <v>3361</v>
      </c>
      <c r="E49" s="4" t="s">
        <v>3962</v>
      </c>
      <c r="F49" s="17" t="s">
        <v>2009</v>
      </c>
      <c r="G49" s="17"/>
    </row>
    <row r="50" spans="1:7" ht="75.75" thickBot="1">
      <c r="A50" s="43" t="s">
        <v>3965</v>
      </c>
      <c r="B50" s="5" t="s">
        <v>822</v>
      </c>
      <c r="C50" s="4" t="str">
        <f>VLOOKUP(B50,'Übersicht ASC'!C51:D194,2,FALSE)</f>
        <v>Array of single bead min pressures for meter 1.
Depending upon the customer requirement each value can be extracted in derived data logic.</v>
      </c>
      <c r="D50" s="4" t="s">
        <v>3363</v>
      </c>
      <c r="E50" s="4" t="s">
        <v>3962</v>
      </c>
      <c r="F50" s="17" t="s">
        <v>2012</v>
      </c>
      <c r="G50" s="17"/>
    </row>
    <row r="51" spans="1:7" ht="75.75" thickBot="1">
      <c r="A51" s="43" t="s">
        <v>3966</v>
      </c>
      <c r="B51" s="5" t="s">
        <v>832</v>
      </c>
      <c r="C51" s="4" t="str">
        <f>VLOOKUP(B51,'Übersicht ASC'!C52:D195,2,FALSE)</f>
        <v>Array of single bead min pressures for meter 2.
Depending upon the customer requirement each value can be extracted in derived data logic.</v>
      </c>
      <c r="D51" s="4" t="s">
        <v>3365</v>
      </c>
      <c r="E51" s="4" t="s">
        <v>3962</v>
      </c>
      <c r="F51" s="17" t="s">
        <v>2012</v>
      </c>
      <c r="G51" s="17"/>
    </row>
    <row r="52" spans="1:7" ht="75.75" thickBot="1">
      <c r="A52" s="43" t="s">
        <v>3967</v>
      </c>
      <c r="B52" s="5" t="s">
        <v>817</v>
      </c>
      <c r="C52" s="4" t="str">
        <f>VLOOKUP(B52,'Übersicht ASC'!C53:D196,2,FALSE)</f>
        <v>Array of single bead max pressures for meter 1.
Depending upon the customer requirement each value can be extracted in derived data logic.</v>
      </c>
      <c r="D52" s="4" t="s">
        <v>3367</v>
      </c>
      <c r="E52" s="4" t="s">
        <v>3962</v>
      </c>
      <c r="F52" s="17" t="s">
        <v>2012</v>
      </c>
      <c r="G52" s="17"/>
    </row>
    <row r="53" spans="1:7" ht="60.75" thickBot="1">
      <c r="A53" s="43" t="s">
        <v>3968</v>
      </c>
      <c r="B53" s="5" t="s">
        <v>827</v>
      </c>
      <c r="C53" s="4" t="str">
        <f>VLOOKUP(B53,'Übersicht ASC'!C54:D197,2,FALSE)</f>
        <v>Array of single bead max pressures for meter 2. Depending upon the customer requirement each value can be extracted in derived data logic.</v>
      </c>
      <c r="D53" s="4" t="s">
        <v>3369</v>
      </c>
      <c r="E53" s="4" t="s">
        <v>3969</v>
      </c>
      <c r="F53" s="17" t="s">
        <v>2012</v>
      </c>
      <c r="G53" s="17"/>
    </row>
    <row r="54" spans="1:7" ht="15.75" thickBot="1">
      <c r="A54" s="45"/>
      <c r="B54" s="5"/>
      <c r="C54" s="4"/>
      <c r="D54" s="4"/>
      <c r="E54" s="4"/>
      <c r="F54" s="17" t="s">
        <v>103</v>
      </c>
      <c r="G54" s="17"/>
    </row>
    <row r="55" spans="1:7" ht="15.75" thickBot="1">
      <c r="A55" s="44" t="s">
        <v>377</v>
      </c>
      <c r="B55" s="9" t="s">
        <v>377</v>
      </c>
      <c r="C55" s="4"/>
      <c r="D55" s="4"/>
      <c r="E55" s="4"/>
      <c r="F55" s="17" t="s">
        <v>103</v>
      </c>
      <c r="G55" s="17"/>
    </row>
    <row r="56" spans="1:7" ht="15.75" thickBot="1">
      <c r="A56" s="45" t="s">
        <v>326</v>
      </c>
      <c r="B56" s="5" t="s">
        <v>852</v>
      </c>
      <c r="C56" s="4" t="str">
        <f>VLOOKUP(B56,'Übersicht ASC'!C57:D200,2,FALSE)</f>
        <v>Timestamp of error event</v>
      </c>
      <c r="D56" s="4" t="s">
        <v>326</v>
      </c>
      <c r="E56" s="4" t="s">
        <v>326</v>
      </c>
      <c r="F56" s="17" t="s">
        <v>103</v>
      </c>
      <c r="G56" s="17"/>
    </row>
    <row r="57" spans="1:7" ht="15.75" thickBot="1">
      <c r="A57" s="45" t="s">
        <v>330</v>
      </c>
      <c r="B57" s="5" t="s">
        <v>330</v>
      </c>
      <c r="C57" s="4" t="str">
        <f>VLOOKUP(B57,'Übersicht ASC'!C58:D201,2,FALSE)</f>
        <v>Error event unique id</v>
      </c>
      <c r="D57" s="4" t="s">
        <v>3202</v>
      </c>
      <c r="E57" s="4" t="s">
        <v>3080</v>
      </c>
      <c r="F57" s="17" t="s">
        <v>103</v>
      </c>
      <c r="G57" s="17"/>
    </row>
    <row r="58" spans="1:7" ht="45.75" thickBot="1">
      <c r="A58" s="43" t="s">
        <v>3970</v>
      </c>
      <c r="B58" s="43" t="s">
        <v>862</v>
      </c>
      <c r="C58" s="4" t="str">
        <f>VLOOKUP(B58,'Übersicht ASC'!C59:D202,2,FALSE)</f>
        <v>This data is used to derive messageDescription, messageHint, messageTitle</v>
      </c>
      <c r="D58" s="4" t="s">
        <v>270</v>
      </c>
      <c r="E58" s="4" t="s">
        <v>3080</v>
      </c>
      <c r="F58" s="17" t="s">
        <v>103</v>
      </c>
      <c r="G58" s="17"/>
    </row>
    <row r="59" spans="1:7" ht="90.75" thickBot="1">
      <c r="A59" s="45" t="s">
        <v>856</v>
      </c>
      <c r="B59" s="5" t="s">
        <v>856</v>
      </c>
      <c r="C59" s="4" t="str">
        <f>VLOOKUP(B59,'Übersicht ASC'!C60:D203,2,FALSE)</f>
        <v>Type of error. Types are given below,
*Error
*Warning
*NoAckError
*MinorError
*NoAckWarning</v>
      </c>
      <c r="D59" s="4" t="s">
        <v>859</v>
      </c>
      <c r="E59" s="4" t="s">
        <v>2000</v>
      </c>
      <c r="F59" s="17" t="s">
        <v>103</v>
      </c>
      <c r="G59" s="17"/>
    </row>
    <row r="60" spans="1:7" ht="30.75" thickBot="1">
      <c r="A60" s="43" t="s">
        <v>869</v>
      </c>
      <c r="B60" s="43" t="s">
        <v>867</v>
      </c>
      <c r="C60" s="4" t="str">
        <f>VLOOKUP(B60,'Übersicht ASC'!C61:D204,2,FALSE)</f>
        <v>Indicates whether an error is acknowledged or not.</v>
      </c>
      <c r="D60" s="4" t="s">
        <v>3378</v>
      </c>
      <c r="E60" s="4" t="s">
        <v>3953</v>
      </c>
      <c r="F60" s="17" t="s">
        <v>103</v>
      </c>
      <c r="G60" s="17"/>
    </row>
    <row r="61" spans="1:7" ht="30.75" thickBot="1">
      <c r="A61" s="45" t="s">
        <v>872</v>
      </c>
      <c r="B61" s="5" t="s">
        <v>872</v>
      </c>
      <c r="C61" s="4" t="str">
        <f>VLOOKUP(B61,'Übersicht ASC'!C62:D205,2,FALSE)</f>
        <v>Error text is derived using error number and error params</v>
      </c>
      <c r="D61" s="4" t="s">
        <v>3380</v>
      </c>
      <c r="E61" s="4" t="s">
        <v>2000</v>
      </c>
      <c r="F61" s="17" t="s">
        <v>103</v>
      </c>
      <c r="G61" s="17"/>
    </row>
    <row r="62" spans="1:7" ht="409.6" thickBot="1">
      <c r="A62" s="45" t="s">
        <v>3383</v>
      </c>
      <c r="B62" s="5" t="s">
        <v>3383</v>
      </c>
      <c r="C62" s="43" t="str">
        <f>VLOOKUP(B62,'Übersicht ASC'!C63:D206,2,FALSE)</f>
        <v>Enum that indicate the main state of the system. Enums are given below,
 0 Ruheschritt 
 1 Modus: Auto, Hand, Service 
 2 Referenzieren 
 3 Füllen 
 4 Kalibrierspülen 
 5 Applizieren im Automatikbetrieb 
 6 Spülen 
 7 Servicebetrieb 
  8 Zirkulationsbetrieb 
  9 Leeren 
 10 Warten auf das Vision System 
 11 XML-Datei wird geladen 
 12 Automatische Schmierung 
 13 Pistolen Kalibreirung 
 14 Zahnraddosierer 
 15 Schlauchbruchüberwachung 
 16 Modellbildung der offenen Strecke ohne (Druck-)Regler
 17: Generate graph for visco control 
18: Handling for the self test
 19: Handling for monitoring the pressure distance graph
 20: Handling for purging the meter chamber 
 21: Handling of Bubble Detection process
 22: Wait devices ready to operate (MAC Motor  signals 
 23: Automatic Leakage Test Process
 24: Measurement Nozzle Characteristics
 25: Compression Test</v>
      </c>
      <c r="D62" s="4" t="s">
        <v>103</v>
      </c>
      <c r="E62" s="4" t="s">
        <v>103</v>
      </c>
      <c r="F62" s="17" t="s">
        <v>103</v>
      </c>
      <c r="G62" s="17"/>
    </row>
    <row r="63" spans="1:7" ht="45.75" thickBot="1">
      <c r="A63" s="45" t="s">
        <v>3388</v>
      </c>
      <c r="B63" s="5" t="s">
        <v>3388</v>
      </c>
      <c r="C63" s="43" t="str">
        <f>VLOOKUP(B63,'Übersicht ASC'!C64:D207,2,FALSE)</f>
        <v>Enum that indicate the extended state of the system. If there is an extended state it will override the main state.</v>
      </c>
      <c r="D63" s="4" t="s">
        <v>103</v>
      </c>
      <c r="E63" s="4" t="s">
        <v>103</v>
      </c>
      <c r="F63" s="17" t="s">
        <v>103</v>
      </c>
      <c r="G63" s="17"/>
    </row>
    <row r="64" spans="1:7" ht="15.75" thickBot="1">
      <c r="A64" s="45" t="s">
        <v>3395</v>
      </c>
      <c r="B64" s="5" t="s">
        <v>3393</v>
      </c>
      <c r="C64" s="43" t="str">
        <f>VLOOKUP(B64,'Übersicht ASC'!C65:D208,2,FALSE)</f>
        <v>Mode of the controller.</v>
      </c>
      <c r="D64" s="4" t="s">
        <v>103</v>
      </c>
      <c r="E64" s="4" t="s">
        <v>103</v>
      </c>
      <c r="F64" s="17" t="s">
        <v>103</v>
      </c>
      <c r="G64" s="17"/>
    </row>
    <row r="65" spans="1:13" ht="45.75" thickBot="1">
      <c r="A65" s="43" t="s">
        <v>3971</v>
      </c>
      <c r="B65" s="43" t="s">
        <v>911</v>
      </c>
      <c r="C65" s="4" t="str">
        <f>VLOOKUP(B65,'Übersicht ASC'!C66:D209,2,FALSE)</f>
        <v>Error paramater which is used to derive messageDescription, messageHint, messageTitle, errorText</v>
      </c>
      <c r="D65" s="4" t="s">
        <v>103</v>
      </c>
      <c r="E65" s="4" t="s">
        <v>103</v>
      </c>
      <c r="F65" s="17" t="s">
        <v>103</v>
      </c>
      <c r="G65" s="17"/>
    </row>
    <row r="66" spans="1:13" ht="45.75" thickBot="1">
      <c r="A66" s="43" t="s">
        <v>3972</v>
      </c>
      <c r="B66" s="43" t="s">
        <v>915</v>
      </c>
      <c r="C66" s="4" t="str">
        <f>VLOOKUP(B66,'Übersicht ASC'!C77:D210,2,FALSE)</f>
        <v>Error paramater which is used to derive messageDescription, messageHint, messageTitle, errorText</v>
      </c>
      <c r="D66" s="4" t="s">
        <v>103</v>
      </c>
      <c r="E66" s="4" t="s">
        <v>103</v>
      </c>
      <c r="F66" s="17" t="s">
        <v>103</v>
      </c>
      <c r="G66" s="17"/>
    </row>
    <row r="67" spans="1:13" ht="45.75" thickBot="1">
      <c r="A67" s="43" t="s">
        <v>3973</v>
      </c>
      <c r="B67" s="43" t="s">
        <v>919</v>
      </c>
      <c r="C67" s="4" t="str">
        <f>VLOOKUP(B67,'Übersicht ASC'!C78:D211,2,FALSE)</f>
        <v>Error paramater is used to derive messageDescription, messageHint, messageTitle, errorText which</v>
      </c>
      <c r="D67" s="4" t="s">
        <v>103</v>
      </c>
      <c r="E67" s="4" t="s">
        <v>103</v>
      </c>
      <c r="F67" s="17" t="s">
        <v>103</v>
      </c>
      <c r="G67" s="17"/>
    </row>
    <row r="68" spans="1:13" ht="15.75" thickBot="1">
      <c r="A68" s="45" t="s">
        <v>3230</v>
      </c>
      <c r="B68" s="5" t="s">
        <v>3230</v>
      </c>
      <c r="C68" s="43" t="str">
        <f>VLOOKUP(B68,'Übersicht ASC'!C79:D212,2,FALSE)</f>
        <v>Id of the runtime system</v>
      </c>
      <c r="D68" s="4" t="s">
        <v>103</v>
      </c>
      <c r="E68" s="4" t="s">
        <v>103</v>
      </c>
      <c r="F68" s="17" t="s">
        <v>103</v>
      </c>
      <c r="G68" s="17"/>
    </row>
    <row r="69" spans="1:13" ht="45.75" thickBot="1">
      <c r="A69" s="45" t="s">
        <v>3409</v>
      </c>
      <c r="B69" s="5" t="s">
        <v>3409</v>
      </c>
      <c r="C69" s="43" t="str">
        <f>VLOOKUP(B69,'Übersicht ASC'!C80:D213,2,FALSE)</f>
        <v>This is a number that increases whenever there is a new error. This was used for sorting the errors.</v>
      </c>
      <c r="D69" s="4" t="s">
        <v>103</v>
      </c>
      <c r="E69" s="4" t="s">
        <v>103</v>
      </c>
      <c r="F69" s="17" t="s">
        <v>103</v>
      </c>
      <c r="G69" s="17"/>
      <c r="M69" s="152" t="s">
        <v>3974</v>
      </c>
    </row>
    <row r="70" spans="1:13" ht="15.75" thickBot="1">
      <c r="A70" s="45" t="s">
        <v>3412</v>
      </c>
      <c r="B70" s="5" t="s">
        <v>3412</v>
      </c>
      <c r="C70" s="43" t="str">
        <f>VLOOKUP(B70,'Übersicht ASC'!C81:D214,2,FALSE)</f>
        <v>Origin</v>
      </c>
      <c r="D70" s="4" t="s">
        <v>103</v>
      </c>
      <c r="E70" s="4" t="s">
        <v>103</v>
      </c>
      <c r="F70" s="17" t="s">
        <v>103</v>
      </c>
      <c r="G70" s="17"/>
      <c r="M70" s="152" t="s">
        <v>3975</v>
      </c>
    </row>
    <row r="71" spans="1:13" ht="90.75" thickBot="1">
      <c r="A71" s="45" t="s">
        <v>3414</v>
      </c>
      <c r="B71" s="5" t="s">
        <v>3414</v>
      </c>
      <c r="C71" s="43" t="str">
        <f>VLOOKUP(B71,'Übersicht ASC'!C82:D215,2,FALSE)</f>
        <v>Indicates who acknowledged the error.
e_AckNone,
e_AckRobot,
e_AckPLC,
e_AckUser,
e_External</v>
      </c>
      <c r="D71" s="4" t="s">
        <v>103</v>
      </c>
      <c r="E71" s="4" t="s">
        <v>103</v>
      </c>
      <c r="F71" s="17" t="s">
        <v>103</v>
      </c>
      <c r="G71" s="17"/>
      <c r="M71" s="152" t="s">
        <v>3976</v>
      </c>
    </row>
    <row r="72" spans="1:13" ht="90.75" thickBot="1">
      <c r="A72" s="45" t="s">
        <v>3417</v>
      </c>
      <c r="B72" s="5" t="s">
        <v>3417</v>
      </c>
      <c r="C72" s="43" t="str">
        <f>VLOOKUP(B72,'Übersicht ASC'!C83:D216,2,FALSE)</f>
        <v>Indicates who acknowledged the error.
e_AckNone,
e_AckRobot,
e_AckPLC,
e_AckUser,
e_External</v>
      </c>
      <c r="D72" s="4" t="s">
        <v>103</v>
      </c>
      <c r="E72" s="4" t="s">
        <v>103</v>
      </c>
      <c r="F72" s="17" t="s">
        <v>103</v>
      </c>
      <c r="G72" s="17"/>
      <c r="M72" s="152" t="s">
        <v>3977</v>
      </c>
    </row>
    <row r="73" spans="1:13" ht="15.75" thickBot="1">
      <c r="A73" s="45" t="s">
        <v>3420</v>
      </c>
      <c r="B73" s="5" t="s">
        <v>3420</v>
      </c>
      <c r="C73" s="43" t="str">
        <f>VLOOKUP(B73,'Übersicht ASC'!C84:D217,2,FALSE)</f>
        <v>Operator that was logged in</v>
      </c>
      <c r="D73" s="4" t="s">
        <v>103</v>
      </c>
      <c r="E73" s="4" t="s">
        <v>103</v>
      </c>
      <c r="F73" s="17" t="s">
        <v>103</v>
      </c>
      <c r="G73" s="17"/>
      <c r="M73" s="152" t="s">
        <v>3978</v>
      </c>
    </row>
    <row r="74" spans="1:13" ht="15.75" thickBot="1">
      <c r="A74" s="45" t="s">
        <v>3424</v>
      </c>
      <c r="B74" s="5" t="s">
        <v>3424</v>
      </c>
      <c r="C74" s="43" t="str">
        <f>VLOOKUP(B74,'Übersicht ASC'!C85:D218,2,FALSE)</f>
        <v>Reason of the acknowledgement</v>
      </c>
      <c r="D74" s="4" t="s">
        <v>103</v>
      </c>
      <c r="E74" s="4" t="s">
        <v>103</v>
      </c>
      <c r="F74" s="17" t="s">
        <v>103</v>
      </c>
      <c r="G74" s="17"/>
      <c r="M74" s="152" t="s">
        <v>3979</v>
      </c>
    </row>
    <row r="75" spans="1:13" ht="15.75" thickBot="1">
      <c r="A75" s="45" t="s">
        <v>3428</v>
      </c>
      <c r="B75" s="5" t="s">
        <v>3428</v>
      </c>
      <c r="C75" s="43" t="str">
        <f>VLOOKUP(B75,'Übersicht ASC'!C86:D219,2,FALSE)</f>
        <v>Timestamp of the acknowledgement</v>
      </c>
      <c r="D75" s="4" t="s">
        <v>103</v>
      </c>
      <c r="E75" s="4" t="s">
        <v>103</v>
      </c>
      <c r="F75" s="17" t="s">
        <v>103</v>
      </c>
      <c r="G75" s="17"/>
      <c r="M75" s="152" t="s">
        <v>3980</v>
      </c>
    </row>
    <row r="76" spans="1:13" ht="15.75" thickBot="1">
      <c r="A76" s="45"/>
      <c r="B76" s="5"/>
      <c r="C76" s="4"/>
      <c r="D76" s="4"/>
      <c r="E76" s="4"/>
      <c r="F76" s="17"/>
      <c r="G76" s="17"/>
      <c r="M76" s="152" t="s">
        <v>3981</v>
      </c>
    </row>
    <row r="77" spans="1:13" ht="15.75" thickBot="1">
      <c r="A77" s="44" t="s">
        <v>3431</v>
      </c>
      <c r="B77" s="9" t="s">
        <v>3431</v>
      </c>
      <c r="C77" s="4"/>
      <c r="D77" s="4"/>
      <c r="E77" s="4"/>
      <c r="F77" s="17"/>
      <c r="G77" s="17"/>
      <c r="M77" s="152" t="s">
        <v>3982</v>
      </c>
    </row>
    <row r="78" spans="1:13" ht="30.75" thickBot="1">
      <c r="A78" s="43" t="s">
        <v>3983</v>
      </c>
      <c r="B78" s="43" t="s">
        <v>3983</v>
      </c>
      <c r="C78" s="43" t="e">
        <f>VLOOKUP(B78,'Übersicht ASC'!C89:D222,2,FALSE)</f>
        <v>#N/A</v>
      </c>
      <c r="D78" s="4"/>
      <c r="E78" s="4"/>
      <c r="F78" s="17"/>
      <c r="G78" s="17"/>
      <c r="M78" s="152" t="s">
        <v>3984</v>
      </c>
    </row>
    <row r="79" spans="1:13" ht="15.75" thickBot="1">
      <c r="A79" s="45"/>
      <c r="B79" s="4"/>
      <c r="C79" s="4"/>
      <c r="D79" s="4"/>
      <c r="E79" s="4"/>
      <c r="F79" s="17"/>
      <c r="G79" s="17"/>
      <c r="M79" s="152" t="s">
        <v>3985</v>
      </c>
    </row>
    <row r="80" spans="1:13" ht="15.75" thickBot="1">
      <c r="A80" s="45"/>
      <c r="B80" s="5"/>
      <c r="C80" s="4"/>
      <c r="D80" s="4"/>
      <c r="E80" s="4"/>
      <c r="F80" s="17"/>
      <c r="G80" s="17"/>
      <c r="M80" s="152" t="s">
        <v>3986</v>
      </c>
    </row>
    <row r="81" spans="1:13" ht="15.75" thickBot="1">
      <c r="A81" s="45"/>
      <c r="B81" s="5"/>
      <c r="C81" s="4"/>
      <c r="D81" s="4"/>
      <c r="E81" s="4"/>
      <c r="F81" s="17"/>
      <c r="G81" s="17"/>
      <c r="M81" s="152" t="s">
        <v>3987</v>
      </c>
    </row>
    <row r="82" spans="1:13" ht="15.75" thickBot="1">
      <c r="A82" s="45"/>
      <c r="B82" s="5"/>
      <c r="C82" s="4"/>
      <c r="D82" s="4"/>
      <c r="E82" s="4"/>
      <c r="F82" s="17"/>
      <c r="G82" s="17"/>
    </row>
    <row r="83" spans="1:13" ht="15.75" thickBot="1">
      <c r="A83" s="44" t="s">
        <v>1063</v>
      </c>
      <c r="B83" s="9" t="s">
        <v>1063</v>
      </c>
      <c r="C83" s="4"/>
      <c r="D83" s="4"/>
      <c r="E83" s="4"/>
      <c r="F83" s="17"/>
      <c r="G83" s="17"/>
    </row>
    <row r="84" spans="1:13" ht="15.75" thickBot="1">
      <c r="A84" s="45" t="s">
        <v>326</v>
      </c>
      <c r="B84" s="5" t="s">
        <v>3478</v>
      </c>
      <c r="C84" s="4" t="str">
        <f>VLOOKUP(B84,'Übersicht ASC'!C95:D228,2,FALSE)</f>
        <v>Timestamp of parameter change</v>
      </c>
      <c r="D84" s="4" t="s">
        <v>326</v>
      </c>
      <c r="E84" s="4" t="s">
        <v>326</v>
      </c>
      <c r="F84" s="17" t="s">
        <v>103</v>
      </c>
      <c r="G84" s="17"/>
    </row>
    <row r="85" spans="1:13" ht="15.75" thickBot="1">
      <c r="A85" s="45" t="s">
        <v>330</v>
      </c>
      <c r="B85" s="5" t="s">
        <v>330</v>
      </c>
      <c r="C85" s="4" t="str">
        <f>VLOOKUP(B85,'Übersicht ASC'!C96:D229,2,FALSE)</f>
        <v xml:space="preserve">UniqueId of parameter change </v>
      </c>
      <c r="D85" s="4" t="s">
        <v>3202</v>
      </c>
      <c r="E85" s="4" t="s">
        <v>3080</v>
      </c>
      <c r="F85" s="17" t="s">
        <v>103</v>
      </c>
      <c r="G85" s="17"/>
    </row>
    <row r="86" spans="1:13" ht="15.75" thickBot="1">
      <c r="A86" s="43" t="s">
        <v>1120</v>
      </c>
      <c r="B86" s="43" t="s">
        <v>1118</v>
      </c>
      <c r="C86" s="4" t="str">
        <f>VLOOKUP(B86,'Übersicht ASC'!C110:D230,2,FALSE)</f>
        <v>User name</v>
      </c>
      <c r="D86" s="4" t="s">
        <v>1120</v>
      </c>
      <c r="E86" s="4" t="s">
        <v>2000</v>
      </c>
      <c r="F86" s="17" t="s">
        <v>103</v>
      </c>
      <c r="G86" s="17"/>
    </row>
    <row r="87" spans="1:13" ht="30.75" thickBot="1">
      <c r="A87" s="43" t="s">
        <v>3988</v>
      </c>
      <c r="B87" s="43" t="s">
        <v>1123</v>
      </c>
      <c r="C87" s="4" t="e">
        <f>VLOOKUP(B87,'Übersicht ASC'!C111:D231,2,FALSE)</f>
        <v>#N/A</v>
      </c>
      <c r="D87" s="4" t="s">
        <v>103</v>
      </c>
      <c r="E87" s="4" t="s">
        <v>103</v>
      </c>
      <c r="F87" s="17" t="s">
        <v>103</v>
      </c>
      <c r="G87" s="17"/>
    </row>
    <row r="88" spans="1:13" ht="30.75" thickBot="1">
      <c r="A88" s="43" t="s">
        <v>3989</v>
      </c>
      <c r="B88" s="43" t="s">
        <v>1101</v>
      </c>
      <c r="C88" s="4" t="e">
        <f>VLOOKUP(B88,'Übersicht ASC'!C112:D232,2,FALSE)</f>
        <v>#N/A</v>
      </c>
      <c r="D88" s="4" t="s">
        <v>103</v>
      </c>
      <c r="E88" s="4" t="s">
        <v>103</v>
      </c>
      <c r="F88" s="17" t="s">
        <v>103</v>
      </c>
      <c r="G88" s="17"/>
    </row>
    <row r="89" spans="1:13" ht="15.75" thickBot="1">
      <c r="A89" s="43" t="s">
        <v>3990</v>
      </c>
      <c r="B89" s="43" t="s">
        <v>3479</v>
      </c>
      <c r="C89" s="4" t="str">
        <f>VLOOKUP(B89,'Übersicht ASC'!C113:D233,2,FALSE)</f>
        <v>Old value</v>
      </c>
      <c r="D89" s="4" t="s">
        <v>1114</v>
      </c>
      <c r="E89" s="4" t="s">
        <v>2000</v>
      </c>
      <c r="F89" s="17" t="s">
        <v>103</v>
      </c>
      <c r="G89" s="17"/>
    </row>
    <row r="90" spans="1:13" ht="30.75" thickBot="1">
      <c r="A90" s="43" t="s">
        <v>3991</v>
      </c>
      <c r="B90" s="43" t="s">
        <v>3480</v>
      </c>
      <c r="C90" s="4" t="str">
        <f>VLOOKUP(B90,'Übersicht ASC'!C114:D234,2,FALSE)</f>
        <v>New value</v>
      </c>
      <c r="D90" s="4" t="s">
        <v>1108</v>
      </c>
      <c r="E90" s="4" t="s">
        <v>2000</v>
      </c>
      <c r="F90" s="17" t="s">
        <v>103</v>
      </c>
      <c r="G90" s="17"/>
    </row>
    <row r="91" spans="1:13" ht="15.75" thickBot="1">
      <c r="A91" s="45" t="s">
        <v>3230</v>
      </c>
      <c r="B91" s="5" t="s">
        <v>3230</v>
      </c>
      <c r="C91" s="43" t="str">
        <f>VLOOKUP(B91,'Übersicht ASC'!C115:D235,2,FALSE)</f>
        <v>Id of the runtime system</v>
      </c>
      <c r="D91" s="4" t="s">
        <v>103</v>
      </c>
      <c r="E91" s="4" t="s">
        <v>103</v>
      </c>
      <c r="F91" s="17" t="s">
        <v>103</v>
      </c>
      <c r="G91" s="17"/>
    </row>
    <row r="92" spans="1:13" ht="15.75" thickBot="1">
      <c r="A92" s="45" t="s">
        <v>3484</v>
      </c>
      <c r="B92" s="5" t="s">
        <v>3484</v>
      </c>
      <c r="C92" s="43" t="str">
        <f>VLOOKUP(B92,'Übersicht ASC'!C116:D236,2,FALSE)</f>
        <v>Name of parameter that was changed</v>
      </c>
      <c r="D92" s="4" t="s">
        <v>3486</v>
      </c>
      <c r="E92" s="4" t="s">
        <v>2000</v>
      </c>
      <c r="F92" s="17" t="s">
        <v>103</v>
      </c>
      <c r="G92" s="17"/>
    </row>
    <row r="93" spans="1:13" ht="15.75" thickBot="1">
      <c r="A93" s="45" t="s">
        <v>3489</v>
      </c>
      <c r="B93" s="5" t="s">
        <v>3489</v>
      </c>
      <c r="C93" s="43" t="str">
        <f>VLOOKUP(B93,'Übersicht ASC'!C117:D237,2,FALSE)</f>
        <v>Reason for the change of the parameter</v>
      </c>
      <c r="D93" s="4" t="s">
        <v>103</v>
      </c>
      <c r="E93" s="4" t="s">
        <v>103</v>
      </c>
      <c r="F93" s="17" t="s">
        <v>103</v>
      </c>
      <c r="G93" s="17"/>
    </row>
    <row r="94" spans="1:13" ht="75.75" thickBot="1">
      <c r="A94" s="45" t="s">
        <v>3493</v>
      </c>
      <c r="B94" s="5" t="s">
        <v>3493</v>
      </c>
      <c r="C94" s="43" t="str">
        <f>VLOOKUP(B94,'Übersicht ASC'!C117:D238,2,FALSE)</f>
        <v xml:space="preserve">        NotSet = 0,
        System = 1,
        User = 2,
        NotLogged = 3,
        UserFollowUp = 4</v>
      </c>
      <c r="D94" s="4" t="s">
        <v>103</v>
      </c>
      <c r="E94" s="4" t="s">
        <v>103</v>
      </c>
      <c r="F94" s="17" t="s">
        <v>103</v>
      </c>
      <c r="G94" s="17"/>
    </row>
    <row r="95" spans="1:13" ht="15.75" thickBot="1">
      <c r="A95" s="45"/>
      <c r="B95" s="5"/>
      <c r="C95" s="4"/>
      <c r="D95" s="4"/>
      <c r="E95" s="4"/>
      <c r="F95" s="17"/>
      <c r="G95" s="17"/>
    </row>
    <row r="96" spans="1:13" ht="15.75" thickBot="1">
      <c r="A96" s="44" t="s">
        <v>3495</v>
      </c>
      <c r="B96" s="9" t="s">
        <v>3495</v>
      </c>
      <c r="C96" s="4"/>
      <c r="D96" s="4"/>
      <c r="E96" s="4"/>
      <c r="F96" s="17"/>
      <c r="G96" s="17"/>
    </row>
    <row r="97" spans="1:7" ht="15.75" thickBot="1">
      <c r="A97" s="45" t="s">
        <v>1216</v>
      </c>
      <c r="B97" s="5" t="s">
        <v>1216</v>
      </c>
      <c r="C97" s="4" t="str">
        <f>VLOOKUP(B97,'Übersicht ASC'!C120:D242,2,FALSE)</f>
        <v>System cycle counter</v>
      </c>
      <c r="D97" s="4" t="s">
        <v>1218</v>
      </c>
      <c r="E97" s="4" t="s">
        <v>3077</v>
      </c>
      <c r="F97" s="17" t="s">
        <v>103</v>
      </c>
      <c r="G97" s="17"/>
    </row>
    <row r="98" spans="1:7" ht="15.75" thickBot="1">
      <c r="A98" s="45" t="s">
        <v>1258</v>
      </c>
      <c r="B98" s="5" t="s">
        <v>3499</v>
      </c>
      <c r="C98" s="4" t="str">
        <f>VLOOKUP(B98,'Übersicht ASC'!C121:D243,2,FALSE)</f>
        <v>Cycles applicator for applicator 1</v>
      </c>
      <c r="D98" s="4" t="s">
        <v>1258</v>
      </c>
      <c r="E98" s="4" t="s">
        <v>3077</v>
      </c>
      <c r="F98" s="17" t="s">
        <v>103</v>
      </c>
      <c r="G98" s="17"/>
    </row>
    <row r="99" spans="1:7" ht="15.75" thickBot="1">
      <c r="A99" s="45" t="s">
        <v>1265</v>
      </c>
      <c r="B99" s="5" t="s">
        <v>3503</v>
      </c>
      <c r="C99" s="4" t="str">
        <f>VLOOKUP(B99,'Übersicht ASC'!C122:D244,2,FALSE)</f>
        <v>Cycles applicator for applicator 2</v>
      </c>
      <c r="D99" s="4" t="s">
        <v>1265</v>
      </c>
      <c r="E99" s="4" t="s">
        <v>3077</v>
      </c>
      <c r="F99" s="17" t="s">
        <v>103</v>
      </c>
      <c r="G99" s="17"/>
    </row>
    <row r="100" spans="1:7" ht="15.75" thickBot="1">
      <c r="A100" s="45" t="s">
        <v>1272</v>
      </c>
      <c r="B100" s="5" t="s">
        <v>3507</v>
      </c>
      <c r="C100" s="4" t="str">
        <f>VLOOKUP(B100,'Übersicht ASC'!C123:D245,2,FALSE)</f>
        <v>Cycles applicator for applicator 3</v>
      </c>
      <c r="D100" s="4" t="s">
        <v>1272</v>
      </c>
      <c r="E100" s="4" t="s">
        <v>3077</v>
      </c>
      <c r="F100" s="17" t="s">
        <v>103</v>
      </c>
      <c r="G100" s="17"/>
    </row>
    <row r="101" spans="1:7" ht="15.75" thickBot="1">
      <c r="A101" s="45" t="s">
        <v>1279</v>
      </c>
      <c r="B101" s="5" t="s">
        <v>3511</v>
      </c>
      <c r="C101" s="4" t="str">
        <f>VLOOKUP(B101,'Übersicht ASC'!C124:D246,2,FALSE)</f>
        <v>Cycles applicator for applicator 4</v>
      </c>
      <c r="D101" s="4" t="s">
        <v>1279</v>
      </c>
      <c r="E101" s="4" t="s">
        <v>3077</v>
      </c>
      <c r="F101" s="17" t="s">
        <v>103</v>
      </c>
      <c r="G101" s="17"/>
    </row>
    <row r="102" spans="1:7" ht="15.75" thickBot="1">
      <c r="A102" s="45" t="s">
        <v>3514</v>
      </c>
      <c r="B102" s="5" t="s">
        <v>1244</v>
      </c>
      <c r="C102" s="4" t="str">
        <f>VLOOKUP(B102,'Übersicht ASC'!C125:D247,2,FALSE)</f>
        <v>Cycles fill valve for meter 1</v>
      </c>
      <c r="D102" s="4" t="s">
        <v>1247</v>
      </c>
      <c r="E102" s="4" t="s">
        <v>3077</v>
      </c>
      <c r="F102" s="17" t="s">
        <v>103</v>
      </c>
      <c r="G102" s="17"/>
    </row>
    <row r="103" spans="1:7" ht="15.75" thickBot="1">
      <c r="A103" s="45" t="s">
        <v>3516</v>
      </c>
      <c r="B103" s="5" t="s">
        <v>1250</v>
      </c>
      <c r="C103" s="4" t="str">
        <f>VLOOKUP(B103,'Übersicht ASC'!C126:D248,2,FALSE)</f>
        <v>Cycles fill valve for meter 2</v>
      </c>
      <c r="D103" s="4" t="s">
        <v>1253</v>
      </c>
      <c r="E103" s="4" t="s">
        <v>3077</v>
      </c>
      <c r="F103" s="17" t="s">
        <v>103</v>
      </c>
      <c r="G103" s="17"/>
    </row>
    <row r="104" spans="1:7" ht="15.75" thickBot="1">
      <c r="A104" s="45" t="s">
        <v>3519</v>
      </c>
      <c r="B104" s="5" t="s">
        <v>3519</v>
      </c>
      <c r="C104" s="4" t="str">
        <f>VLOOKUP(B104,'Übersicht ASC'!C127:D249,2,FALSE)</f>
        <v>Including maintenance, purge, applications</v>
      </c>
      <c r="D104" s="4" t="s">
        <v>3521</v>
      </c>
      <c r="E104" s="4" t="s">
        <v>2016</v>
      </c>
      <c r="F104" s="17" t="s">
        <v>2008</v>
      </c>
      <c r="G104" s="17"/>
    </row>
    <row r="105" spans="1:7" ht="30.75" thickBot="1">
      <c r="A105" s="45" t="s">
        <v>3524</v>
      </c>
      <c r="B105" s="5" t="s">
        <v>1299</v>
      </c>
      <c r="C105" s="4" t="str">
        <f>VLOOKUP(B105,'Übersicht ASC'!C128:D250,2,FALSE)</f>
        <v>Number of strokes for Hpc 1 Pump 1</v>
      </c>
      <c r="D105" s="4" t="s">
        <v>1303</v>
      </c>
      <c r="E105" s="4" t="s">
        <v>3077</v>
      </c>
      <c r="F105" s="17" t="s">
        <v>103</v>
      </c>
      <c r="G105" s="17"/>
    </row>
    <row r="106" spans="1:7" ht="30.75" thickBot="1">
      <c r="A106" s="45" t="s">
        <v>3527</v>
      </c>
      <c r="B106" s="5" t="s">
        <v>1306</v>
      </c>
      <c r="C106" s="4" t="str">
        <f>VLOOKUP(B106,'Übersicht ASC'!C129:D251,2,FALSE)</f>
        <v>Number of strokes for Hpc 1 Pump 2</v>
      </c>
      <c r="D106" s="4" t="s">
        <v>1310</v>
      </c>
      <c r="E106" s="4" t="s">
        <v>3077</v>
      </c>
      <c r="F106" s="17" t="s">
        <v>103</v>
      </c>
      <c r="G106" s="17"/>
    </row>
    <row r="107" spans="1:7" ht="15.75" thickBot="1">
      <c r="A107" s="45" t="s">
        <v>3529</v>
      </c>
      <c r="B107" s="5" t="s">
        <v>1325</v>
      </c>
      <c r="C107" s="4" t="str">
        <f>VLOOKUP(B107,'Übersicht ASC'!C130:D252,2,FALSE)</f>
        <v>Total quantity for Hpc 1</v>
      </c>
      <c r="D107" s="4" t="s">
        <v>3530</v>
      </c>
      <c r="E107" s="4" t="s">
        <v>2016</v>
      </c>
      <c r="F107" s="17" t="s">
        <v>2008</v>
      </c>
      <c r="G107" s="17"/>
    </row>
    <row r="108" spans="1:7" ht="30.75" thickBot="1">
      <c r="A108" s="45" t="s">
        <v>3533</v>
      </c>
      <c r="B108" s="5" t="s">
        <v>1313</v>
      </c>
      <c r="C108" s="4" t="str">
        <f>VLOOKUP(B108,'Übersicht ASC'!C131:D253,2,FALSE)</f>
        <v>Number of strokes for Hpc 2 Pump 1</v>
      </c>
      <c r="D108" s="4" t="s">
        <v>1316</v>
      </c>
      <c r="E108" s="4" t="s">
        <v>3077</v>
      </c>
      <c r="F108" s="17" t="s">
        <v>103</v>
      </c>
      <c r="G108" s="17"/>
    </row>
    <row r="109" spans="1:7" ht="30.75" thickBot="1">
      <c r="A109" s="45" t="s">
        <v>3536</v>
      </c>
      <c r="B109" s="5" t="s">
        <v>1319</v>
      </c>
      <c r="C109" s="4" t="str">
        <f>VLOOKUP(B109,'Übersicht ASC'!C132:D254,2,FALSE)</f>
        <v>Number of strokes for Hpc 2 Pump 2</v>
      </c>
      <c r="D109" s="4" t="s">
        <v>1322</v>
      </c>
      <c r="E109" s="4" t="s">
        <v>3077</v>
      </c>
      <c r="F109" s="17" t="s">
        <v>103</v>
      </c>
      <c r="G109" s="17"/>
    </row>
    <row r="110" spans="1:7" ht="15.75" thickBot="1">
      <c r="A110" s="45" t="s">
        <v>3538</v>
      </c>
      <c r="B110" s="5" t="s">
        <v>1330</v>
      </c>
      <c r="C110" s="4" t="str">
        <f>VLOOKUP(B110,'Übersicht ASC'!C133:D255,2,FALSE)</f>
        <v>Total quantity for Hpc 2</v>
      </c>
      <c r="D110" s="4" t="s">
        <v>3539</v>
      </c>
      <c r="E110" s="4" t="s">
        <v>2016</v>
      </c>
      <c r="F110" s="17" t="s">
        <v>2008</v>
      </c>
      <c r="G110" s="17"/>
    </row>
    <row r="111" spans="1:7" ht="15.75" thickBot="1">
      <c r="A111" s="45"/>
      <c r="B111" s="5"/>
      <c r="C111" s="4"/>
      <c r="D111" s="4"/>
      <c r="E111" s="4"/>
      <c r="F111" s="17" t="s">
        <v>103</v>
      </c>
      <c r="G111" s="17"/>
    </row>
    <row r="112" spans="1:7" ht="15.75" thickBot="1">
      <c r="A112" s="44" t="s">
        <v>2035</v>
      </c>
      <c r="B112" s="9" t="s">
        <v>2035</v>
      </c>
      <c r="C112" s="4"/>
      <c r="D112" s="4"/>
      <c r="E112" s="4"/>
      <c r="F112" s="17" t="s">
        <v>103</v>
      </c>
      <c r="G112" s="17"/>
    </row>
    <row r="113" spans="1:7" ht="120.75" thickBot="1">
      <c r="A113" s="45" t="s">
        <v>3735</v>
      </c>
      <c r="B113" s="5" t="s">
        <v>3542</v>
      </c>
      <c r="C113" s="4" t="str">
        <f>VLOOKUP(B113,'Übersicht ASC'!C136:D258,2,FALSE)</f>
        <v>Pump Status for Hpc 1 Pump 1. Removed it from Standarad interface because the Opc tags we were using was not correct and these variables can belong to either PCU1 or PCU2 depending upon what is chosen in Visu. So this is not the correct variable to use and till nw we didn’t get a proper variable to use for PumpStatus.</v>
      </c>
      <c r="D113" s="4" t="s">
        <v>3544</v>
      </c>
      <c r="E113" s="4" t="s">
        <v>2000</v>
      </c>
      <c r="F113" s="17" t="s">
        <v>103</v>
      </c>
      <c r="G113" s="17"/>
    </row>
    <row r="114" spans="1:7" ht="120.75" thickBot="1">
      <c r="A114" s="45" t="s">
        <v>3736</v>
      </c>
      <c r="B114" s="5" t="s">
        <v>3547</v>
      </c>
      <c r="C114" s="4" t="str">
        <f>VLOOKUP(B114,'Übersicht ASC'!C137:D259,2,FALSE)</f>
        <v>Pump Status for Hpc 1 Pump 2. Removed it from Standarad interface because the Opc tags we were using was not correct and these variables can belong to either PCU1 or PCU2 depending upon what is chosen in Visu. So this is not the correct variable to use and till nw we didn’t get a proper variable to use for PumpStatus.</v>
      </c>
      <c r="D114" s="4" t="s">
        <v>3549</v>
      </c>
      <c r="E114" s="4" t="s">
        <v>2000</v>
      </c>
      <c r="F114" s="17" t="s">
        <v>103</v>
      </c>
      <c r="G114" s="17"/>
    </row>
    <row r="115" spans="1:7" ht="30.75" thickBot="1">
      <c r="A115" s="45" t="s">
        <v>3552</v>
      </c>
      <c r="B115" s="5" t="s">
        <v>1154</v>
      </c>
      <c r="C115" s="4" t="str">
        <f>VLOOKUP(B115,'Übersicht ASC'!C138:D260,2,FALSE)</f>
        <v>Fill level warning for Hpc1 Pump 1</v>
      </c>
      <c r="D115" s="4" t="s">
        <v>3553</v>
      </c>
      <c r="E115" s="4" t="s">
        <v>2000</v>
      </c>
      <c r="F115" s="17" t="s">
        <v>103</v>
      </c>
      <c r="G115" s="17"/>
    </row>
    <row r="116" spans="1:7" ht="30.75" thickBot="1">
      <c r="A116" s="45" t="s">
        <v>3556</v>
      </c>
      <c r="B116" s="5" t="s">
        <v>1159</v>
      </c>
      <c r="C116" s="4" t="str">
        <f>VLOOKUP(B116,'Übersicht ASC'!C139:D261,2,FALSE)</f>
        <v>Fill level warning for Hpc1 Pump 2</v>
      </c>
      <c r="D116" s="4" t="s">
        <v>3557</v>
      </c>
      <c r="E116" s="4" t="s">
        <v>2000</v>
      </c>
      <c r="F116" s="17" t="s">
        <v>103</v>
      </c>
      <c r="G116" s="17"/>
    </row>
    <row r="117" spans="1:7" ht="120.75" thickBot="1">
      <c r="A117" s="45" t="s">
        <v>3738</v>
      </c>
      <c r="B117" s="5" t="s">
        <v>3560</v>
      </c>
      <c r="C117" s="4" t="str">
        <f>VLOOKUP(B117,'Übersicht ASC'!C140:D262,2,FALSE)</f>
        <v>Pump Status for Hpc 2 Pump 1. Removed it from Standarad interface because the Opc tags we were using was not correct and these variables can belong to either PCU1 or PCU2 depending upon what is chosen in Visu. So this is not the correct variable to use and till nw we didn’t get a proper variable to use for PumpStatus.</v>
      </c>
      <c r="D117" s="4" t="s">
        <v>3562</v>
      </c>
      <c r="E117" s="4" t="s">
        <v>2000</v>
      </c>
      <c r="F117" s="17" t="s">
        <v>103</v>
      </c>
      <c r="G117" s="17"/>
    </row>
    <row r="118" spans="1:7" ht="120.75" thickBot="1">
      <c r="A118" s="45" t="s">
        <v>3739</v>
      </c>
      <c r="B118" s="5" t="s">
        <v>3565</v>
      </c>
      <c r="C118" s="4" t="str">
        <f>VLOOKUP(B118,'Übersicht ASC'!C141:D263,2,FALSE)</f>
        <v>Pump Status for Hpc 2 Pump 2. Removed it from Standarad interface because the Opc tags we were using was not correct and these variables can belong to either PCU1 or PCU2 depending upon what is chosen in Visu. So this is not the correct variable to use and till nw we didn’t get a proper variable to use for PumpStatus.</v>
      </c>
      <c r="D118" s="4" t="s">
        <v>3567</v>
      </c>
      <c r="E118" s="4" t="s">
        <v>2000</v>
      </c>
      <c r="F118" s="17" t="s">
        <v>103</v>
      </c>
      <c r="G118" s="17"/>
    </row>
    <row r="119" spans="1:7" ht="30.75" thickBot="1">
      <c r="A119" s="45" t="s">
        <v>3570</v>
      </c>
      <c r="B119" s="5" t="s">
        <v>1164</v>
      </c>
      <c r="C119" s="4" t="str">
        <f>VLOOKUP(B119,'Übersicht ASC'!C142:D264,2,FALSE)</f>
        <v>Fill level warning for Hpc2 Pump 1</v>
      </c>
      <c r="D119" s="4" t="s">
        <v>3571</v>
      </c>
      <c r="E119" s="4" t="s">
        <v>2000</v>
      </c>
      <c r="F119" s="17" t="s">
        <v>103</v>
      </c>
      <c r="G119" s="17"/>
    </row>
    <row r="120" spans="1:7" ht="30.75" thickBot="1">
      <c r="A120" s="45" t="s">
        <v>3574</v>
      </c>
      <c r="B120" s="5" t="s">
        <v>1168</v>
      </c>
      <c r="C120" s="4" t="str">
        <f>VLOOKUP(B120,'Übersicht ASC'!C143:D265,2,FALSE)</f>
        <v>Fill level warning for Hpc2 Pump 2</v>
      </c>
      <c r="D120" s="4" t="s">
        <v>3575</v>
      </c>
      <c r="E120" s="4" t="s">
        <v>2000</v>
      </c>
      <c r="F120" s="17" t="s">
        <v>103</v>
      </c>
      <c r="G120" s="17"/>
    </row>
    <row r="121" spans="1:7" ht="15.75" thickBot="1">
      <c r="E121" s="17"/>
      <c r="F121" s="17"/>
      <c r="G121" s="17"/>
    </row>
    <row r="122" spans="1:7" ht="15.75" thickBot="1">
      <c r="E122" s="17"/>
      <c r="F122" s="17"/>
      <c r="G122" s="17"/>
    </row>
    <row r="123" spans="1:7" ht="15.75" thickBot="1">
      <c r="E123" s="17"/>
      <c r="F123" s="17"/>
      <c r="G123" s="17"/>
    </row>
    <row r="124" spans="1:7" ht="15.75" thickBot="1">
      <c r="E124" s="17"/>
      <c r="F124" s="17"/>
      <c r="G124" s="17"/>
    </row>
    <row r="125" spans="1:7" ht="15.75" thickBot="1">
      <c r="E125" s="17"/>
      <c r="F125" s="17"/>
      <c r="G125" s="17"/>
    </row>
    <row r="126" spans="1:7" ht="15.75" thickBot="1">
      <c r="E126" s="17"/>
      <c r="F126" s="17"/>
      <c r="G126" s="17"/>
    </row>
    <row r="127" spans="1:7" ht="15.75" thickBot="1">
      <c r="E127" s="17"/>
      <c r="F127" s="17"/>
      <c r="G127" s="17"/>
    </row>
    <row r="128" spans="1:7" ht="15.75" thickBot="1">
      <c r="E128" s="17"/>
      <c r="F128" s="17"/>
      <c r="G128" s="17"/>
    </row>
    <row r="129" spans="5:7" ht="15.75" thickBot="1">
      <c r="E129" s="17"/>
      <c r="F129" s="17"/>
      <c r="G129" s="17"/>
    </row>
    <row r="130" spans="5:7" ht="15.75" thickBot="1">
      <c r="E130" s="17"/>
      <c r="F130" s="17"/>
      <c r="G130" s="17"/>
    </row>
    <row r="131" spans="5:7" ht="15.75" thickBot="1">
      <c r="E131" s="17"/>
      <c r="F131" s="17"/>
      <c r="G131" s="17"/>
    </row>
    <row r="132" spans="5:7" ht="15.75" thickBot="1">
      <c r="E132" s="17"/>
      <c r="F132" s="17"/>
      <c r="G132" s="17"/>
    </row>
    <row r="133" spans="5:7" ht="15.75" thickBot="1">
      <c r="E133" s="17"/>
      <c r="F133" s="17"/>
      <c r="G133" s="17"/>
    </row>
    <row r="134" spans="5:7" ht="15.75" thickBot="1">
      <c r="E134" s="17"/>
      <c r="F134" s="17"/>
      <c r="G134" s="17"/>
    </row>
    <row r="135" spans="5:7" ht="15.75" thickBot="1">
      <c r="E135" s="17"/>
      <c r="F135" s="17"/>
      <c r="G135" s="17"/>
    </row>
    <row r="136" spans="5:7" ht="15.75" thickBot="1">
      <c r="E136" s="17"/>
      <c r="F136" s="17"/>
      <c r="G136" s="17"/>
    </row>
    <row r="137" spans="5:7" ht="15.75" thickBot="1">
      <c r="E137" s="17"/>
      <c r="F137" s="17"/>
      <c r="G137" s="17"/>
    </row>
    <row r="138" spans="5:7" ht="15.75" thickBot="1">
      <c r="E138" s="17"/>
      <c r="F138" s="17"/>
      <c r="G138" s="17"/>
    </row>
    <row r="139" spans="5:7" ht="15.75" thickBot="1">
      <c r="E139" s="17"/>
      <c r="F139" s="17"/>
      <c r="G139" s="17"/>
    </row>
    <row r="140" spans="5:7" ht="15.75" thickBot="1">
      <c r="E140" s="17"/>
      <c r="F140" s="17"/>
      <c r="G140" s="17"/>
    </row>
    <row r="141" spans="5:7" ht="15.75" thickBot="1">
      <c r="E141" s="17"/>
      <c r="F141" s="17"/>
      <c r="G141" s="17"/>
    </row>
    <row r="142" spans="5:7" ht="15.75" thickBot="1">
      <c r="E142" s="17"/>
      <c r="F142" s="17"/>
      <c r="G142" s="17"/>
    </row>
    <row r="143" spans="5:7" ht="15.75" thickBot="1">
      <c r="E143" s="17"/>
      <c r="F143" s="17"/>
      <c r="G143" s="17"/>
    </row>
    <row r="144" spans="5:7" ht="15.75" thickBot="1">
      <c r="E144" s="17"/>
      <c r="F144" s="17"/>
      <c r="G144" s="17"/>
    </row>
    <row r="145" spans="5:7" ht="15.75" thickBot="1">
      <c r="E145" s="17"/>
      <c r="F145" s="17"/>
      <c r="G145" s="17"/>
    </row>
    <row r="146" spans="5:7" ht="15.75" thickBot="1">
      <c r="E146" s="17"/>
      <c r="F146" s="17"/>
      <c r="G146" s="17"/>
    </row>
    <row r="147" spans="5:7" ht="15.75" thickBot="1">
      <c r="E147" s="17"/>
      <c r="F147" s="17"/>
      <c r="G147" s="17"/>
    </row>
    <row r="148" spans="5:7" ht="15.75" thickBot="1">
      <c r="E148" s="17"/>
      <c r="F148" s="17"/>
      <c r="G148" s="17"/>
    </row>
    <row r="149" spans="5:7" ht="15.75" thickBot="1">
      <c r="E149" s="17"/>
      <c r="F149" s="17"/>
      <c r="G149" s="17"/>
    </row>
    <row r="150" spans="5:7" ht="15.75" thickBot="1">
      <c r="E150" s="17"/>
      <c r="F150" s="17"/>
      <c r="G150" s="17"/>
    </row>
    <row r="151" spans="5:7" ht="15.75" thickBot="1">
      <c r="E151" s="17"/>
      <c r="F151" s="17"/>
      <c r="G151" s="17"/>
    </row>
  </sheetData>
  <phoneticPr fontId="5" type="noConversion"/>
  <conditionalFormatting sqref="A104:B104 A3:B4 A18:B44 A46:B49 A6:B16 A5 A79:B83 A54:B77 A50:A53 A85:B101 A84 A102:A103 A111:B112 A105:A110 A113:A120">
    <cfRule type="duplicateValues" dxfId="5" priority="1"/>
  </conditionalFormatting>
  <conditionalFormatting sqref="B104 B4 B18:B44 B46:B49 B6:B16 B79:B83 B54:B77 B85:B101 B111:B112">
    <cfRule type="duplicateValues" dxfId="4" priority="2"/>
  </conditionalFormatting>
  <pageMargins left="0.7" right="0.7" top="0.78740157499999996" bottom="0.78740157499999996" header="0.3" footer="0.3"/>
  <pageSetup orientation="portrait" horizontalDpi="4294967293" r:id="rId1"/>
  <extLst>
    <ext xmlns:x14="http://schemas.microsoft.com/office/spreadsheetml/2009/9/main" uri="{78C0D931-6437-407d-A8EE-F0AAD7539E65}">
      <x14:conditionalFormattings>
        <x14:conditionalFormatting xmlns:xm="http://schemas.microsoft.com/office/excel/2006/main">
          <x14:cfRule type="expression" priority="3" id="{F229C9A8-763A-4290-BC9E-BEC7113D5D12}">
            <xm:f>COUNTIF('Übersicht SYS'!$C$3:$C$397,$C14) &gt; 0</xm:f>
            <x14:dxf>
              <fill>
                <patternFill>
                  <bgColor theme="9" tint="0.59996337778862885"/>
                </patternFill>
              </fill>
            </x14:dxf>
          </x14:cfRule>
          <xm:sqref>B14:B15</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D41AF1-7FF6-42C7-9E48-A1162F61DDF2}">
  <sheetPr codeName="Sheet7"/>
  <dimension ref="A1:F154"/>
  <sheetViews>
    <sheetView workbookViewId="0">
      <selection activeCell="E12" sqref="E12"/>
    </sheetView>
  </sheetViews>
  <sheetFormatPr defaultColWidth="11.42578125" defaultRowHeight="15"/>
  <cols>
    <col min="1" max="1" width="27.42578125" customWidth="1"/>
    <col min="2" max="2" width="28.85546875" customWidth="1"/>
    <col min="3" max="4" width="29.85546875" bestFit="1" customWidth="1"/>
    <col min="6" max="6" width="25.28515625" customWidth="1"/>
  </cols>
  <sheetData>
    <row r="1" spans="1:6" ht="15.75" thickBot="1"/>
    <row r="2" spans="1:6" ht="30.75" thickBot="1">
      <c r="A2" s="1" t="s">
        <v>88</v>
      </c>
      <c r="B2" s="2" t="s">
        <v>2</v>
      </c>
      <c r="C2" s="1" t="s">
        <v>3951</v>
      </c>
      <c r="D2" s="20" t="s">
        <v>2085</v>
      </c>
      <c r="E2" s="20" t="s">
        <v>1993</v>
      </c>
      <c r="F2" s="20" t="s">
        <v>1995</v>
      </c>
    </row>
    <row r="3" spans="1:6" ht="15.75" thickBot="1">
      <c r="A3" s="9" t="s">
        <v>3431</v>
      </c>
      <c r="B3" s="4"/>
      <c r="C3" s="5"/>
      <c r="D3" s="4"/>
      <c r="E3" s="4"/>
      <c r="F3" s="4"/>
    </row>
    <row r="4" spans="1:6" ht="45.75" thickBot="1">
      <c r="A4" s="4" t="s">
        <v>3434</v>
      </c>
      <c r="B4" s="4" t="str">
        <f>VLOOKUP(A4,'Übersicht ASC'!C3:D149,2,FALSE)</f>
        <v>This data is used to derive messageDescription, messageHint, messageTitle</v>
      </c>
      <c r="C4" s="4" t="s">
        <v>270</v>
      </c>
      <c r="D4" s="4" t="s">
        <v>3080</v>
      </c>
      <c r="E4" s="4" t="s">
        <v>103</v>
      </c>
      <c r="F4" s="4" t="s">
        <v>3992</v>
      </c>
    </row>
    <row r="5" spans="1:6" ht="105.75" thickBot="1">
      <c r="A5" s="4" t="s">
        <v>3436</v>
      </c>
      <c r="B5" s="4" t="str">
        <f>VLOOKUP(A5,'Übersicht ASC'!C4:D150,2,FALSE)</f>
        <v>Type of error. Types are given below,
*Error
*Warning
*NoAckError
*MinorError
*NoAckWarning</v>
      </c>
      <c r="C5" s="4" t="s">
        <v>3437</v>
      </c>
      <c r="D5" s="4" t="s">
        <v>3993</v>
      </c>
      <c r="E5" s="4" t="s">
        <v>103</v>
      </c>
      <c r="F5" s="4"/>
    </row>
    <row r="6" spans="1:6" ht="15.75" thickBot="1">
      <c r="A6" s="5"/>
      <c r="B6" s="4"/>
      <c r="C6" s="4"/>
      <c r="D6" s="18"/>
      <c r="E6" s="18"/>
      <c r="F6" s="17"/>
    </row>
    <row r="7" spans="1:6" ht="15.75" thickBot="1">
      <c r="A7" s="9"/>
      <c r="B7" s="4"/>
      <c r="C7" s="4"/>
      <c r="D7" s="17"/>
      <c r="E7" s="18"/>
      <c r="F7" s="17"/>
    </row>
    <row r="8" spans="1:6" ht="15.75" thickBot="1">
      <c r="A8" s="5"/>
      <c r="B8" s="4"/>
      <c r="C8" s="4"/>
      <c r="D8" s="17"/>
      <c r="E8" s="17"/>
      <c r="F8" s="17"/>
    </row>
    <row r="9" spans="1:6" ht="15.75" thickBot="1">
      <c r="A9" s="5"/>
      <c r="B9" s="4"/>
      <c r="C9" s="4"/>
      <c r="D9" s="17"/>
      <c r="E9" s="17"/>
      <c r="F9" s="17"/>
    </row>
    <row r="10" spans="1:6" ht="15.75" thickBot="1">
      <c r="A10" s="5"/>
      <c r="B10" s="4"/>
      <c r="C10" s="4"/>
      <c r="D10" s="17"/>
      <c r="E10" s="17"/>
      <c r="F10" s="17"/>
    </row>
    <row r="11" spans="1:6" ht="15.75" thickBot="1">
      <c r="A11" s="5"/>
      <c r="B11" s="4"/>
      <c r="C11" s="4"/>
      <c r="D11" s="17"/>
      <c r="E11" s="17"/>
      <c r="F11" s="17"/>
    </row>
    <row r="12" spans="1:6" ht="15.75" thickBot="1">
      <c r="A12" s="5"/>
      <c r="B12" s="4"/>
      <c r="C12" s="4"/>
      <c r="D12" s="17"/>
      <c r="E12" s="17"/>
      <c r="F12" s="17"/>
    </row>
    <row r="13" spans="1:6" ht="15.75" thickBot="1">
      <c r="A13" s="5"/>
      <c r="B13" s="4"/>
      <c r="C13" s="4"/>
      <c r="D13" s="17"/>
      <c r="E13" s="17"/>
      <c r="F13" s="17"/>
    </row>
    <row r="14" spans="1:6" ht="15.75" thickBot="1">
      <c r="A14" s="5"/>
      <c r="B14" s="4"/>
      <c r="C14" s="4"/>
      <c r="D14" s="17"/>
      <c r="E14" s="17"/>
      <c r="F14" s="17"/>
    </row>
    <row r="15" spans="1:6" ht="15.75" thickBot="1">
      <c r="A15" s="5"/>
      <c r="B15" s="4"/>
      <c r="C15" s="4"/>
      <c r="D15" s="17"/>
      <c r="E15" s="17"/>
      <c r="F15" s="17"/>
    </row>
    <row r="16" spans="1:6" ht="15.75" thickBot="1">
      <c r="A16" s="5"/>
      <c r="B16" s="4"/>
      <c r="C16" s="4"/>
      <c r="D16" s="17"/>
      <c r="E16" s="17"/>
      <c r="F16" s="17"/>
    </row>
    <row r="17" spans="1:6" ht="15.75" thickBot="1">
      <c r="A17" s="5"/>
      <c r="B17" s="4"/>
      <c r="C17" s="4"/>
      <c r="D17" s="21"/>
      <c r="E17" s="17"/>
      <c r="F17" s="17"/>
    </row>
    <row r="18" spans="1:6" ht="15.75" thickBot="1">
      <c r="A18" s="5"/>
      <c r="B18" s="4"/>
      <c r="C18" s="4"/>
      <c r="D18" s="21"/>
      <c r="E18" s="17"/>
      <c r="F18" s="17"/>
    </row>
    <row r="19" spans="1:6" ht="15.75" thickBot="1">
      <c r="A19" s="5"/>
      <c r="B19" s="4"/>
      <c r="C19" s="4"/>
      <c r="D19" s="17"/>
      <c r="E19" s="17"/>
      <c r="F19" s="17"/>
    </row>
    <row r="20" spans="1:6" ht="15.75" thickBot="1">
      <c r="A20" s="5"/>
      <c r="B20" s="4"/>
      <c r="C20" s="4"/>
      <c r="D20" s="17"/>
      <c r="E20" s="17"/>
      <c r="F20" s="17"/>
    </row>
    <row r="21" spans="1:6" ht="15.75" thickBot="1">
      <c r="A21" s="5"/>
      <c r="B21" s="4"/>
      <c r="C21" s="4"/>
      <c r="D21" s="17"/>
      <c r="E21" s="17"/>
      <c r="F21" s="17"/>
    </row>
    <row r="22" spans="1:6" ht="15.75" thickBot="1">
      <c r="A22" s="5"/>
      <c r="B22" s="4"/>
      <c r="C22" s="4"/>
      <c r="D22" s="24"/>
      <c r="E22" s="17"/>
      <c r="F22" s="17"/>
    </row>
    <row r="23" spans="1:6" ht="15.75" thickBot="1">
      <c r="A23" s="5"/>
      <c r="B23" s="4"/>
      <c r="C23" s="4"/>
      <c r="D23" s="24"/>
      <c r="E23" s="17"/>
      <c r="F23" s="17"/>
    </row>
    <row r="24" spans="1:6" ht="15.75" thickBot="1">
      <c r="A24" s="5"/>
      <c r="B24" s="4"/>
      <c r="C24" s="4"/>
      <c r="D24" s="17"/>
      <c r="E24" s="17"/>
      <c r="F24" s="17"/>
    </row>
    <row r="25" spans="1:6" ht="15.75" thickBot="1">
      <c r="A25" s="5"/>
      <c r="B25" s="4"/>
      <c r="C25" s="4"/>
      <c r="D25" s="24"/>
      <c r="E25" s="17"/>
      <c r="F25" s="17"/>
    </row>
    <row r="26" spans="1:6" ht="15.75" thickBot="1">
      <c r="A26" s="5"/>
      <c r="B26" s="4"/>
      <c r="C26" s="4"/>
      <c r="D26" s="17"/>
      <c r="E26" s="17"/>
      <c r="F26" s="17"/>
    </row>
    <row r="27" spans="1:6" ht="15.75" thickBot="1">
      <c r="A27" s="5"/>
      <c r="B27" s="4"/>
      <c r="C27" s="4"/>
      <c r="D27" s="17"/>
      <c r="E27" s="17"/>
      <c r="F27" s="17"/>
    </row>
    <row r="28" spans="1:6" ht="15.75" thickBot="1">
      <c r="A28" s="5"/>
      <c r="B28" s="4"/>
      <c r="C28" s="4"/>
      <c r="D28" s="17"/>
      <c r="E28" s="17"/>
      <c r="F28" s="17"/>
    </row>
    <row r="29" spans="1:6" ht="15.75" thickBot="1">
      <c r="A29" s="5"/>
      <c r="B29" s="4"/>
      <c r="C29" s="4"/>
      <c r="D29" s="17"/>
      <c r="E29" s="17"/>
      <c r="F29" s="17"/>
    </row>
    <row r="30" spans="1:6" ht="15.75" thickBot="1">
      <c r="A30" s="5"/>
      <c r="B30" s="4"/>
      <c r="C30" s="4"/>
      <c r="D30" s="17"/>
      <c r="E30" s="17"/>
      <c r="F30" s="17"/>
    </row>
    <row r="31" spans="1:6" ht="15.75" thickBot="1">
      <c r="A31" s="5"/>
      <c r="B31" s="4"/>
      <c r="C31" s="4"/>
      <c r="D31" s="17"/>
      <c r="E31" s="17"/>
      <c r="F31" s="17"/>
    </row>
    <row r="32" spans="1:6" ht="15.75" thickBot="1">
      <c r="A32" s="5"/>
      <c r="B32" s="4"/>
      <c r="C32" s="4"/>
      <c r="D32" s="17"/>
      <c r="E32" s="17"/>
      <c r="F32" s="17"/>
    </row>
    <row r="33" spans="1:6" ht="15.75" thickBot="1">
      <c r="A33" s="5"/>
      <c r="B33" s="4"/>
      <c r="C33" s="4"/>
      <c r="D33" s="17"/>
      <c r="E33" s="17"/>
      <c r="F33" s="17"/>
    </row>
    <row r="34" spans="1:6" ht="15.75" thickBot="1">
      <c r="A34" s="5"/>
      <c r="B34" s="4"/>
      <c r="C34" s="4"/>
      <c r="D34" s="17"/>
      <c r="E34" s="17"/>
      <c r="F34" s="17"/>
    </row>
    <row r="35" spans="1:6" ht="15.75" thickBot="1">
      <c r="A35" s="5"/>
      <c r="B35" s="4"/>
      <c r="C35" s="4"/>
      <c r="D35" s="17"/>
      <c r="E35" s="17"/>
      <c r="F35" s="17"/>
    </row>
    <row r="36" spans="1:6" ht="15.75" thickBot="1">
      <c r="A36" s="5"/>
      <c r="B36" s="4"/>
      <c r="C36" s="4"/>
      <c r="D36" s="17"/>
      <c r="E36" s="17"/>
      <c r="F36" s="17"/>
    </row>
    <row r="37" spans="1:6" ht="15.75" thickBot="1">
      <c r="A37" s="5"/>
      <c r="B37" s="4"/>
      <c r="C37" s="4"/>
      <c r="D37" s="17"/>
      <c r="E37" s="17"/>
      <c r="F37" s="17"/>
    </row>
    <row r="38" spans="1:6" ht="15.75" thickBot="1">
      <c r="A38" s="5"/>
      <c r="B38" s="4"/>
      <c r="C38" s="4"/>
      <c r="D38" s="17"/>
      <c r="E38" s="17"/>
      <c r="F38" s="17"/>
    </row>
    <row r="39" spans="1:6" ht="15.75" thickBot="1">
      <c r="A39" s="5"/>
      <c r="B39" s="4"/>
      <c r="C39" s="4"/>
      <c r="D39" s="17"/>
      <c r="E39" s="17"/>
      <c r="F39" s="17"/>
    </row>
    <row r="40" spans="1:6" ht="15.75" thickBot="1">
      <c r="A40" s="5"/>
      <c r="B40" s="4"/>
      <c r="C40" s="4"/>
      <c r="D40" s="17"/>
      <c r="E40" s="17"/>
      <c r="F40" s="17"/>
    </row>
    <row r="41" spans="1:6" ht="15.75" thickBot="1">
      <c r="A41" s="5"/>
      <c r="B41" s="4"/>
      <c r="C41" s="4"/>
      <c r="D41" s="24"/>
      <c r="E41" s="17"/>
      <c r="F41" s="17"/>
    </row>
    <row r="42" spans="1:6" ht="15.75" thickBot="1">
      <c r="A42" s="5"/>
      <c r="B42" s="4"/>
      <c r="C42" s="4"/>
      <c r="D42" s="17"/>
      <c r="E42" s="17"/>
      <c r="F42" s="17"/>
    </row>
    <row r="43" spans="1:6" ht="15.75" thickBot="1">
      <c r="A43" s="5"/>
      <c r="B43" s="4"/>
      <c r="C43" s="4"/>
      <c r="D43" s="17"/>
      <c r="E43" s="17"/>
      <c r="F43" s="17"/>
    </row>
    <row r="44" spans="1:6" ht="15.75" thickBot="1">
      <c r="A44" s="5"/>
      <c r="B44" s="4"/>
      <c r="C44" s="4"/>
      <c r="D44" s="17"/>
      <c r="E44" s="17"/>
      <c r="F44" s="17"/>
    </row>
    <row r="45" spans="1:6" ht="15.75" thickBot="1">
      <c r="A45" s="5"/>
      <c r="B45" s="4"/>
      <c r="C45" s="4"/>
      <c r="D45" s="17"/>
      <c r="E45" s="17"/>
      <c r="F45" s="17"/>
    </row>
    <row r="46" spans="1:6" ht="15.75" thickBot="1">
      <c r="A46" s="9"/>
      <c r="B46" s="4"/>
      <c r="C46" s="4"/>
      <c r="D46" s="17"/>
      <c r="E46" s="17"/>
      <c r="F46" s="17"/>
    </row>
    <row r="47" spans="1:6" ht="15.75" thickBot="1">
      <c r="A47" s="5"/>
      <c r="B47" s="4"/>
      <c r="C47" s="4"/>
      <c r="D47" s="17"/>
      <c r="E47" s="17"/>
      <c r="F47" s="17"/>
    </row>
    <row r="48" spans="1:6" ht="15.75" thickBot="1">
      <c r="A48" s="5"/>
      <c r="B48" s="4"/>
      <c r="C48" s="4"/>
      <c r="D48" s="17"/>
      <c r="E48" s="17"/>
      <c r="F48" s="17"/>
    </row>
    <row r="49" spans="1:6" ht="15.75" thickBot="1">
      <c r="A49" s="5"/>
      <c r="B49" s="4"/>
      <c r="C49" s="4"/>
      <c r="D49" s="17"/>
      <c r="E49" s="17"/>
      <c r="F49" s="17"/>
    </row>
    <row r="50" spans="1:6" ht="15.75" thickBot="1">
      <c r="A50" s="5"/>
      <c r="B50" s="4"/>
      <c r="C50" s="4"/>
      <c r="D50" s="17"/>
      <c r="E50" s="17"/>
      <c r="F50" s="17"/>
    </row>
    <row r="51" spans="1:6" ht="15.75" thickBot="1">
      <c r="A51" s="5"/>
      <c r="B51" s="4"/>
      <c r="C51" s="4"/>
      <c r="D51" s="17"/>
      <c r="E51" s="17"/>
      <c r="F51" s="17"/>
    </row>
    <row r="52" spans="1:6" ht="15.75" thickBot="1">
      <c r="A52" s="5"/>
      <c r="B52" s="4"/>
      <c r="C52" s="4"/>
      <c r="D52" s="17"/>
      <c r="E52" s="17"/>
      <c r="F52" s="17"/>
    </row>
    <row r="53" spans="1:6" ht="15.75" thickBot="1">
      <c r="A53" s="5"/>
      <c r="B53" s="4"/>
      <c r="C53" s="4"/>
      <c r="D53" s="24"/>
      <c r="E53" s="17"/>
      <c r="F53" s="17"/>
    </row>
    <row r="54" spans="1:6" ht="15.75" thickBot="1">
      <c r="A54" s="5"/>
      <c r="B54" s="4"/>
      <c r="C54" s="4"/>
      <c r="D54" s="17"/>
      <c r="E54" s="17"/>
      <c r="F54" s="17"/>
    </row>
    <row r="55" spans="1:6" ht="15.75" thickBot="1">
      <c r="A55" s="5"/>
      <c r="B55" s="4"/>
      <c r="C55" s="4"/>
      <c r="D55" s="24"/>
      <c r="E55" s="17"/>
      <c r="F55" s="17"/>
    </row>
    <row r="56" spans="1:6" ht="15.75" thickBot="1">
      <c r="A56" s="5"/>
      <c r="B56" s="4"/>
      <c r="C56" s="4"/>
      <c r="D56" s="17"/>
      <c r="E56" s="17"/>
      <c r="F56" s="17"/>
    </row>
    <row r="57" spans="1:6" ht="15.75" thickBot="1">
      <c r="A57" s="9"/>
      <c r="B57" s="4"/>
      <c r="C57" s="4"/>
      <c r="D57" s="24"/>
      <c r="E57" s="18"/>
      <c r="F57" s="17"/>
    </row>
    <row r="58" spans="1:6" ht="15.75" thickBot="1">
      <c r="A58" s="5"/>
      <c r="B58" s="4"/>
      <c r="C58" s="4"/>
      <c r="D58" s="17"/>
      <c r="E58" s="17"/>
      <c r="F58" s="17"/>
    </row>
    <row r="59" spans="1:6" ht="15.75" thickBot="1">
      <c r="A59" s="5"/>
      <c r="B59" s="4"/>
      <c r="C59" s="4"/>
      <c r="D59" s="17"/>
      <c r="E59" s="17"/>
      <c r="F59" s="17"/>
    </row>
    <row r="60" spans="1:6" ht="15.75" thickBot="1">
      <c r="A60" s="5"/>
      <c r="B60" s="4"/>
      <c r="C60" s="4"/>
      <c r="D60" s="17"/>
      <c r="E60" s="17"/>
      <c r="F60" s="17"/>
    </row>
    <row r="61" spans="1:6" ht="15.75" thickBot="1">
      <c r="A61" s="5"/>
      <c r="B61" s="4"/>
      <c r="C61" s="4"/>
      <c r="D61" s="17"/>
      <c r="E61" s="17"/>
      <c r="F61" s="17"/>
    </row>
    <row r="62" spans="1:6" ht="15.75" thickBot="1">
      <c r="A62" s="5"/>
      <c r="B62" s="4"/>
      <c r="C62" s="4"/>
      <c r="D62" s="17"/>
      <c r="E62" s="17"/>
      <c r="F62" s="17"/>
    </row>
    <row r="63" spans="1:6" ht="15.75" thickBot="1">
      <c r="A63" s="5"/>
      <c r="B63" s="4"/>
      <c r="C63" s="4"/>
      <c r="D63" s="17"/>
      <c r="E63" s="17"/>
      <c r="F63" s="17"/>
    </row>
    <row r="64" spans="1:6" ht="15.75" thickBot="1">
      <c r="A64" s="5"/>
      <c r="B64" s="4"/>
      <c r="C64" s="4"/>
      <c r="D64" s="17"/>
      <c r="E64" s="17"/>
      <c r="F64" s="17"/>
    </row>
    <row r="65" spans="1:6" ht="15.75" thickBot="1">
      <c r="A65" s="5"/>
      <c r="B65" s="4"/>
      <c r="C65" s="4"/>
      <c r="D65" s="17"/>
      <c r="E65" s="17"/>
      <c r="F65" s="17"/>
    </row>
    <row r="66" spans="1:6" ht="15.75" thickBot="1">
      <c r="A66" s="5"/>
      <c r="B66" s="4"/>
      <c r="C66" s="4"/>
      <c r="D66" s="17"/>
      <c r="E66" s="17"/>
      <c r="F66" s="17"/>
    </row>
    <row r="67" spans="1:6" ht="15.75" thickBot="1">
      <c r="A67" s="5"/>
      <c r="B67" s="4"/>
      <c r="C67" s="4"/>
      <c r="D67" s="17"/>
      <c r="E67" s="17"/>
      <c r="F67" s="17"/>
    </row>
    <row r="68" spans="1:6" ht="15.75" thickBot="1">
      <c r="A68" s="5"/>
      <c r="B68" s="4"/>
      <c r="C68" s="4"/>
      <c r="D68" s="17"/>
      <c r="E68" s="17"/>
      <c r="F68" s="17"/>
    </row>
    <row r="69" spans="1:6" ht="15.75" thickBot="1">
      <c r="A69" s="5"/>
      <c r="B69" s="4"/>
      <c r="C69" s="4"/>
      <c r="D69" s="17"/>
      <c r="E69" s="17"/>
      <c r="F69" s="17"/>
    </row>
    <row r="70" spans="1:6" ht="15.75" thickBot="1">
      <c r="A70" s="5"/>
      <c r="B70" s="4"/>
      <c r="C70" s="4"/>
      <c r="D70" s="17"/>
      <c r="E70" s="17"/>
      <c r="F70" s="17"/>
    </row>
    <row r="71" spans="1:6" ht="15.75" thickBot="1">
      <c r="A71" s="5"/>
      <c r="B71" s="4"/>
      <c r="C71" s="4"/>
      <c r="D71" s="17"/>
      <c r="E71" s="17"/>
      <c r="F71" s="17"/>
    </row>
    <row r="72" spans="1:6" ht="15.75" thickBot="1">
      <c r="A72" s="5"/>
      <c r="B72" s="4"/>
      <c r="C72" s="4"/>
      <c r="D72" s="17"/>
      <c r="E72" s="17"/>
      <c r="F72" s="17"/>
    </row>
    <row r="73" spans="1:6" ht="15.75" thickBot="1">
      <c r="A73" s="5"/>
      <c r="B73" s="4"/>
      <c r="C73" s="4"/>
      <c r="D73" s="17"/>
      <c r="E73" s="17"/>
      <c r="F73" s="17"/>
    </row>
    <row r="74" spans="1:6" ht="15.75" thickBot="1">
      <c r="A74" s="5"/>
      <c r="B74" s="4"/>
      <c r="C74" s="4"/>
      <c r="D74" s="17"/>
      <c r="E74" s="17"/>
      <c r="F74" s="17"/>
    </row>
    <row r="75" spans="1:6" ht="15.75" thickBot="1">
      <c r="A75" s="5"/>
      <c r="B75" s="4"/>
      <c r="C75" s="4"/>
      <c r="D75" s="17"/>
      <c r="E75" s="17"/>
      <c r="F75" s="17"/>
    </row>
    <row r="76" spans="1:6" ht="15.75" thickBot="1">
      <c r="A76" s="5"/>
      <c r="B76" s="4"/>
      <c r="C76" s="4"/>
      <c r="D76" s="17"/>
      <c r="E76" s="17"/>
      <c r="F76" s="17"/>
    </row>
    <row r="77" spans="1:6" ht="15.75" thickBot="1">
      <c r="A77" s="5"/>
      <c r="B77" s="4"/>
      <c r="C77" s="4"/>
      <c r="D77" s="17"/>
      <c r="E77" s="17"/>
      <c r="F77" s="17"/>
    </row>
    <row r="78" spans="1:6" ht="15.75" thickBot="1">
      <c r="A78" s="5"/>
      <c r="B78" s="4"/>
      <c r="C78" s="4"/>
      <c r="D78" s="24"/>
      <c r="E78" s="18"/>
      <c r="F78" s="17"/>
    </row>
    <row r="79" spans="1:6" ht="15.75" thickBot="1">
      <c r="A79" s="9"/>
      <c r="B79" s="4"/>
      <c r="C79" s="4"/>
      <c r="D79" s="24"/>
      <c r="E79" s="18"/>
      <c r="F79" s="17"/>
    </row>
    <row r="80" spans="1:6" ht="15.75" thickBot="1">
      <c r="A80" s="5"/>
      <c r="B80" s="4"/>
      <c r="C80" s="4"/>
      <c r="D80" s="17"/>
      <c r="E80" s="17"/>
      <c r="F80" s="17"/>
    </row>
    <row r="81" spans="1:6" ht="15.75" thickBot="1">
      <c r="A81" s="5"/>
      <c r="B81" s="4"/>
      <c r="C81" s="4"/>
      <c r="D81" s="24"/>
      <c r="E81" s="18"/>
      <c r="F81" s="17"/>
    </row>
    <row r="82" spans="1:6" ht="15.75" thickBot="1">
      <c r="A82" s="5"/>
      <c r="B82" s="4"/>
      <c r="C82" s="4"/>
      <c r="D82" s="24"/>
      <c r="E82" s="18"/>
      <c r="F82" s="17"/>
    </row>
    <row r="83" spans="1:6" ht="15.75" thickBot="1">
      <c r="A83" s="5"/>
      <c r="B83" s="4"/>
      <c r="C83" s="4"/>
      <c r="D83" s="24"/>
      <c r="E83" s="18"/>
      <c r="F83" s="17"/>
    </row>
    <row r="84" spans="1:6" ht="15.75" thickBot="1">
      <c r="A84" s="5"/>
      <c r="B84" s="4"/>
      <c r="C84" s="4"/>
      <c r="D84" s="24"/>
      <c r="E84" s="18"/>
      <c r="F84" s="17"/>
    </row>
    <row r="85" spans="1:6" ht="15.75" thickBot="1">
      <c r="A85" s="9"/>
      <c r="B85" s="4"/>
      <c r="C85" s="4"/>
      <c r="D85" s="24"/>
      <c r="E85" s="18"/>
      <c r="F85" s="17"/>
    </row>
    <row r="86" spans="1:6" ht="15.75" thickBot="1">
      <c r="A86" s="5"/>
      <c r="B86" s="4"/>
      <c r="C86" s="4"/>
      <c r="D86" s="17"/>
      <c r="E86" s="17"/>
      <c r="F86" s="17"/>
    </row>
    <row r="87" spans="1:6" ht="15.75" thickBot="1">
      <c r="A87" s="5"/>
      <c r="B87" s="4"/>
      <c r="C87" s="4"/>
      <c r="D87" s="24"/>
      <c r="E87" s="17"/>
      <c r="F87" s="17"/>
    </row>
    <row r="88" spans="1:6" ht="15.75" thickBot="1">
      <c r="A88" s="5"/>
      <c r="B88" s="4"/>
      <c r="C88" s="4"/>
      <c r="D88" s="17"/>
      <c r="E88" s="17"/>
      <c r="F88" s="17"/>
    </row>
    <row r="89" spans="1:6" ht="15.75" thickBot="1">
      <c r="A89" s="5"/>
      <c r="B89" s="4"/>
      <c r="C89" s="4"/>
      <c r="D89" s="24"/>
      <c r="E89" s="17"/>
      <c r="F89" s="17"/>
    </row>
    <row r="90" spans="1:6" ht="15.75" thickBot="1">
      <c r="A90" s="5"/>
      <c r="B90" s="4"/>
      <c r="C90" s="4"/>
      <c r="D90" s="24"/>
      <c r="E90" s="17"/>
      <c r="F90" s="17"/>
    </row>
    <row r="91" spans="1:6" ht="15.75" thickBot="1">
      <c r="A91" s="5"/>
      <c r="B91" s="4"/>
      <c r="C91" s="4"/>
      <c r="D91" s="17"/>
      <c r="E91" s="17"/>
      <c r="F91" s="17"/>
    </row>
    <row r="92" spans="1:6" ht="15.75" thickBot="1">
      <c r="A92" s="5"/>
      <c r="B92" s="4"/>
      <c r="C92" s="4"/>
      <c r="D92" s="17"/>
      <c r="E92" s="17"/>
      <c r="F92" s="17"/>
    </row>
    <row r="93" spans="1:6" ht="15.75" thickBot="1">
      <c r="A93" s="5"/>
      <c r="B93" s="4"/>
      <c r="C93" s="4"/>
      <c r="D93" s="17"/>
      <c r="E93" s="17"/>
      <c r="F93" s="17"/>
    </row>
    <row r="94" spans="1:6" ht="15.75" thickBot="1">
      <c r="A94" s="5"/>
      <c r="B94" s="4"/>
      <c r="C94" s="4"/>
      <c r="D94" s="17"/>
      <c r="E94" s="17"/>
      <c r="F94" s="17"/>
    </row>
    <row r="95" spans="1:6" ht="15.75" thickBot="1">
      <c r="A95" s="5"/>
      <c r="B95" s="4"/>
      <c r="C95" s="4"/>
      <c r="D95" s="17"/>
      <c r="E95" s="17"/>
      <c r="F95" s="17"/>
    </row>
    <row r="96" spans="1:6" ht="15.75" thickBot="1">
      <c r="A96" s="5"/>
      <c r="B96" s="4"/>
      <c r="C96" s="4"/>
      <c r="D96" s="17"/>
      <c r="E96" s="17"/>
      <c r="F96" s="17"/>
    </row>
    <row r="97" spans="1:6" ht="15.75" thickBot="1">
      <c r="A97" s="5"/>
      <c r="B97" s="4"/>
      <c r="C97" s="4"/>
      <c r="D97" s="17"/>
      <c r="E97" s="17"/>
      <c r="F97" s="17"/>
    </row>
    <row r="98" spans="1:6" ht="15.75" thickBot="1">
      <c r="A98" s="5"/>
      <c r="B98" s="4"/>
      <c r="C98" s="4"/>
      <c r="D98" s="17"/>
      <c r="E98" s="17"/>
      <c r="F98" s="17"/>
    </row>
    <row r="99" spans="1:6" ht="15.75" thickBot="1">
      <c r="A99" s="9"/>
      <c r="B99" s="4"/>
      <c r="C99" s="4"/>
      <c r="D99" s="17"/>
      <c r="E99" s="17"/>
      <c r="F99" s="17"/>
    </row>
    <row r="100" spans="1:6" ht="15.75" thickBot="1">
      <c r="A100" s="5"/>
      <c r="B100" s="4"/>
      <c r="C100" s="4"/>
      <c r="D100" s="17"/>
      <c r="E100" s="17"/>
      <c r="F100" s="17"/>
    </row>
    <row r="101" spans="1:6" ht="15.75" thickBot="1">
      <c r="A101" s="5"/>
      <c r="B101" s="4"/>
      <c r="C101" s="4"/>
      <c r="D101" s="17"/>
      <c r="E101" s="17"/>
      <c r="F101" s="17"/>
    </row>
    <row r="102" spans="1:6" ht="15.75" thickBot="1">
      <c r="A102" s="5"/>
      <c r="B102" s="4"/>
      <c r="C102" s="4"/>
      <c r="D102" s="17"/>
      <c r="E102" s="17"/>
      <c r="F102" s="17"/>
    </row>
    <row r="103" spans="1:6" ht="15.75" thickBot="1">
      <c r="A103" s="5"/>
      <c r="B103" s="4"/>
      <c r="C103" s="4"/>
      <c r="D103" s="17"/>
      <c r="E103" s="17"/>
      <c r="F103" s="17"/>
    </row>
    <row r="104" spans="1:6" ht="15.75" thickBot="1">
      <c r="A104" s="5"/>
      <c r="B104" s="4"/>
      <c r="C104" s="4"/>
      <c r="D104" s="17"/>
      <c r="E104" s="17"/>
      <c r="F104" s="17"/>
    </row>
    <row r="105" spans="1:6" ht="15.75" thickBot="1">
      <c r="A105" s="5"/>
      <c r="B105" s="4"/>
      <c r="C105" s="4"/>
      <c r="D105" s="17"/>
      <c r="E105" s="17"/>
      <c r="F105" s="17"/>
    </row>
    <row r="106" spans="1:6" ht="15.75" thickBot="1">
      <c r="A106" s="5"/>
      <c r="B106" s="4"/>
      <c r="C106" s="4"/>
      <c r="D106" s="17"/>
      <c r="E106" s="17"/>
      <c r="F106" s="17"/>
    </row>
    <row r="107" spans="1:6" ht="15.75" thickBot="1">
      <c r="A107" s="5"/>
      <c r="B107" s="4"/>
      <c r="C107" s="4"/>
      <c r="D107" s="17"/>
      <c r="E107" s="17"/>
      <c r="F107" s="17"/>
    </row>
    <row r="108" spans="1:6" ht="15.75" thickBot="1">
      <c r="A108" s="5"/>
      <c r="B108" s="4"/>
      <c r="C108" s="4"/>
      <c r="D108" s="17"/>
      <c r="E108" s="17"/>
      <c r="F108" s="17"/>
    </row>
    <row r="109" spans="1:6" ht="15.75" thickBot="1">
      <c r="A109" s="5"/>
      <c r="B109" s="4"/>
      <c r="C109" s="4"/>
      <c r="D109" s="17"/>
      <c r="E109" s="17"/>
      <c r="F109" s="17"/>
    </row>
    <row r="110" spans="1:6" ht="15.75" thickBot="1">
      <c r="A110" s="5"/>
      <c r="B110" s="4"/>
      <c r="C110" s="4"/>
      <c r="D110" s="17"/>
      <c r="E110" s="17"/>
      <c r="F110" s="17"/>
    </row>
    <row r="111" spans="1:6" ht="15.75" thickBot="1">
      <c r="A111" s="5"/>
      <c r="B111" s="4"/>
      <c r="C111" s="4"/>
      <c r="D111" s="17"/>
      <c r="E111" s="17"/>
      <c r="F111" s="17"/>
    </row>
    <row r="112" spans="1:6" ht="15.75" thickBot="1">
      <c r="A112" s="5"/>
      <c r="B112" s="4"/>
      <c r="C112" s="4"/>
      <c r="D112" s="17"/>
      <c r="E112" s="17"/>
      <c r="F112" s="17"/>
    </row>
    <row r="113" spans="1:6" ht="15.75" thickBot="1">
      <c r="A113" s="5"/>
      <c r="B113" s="4"/>
      <c r="C113" s="4"/>
      <c r="D113" s="17"/>
      <c r="E113" s="17"/>
      <c r="F113" s="17"/>
    </row>
    <row r="114" spans="1:6" ht="15.75" thickBot="1">
      <c r="A114" s="5"/>
      <c r="B114" s="4"/>
      <c r="C114" s="4"/>
      <c r="D114" s="24"/>
      <c r="E114" s="17"/>
      <c r="F114" s="17"/>
    </row>
    <row r="115" spans="1:6" ht="15.75" thickBot="1">
      <c r="A115" s="9"/>
      <c r="B115" s="4"/>
      <c r="C115" s="4"/>
      <c r="D115" s="17"/>
      <c r="E115" s="17"/>
      <c r="F115" s="17"/>
    </row>
    <row r="116" spans="1:6" ht="15.75" thickBot="1">
      <c r="A116" s="5"/>
      <c r="B116" s="4"/>
      <c r="C116" s="4"/>
      <c r="D116" s="17"/>
      <c r="E116" s="17"/>
      <c r="F116" s="17"/>
    </row>
    <row r="117" spans="1:6" ht="15.75" thickBot="1">
      <c r="A117" s="5"/>
      <c r="B117" s="4"/>
      <c r="C117" s="4"/>
      <c r="D117" s="17"/>
      <c r="E117" s="17"/>
      <c r="F117" s="17"/>
    </row>
    <row r="118" spans="1:6" ht="15.75" thickBot="1">
      <c r="A118" s="5"/>
      <c r="B118" s="4"/>
      <c r="C118" s="4"/>
      <c r="D118" s="17"/>
      <c r="E118" s="17"/>
      <c r="F118" s="17"/>
    </row>
    <row r="119" spans="1:6" ht="15.75" thickBot="1">
      <c r="A119" s="5"/>
      <c r="B119" s="4"/>
      <c r="C119" s="4"/>
      <c r="D119" s="17"/>
      <c r="E119" s="17"/>
      <c r="F119" s="17"/>
    </row>
    <row r="120" spans="1:6" ht="15.75" thickBot="1">
      <c r="A120" s="5"/>
      <c r="B120" s="4"/>
      <c r="C120" s="4"/>
      <c r="D120" s="17"/>
      <c r="E120" s="17"/>
      <c r="F120" s="17"/>
    </row>
    <row r="121" spans="1:6" ht="15.75" thickBot="1">
      <c r="A121" s="5"/>
      <c r="B121" s="4"/>
      <c r="C121" s="4"/>
      <c r="D121" s="17"/>
      <c r="E121" s="17"/>
      <c r="F121" s="17"/>
    </row>
    <row r="122" spans="1:6" ht="15.75" thickBot="1">
      <c r="A122" s="5"/>
      <c r="B122" s="4"/>
      <c r="C122" s="4"/>
      <c r="D122" s="17"/>
      <c r="E122" s="17"/>
      <c r="F122" s="17"/>
    </row>
    <row r="123" spans="1:6" ht="15.75" thickBot="1">
      <c r="A123" s="5"/>
      <c r="B123" s="4"/>
      <c r="C123" s="4"/>
      <c r="D123" s="17"/>
      <c r="E123" s="17"/>
      <c r="F123" s="17"/>
    </row>
    <row r="124" spans="1:6" ht="15.75" thickBot="1">
      <c r="D124" s="17"/>
      <c r="E124" s="17"/>
      <c r="F124" s="17"/>
    </row>
    <row r="125" spans="1:6" ht="15.75" thickBot="1">
      <c r="D125" s="17"/>
      <c r="E125" s="17"/>
      <c r="F125" s="17"/>
    </row>
    <row r="126" spans="1:6" ht="15.75" thickBot="1">
      <c r="D126" s="17"/>
      <c r="E126" s="17"/>
      <c r="F126" s="17"/>
    </row>
    <row r="127" spans="1:6" ht="15.75" thickBot="1">
      <c r="D127" s="17"/>
      <c r="E127" s="17"/>
      <c r="F127" s="17"/>
    </row>
    <row r="128" spans="1:6" ht="15.75" thickBot="1">
      <c r="D128" s="17"/>
      <c r="E128" s="17"/>
      <c r="F128" s="17"/>
    </row>
    <row r="129" spans="4:6" ht="15.75" thickBot="1">
      <c r="D129" s="17"/>
      <c r="E129" s="17"/>
      <c r="F129" s="17"/>
    </row>
    <row r="130" spans="4:6" ht="15.75" thickBot="1">
      <c r="D130" s="17"/>
      <c r="E130" s="17"/>
      <c r="F130" s="17"/>
    </row>
    <row r="131" spans="4:6" ht="15.75" thickBot="1">
      <c r="D131" s="17"/>
      <c r="E131" s="17"/>
      <c r="F131" s="17"/>
    </row>
    <row r="132" spans="4:6" ht="15.75" thickBot="1">
      <c r="D132" s="17"/>
      <c r="E132" s="17"/>
      <c r="F132" s="17"/>
    </row>
    <row r="133" spans="4:6" ht="15.75" thickBot="1">
      <c r="D133" s="17"/>
      <c r="E133" s="17"/>
      <c r="F133" s="17"/>
    </row>
    <row r="134" spans="4:6" ht="15.75" thickBot="1">
      <c r="D134" s="17"/>
      <c r="E134" s="17"/>
      <c r="F134" s="17"/>
    </row>
    <row r="135" spans="4:6" ht="15.75" thickBot="1">
      <c r="D135" s="17"/>
      <c r="E135" s="17"/>
      <c r="F135" s="17"/>
    </row>
    <row r="136" spans="4:6" ht="15.75" thickBot="1">
      <c r="D136" s="17"/>
      <c r="E136" s="17"/>
      <c r="F136" s="17"/>
    </row>
    <row r="137" spans="4:6" ht="15.75" thickBot="1">
      <c r="D137" s="17"/>
      <c r="E137" s="17"/>
      <c r="F137" s="17"/>
    </row>
    <row r="138" spans="4:6" ht="15.75" thickBot="1">
      <c r="D138" s="17"/>
      <c r="E138" s="17"/>
      <c r="F138" s="17"/>
    </row>
    <row r="139" spans="4:6" ht="15.75" thickBot="1">
      <c r="D139" s="17"/>
      <c r="E139" s="17"/>
      <c r="F139" s="17"/>
    </row>
    <row r="140" spans="4:6" ht="15.75" thickBot="1">
      <c r="D140" s="17"/>
      <c r="E140" s="17"/>
      <c r="F140" s="17"/>
    </row>
    <row r="141" spans="4:6" ht="15.75" thickBot="1">
      <c r="D141" s="17"/>
      <c r="E141" s="17"/>
      <c r="F141" s="17"/>
    </row>
    <row r="142" spans="4:6" ht="15.75" thickBot="1">
      <c r="D142" s="17"/>
      <c r="E142" s="17"/>
      <c r="F142" s="17"/>
    </row>
    <row r="143" spans="4:6" ht="15.75" thickBot="1">
      <c r="D143" s="17"/>
      <c r="E143" s="17"/>
      <c r="F143" s="17"/>
    </row>
    <row r="144" spans="4:6" ht="15.75" thickBot="1">
      <c r="D144" s="17"/>
      <c r="E144" s="17"/>
      <c r="F144" s="17"/>
    </row>
    <row r="145" spans="4:6" ht="15.75" thickBot="1">
      <c r="D145" s="17"/>
      <c r="E145" s="17"/>
      <c r="F145" s="17"/>
    </row>
    <row r="146" spans="4:6" ht="15.75" thickBot="1">
      <c r="D146" s="17"/>
      <c r="E146" s="17"/>
      <c r="F146" s="17"/>
    </row>
    <row r="147" spans="4:6" ht="15.75" thickBot="1">
      <c r="D147" s="17"/>
      <c r="E147" s="17"/>
      <c r="F147" s="17"/>
    </row>
    <row r="148" spans="4:6" ht="15.75" thickBot="1">
      <c r="D148" s="17"/>
      <c r="E148" s="17"/>
      <c r="F148" s="17"/>
    </row>
    <row r="149" spans="4:6" ht="15.75" thickBot="1">
      <c r="D149" s="17"/>
      <c r="E149" s="17"/>
      <c r="F149" s="17"/>
    </row>
    <row r="150" spans="4:6" ht="15.75" thickBot="1">
      <c r="D150" s="17"/>
      <c r="E150" s="17"/>
      <c r="F150" s="17"/>
    </row>
    <row r="151" spans="4:6" ht="15.75" thickBot="1">
      <c r="D151" s="17"/>
      <c r="E151" s="17"/>
      <c r="F151" s="17"/>
    </row>
    <row r="152" spans="4:6" ht="15.75" thickBot="1">
      <c r="D152" s="17"/>
      <c r="E152" s="17"/>
      <c r="F152" s="17"/>
    </row>
    <row r="153" spans="4:6" ht="15.75" thickBot="1">
      <c r="D153" s="17"/>
      <c r="E153" s="17"/>
      <c r="F153" s="17"/>
    </row>
    <row r="154" spans="4:6" ht="15.75" thickBot="1">
      <c r="D154" s="17"/>
      <c r="E154" s="17"/>
      <c r="F154" s="17"/>
    </row>
  </sheetData>
  <pageMargins left="0.7" right="0.7" top="0.78740157499999996" bottom="0.78740157499999996" header="0.3" footer="0.3"/>
  <pageSetup orientation="portrait" horizontalDpi="4294967293"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6FBB43-751E-4C42-BE37-EDF8FC3AD715}">
  <dimension ref="A11:F250"/>
  <sheetViews>
    <sheetView view="pageLayout" topLeftCell="A39" zoomScaleNormal="100" zoomScaleSheetLayoutView="175" workbookViewId="0">
      <selection activeCell="B73" sqref="B73"/>
    </sheetView>
  </sheetViews>
  <sheetFormatPr defaultColWidth="8.7109375" defaultRowHeight="15"/>
  <cols>
    <col min="1" max="1" width="3.85546875" customWidth="1"/>
    <col min="2" max="2" width="13.7109375" customWidth="1"/>
    <col min="3" max="3" width="24.5703125" customWidth="1"/>
    <col min="4" max="4" width="17.85546875" customWidth="1"/>
    <col min="5" max="5" width="13.28515625" style="38" customWidth="1"/>
    <col min="6" max="6" width="6.5703125" customWidth="1"/>
    <col min="8" max="10" width="9" customWidth="1"/>
  </cols>
  <sheetData>
    <row r="11" spans="4:4">
      <c r="D11" s="38"/>
    </row>
    <row r="12" spans="4:4">
      <c r="D12" s="38"/>
    </row>
    <row r="13" spans="4:4">
      <c r="D13" s="38"/>
    </row>
    <row r="14" spans="4:4">
      <c r="D14" s="38"/>
    </row>
    <row r="15" spans="4:4">
      <c r="D15" s="38"/>
    </row>
    <row r="16" spans="4:4">
      <c r="D16" s="38"/>
    </row>
    <row r="17" spans="2:4">
      <c r="D17" s="38"/>
    </row>
    <row r="18" spans="2:4">
      <c r="D18" s="38"/>
    </row>
    <row r="19" spans="2:4">
      <c r="D19" s="38"/>
    </row>
    <row r="20" spans="2:4">
      <c r="D20" s="38"/>
    </row>
    <row r="21" spans="2:4">
      <c r="D21" s="38"/>
    </row>
    <row r="22" spans="2:4">
      <c r="D22" s="38"/>
    </row>
    <row r="23" spans="2:4" ht="26.25">
      <c r="D23" s="46"/>
    </row>
    <row r="24" spans="2:4" ht="26.25">
      <c r="D24" s="46"/>
    </row>
    <row r="25" spans="2:4" ht="26.25">
      <c r="D25" s="46"/>
    </row>
    <row r="26" spans="2:4">
      <c r="D26" s="38"/>
    </row>
    <row r="27" spans="2:4">
      <c r="D27" s="38"/>
    </row>
    <row r="28" spans="2:4">
      <c r="D28" s="38"/>
    </row>
    <row r="29" spans="2:4">
      <c r="D29" s="38"/>
    </row>
    <row r="30" spans="2:4">
      <c r="B30" s="47"/>
      <c r="D30" s="48"/>
    </row>
    <row r="31" spans="2:4">
      <c r="D31" s="48"/>
    </row>
    <row r="32" spans="2:4">
      <c r="D32" s="48"/>
    </row>
    <row r="33" spans="2:4">
      <c r="D33" s="38"/>
    </row>
    <row r="34" spans="2:4">
      <c r="B34" s="47"/>
      <c r="D34" s="48"/>
    </row>
    <row r="35" spans="2:4">
      <c r="D35" s="38"/>
    </row>
    <row r="36" spans="2:4">
      <c r="D36" s="38"/>
    </row>
    <row r="37" spans="2:4">
      <c r="D37" s="38"/>
    </row>
    <row r="38" spans="2:4">
      <c r="D38" s="38"/>
    </row>
    <row r="39" spans="2:4">
      <c r="D39" s="38"/>
    </row>
    <row r="40" spans="2:4">
      <c r="C40" s="47"/>
      <c r="D40" s="48"/>
    </row>
    <row r="41" spans="2:4">
      <c r="C41" s="47"/>
      <c r="D41" s="48"/>
    </row>
    <row r="42" spans="2:4">
      <c r="C42" s="47"/>
      <c r="D42" s="48"/>
    </row>
    <row r="43" spans="2:4">
      <c r="C43" s="47"/>
      <c r="D43" s="48"/>
    </row>
    <row r="44" spans="2:4">
      <c r="C44" s="47"/>
      <c r="D44" s="48"/>
    </row>
    <row r="48" spans="2:4">
      <c r="B48" s="95" t="s">
        <v>3094</v>
      </c>
      <c r="C48" s="95" t="s">
        <v>3748</v>
      </c>
    </row>
    <row r="49" spans="2:6">
      <c r="B49" s="88" t="str">
        <f>LEFT('Template Pdf'!B47,3)&amp;RIGHT('Template Pdf'!B47,16)</f>
        <v>1. Revision History</v>
      </c>
      <c r="E49"/>
    </row>
    <row r="50" spans="2:6">
      <c r="B50" s="199" t="s">
        <v>48</v>
      </c>
      <c r="C50" s="387" t="s">
        <v>50</v>
      </c>
      <c r="D50" s="388"/>
      <c r="E50" s="200" t="s">
        <v>51</v>
      </c>
      <c r="F50" s="199" t="s">
        <v>49</v>
      </c>
    </row>
    <row r="51" spans="2:6">
      <c r="B51" s="176" t="s">
        <v>2767</v>
      </c>
      <c r="C51" s="292" t="s">
        <v>3095</v>
      </c>
      <c r="D51" s="293"/>
      <c r="E51" s="186" t="s">
        <v>54</v>
      </c>
      <c r="F51" s="174" t="s">
        <v>52</v>
      </c>
    </row>
    <row r="52" spans="2:6" ht="22.5">
      <c r="B52" s="176" t="s">
        <v>2768</v>
      </c>
      <c r="C52" s="292" t="s">
        <v>56</v>
      </c>
      <c r="D52" s="293"/>
      <c r="E52" s="186" t="s">
        <v>54</v>
      </c>
      <c r="F52" s="174" t="s">
        <v>55</v>
      </c>
    </row>
    <row r="53" spans="2:6" ht="15" customHeight="1">
      <c r="B53" s="176">
        <v>45673</v>
      </c>
      <c r="C53" s="292" t="s">
        <v>2079</v>
      </c>
      <c r="D53" s="293"/>
      <c r="E53" s="186" t="s">
        <v>2080</v>
      </c>
      <c r="F53" s="174" t="s">
        <v>57</v>
      </c>
    </row>
    <row r="54" spans="2:6">
      <c r="B54" s="176"/>
      <c r="C54" s="292"/>
      <c r="D54" s="293"/>
      <c r="E54" s="186"/>
      <c r="F54" s="174"/>
    </row>
    <row r="55" spans="2:6">
      <c r="B55" s="176"/>
      <c r="C55" s="292"/>
      <c r="D55" s="293"/>
      <c r="E55" s="186"/>
      <c r="F55" s="174"/>
    </row>
    <row r="57" spans="2:6">
      <c r="B57" s="87" t="str">
        <f>IF('Template Pdf'!B55="","",'Template Pdf'!B55)</f>
        <v>Table of contents</v>
      </c>
    </row>
    <row r="58" spans="2:6">
      <c r="B58" s="33" t="str">
        <f>IF('Template Pdf'!B56="","",'Template Pdf'!B56)</f>
        <v>1. Revision History</v>
      </c>
      <c r="F58">
        <v>2</v>
      </c>
    </row>
    <row r="59" spans="2:6">
      <c r="B59" s="33" t="str">
        <f ca="1">LEFT('Template Pdf'!B57,3)&amp;B48&amp;RIGHT('Template Pdf'!B57,16)</f>
        <v>2. OPCUA Data Collection</v>
      </c>
      <c r="F59">
        <v>3</v>
      </c>
    </row>
    <row r="60" spans="2:6">
      <c r="B60" s="33" t="str">
        <f>IF('Template Pdf'!B58="","",'Template Pdf'!B58)</f>
        <v/>
      </c>
      <c r="C60" t="s">
        <v>61</v>
      </c>
      <c r="F60">
        <v>3</v>
      </c>
    </row>
    <row r="61" spans="2:6">
      <c r="B61" s="33" t="str">
        <f>IF('Template Pdf'!B59="","",'Template Pdf'!B59)</f>
        <v/>
      </c>
      <c r="C61" t="s">
        <v>3098</v>
      </c>
      <c r="F61">
        <v>3</v>
      </c>
    </row>
    <row r="62" spans="2:6">
      <c r="B62" s="33" t="str">
        <f>IF('Template Pdf'!B60="","",'Template Pdf'!B60)</f>
        <v/>
      </c>
    </row>
    <row r="63" spans="2:6">
      <c r="B63" s="33" t="str">
        <f>IF('Template Pdf'!B61="","",'Template Pdf'!B61)</f>
        <v/>
      </c>
    </row>
    <row r="64" spans="2:6">
      <c r="B64" s="88" t="str">
        <f ca="1">LEFT('Template Pdf'!B62,3)&amp;B48&amp;RIGHT('Template Pdf'!B62,16)</f>
        <v>2. OPCUA Data Collection</v>
      </c>
    </row>
    <row r="65" spans="2:2">
      <c r="B65" s="88" t="str">
        <f>IF('Template Pdf'!B63="","",'Template Pdf'!B63)</f>
        <v xml:space="preserve">2.1 Commercial Guideline &amp; Recommendations </v>
      </c>
    </row>
    <row r="66" spans="2:2">
      <c r="B66" s="94" t="str">
        <f>IF('Template Pdf'!B64="","",'Template Pdf'!B64)</f>
        <v>1. The current document serves as a guide. It is continuously enriched and maintained by Atlas Copco.</v>
      </c>
    </row>
    <row r="67" spans="2:2">
      <c r="B67" s="94" t="str">
        <f>IF('Template Pdf'!B65="","",'Template Pdf'!B65)</f>
        <v xml:space="preserve">2. The enabling of the data transfer functionality, is linked to a license file activation on the controller. </v>
      </c>
    </row>
    <row r="68" spans="2:2">
      <c r="B68" s="94" t="str">
        <f>IF('Template Pdf'!B66="","",'Template Pdf'!B66)</f>
        <v xml:space="preserve">    A temporary license can be provided for up to 3 months, for Demo purposes. </v>
      </c>
    </row>
    <row r="69" spans="2:2">
      <c r="B69" s="94" t="str">
        <f>IF('Template Pdf'!B67="","",'Template Pdf'!B67)</f>
        <v>3. It has to be noted that some quantities might only be available through the use of specific options in the controller, </v>
      </c>
    </row>
    <row r="70" spans="2:2">
      <c r="B70" s="94" t="str">
        <f>IF('Template Pdf'!B68="","",'Template Pdf'!B68)</f>
        <v xml:space="preserve">    which might not be activated by default.</v>
      </c>
    </row>
    <row r="71" spans="2:2">
      <c r="B71" s="94" t="str">
        <f>IF('Template Pdf'!B69="","",'Template Pdf'!B69)</f>
        <v xml:space="preserve">4. A simulator is usually provided to facilitate the integration in the factory network, prior the delivery of the real </v>
      </c>
    </row>
    <row r="72" spans="2:2">
      <c r="B72" s="94" t="str">
        <f>IF('Template Pdf'!B70="","",'Template Pdf'!B70)</f>
        <v xml:space="preserve">    system.</v>
      </c>
    </row>
    <row r="73" spans="2:2">
      <c r="B73" s="94" t="str">
        <f>IF('Template Pdf'!B72="","",'Template Pdf'!B72)</f>
        <v/>
      </c>
    </row>
    <row r="74" spans="2:2">
      <c r="B74" s="33" t="str">
        <f>IF('Template Pdf'!B73="","",'Template Pdf'!B73)</f>
        <v/>
      </c>
    </row>
    <row r="75" spans="2:2">
      <c r="B75" s="33" t="str">
        <f>IF('Template Pdf'!B74="","",'Template Pdf'!B74)</f>
        <v/>
      </c>
    </row>
    <row r="76" spans="2:2">
      <c r="B76" s="88" t="str">
        <f>IF('Template Pdf'!B75="","",'Template Pdf'!B75)</f>
        <v>2.2 Data description</v>
      </c>
    </row>
    <row r="77" spans="2:2">
      <c r="B77" s="94" t="str">
        <f>LEFT('Template Pdf'!B76,10)&amp;B48&amp;" "&amp;MID('Template Pdf'!B76,11,4)&amp;" for "&amp;C48&amp;RIGHT('Template Pdf'!B76,32)</f>
        <v xml:space="preserve">Available OPCUA data for ASC5000V3 are listed in the table below. </v>
      </c>
    </row>
    <row r="78" spans="2:2">
      <c r="B78" s="94"/>
    </row>
    <row r="79" spans="2:2">
      <c r="B79" s="94"/>
    </row>
    <row r="80" spans="2:2">
      <c r="B80" s="60"/>
    </row>
    <row r="81" spans="2:2">
      <c r="B81" s="60"/>
    </row>
    <row r="82" spans="2:2">
      <c r="B82" s="60"/>
    </row>
    <row r="83" spans="2:2">
      <c r="B83" s="60"/>
    </row>
    <row r="84" spans="2:2">
      <c r="B84" s="60"/>
    </row>
    <row r="85" spans="2:2">
      <c r="B85" s="60"/>
    </row>
    <row r="86" spans="2:2">
      <c r="B86" s="60"/>
    </row>
    <row r="87" spans="2:2">
      <c r="B87" s="60"/>
    </row>
    <row r="88" spans="2:2">
      <c r="B88" s="60"/>
    </row>
    <row r="89" spans="2:2">
      <c r="B89" s="60"/>
    </row>
    <row r="90" spans="2:2">
      <c r="B90" s="60"/>
    </row>
    <row r="91" spans="2:2">
      <c r="B91" s="60"/>
    </row>
    <row r="92" spans="2:2">
      <c r="B92" s="60"/>
    </row>
    <row r="93" spans="2:2">
      <c r="B93" s="60"/>
    </row>
    <row r="94" spans="2:2">
      <c r="B94" s="60"/>
    </row>
    <row r="95" spans="2:2">
      <c r="B95" s="60"/>
    </row>
    <row r="96" spans="2:2">
      <c r="B96" s="60"/>
    </row>
    <row r="97" spans="1:6">
      <c r="B97" s="60"/>
    </row>
    <row r="98" spans="1:6">
      <c r="B98" s="60"/>
    </row>
    <row r="99" spans="1:6">
      <c r="B99" s="60"/>
    </row>
    <row r="100" spans="1:6" ht="15.75" thickBot="1"/>
    <row r="101" spans="1:6" ht="36.75" thickBot="1">
      <c r="B101" s="74" t="str" cm="1">
        <f t="array" ref="B101:F129">IF('ASC OPC Standard'!B2:F30="","",'ASC OPC Standard'!B2:F30)</f>
        <v>Data</v>
      </c>
      <c r="C101" s="75" t="str">
        <v>Description</v>
      </c>
      <c r="D101" s="75" t="str">
        <v>Name in OPC UA (Node or Method Output Argument)</v>
      </c>
      <c r="E101" s="75" t="str">
        <v>Example / Format</v>
      </c>
      <c r="F101" s="76" t="str">
        <v>Unit</v>
      </c>
    </row>
    <row r="102" spans="1:6">
      <c r="A102" s="86"/>
      <c r="B102" s="123" t="str">
        <v>Application</v>
      </c>
      <c r="C102" s="77" t="str">
        <v/>
      </c>
      <c r="D102" s="78" t="str">
        <v/>
      </c>
      <c r="E102" s="79" t="str">
        <v/>
      </c>
      <c r="F102" s="80" t="str">
        <v/>
      </c>
    </row>
    <row r="103" spans="1:6" ht="24.75">
      <c r="B103" s="58" t="str">
        <v>Application Time Stamp</v>
      </c>
      <c r="C103" s="51" t="str">
        <v>Time stamp at end of application</v>
      </c>
      <c r="D103" s="50" t="str">
        <v>DateTime</v>
      </c>
      <c r="E103" s="52" t="str">
        <v>DateTime</v>
      </c>
      <c r="F103" s="53" t="str">
        <v>-</v>
      </c>
    </row>
    <row r="104" spans="1:6">
      <c r="A104" s="86"/>
      <c r="B104" s="81" t="str">
        <v>Unique-ID</v>
      </c>
      <c r="C104" s="82" t="str">
        <v>UniqueId</v>
      </c>
      <c r="D104" s="83" t="str">
        <v>Id</v>
      </c>
      <c r="E104" s="84" t="str">
        <v>UInt32</v>
      </c>
      <c r="F104" s="85" t="str">
        <v>-</v>
      </c>
    </row>
    <row r="105" spans="1:6" ht="120.75">
      <c r="B105" s="58" t="str">
        <v>Application Count</v>
      </c>
      <c r="C105" s="51" t="str">
        <v>Not added to Standard Interface because it is an internal data.  ApplicationCounter is just a counter that will be increases with each entry into the database.
The Backend needs this value to add a new line into the datasbase.</v>
      </c>
      <c r="D105" s="50" t="str">
        <v>Application Count</v>
      </c>
      <c r="E105" s="52" t="str">
        <v>UInt32</v>
      </c>
      <c r="F105" s="53" t="str">
        <v>-</v>
      </c>
    </row>
    <row r="106" spans="1:6">
      <c r="A106" s="86"/>
      <c r="B106" s="81" t="str">
        <v>Type / Part ID</v>
      </c>
      <c r="C106" s="82" t="str">
        <v>Type / Part ID</v>
      </c>
      <c r="D106" s="83" t="str">
        <v>TypeId</v>
      </c>
      <c r="E106" s="84" t="str">
        <v>Int32</v>
      </c>
      <c r="F106" s="85" t="str">
        <v>-</v>
      </c>
    </row>
    <row r="107" spans="1:6" ht="36.75">
      <c r="B107" s="58" t="str">
        <v>Material Program Number</v>
      </c>
      <c r="C107" s="51" t="str">
        <v>Material program number</v>
      </c>
      <c r="D107" s="50" t="str">
        <v>ProgramNumber</v>
      </c>
      <c r="E107" s="52" t="str">
        <v>Int32</v>
      </c>
      <c r="F107" s="53" t="str">
        <v>-</v>
      </c>
    </row>
    <row r="108" spans="1:6" ht="24.75">
      <c r="A108" s="86"/>
      <c r="B108" s="81" t="str">
        <v>Application Result</v>
      </c>
      <c r="C108" s="82" t="str">
        <v>Result of application</v>
      </c>
      <c r="D108" s="83" t="str">
        <v>Result, ResultText</v>
      </c>
      <c r="E108" s="84" t="str">
        <v>UInt32, string</v>
      </c>
      <c r="F108" s="85" t="str">
        <v>-</v>
      </c>
    </row>
    <row r="109" spans="1:6">
      <c r="B109" s="58" t="str">
        <v>Target Volume</v>
      </c>
      <c r="C109" s="51" t="str">
        <v>Target volume</v>
      </c>
      <c r="D109" s="50" t="str">
        <v>TargetVolume</v>
      </c>
      <c r="E109" s="52" t="str">
        <v>Double</v>
      </c>
      <c r="F109" s="53" t="str">
        <v>cm³</v>
      </c>
    </row>
    <row r="110" spans="1:6" ht="24.75">
      <c r="A110" s="86"/>
      <c r="B110" s="81" t="str">
        <v>Measured Volume</v>
      </c>
      <c r="C110" s="82" t="str">
        <v>Applied volume</v>
      </c>
      <c r="D110" s="83" t="str">
        <v>MeasuredVolume</v>
      </c>
      <c r="E110" s="84" t="str">
        <v>Double</v>
      </c>
      <c r="F110" s="85" t="str">
        <v>cm³</v>
      </c>
    </row>
    <row r="111" spans="1:6" ht="24.75">
      <c r="B111" s="58" t="str">
        <v>Volume Deviation</v>
      </c>
      <c r="C111" s="51" t="str">
        <v>Volume deviation</v>
      </c>
      <c r="D111" s="50" t="str">
        <v>TotalVolumeDeviation</v>
      </c>
      <c r="E111" s="52" t="str">
        <v>Double</v>
      </c>
      <c r="F111" s="53" t="str">
        <v>cm³</v>
      </c>
    </row>
    <row r="112" spans="1:6">
      <c r="A112" s="86"/>
      <c r="B112" s="81" t="str">
        <v>Gun Open Time</v>
      </c>
      <c r="C112" s="82" t="str">
        <v>Gun open time</v>
      </c>
      <c r="D112" s="83" t="str">
        <v>ApplicationTime</v>
      </c>
      <c r="E112" s="84" t="str">
        <v>Double</v>
      </c>
      <c r="F112" s="85" t="str">
        <v>s</v>
      </c>
    </row>
    <row r="113" spans="1:6" ht="36.75">
      <c r="B113" s="58" t="str">
        <v>Max Pressure 1</v>
      </c>
      <c r="C113" s="51" t="str">
        <v>Maximum pressure for meter 1 (already given in the initial prompt)</v>
      </c>
      <c r="D113" s="50" t="str">
        <v>MaxPressure1</v>
      </c>
      <c r="E113" s="52" t="str">
        <v>Double</v>
      </c>
      <c r="F113" s="53" t="str">
        <v>bar</v>
      </c>
    </row>
    <row r="114" spans="1:6" ht="24.75">
      <c r="A114" s="86"/>
      <c r="B114" s="81" t="str">
        <v>Max Pressure 2</v>
      </c>
      <c r="C114" s="82" t="str">
        <v>Maximum pressure for meter 2</v>
      </c>
      <c r="D114" s="83" t="str">
        <v>MaxPressure2</v>
      </c>
      <c r="E114" s="84" t="str">
        <v>Double</v>
      </c>
      <c r="F114" s="85" t="str">
        <v>bar</v>
      </c>
    </row>
    <row r="115" spans="1:6">
      <c r="B115" s="58" t="str">
        <v>Bead Count</v>
      </c>
      <c r="C115" s="51" t="str">
        <v>Number of beads</v>
      </c>
      <c r="D115" s="50" t="str">
        <v>BeadCount</v>
      </c>
      <c r="E115" s="52" t="str">
        <v>Int32</v>
      </c>
      <c r="F115" s="53" t="str">
        <v>-</v>
      </c>
    </row>
    <row r="116" spans="1:6">
      <c r="A116" s="86"/>
      <c r="B116" s="81" t="str">
        <v>Bead Numbers</v>
      </c>
      <c r="C116" s="82" t="str">
        <v>Bead number</v>
      </c>
      <c r="D116" s="83" t="str">
        <v>-</v>
      </c>
      <c r="E116" s="84" t="str">
        <v>-</v>
      </c>
      <c r="F116" s="85" t="str">
        <v>-</v>
      </c>
    </row>
    <row r="117" spans="1:6">
      <c r="B117" s="58" t="str">
        <v>Station</v>
      </c>
      <c r="C117" s="51" t="str">
        <v>Id of the runtime system</v>
      </c>
      <c r="D117" s="50" t="str">
        <v>-</v>
      </c>
      <c r="E117" s="52" t="str">
        <v>-</v>
      </c>
      <c r="F117" s="53" t="str">
        <v>-</v>
      </c>
    </row>
    <row r="118" spans="1:6">
      <c r="A118" s="86"/>
      <c r="B118" s="81" t="str">
        <v>Set Weight</v>
      </c>
      <c r="C118" s="82" t="str">
        <v>Set volume to apply in gram</v>
      </c>
      <c r="D118" s="83" t="str">
        <v>-</v>
      </c>
      <c r="E118" s="84" t="str">
        <v>-</v>
      </c>
      <c r="F118" s="85" t="str">
        <v>?</v>
      </c>
    </row>
    <row r="119" spans="1:6" ht="24.75">
      <c r="B119" s="58" t="str">
        <v>Gun Open Mask</v>
      </c>
      <c r="C119" s="51" t="str">
        <v>Bit field which indicate which applicator is open</v>
      </c>
      <c r="D119" s="50" t="str">
        <v>-</v>
      </c>
      <c r="E119" s="52" t="str">
        <v>-</v>
      </c>
      <c r="F119" s="53" t="str">
        <v>-</v>
      </c>
    </row>
    <row r="120" spans="1:6" ht="24.75">
      <c r="A120" s="86"/>
      <c r="B120" s="81" t="str">
        <v>Max Occured Torque</v>
      </c>
      <c r="C120" s="82" t="str">
        <v>Maximum torque of dynamic mixer motor</v>
      </c>
      <c r="D120" s="83" t="str">
        <v>MaxTorqueMixer</v>
      </c>
      <c r="E120" s="84" t="str">
        <v>Double</v>
      </c>
      <c r="F120" s="85" t="str">
        <v>Nm</v>
      </c>
    </row>
    <row r="121" spans="1:6">
      <c r="B121" s="58" t="str">
        <v>Set Point Mix</v>
      </c>
      <c r="C121" s="51" t="str">
        <v>Set value of mixing ratio</v>
      </c>
      <c r="D121" s="50" t="str">
        <v>TargetMixRatio</v>
      </c>
      <c r="E121" s="52" t="str">
        <v>Double</v>
      </c>
      <c r="F121" s="53" t="str">
        <v>-</v>
      </c>
    </row>
    <row r="122" spans="1:6" ht="24.75">
      <c r="A122" s="86"/>
      <c r="B122" s="81" t="str">
        <v>Actual Mix</v>
      </c>
      <c r="C122" s="82" t="str">
        <v>Actual value value of mixing ratio</v>
      </c>
      <c r="D122" s="83" t="str">
        <v>ActualMixRatio</v>
      </c>
      <c r="E122" s="84" t="str">
        <v>Double</v>
      </c>
      <c r="F122" s="85" t="str">
        <v>-</v>
      </c>
    </row>
    <row r="123" spans="1:6" ht="24.75">
      <c r="B123" s="58" t="str">
        <v>Set Point Mixer RPM</v>
      </c>
      <c r="C123" s="51" t="str">
        <v>Set value of rotating speed of dynamic mixer motor</v>
      </c>
      <c r="D123" s="50" t="str">
        <v>-</v>
      </c>
      <c r="E123" s="52" t="str">
        <v>-</v>
      </c>
      <c r="F123" s="53" t="str">
        <v/>
      </c>
    </row>
    <row r="124" spans="1:6" ht="36.75">
      <c r="A124" s="86"/>
      <c r="B124" s="81" t="str">
        <v>Robot Index</v>
      </c>
      <c r="C124" s="82" t="str">
        <v xml:space="preserve">Indicates which robot does the application. Normally we have one robot. </v>
      </c>
      <c r="D124" s="83" t="str">
        <v>-</v>
      </c>
      <c r="E124" s="84" t="str">
        <v>-</v>
      </c>
      <c r="F124" s="85" t="str">
        <v/>
      </c>
    </row>
    <row r="125" spans="1:6" ht="72.75">
      <c r="B125" s="58" t="str">
        <v>Ext Prog Number</v>
      </c>
      <c r="C125" s="51" t="str">
        <v>Some customers send 32 bit value ExternalProgram number and we search for controller specific 255 program numbers from this value.</v>
      </c>
      <c r="D125" s="50" t="str">
        <v>-</v>
      </c>
      <c r="E125" s="52" t="str">
        <v>-</v>
      </c>
      <c r="F125" s="53" t="str">
        <v/>
      </c>
    </row>
    <row r="126" spans="1:6" ht="24.75">
      <c r="A126" s="86"/>
      <c r="B126" s="81" t="str">
        <v>Total Volume Meter G1</v>
      </c>
      <c r="C126" s="82" t="str">
        <v>Total volume applied with Meter 1 in gram</v>
      </c>
      <c r="D126" s="83" t="str">
        <v>TotalVolumeMeterG1</v>
      </c>
      <c r="E126" s="84" t="str">
        <v>Double</v>
      </c>
      <c r="F126" s="85" t="str">
        <v>cm³</v>
      </c>
    </row>
    <row r="127" spans="1:6" ht="24.75">
      <c r="B127" s="58" t="str">
        <v>Total Volume Meter G2</v>
      </c>
      <c r="C127" s="51" t="str">
        <v>Total volume applied with Meter 2 in gram</v>
      </c>
      <c r="D127" s="50" t="str">
        <v>TotalVolumeMeterG2</v>
      </c>
      <c r="E127" s="52" t="str">
        <v>Double</v>
      </c>
      <c r="F127" s="53" t="str">
        <v>cm³</v>
      </c>
    </row>
    <row r="128" spans="1:6" ht="24.75">
      <c r="A128" s="86"/>
      <c r="B128" s="81" t="str">
        <v>Total Volume Meter C1</v>
      </c>
      <c r="C128" s="82" t="str">
        <v>Total volume applied with Meter 1 in ccm</v>
      </c>
      <c r="D128" s="83" t="str">
        <v>TotalVolumeMeterC1</v>
      </c>
      <c r="E128" s="84" t="str">
        <v>Double</v>
      </c>
      <c r="F128" s="85" t="str">
        <v>cm³</v>
      </c>
    </row>
    <row r="129" spans="1:6" ht="25.5" thickBot="1">
      <c r="B129" s="59" t="str">
        <v>Total Volume Meter C2</v>
      </c>
      <c r="C129" s="54" t="str">
        <v>Total volume applied with Meter 2 in ccm</v>
      </c>
      <c r="D129" s="55" t="str">
        <v>TotalVolumeMeterC2</v>
      </c>
      <c r="E129" s="56" t="str">
        <v>Double</v>
      </c>
      <c r="F129" s="57" t="str">
        <v>cm³</v>
      </c>
    </row>
    <row r="130" spans="1:6" ht="24.75">
      <c r="A130" s="86"/>
      <c r="B130" s="81" t="str" cm="1">
        <f t="array" ref="B130:F147">IF('ASC OPC Standard'!B31:F48="","",'ASC OPC Standard'!B31:F48)</f>
        <v>Application Time Meter 1</v>
      </c>
      <c r="C130" s="82" t="str">
        <v>Gun open time</v>
      </c>
      <c r="D130" s="82" t="str">
        <v>ApplicationTime</v>
      </c>
      <c r="E130" s="114" t="str">
        <v>Double</v>
      </c>
      <c r="F130" s="115" t="str">
        <v>s</v>
      </c>
    </row>
    <row r="131" spans="1:6" ht="24.75">
      <c r="B131" s="58" t="str">
        <v>Application Time Meter 2</v>
      </c>
      <c r="C131" s="51" t="str">
        <v>Gun open time</v>
      </c>
      <c r="D131" s="51" t="str">
        <v>-</v>
      </c>
      <c r="E131" s="106" t="str">
        <v>-</v>
      </c>
      <c r="F131" s="113" t="str">
        <v>s</v>
      </c>
    </row>
    <row r="132" spans="1:6" ht="24.75">
      <c r="A132" s="86"/>
      <c r="B132" s="81" t="str">
        <v>Filling Time Meter 1</v>
      </c>
      <c r="C132" s="82" t="str">
        <v>Filling Time Meter 1</v>
      </c>
      <c r="D132" s="82" t="str">
        <v>-</v>
      </c>
      <c r="E132" s="114" t="str">
        <v>-</v>
      </c>
      <c r="F132" s="115" t="str">
        <v>s</v>
      </c>
    </row>
    <row r="133" spans="1:6" ht="24.75">
      <c r="B133" s="58" t="str">
        <v>Filling Time Meter 2</v>
      </c>
      <c r="C133" s="51" t="str">
        <v>Filling Time Meter 2</v>
      </c>
      <c r="D133" s="51" t="str">
        <v>-</v>
      </c>
      <c r="E133" s="106" t="str">
        <v>-</v>
      </c>
      <c r="F133" s="113" t="str">
        <v>s</v>
      </c>
    </row>
    <row r="134" spans="1:6" ht="24.75">
      <c r="A134" s="86"/>
      <c r="B134" s="81" t="str">
        <v>Min Pressure Meter 1</v>
      </c>
      <c r="C134" s="82" t="str">
        <v>Minimum pressure for meter 1</v>
      </c>
      <c r="D134" s="82" t="str">
        <v>MinPressure1</v>
      </c>
      <c r="E134" s="114" t="str">
        <v>Double</v>
      </c>
      <c r="F134" s="115" t="str">
        <v>bar</v>
      </c>
    </row>
    <row r="135" spans="1:6" ht="24.75">
      <c r="B135" s="58" t="str">
        <v>Min Pressure Meter 2</v>
      </c>
      <c r="C135" s="51" t="str">
        <v>Minimum pressure for meter 2</v>
      </c>
      <c r="D135" s="51" t="str">
        <v>MinPressure2</v>
      </c>
      <c r="E135" s="106" t="str">
        <v>Double</v>
      </c>
      <c r="F135" s="113" t="str">
        <v>bar</v>
      </c>
    </row>
    <row r="136" spans="1:6" ht="24.75">
      <c r="A136" s="86"/>
      <c r="B136" s="81" t="str">
        <v>Set PrePressure Meter 1</v>
      </c>
      <c r="C136" s="82" t="str">
        <v>Set PrePressure for meter 1</v>
      </c>
      <c r="D136" s="82" t="str">
        <v>TargetPrePressure1</v>
      </c>
      <c r="E136" s="114" t="str">
        <v>Double</v>
      </c>
      <c r="F136" s="115" t="str">
        <v>bar</v>
      </c>
    </row>
    <row r="137" spans="1:6" ht="24.75">
      <c r="B137" s="58" t="str">
        <v>Set PrePressure Meter 2</v>
      </c>
      <c r="C137" s="51" t="str">
        <v>Set PrePressure for meter 2</v>
      </c>
      <c r="D137" s="51" t="str">
        <v>TargetPrePressure2</v>
      </c>
      <c r="E137" s="106" t="str">
        <v>Double</v>
      </c>
      <c r="F137" s="113" t="str">
        <v>bar</v>
      </c>
    </row>
    <row r="138" spans="1:6" ht="36.75">
      <c r="A138" s="86"/>
      <c r="B138" s="81" t="str">
        <v>Actual PrePressure Meter 1</v>
      </c>
      <c r="C138" s="82" t="str">
        <v>Actual PrePressure for meter 1</v>
      </c>
      <c r="D138" s="82" t="str">
        <v>PrePressure1</v>
      </c>
      <c r="E138" s="114" t="str">
        <v>Double</v>
      </c>
      <c r="F138" s="115" t="str">
        <v>bar</v>
      </c>
    </row>
    <row r="139" spans="1:6" ht="36.75">
      <c r="B139" s="58" t="str">
        <v>Actual PrePressure Meter 2</v>
      </c>
      <c r="C139" s="51" t="str">
        <v>Actual PrePressure for meter 2</v>
      </c>
      <c r="D139" s="51" t="str">
        <v>PrePressure2</v>
      </c>
      <c r="E139" s="106" t="str">
        <v>Double</v>
      </c>
      <c r="F139" s="113" t="str">
        <v>bar</v>
      </c>
    </row>
    <row r="140" spans="1:6" ht="36.75">
      <c r="A140" s="86"/>
      <c r="B140" s="81" t="str">
        <v>PrePressure Deviation Meter 1</v>
      </c>
      <c r="C140" s="82" t="str">
        <v>Deviation in PrePressure in Meter 1 in %</v>
      </c>
      <c r="D140" s="82" t="str">
        <v>PrePressureDeviation1</v>
      </c>
      <c r="E140" s="114" t="str">
        <v>Double</v>
      </c>
      <c r="F140" s="115" t="str">
        <v>bar</v>
      </c>
    </row>
    <row r="141" spans="1:6" ht="36.75">
      <c r="B141" s="58" t="str">
        <v>PrePressure Deviation Meter 2</v>
      </c>
      <c r="C141" s="51" t="str">
        <v>Deviation in PrePressure in Meter 2 in %</v>
      </c>
      <c r="D141" s="51" t="str">
        <v>PrePressureDeviation2</v>
      </c>
      <c r="E141" s="106" t="str">
        <v>Double</v>
      </c>
      <c r="F141" s="113" t="str">
        <v>bar</v>
      </c>
    </row>
    <row r="142" spans="1:6">
      <c r="A142" s="86"/>
      <c r="B142" s="122" t="str">
        <v/>
      </c>
      <c r="C142" s="82" t="str">
        <v/>
      </c>
      <c r="D142" s="82" t="str">
        <v/>
      </c>
      <c r="E142" s="114" t="str">
        <v/>
      </c>
      <c r="F142" s="115" t="str">
        <v/>
      </c>
    </row>
    <row r="143" spans="1:6" ht="24.75">
      <c r="B143" s="129" t="str">
        <v>Application =&gt; Bead Arrays</v>
      </c>
      <c r="C143" s="51" t="str">
        <v/>
      </c>
      <c r="D143" s="51" t="str">
        <v/>
      </c>
      <c r="E143" s="106" t="str">
        <v/>
      </c>
      <c r="F143" s="113" t="str">
        <v/>
      </c>
    </row>
    <row r="144" spans="1:6" ht="24.75">
      <c r="A144" s="86"/>
      <c r="B144" s="81" t="str">
        <v>Bead Numbers Array</v>
      </c>
      <c r="C144" s="82" t="str">
        <v>Bead number</v>
      </c>
      <c r="D144" s="82" t="str">
        <v>BeadNumbers</v>
      </c>
      <c r="E144" s="114" t="str">
        <v>array of Int32</v>
      </c>
      <c r="F144" s="115" t="str">
        <v>-</v>
      </c>
    </row>
    <row r="145" spans="1:6" ht="72.75">
      <c r="B145" s="58" t="str">
        <v>Bead Results</v>
      </c>
      <c r="C145" s="51" t="str">
        <v>Array of single bead application results. 
Depending upon the customer requirement each value can be extracted in derived data logic.</v>
      </c>
      <c r="D145" s="51" t="str">
        <v>BeadResultsTexts</v>
      </c>
      <c r="E145" s="106" t="str">
        <v>array of string</v>
      </c>
      <c r="F145" s="113" t="str">
        <v>-</v>
      </c>
    </row>
    <row r="146" spans="1:6" ht="72.75">
      <c r="A146" s="86"/>
      <c r="B146" s="81" t="str">
        <v>Bead Measured Volumes</v>
      </c>
      <c r="C146" s="82" t="str">
        <v>Array of single bead application volumes.
Depending upon the customer requirement each value can be extracted in derived data logic.</v>
      </c>
      <c r="D146" s="82" t="str">
        <v>BeadMeasuredVolumes</v>
      </c>
      <c r="E146" s="114" t="str">
        <v>array of double</v>
      </c>
      <c r="F146" s="115" t="str">
        <v>cm³</v>
      </c>
    </row>
    <row r="147" spans="1:6" ht="73.5" thickBot="1">
      <c r="B147" s="59" t="str">
        <v>Bead Target Volume</v>
      </c>
      <c r="C147" s="54" t="str">
        <v>Array of single bead target volumes.
Depending upon the customer requirement each value can be extracted in derived data logic.</v>
      </c>
      <c r="D147" s="54" t="str">
        <v>BeadTargetVolumes</v>
      </c>
      <c r="E147" s="127" t="str">
        <v>array of double</v>
      </c>
      <c r="F147" s="128" t="str">
        <v>cm³</v>
      </c>
    </row>
    <row r="148" spans="1:6">
      <c r="A148" s="86"/>
      <c r="B148" s="124"/>
      <c r="C148" s="124"/>
      <c r="D148" s="124"/>
      <c r="E148" s="126"/>
      <c r="F148" s="124"/>
    </row>
    <row r="149" spans="1:6">
      <c r="A149" s="86"/>
      <c r="B149" s="124"/>
      <c r="C149" s="124"/>
      <c r="D149" s="124"/>
      <c r="E149" s="126"/>
      <c r="F149" s="124"/>
    </row>
    <row r="150" spans="1:6">
      <c r="A150" s="86"/>
      <c r="B150" s="124"/>
      <c r="C150" s="124"/>
      <c r="D150" s="124"/>
      <c r="E150" s="126"/>
      <c r="F150" s="124"/>
    </row>
    <row r="151" spans="1:6">
      <c r="A151" s="86"/>
      <c r="B151" s="124"/>
      <c r="C151" s="124"/>
      <c r="D151" s="49"/>
      <c r="E151" s="125"/>
      <c r="F151" s="49"/>
    </row>
    <row r="152" spans="1:6" ht="15.75" thickBot="1">
      <c r="B152" s="124"/>
      <c r="C152" s="124"/>
      <c r="D152" s="49"/>
      <c r="E152" s="125"/>
      <c r="F152" s="49"/>
    </row>
    <row r="153" spans="1:6" ht="24">
      <c r="A153" s="86"/>
      <c r="B153" s="109" t="s">
        <v>88</v>
      </c>
      <c r="C153" s="110" t="s">
        <v>2</v>
      </c>
      <c r="D153" s="110" t="s">
        <v>3099</v>
      </c>
      <c r="E153" s="110" t="s">
        <v>2085</v>
      </c>
      <c r="F153" s="111" t="s">
        <v>1993</v>
      </c>
    </row>
    <row r="154" spans="1:6" ht="36.75">
      <c r="A154" s="86"/>
      <c r="B154" s="81" t="str" cm="1">
        <f t="array" ref="B154:F166">IF('ASC OPC Standard'!B49:F61="","",'ASC OPC Standard'!B49:F61)</f>
        <v>Bead Application Times</v>
      </c>
      <c r="C154" s="82" t="str">
        <v>Gun open time</v>
      </c>
      <c r="D154" s="82" t="str">
        <v>BeadApplicationTimes</v>
      </c>
      <c r="E154" s="114" t="str">
        <v>array of double</v>
      </c>
      <c r="F154" s="115" t="str">
        <v>s</v>
      </c>
    </row>
    <row r="155" spans="1:6" ht="72.75">
      <c r="B155" s="58" t="str">
        <v>Bead Min Pressures Meter 1</v>
      </c>
      <c r="C155" s="51" t="str">
        <v>Array of single bead min pressures for meter 1.
Depending upon the customer requirement each value can be extracted in derived data logic.</v>
      </c>
      <c r="D155" s="51" t="str">
        <v>BeadMinPressures1</v>
      </c>
      <c r="E155" s="106" t="str">
        <v>array of double</v>
      </c>
      <c r="F155" s="113" t="str">
        <v>bar</v>
      </c>
    </row>
    <row r="156" spans="1:6" ht="72.75">
      <c r="A156" s="86"/>
      <c r="B156" s="81" t="str">
        <v>Bead Min Pressures Meter 2</v>
      </c>
      <c r="C156" s="82" t="str">
        <v>Array of single bead min pressures for meter 2.
Depending upon the customer requirement each value can be extracted in derived data logic.</v>
      </c>
      <c r="D156" s="82" t="str">
        <v>BeadMinPressures2</v>
      </c>
      <c r="E156" s="114" t="str">
        <v>array of double</v>
      </c>
      <c r="F156" s="115" t="str">
        <v>bar</v>
      </c>
    </row>
    <row r="157" spans="1:6" ht="72.75">
      <c r="B157" s="58" t="str">
        <v>Bead Max Pressures Meter 1</v>
      </c>
      <c r="C157" s="51" t="str">
        <v>Array of single bead max pressures for meter 1.
Depending upon the customer requirement each value can be extracted in derived data logic.</v>
      </c>
      <c r="D157" s="51" t="str">
        <v>BeadMaxPressures1</v>
      </c>
      <c r="E157" s="106" t="str">
        <v>array of double</v>
      </c>
      <c r="F157" s="113" t="str">
        <v>bar</v>
      </c>
    </row>
    <row r="158" spans="1:6" ht="72.75">
      <c r="A158" s="86"/>
      <c r="B158" s="81" t="str">
        <v>Bead Max Pressures Meter 2</v>
      </c>
      <c r="C158" s="82" t="str">
        <v>Array of single bead max pressures for meter 2. Depending upon the customer requirement each value can be extracted in derived data logic.</v>
      </c>
      <c r="D158" s="82" t="str">
        <v>BeadMaxPressures2</v>
      </c>
      <c r="E158" s="114" t="str">
        <v>array of doubles</v>
      </c>
      <c r="F158" s="115" t="str">
        <v>bar</v>
      </c>
    </row>
    <row r="159" spans="1:6">
      <c r="B159" s="58" t="str">
        <v/>
      </c>
      <c r="C159" s="51" t="str">
        <v/>
      </c>
      <c r="D159" s="51" t="str">
        <v/>
      </c>
      <c r="E159" s="106" t="str">
        <v/>
      </c>
      <c r="F159" s="113" t="str">
        <v>-</v>
      </c>
    </row>
    <row r="160" spans="1:6">
      <c r="A160" s="86"/>
      <c r="B160" s="122" t="str">
        <v>Errors</v>
      </c>
      <c r="C160" s="82" t="str">
        <v/>
      </c>
      <c r="D160" s="82" t="str">
        <v/>
      </c>
      <c r="E160" s="114" t="str">
        <v/>
      </c>
      <c r="F160" s="115" t="str">
        <v>-</v>
      </c>
    </row>
    <row r="161" spans="1:6">
      <c r="B161" s="58" t="str">
        <v>Date Time</v>
      </c>
      <c r="C161" s="51" t="str">
        <v>Timestamp of error event</v>
      </c>
      <c r="D161" s="51" t="str">
        <v>DateTime</v>
      </c>
      <c r="E161" s="106" t="str">
        <v>DateTime</v>
      </c>
      <c r="F161" s="113" t="str">
        <v>-</v>
      </c>
    </row>
    <row r="162" spans="1:6">
      <c r="A162" s="86"/>
      <c r="B162" s="81" t="str">
        <v>UniqueId</v>
      </c>
      <c r="C162" s="82" t="str">
        <v>Error event unique id</v>
      </c>
      <c r="D162" s="82" t="str">
        <v>Id</v>
      </c>
      <c r="E162" s="114" t="str">
        <v>UInt32</v>
      </c>
      <c r="F162" s="115" t="str">
        <v>-</v>
      </c>
    </row>
    <row r="163" spans="1:6" ht="36.75">
      <c r="B163" s="58" t="str">
        <v>Error Number (Code)</v>
      </c>
      <c r="C163" s="51" t="str">
        <v>This data is used to derive messageDescription, messageHint, messageTitle</v>
      </c>
      <c r="D163" s="51" t="str">
        <v>Code</v>
      </c>
      <c r="E163" s="106" t="str">
        <v>UInt32</v>
      </c>
      <c r="F163" s="113" t="str">
        <v>-</v>
      </c>
    </row>
    <row r="164" spans="1:6" ht="84.75">
      <c r="A164" s="86"/>
      <c r="B164" s="81" t="str">
        <v>Error Type</v>
      </c>
      <c r="C164" s="82" t="str">
        <v>Type of error. Types are given below,
*Error
*Warning
*NoAckError
*MinorError
*NoAckWarning</v>
      </c>
      <c r="D164" s="82" t="str">
        <v>Type</v>
      </c>
      <c r="E164" s="114" t="str">
        <v>string</v>
      </c>
      <c r="F164" s="115" t="str">
        <v>-</v>
      </c>
    </row>
    <row r="165" spans="1:6" ht="24.75">
      <c r="B165" s="58" t="str">
        <v>Error Acknowledged</v>
      </c>
      <c r="C165" s="51" t="str">
        <v>Indicates whether an error is acknowledged or not.</v>
      </c>
      <c r="D165" s="51" t="str">
        <v>Status, StatusText</v>
      </c>
      <c r="E165" s="106" t="str">
        <v>UInt32, string</v>
      </c>
      <c r="F165" s="113" t="str">
        <v>-</v>
      </c>
    </row>
    <row r="166" spans="1:6" ht="37.5" thickBot="1">
      <c r="A166" s="86"/>
      <c r="B166" s="116" t="str">
        <v>Error Text</v>
      </c>
      <c r="C166" s="117" t="str">
        <v>Error text is derived using error number and error params</v>
      </c>
      <c r="D166" s="117" t="str">
        <v>Text</v>
      </c>
      <c r="E166" s="118" t="str">
        <v>string</v>
      </c>
      <c r="F166" s="119" t="str">
        <v>-</v>
      </c>
    </row>
    <row r="167" spans="1:6">
      <c r="A167" s="86"/>
      <c r="B167" s="124"/>
      <c r="C167" s="124"/>
      <c r="D167" s="124"/>
      <c r="E167" s="126"/>
      <c r="F167" s="124"/>
    </row>
    <row r="168" spans="1:6">
      <c r="B168" s="124"/>
      <c r="C168" s="124"/>
      <c r="D168" s="124"/>
      <c r="E168" s="126"/>
      <c r="F168" s="124"/>
    </row>
    <row r="169" spans="1:6">
      <c r="B169" s="124"/>
      <c r="C169" s="124"/>
      <c r="D169" s="124"/>
      <c r="E169" s="126"/>
      <c r="F169" s="124"/>
    </row>
    <row r="170" spans="1:6">
      <c r="B170" s="124"/>
      <c r="C170" s="124"/>
      <c r="D170" s="124"/>
      <c r="E170" s="126"/>
      <c r="F170" s="124"/>
    </row>
    <row r="171" spans="1:6" ht="15.75" thickBot="1">
      <c r="B171" s="124"/>
      <c r="C171" s="124"/>
      <c r="D171" s="124"/>
      <c r="E171" s="126"/>
      <c r="F171" s="124"/>
    </row>
    <row r="172" spans="1:6" ht="24">
      <c r="B172" s="109" t="s">
        <v>88</v>
      </c>
      <c r="C172" s="110" t="s">
        <v>2</v>
      </c>
      <c r="D172" s="110" t="s">
        <v>3099</v>
      </c>
      <c r="E172" s="110" t="s">
        <v>2085</v>
      </c>
      <c r="F172" s="111" t="s">
        <v>1993</v>
      </c>
    </row>
    <row r="173" spans="1:6" ht="409.6">
      <c r="A173" s="86"/>
      <c r="B173" s="81" t="str" cm="1">
        <f t="array" ref="B173:F197">IF('ASC OPC Standard'!B62:F86="","",'ASC OPC Standard'!B62:F86)</f>
        <v>Error Parameter Main State</v>
      </c>
      <c r="C173" s="82" t="str">
        <v>Enum that indicate the main state of the system. Enums are given below,
 0 Ruheschritt 
 1 Modus: Auto, Hand, Service 
 2 Referenzieren 
 3 Füllen 
 4 Kalibrierspülen 
 5 Applizieren im Automatikbetrieb 
 6 Spülen 
 7 Servicebetrieb 
  8 Zirkulationsbetrieb 
  9 Leeren 
 10 Warten auf das Vision System 
 11 XML-Datei wird geladen 
 12 Automatische Schmierung 
 13 Pistolen Kalibreirung 
 14 Zahnraddosierer 
 15 Schlauchbruchüberwachung 
 16 Modellbildung der offenen Strecke ohne (Druck-)Regler
 17: Generate graph for visco control 
18: Handling for the self test
 19: Handling for monitoring the pressure distance graph
 20: Handling for purging the meter chamber 
 21: Handling of Bubble Detection process
 22: Wait devices ready to operate (MAC Motor  signals 
 23: Automatic Leakage Test Process
 24: Measurement Nozzle Characteristics
 25: Compression Test</v>
      </c>
      <c r="D173" s="82" t="str">
        <v>-</v>
      </c>
      <c r="E173" s="114" t="str">
        <v>-</v>
      </c>
      <c r="F173" s="115" t="str">
        <v>-</v>
      </c>
    </row>
    <row r="174" spans="1:6" ht="60.75">
      <c r="B174" s="58" t="str">
        <v>Error Parameter Extended Main State</v>
      </c>
      <c r="C174" s="51" t="str">
        <v>Enum that indicate the extended state of the system. If there is an extended state it will override the main state.</v>
      </c>
      <c r="D174" s="51" t="str">
        <v>-</v>
      </c>
      <c r="E174" s="106" t="str">
        <v>-</v>
      </c>
      <c r="F174" s="113" t="str">
        <v>-</v>
      </c>
    </row>
    <row r="175" spans="1:6">
      <c r="A175" s="86"/>
      <c r="B175" s="81" t="str">
        <v>Controller Mode</v>
      </c>
      <c r="C175" s="82" t="str">
        <v>Mode of the controller.</v>
      </c>
      <c r="D175" s="82" t="str">
        <v>-</v>
      </c>
      <c r="E175" s="114" t="str">
        <v>-</v>
      </c>
      <c r="F175" s="115" t="str">
        <v>-</v>
      </c>
    </row>
    <row r="176" spans="1:6" ht="60.75">
      <c r="B176" s="58" t="str">
        <v>Error Parm 1</v>
      </c>
      <c r="C176" s="51" t="str">
        <v>Error paramater which is used to derive messageDescription, messageHint, messageTitle, errorText</v>
      </c>
      <c r="D176" s="51" t="str">
        <v>-</v>
      </c>
      <c r="E176" s="106" t="str">
        <v>-</v>
      </c>
      <c r="F176" s="113" t="str">
        <v>-</v>
      </c>
    </row>
    <row r="177" spans="1:6" ht="60.75">
      <c r="A177" s="86"/>
      <c r="B177" s="81" t="str">
        <v>Error Parm 2</v>
      </c>
      <c r="C177" s="82" t="str">
        <v>Error paramater which is used to derive messageDescription, messageHint, messageTitle, errorText</v>
      </c>
      <c r="D177" s="82" t="str">
        <v>-</v>
      </c>
      <c r="E177" s="114" t="str">
        <v>-</v>
      </c>
      <c r="F177" s="115" t="str">
        <v>-</v>
      </c>
    </row>
    <row r="178" spans="1:6" ht="48.75">
      <c r="B178" s="58" t="str">
        <v>Error Parm 3</v>
      </c>
      <c r="C178" s="51" t="str">
        <v>Error paramater is used to derive messageDescription, messageHint, messageTitle, errorText which</v>
      </c>
      <c r="D178" s="51" t="str">
        <v>-</v>
      </c>
      <c r="E178" s="106" t="str">
        <v>-</v>
      </c>
      <c r="F178" s="113" t="str">
        <v>-</v>
      </c>
    </row>
    <row r="179" spans="1:6">
      <c r="A179" s="86"/>
      <c r="B179" s="81" t="str">
        <v>Station</v>
      </c>
      <c r="C179" s="82" t="str">
        <v>Id of the runtime system</v>
      </c>
      <c r="D179" s="82" t="str">
        <v>-</v>
      </c>
      <c r="E179" s="114" t="str">
        <v>-</v>
      </c>
      <c r="F179" s="115" t="str">
        <v>-</v>
      </c>
    </row>
    <row r="180" spans="1:6" ht="48.75">
      <c r="B180" s="58" t="str">
        <v>Handle</v>
      </c>
      <c r="C180" s="51" t="str">
        <v>This is a number that increases whenever there is a new error. This was used for sorting the errors.</v>
      </c>
      <c r="D180" s="51" t="str">
        <v>-</v>
      </c>
      <c r="E180" s="106" t="str">
        <v>-</v>
      </c>
      <c r="F180" s="113" t="str">
        <v>-</v>
      </c>
    </row>
    <row r="181" spans="1:6">
      <c r="A181" s="86"/>
      <c r="B181" s="81" t="str">
        <v>Origin</v>
      </c>
      <c r="C181" s="82" t="str">
        <v>Origin</v>
      </c>
      <c r="D181" s="82" t="str">
        <v>-</v>
      </c>
      <c r="E181" s="114" t="str">
        <v>-</v>
      </c>
      <c r="F181" s="115" t="str">
        <v>-</v>
      </c>
    </row>
    <row r="182" spans="1:6" ht="84.75">
      <c r="B182" s="58" t="str">
        <v>SpsWhoAcked</v>
      </c>
      <c r="C182" s="51" t="str">
        <v>Indicates who acknowledged the error.
e_AckNone,
e_AckRobot,
e_AckPLC,
e_AckUser,
e_External</v>
      </c>
      <c r="D182" s="51" t="str">
        <v>-</v>
      </c>
      <c r="E182" s="106" t="str">
        <v>-</v>
      </c>
      <c r="F182" s="113" t="str">
        <v>-</v>
      </c>
    </row>
    <row r="183" spans="1:6" ht="84.75">
      <c r="A183" s="86"/>
      <c r="B183" s="81" t="str">
        <v>WhoAcked</v>
      </c>
      <c r="C183" s="82" t="str">
        <v>Indicates who acknowledged the error.
e_AckNone,
e_AckRobot,
e_AckPLC,
e_AckUser,
e_External</v>
      </c>
      <c r="D183" s="82" t="str">
        <v>-</v>
      </c>
      <c r="E183" s="114" t="str">
        <v>-</v>
      </c>
      <c r="F183" s="115" t="str">
        <v>-</v>
      </c>
    </row>
    <row r="184" spans="1:6">
      <c r="B184" s="58" t="str">
        <v>Operator Name</v>
      </c>
      <c r="C184" s="51" t="str">
        <v>Operator that was logged in</v>
      </c>
      <c r="D184" s="51" t="str">
        <v>-</v>
      </c>
      <c r="E184" s="106" t="str">
        <v>-</v>
      </c>
      <c r="F184" s="113" t="str">
        <v>-</v>
      </c>
    </row>
    <row r="185" spans="1:6" ht="24.75">
      <c r="A185" s="86"/>
      <c r="B185" s="81" t="str">
        <v>Acknowledgment Reason</v>
      </c>
      <c r="C185" s="82" t="str">
        <v>Reason of the acknowledgement</v>
      </c>
      <c r="D185" s="82" t="str">
        <v>-</v>
      </c>
      <c r="E185" s="114" t="str">
        <v>-</v>
      </c>
      <c r="F185" s="115" t="str">
        <v>-</v>
      </c>
    </row>
    <row r="186" spans="1:6" ht="24.75">
      <c r="B186" s="58" t="str">
        <v>Acknowledgment Timestamp</v>
      </c>
      <c r="C186" s="51" t="str">
        <v>Timestamp of the acknowledgement</v>
      </c>
      <c r="D186" s="51" t="str">
        <v>-</v>
      </c>
      <c r="E186" s="106" t="str">
        <v>-</v>
      </c>
      <c r="F186" s="113" t="str">
        <v>-</v>
      </c>
    </row>
    <row r="187" spans="1:6">
      <c r="A187" s="86"/>
      <c r="B187" s="81" t="str">
        <v/>
      </c>
      <c r="C187" s="82" t="str">
        <v/>
      </c>
      <c r="D187" s="82" t="str">
        <v/>
      </c>
      <c r="E187" s="114" t="str">
        <v/>
      </c>
      <c r="F187" s="115" t="str">
        <v/>
      </c>
    </row>
    <row r="188" spans="1:6">
      <c r="A188" s="86"/>
      <c r="B188" s="129" t="str">
        <v>Active Alarms</v>
      </c>
      <c r="C188" s="51" t="str">
        <v/>
      </c>
      <c r="D188" s="51" t="str">
        <v/>
      </c>
      <c r="E188" s="106" t="str">
        <v/>
      </c>
      <c r="F188" s="113" t="str">
        <v/>
      </c>
    </row>
    <row r="189" spans="1:6" ht="36.75">
      <c r="B189" s="81" t="str">
        <v>!!There is a data node but it is not used!!</v>
      </c>
      <c r="C189" s="82" t="e">
        <v>#N/A</v>
      </c>
      <c r="D189" s="82" t="str">
        <v/>
      </c>
      <c r="E189" s="114" t="str">
        <v/>
      </c>
      <c r="F189" s="115" t="str">
        <v/>
      </c>
    </row>
    <row r="190" spans="1:6">
      <c r="A190" s="86"/>
      <c r="B190" s="58" t="str">
        <v/>
      </c>
      <c r="C190" s="51" t="str">
        <v/>
      </c>
      <c r="D190" s="51" t="str">
        <v/>
      </c>
      <c r="E190" s="106" t="str">
        <v/>
      </c>
      <c r="F190" s="113" t="str">
        <v/>
      </c>
    </row>
    <row r="191" spans="1:6">
      <c r="B191" s="81" t="str">
        <v/>
      </c>
      <c r="C191" s="82" t="str">
        <v/>
      </c>
      <c r="D191" s="82" t="str">
        <v/>
      </c>
      <c r="E191" s="114" t="str">
        <v/>
      </c>
      <c r="F191" s="115" t="str">
        <v/>
      </c>
    </row>
    <row r="192" spans="1:6">
      <c r="A192" s="86"/>
      <c r="B192" s="58" t="str">
        <v/>
      </c>
      <c r="C192" s="51" t="str">
        <v/>
      </c>
      <c r="D192" s="51" t="str">
        <v/>
      </c>
      <c r="E192" s="106" t="str">
        <v/>
      </c>
      <c r="F192" s="113" t="str">
        <v/>
      </c>
    </row>
    <row r="193" spans="1:6">
      <c r="B193" s="81" t="str">
        <v/>
      </c>
      <c r="C193" s="82" t="str">
        <v/>
      </c>
      <c r="D193" s="82" t="str">
        <v/>
      </c>
      <c r="E193" s="114" t="str">
        <v/>
      </c>
      <c r="F193" s="115" t="str">
        <v/>
      </c>
    </row>
    <row r="194" spans="1:6" ht="24.75">
      <c r="A194" s="86"/>
      <c r="B194" s="129" t="str">
        <v>Parameter Changes</v>
      </c>
      <c r="C194" s="51" t="str">
        <v/>
      </c>
      <c r="D194" s="51" t="str">
        <v/>
      </c>
      <c r="E194" s="106" t="str">
        <v/>
      </c>
      <c r="F194" s="113" t="str">
        <v/>
      </c>
    </row>
    <row r="195" spans="1:6" ht="24.75">
      <c r="B195" s="81" t="str">
        <v>Parameter Date Time</v>
      </c>
      <c r="C195" s="82" t="str">
        <v>Timestamp of parameter change</v>
      </c>
      <c r="D195" s="82" t="str">
        <v>DateTime</v>
      </c>
      <c r="E195" s="114" t="str">
        <v>DateTime</v>
      </c>
      <c r="F195" s="115" t="str">
        <v>-</v>
      </c>
    </row>
    <row r="196" spans="1:6" ht="24.75">
      <c r="A196" s="86"/>
      <c r="B196" s="58" t="str">
        <v>UniqueId</v>
      </c>
      <c r="C196" s="51" t="str">
        <v xml:space="preserve">UniqueId of parameter change </v>
      </c>
      <c r="D196" s="51" t="str">
        <v>Id</v>
      </c>
      <c r="E196" s="106" t="str">
        <v>UInt32</v>
      </c>
      <c r="F196" s="113" t="str">
        <v>-</v>
      </c>
    </row>
    <row r="197" spans="1:6" ht="25.5" thickBot="1">
      <c r="B197" s="116" t="str">
        <v>Parameter Change User</v>
      </c>
      <c r="C197" s="117" t="str">
        <v>User name</v>
      </c>
      <c r="D197" s="117" t="str">
        <v>User</v>
      </c>
      <c r="E197" s="118" t="str">
        <v>string</v>
      </c>
      <c r="F197" s="119" t="str">
        <v>-</v>
      </c>
    </row>
    <row r="198" spans="1:6">
      <c r="A198" s="86"/>
      <c r="B198" s="124"/>
      <c r="C198" s="124"/>
      <c r="D198" s="124"/>
      <c r="E198" s="126"/>
      <c r="F198" s="124"/>
    </row>
    <row r="199" spans="1:6">
      <c r="B199" s="124"/>
      <c r="C199" s="124"/>
      <c r="D199" s="124"/>
      <c r="E199" s="126"/>
      <c r="F199" s="124"/>
    </row>
    <row r="200" spans="1:6">
      <c r="A200" s="86"/>
      <c r="B200" s="124"/>
      <c r="C200" s="124"/>
      <c r="D200" s="124"/>
      <c r="E200" s="126"/>
      <c r="F200" s="124"/>
    </row>
    <row r="201" spans="1:6">
      <c r="B201" s="124"/>
      <c r="C201" s="124"/>
      <c r="D201" s="124"/>
      <c r="E201" s="126"/>
      <c r="F201" s="124"/>
    </row>
    <row r="202" spans="1:6">
      <c r="A202" s="86"/>
      <c r="B202" s="124"/>
      <c r="C202" s="124"/>
      <c r="D202" s="124"/>
      <c r="E202" s="126"/>
      <c r="F202" s="124"/>
    </row>
    <row r="203" spans="1:6">
      <c r="B203" s="124"/>
      <c r="C203" s="124"/>
      <c r="D203" s="124"/>
      <c r="E203" s="126"/>
      <c r="F203" s="124"/>
    </row>
    <row r="204" spans="1:6" ht="15.75" thickBot="1">
      <c r="A204" s="86"/>
      <c r="B204" s="124"/>
      <c r="C204" s="124"/>
      <c r="D204" s="124"/>
      <c r="E204" s="126"/>
      <c r="F204" s="124"/>
    </row>
    <row r="205" spans="1:6" ht="24">
      <c r="B205" s="109" t="s">
        <v>88</v>
      </c>
      <c r="C205" s="110" t="s">
        <v>2</v>
      </c>
      <c r="D205" s="110" t="s">
        <v>3099</v>
      </c>
      <c r="E205" s="110" t="s">
        <v>2085</v>
      </c>
      <c r="F205" s="111" t="s">
        <v>1993</v>
      </c>
    </row>
    <row r="206" spans="1:6" ht="36.75">
      <c r="A206" s="86"/>
      <c r="B206" s="81" t="str" cm="1">
        <f t="array" ref="B206:F229">IF('ASC OPC Standard'!B87:F110="","",'ASC OPC Standard'!B87:F110)</f>
        <v>Parameter Change Access Level</v>
      </c>
      <c r="C206" s="82" t="e">
        <v>#N/A</v>
      </c>
      <c r="D206" s="82" t="str">
        <v>-</v>
      </c>
      <c r="E206" s="114" t="str">
        <v>-</v>
      </c>
      <c r="F206" s="115" t="str">
        <v>-</v>
      </c>
    </row>
    <row r="207" spans="1:6" ht="36.75">
      <c r="B207" s="58" t="str">
        <v>Localized Modification Location</v>
      </c>
      <c r="C207" s="51" t="e">
        <v>#N/A</v>
      </c>
      <c r="D207" s="51" t="str">
        <v>-</v>
      </c>
      <c r="E207" s="106" t="str">
        <v>-</v>
      </c>
      <c r="F207" s="113" t="str">
        <v>-</v>
      </c>
    </row>
    <row r="208" spans="1:6" ht="36.75">
      <c r="A208" s="86"/>
      <c r="B208" s="81" t="str">
        <v>Parameter Change OldValue</v>
      </c>
      <c r="C208" s="82" t="str">
        <v>Old value</v>
      </c>
      <c r="D208" s="82" t="str">
        <v>OldValue</v>
      </c>
      <c r="E208" s="114" t="str">
        <v>string</v>
      </c>
      <c r="F208" s="115" t="str">
        <v>-</v>
      </c>
    </row>
    <row r="209" spans="1:6" ht="36.75">
      <c r="B209" s="58" t="str">
        <v>Parameter Change NewValue</v>
      </c>
      <c r="C209" s="51" t="str">
        <v>New value</v>
      </c>
      <c r="D209" s="51" t="str">
        <v>NewValue</v>
      </c>
      <c r="E209" s="106" t="str">
        <v>string</v>
      </c>
      <c r="F209" s="113" t="str">
        <v>-</v>
      </c>
    </row>
    <row r="210" spans="1:6">
      <c r="A210" s="86"/>
      <c r="B210" s="81" t="str">
        <v>Station</v>
      </c>
      <c r="C210" s="82" t="str">
        <v>Id of the runtime system</v>
      </c>
      <c r="D210" s="82" t="str">
        <v>-</v>
      </c>
      <c r="E210" s="114" t="str">
        <v>-</v>
      </c>
      <c r="F210" s="115" t="str">
        <v>-</v>
      </c>
    </row>
    <row r="211" spans="1:6" ht="24.75">
      <c r="B211" s="58" t="str">
        <v>Parameter Name</v>
      </c>
      <c r="C211" s="51" t="str">
        <v>Name of parameter that was changed</v>
      </c>
      <c r="D211" s="51" t="str">
        <v>ParameterName</v>
      </c>
      <c r="E211" s="106" t="str">
        <v>string</v>
      </c>
      <c r="F211" s="113" t="str">
        <v>-</v>
      </c>
    </row>
    <row r="212" spans="1:6" ht="24.75">
      <c r="A212" s="86"/>
      <c r="B212" s="81" t="str">
        <v>Change Reason</v>
      </c>
      <c r="C212" s="82" t="str">
        <v>Reason for the change of the parameter</v>
      </c>
      <c r="D212" s="82" t="str">
        <v>-</v>
      </c>
      <c r="E212" s="114" t="str">
        <v>-</v>
      </c>
      <c r="F212" s="115" t="str">
        <v>-</v>
      </c>
    </row>
    <row r="213" spans="1:6" ht="60.75">
      <c r="B213" s="58" t="str">
        <v>Change Type</v>
      </c>
      <c r="C213" s="51" t="str">
        <v xml:space="preserve">        NotSet = 0,
        System = 1,
        User = 2,
        NotLogged = 3,
        UserFollowUp = 4</v>
      </c>
      <c r="D213" s="51" t="str">
        <v>-</v>
      </c>
      <c r="E213" s="106" t="str">
        <v>-</v>
      </c>
      <c r="F213" s="113" t="str">
        <v>-</v>
      </c>
    </row>
    <row r="214" spans="1:6">
      <c r="A214" s="86"/>
      <c r="B214" s="81" t="str">
        <v/>
      </c>
      <c r="C214" s="82" t="str">
        <v/>
      </c>
      <c r="D214" s="82" t="str">
        <v/>
      </c>
      <c r="E214" s="114" t="str">
        <v/>
      </c>
      <c r="F214" s="115" t="str">
        <v/>
      </c>
    </row>
    <row r="215" spans="1:6">
      <c r="B215" s="129" t="str">
        <v>Counters</v>
      </c>
      <c r="C215" s="51" t="str">
        <v/>
      </c>
      <c r="D215" s="51" t="str">
        <v/>
      </c>
      <c r="E215" s="106" t="str">
        <v/>
      </c>
      <c r="F215" s="113" t="str">
        <v/>
      </c>
    </row>
    <row r="216" spans="1:6">
      <c r="A216" s="86"/>
      <c r="B216" s="81" t="str">
        <v>System Cycles</v>
      </c>
      <c r="C216" s="82" t="str">
        <v>System cycle counter</v>
      </c>
      <c r="D216" s="82" t="str">
        <v>SystemCycles</v>
      </c>
      <c r="E216" s="114" t="str">
        <v>UInt64</v>
      </c>
      <c r="F216" s="115" t="str">
        <v>-</v>
      </c>
    </row>
    <row r="217" spans="1:6" ht="24.75">
      <c r="B217" s="58" t="str">
        <v>Cycles Applicator 1</v>
      </c>
      <c r="C217" s="51" t="str">
        <v>Cycles applicator for applicator 1</v>
      </c>
      <c r="D217" s="51" t="str">
        <v>CyclesApplicator1</v>
      </c>
      <c r="E217" s="106" t="str">
        <v>UInt64</v>
      </c>
      <c r="F217" s="113" t="str">
        <v>-</v>
      </c>
    </row>
    <row r="218" spans="1:6" ht="24.75">
      <c r="A218" s="86"/>
      <c r="B218" s="81" t="str">
        <v>Cycles Applicator 2</v>
      </c>
      <c r="C218" s="82" t="str">
        <v>Cycles applicator for applicator 2</v>
      </c>
      <c r="D218" s="82" t="str">
        <v>CyclesApplicator2</v>
      </c>
      <c r="E218" s="114" t="str">
        <v>UInt64</v>
      </c>
      <c r="F218" s="115" t="str">
        <v>-</v>
      </c>
    </row>
    <row r="219" spans="1:6" ht="24.75">
      <c r="B219" s="58" t="str">
        <v>Cycles Applicator 3</v>
      </c>
      <c r="C219" s="51" t="str">
        <v>Cycles applicator for applicator 3</v>
      </c>
      <c r="D219" s="51" t="str">
        <v>CyclesApplicator3</v>
      </c>
      <c r="E219" s="106" t="str">
        <v>UInt64</v>
      </c>
      <c r="F219" s="113" t="str">
        <v>-</v>
      </c>
    </row>
    <row r="220" spans="1:6" ht="24.75">
      <c r="A220" s="86"/>
      <c r="B220" s="81" t="str">
        <v>Cycles Applicator 4</v>
      </c>
      <c r="C220" s="82" t="str">
        <v>Cycles applicator for applicator 4</v>
      </c>
      <c r="D220" s="82" t="str">
        <v>CyclesApplicator4</v>
      </c>
      <c r="E220" s="114" t="str">
        <v>UInt64</v>
      </c>
      <c r="F220" s="115" t="str">
        <v>-</v>
      </c>
    </row>
    <row r="221" spans="1:6" ht="24.75">
      <c r="B221" s="58" t="str">
        <v>Cycles Meter 1 Fill Valve</v>
      </c>
      <c r="C221" s="51" t="str">
        <v>Cycles fill valve for meter 1</v>
      </c>
      <c r="D221" s="51" t="str">
        <v>CyclesFillValveMeter1</v>
      </c>
      <c r="E221" s="106" t="str">
        <v>UInt64</v>
      </c>
      <c r="F221" s="113" t="str">
        <v>-</v>
      </c>
    </row>
    <row r="222" spans="1:6" ht="24.75">
      <c r="B222" s="81" t="str">
        <v>Cycles Meter 2 Fill Valve</v>
      </c>
      <c r="C222" s="82" t="str">
        <v>Cycles fill valve for meter 2</v>
      </c>
      <c r="D222" s="82" t="str">
        <v>CyclesFillValveMeter2</v>
      </c>
      <c r="E222" s="114" t="str">
        <v>UInt64</v>
      </c>
      <c r="F222" s="115" t="str">
        <v>-</v>
      </c>
    </row>
    <row r="223" spans="1:6" ht="24.75">
      <c r="B223" s="58" t="str">
        <v>Total Used Volume</v>
      </c>
      <c r="C223" s="51" t="str">
        <v>Including maintenance, purge, applications</v>
      </c>
      <c r="D223" s="51" t="str">
        <v>TotalUsedVolume</v>
      </c>
      <c r="E223" s="106" t="str">
        <v>double</v>
      </c>
      <c r="F223" s="113" t="str">
        <v>cm³</v>
      </c>
    </row>
    <row r="224" spans="1:6" ht="24.75">
      <c r="B224" s="81" t="str">
        <v>Hpc1 Number Strokes Pump 1</v>
      </c>
      <c r="C224" s="82" t="str">
        <v>Number of strokes for Hpc 1 Pump 1</v>
      </c>
      <c r="D224" s="82" t="str">
        <v>Hpc1StrokesPump1</v>
      </c>
      <c r="E224" s="114" t="str">
        <v>UInt64</v>
      </c>
      <c r="F224" s="115" t="str">
        <v>-</v>
      </c>
    </row>
    <row r="225" spans="1:6" ht="24.75">
      <c r="B225" s="58" t="str">
        <v>Hpc1 Number Strokes Pump 2</v>
      </c>
      <c r="C225" s="51" t="str">
        <v>Number of strokes for Hpc 1 Pump 2</v>
      </c>
      <c r="D225" s="51" t="str">
        <v>Hpc1StrokesPump2</v>
      </c>
      <c r="E225" s="106" t="str">
        <v>UInt64</v>
      </c>
      <c r="F225" s="113" t="str">
        <v>-</v>
      </c>
    </row>
    <row r="226" spans="1:6" ht="24.75">
      <c r="B226" s="81" t="str">
        <v>Hpc1 Total Quantity</v>
      </c>
      <c r="C226" s="82" t="str">
        <v>Total quantity for Hpc 1</v>
      </c>
      <c r="D226" s="82" t="str">
        <v>Hpc1TotalQuantity</v>
      </c>
      <c r="E226" s="114" t="str">
        <v>double</v>
      </c>
      <c r="F226" s="115" t="str">
        <v>cm³</v>
      </c>
    </row>
    <row r="227" spans="1:6" ht="24.75">
      <c r="A227" s="86"/>
      <c r="B227" s="58" t="str">
        <v>Hpc2 Number Strokes Pump 1</v>
      </c>
      <c r="C227" s="51" t="str">
        <v>Number of strokes for Hpc 2 Pump 1</v>
      </c>
      <c r="D227" s="51" t="str">
        <v>Hpc2StrokesPump1</v>
      </c>
      <c r="E227" s="106" t="str">
        <v>UInt64</v>
      </c>
      <c r="F227" s="113" t="str">
        <v>-</v>
      </c>
    </row>
    <row r="228" spans="1:6" ht="24.75">
      <c r="B228" s="81" t="str">
        <v>Hpc2 Number Strokes Pump 2</v>
      </c>
      <c r="C228" s="82" t="str">
        <v>Number of strokes for Hpc 2 Pump 2</v>
      </c>
      <c r="D228" s="82" t="str">
        <v>Hpc2StrokesPump2</v>
      </c>
      <c r="E228" s="114" t="str">
        <v>UInt64</v>
      </c>
      <c r="F228" s="115" t="str">
        <v>-</v>
      </c>
    </row>
    <row r="229" spans="1:6" ht="25.5" thickBot="1">
      <c r="A229" s="86"/>
      <c r="B229" s="59" t="str">
        <v>Hpc2 Total Quantity</v>
      </c>
      <c r="C229" s="54" t="str">
        <v>Total quantity for Hpc 2</v>
      </c>
      <c r="D229" s="54" t="str">
        <v>Hpc2TotalQuantity</v>
      </c>
      <c r="E229" s="127" t="str">
        <v>double</v>
      </c>
      <c r="F229" s="128" t="str">
        <v>cm³</v>
      </c>
    </row>
    <row r="230" spans="1:6">
      <c r="B230" s="124"/>
      <c r="C230" s="124"/>
      <c r="D230" s="124"/>
      <c r="E230" s="126"/>
      <c r="F230" s="124"/>
    </row>
    <row r="231" spans="1:6">
      <c r="A231" s="86"/>
      <c r="B231" s="124"/>
      <c r="C231" s="124"/>
      <c r="D231" s="124"/>
      <c r="E231" s="126"/>
      <c r="F231" s="124"/>
    </row>
    <row r="232" spans="1:6">
      <c r="B232" s="124"/>
      <c r="C232" s="124"/>
      <c r="D232" s="124"/>
      <c r="E232" s="126"/>
      <c r="F232" s="124"/>
    </row>
    <row r="233" spans="1:6">
      <c r="A233" s="86"/>
      <c r="B233" s="124"/>
      <c r="C233" s="124"/>
      <c r="D233" s="124"/>
      <c r="E233" s="126"/>
      <c r="F233" s="124"/>
    </row>
    <row r="234" spans="1:6" ht="15.75" thickBot="1">
      <c r="B234" s="124"/>
      <c r="C234" s="124"/>
      <c r="D234" s="124"/>
      <c r="E234" s="126"/>
      <c r="F234" s="124"/>
    </row>
    <row r="235" spans="1:6" ht="24">
      <c r="B235" s="109" t="s">
        <v>88</v>
      </c>
      <c r="C235" s="110" t="s">
        <v>2</v>
      </c>
      <c r="D235" s="110" t="s">
        <v>3099</v>
      </c>
      <c r="E235" s="110" t="s">
        <v>2085</v>
      </c>
      <c r="F235" s="111" t="s">
        <v>1993</v>
      </c>
    </row>
    <row r="236" spans="1:6">
      <c r="A236" s="86"/>
      <c r="B236" s="122" t="str" cm="1">
        <f t="array" ref="B236:F244">IF('ASC OPC Standard'!B112:F120="","",'ASC OPC Standard'!B112:F120)</f>
        <v>SystemStatus</v>
      </c>
      <c r="C236" s="82" t="str">
        <v/>
      </c>
      <c r="D236" s="82" t="str">
        <v/>
      </c>
      <c r="E236" s="114" t="str">
        <v/>
      </c>
      <c r="F236" s="115" t="str">
        <v>-</v>
      </c>
    </row>
    <row r="237" spans="1:6" ht="144.75">
      <c r="B237" s="58" t="str">
        <v>Hpc1 State Pump 1</v>
      </c>
      <c r="C237" s="51" t="str">
        <v>Pump Status for Hpc 1 Pump 1. Removed it from Standarad interface because the Opc tags we were using was not correct and these variables can belong to either PCU1 or PCU2 depending upon what is chosen in Visu. So this is not the correct variable to use and till nw we didn’t get a proper variable to use for PumpStatus.</v>
      </c>
      <c r="D237" s="51" t="str">
        <v>PumpStatusHpc1Pump1</v>
      </c>
      <c r="E237" s="106" t="str">
        <v>string</v>
      </c>
      <c r="F237" s="113" t="str">
        <v>-</v>
      </c>
    </row>
    <row r="238" spans="1:6" ht="144.75">
      <c r="A238" s="86"/>
      <c r="B238" s="81" t="str">
        <v>Hpc1 State Pump 2</v>
      </c>
      <c r="C238" s="82" t="str">
        <v>Pump Status for Hpc 1 Pump 2. Removed it from Standarad interface because the Opc tags we were using was not correct and these variables can belong to either PCU1 or PCU2 depending upon what is chosen in Visu. So this is not the correct variable to use and till nw we didn’t get a proper variable to use for PumpStatus.</v>
      </c>
      <c r="D238" s="82" t="str">
        <v>PumpStatusHpc1Pump2</v>
      </c>
      <c r="E238" s="114" t="str">
        <v>string</v>
      </c>
      <c r="F238" s="115" t="str">
        <v>-</v>
      </c>
    </row>
    <row r="239" spans="1:6" ht="24.75">
      <c r="B239" s="58" t="str">
        <v>Hpc1 Fill Level Warning Pump 1</v>
      </c>
      <c r="C239" s="51" t="str">
        <v>Fill level warning for Hpc1 Pump 1</v>
      </c>
      <c r="D239" s="51" t="str">
        <v>FillLevelWarningHpc1Pump1</v>
      </c>
      <c r="E239" s="106" t="str">
        <v>string</v>
      </c>
      <c r="F239" s="113" t="str">
        <v>-</v>
      </c>
    </row>
    <row r="240" spans="1:6" ht="24.75">
      <c r="A240" s="86"/>
      <c r="B240" s="81" t="str">
        <v>Hpc1 Fill Level Warning Pump 2</v>
      </c>
      <c r="C240" s="82" t="str">
        <v>Fill level warning for Hpc1 Pump 2</v>
      </c>
      <c r="D240" s="82" t="str">
        <v>FillLevelWarningHpc1Pump2</v>
      </c>
      <c r="E240" s="114" t="str">
        <v>string</v>
      </c>
      <c r="F240" s="115" t="str">
        <v>-</v>
      </c>
    </row>
    <row r="241" spans="1:6" ht="144.75">
      <c r="B241" s="58" t="str">
        <v>Hpc2 State Pump 1</v>
      </c>
      <c r="C241" s="51" t="str">
        <v>Pump Status for Hpc 2 Pump 1. Removed it from Standarad interface because the Opc tags we were using was not correct and these variables can belong to either PCU1 or PCU2 depending upon what is chosen in Visu. So this is not the correct variable to use and till nw we didn’t get a proper variable to use for PumpStatus.</v>
      </c>
      <c r="D241" s="51" t="str">
        <v>PumpStatusHpc2Pump1</v>
      </c>
      <c r="E241" s="106" t="str">
        <v>string</v>
      </c>
      <c r="F241" s="113" t="str">
        <v>-</v>
      </c>
    </row>
    <row r="242" spans="1:6" ht="144.75">
      <c r="A242" s="86"/>
      <c r="B242" s="81" t="str">
        <v>Hpc2 State Pump 2</v>
      </c>
      <c r="C242" s="82" t="str">
        <v>Pump Status for Hpc 2 Pump 2. Removed it from Standarad interface because the Opc tags we were using was not correct and these variables can belong to either PCU1 or PCU2 depending upon what is chosen in Visu. So this is not the correct variable to use and till nw we didn’t get a proper variable to use for PumpStatus.</v>
      </c>
      <c r="D242" s="82" t="str">
        <v>PumpStatusHpc2Pump2</v>
      </c>
      <c r="E242" s="114" t="str">
        <v>string</v>
      </c>
      <c r="F242" s="115" t="str">
        <v>-</v>
      </c>
    </row>
    <row r="243" spans="1:6" ht="24.75">
      <c r="B243" s="58" t="str">
        <v>Hpc2 Fill Level Warning Pump 1</v>
      </c>
      <c r="C243" s="51" t="str">
        <v>Fill level warning for Hpc2 Pump 1</v>
      </c>
      <c r="D243" s="51" t="str">
        <v>FillLevelWarningHpc2Pump1</v>
      </c>
      <c r="E243" s="106" t="str">
        <v>string</v>
      </c>
      <c r="F243" s="113" t="str">
        <v>-</v>
      </c>
    </row>
    <row r="244" spans="1:6" ht="25.5" thickBot="1">
      <c r="A244" s="86"/>
      <c r="B244" s="116" t="str">
        <v>Hpc2 Fill Level Warning Pump 2</v>
      </c>
      <c r="C244" s="117" t="str">
        <v>Fill level warning for Hpc2 Pump 2</v>
      </c>
      <c r="D244" s="117" t="str">
        <v>FillLevelWarningHpc2Pump2</v>
      </c>
      <c r="E244" s="118" t="str">
        <v>string</v>
      </c>
      <c r="F244" s="119" t="str">
        <v>-</v>
      </c>
    </row>
    <row r="246" spans="1:6">
      <c r="A246" s="86"/>
    </row>
    <row r="248" spans="1:6">
      <c r="A248" s="86"/>
    </row>
    <row r="250" spans="1:6">
      <c r="A250" s="86"/>
    </row>
  </sheetData>
  <mergeCells count="1">
    <mergeCell ref="C50:D50"/>
  </mergeCells>
  <pageMargins left="0.7" right="0.7" top="0.75" bottom="0.75" header="0.3" footer="0.3"/>
  <pageSetup paperSize="9" scale="98" orientation="portrait" r:id="rId1"/>
  <headerFooter>
    <oddFooter>&amp;C&amp;9ASC5000V3 OPC UA Interface Standard IAS
SAP Nr.: 10000105092,V1.1, &amp;D&amp;R&amp;P</oddFooter>
  </headerFooter>
  <rowBreaks count="3" manualBreakCount="3">
    <brk id="170" max="16383" man="1"/>
    <brk id="202" max="16383" man="1"/>
    <brk id="233" max="16383" man="1"/>
  </rowBreaks>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E8F935-F49A-452E-B40F-43DB61979F83}">
  <dimension ref="A11:F131"/>
  <sheetViews>
    <sheetView topLeftCell="A99" workbookViewId="0">
      <selection activeCell="I118" sqref="I118"/>
    </sheetView>
  </sheetViews>
  <sheetFormatPr defaultColWidth="8.7109375" defaultRowHeight="15"/>
  <cols>
    <col min="1" max="1" width="3.85546875" customWidth="1"/>
    <col min="2" max="2" width="13.7109375" customWidth="1"/>
    <col min="3" max="3" width="24.5703125" customWidth="1"/>
    <col min="4" max="4" width="17.85546875" customWidth="1"/>
    <col min="5" max="5" width="13.28515625" style="38" customWidth="1"/>
    <col min="6" max="6" width="6.5703125" customWidth="1"/>
    <col min="8" max="10" width="9" customWidth="1"/>
  </cols>
  <sheetData>
    <row r="11" spans="4:4">
      <c r="D11" s="38"/>
    </row>
    <row r="12" spans="4:4">
      <c r="D12" s="38"/>
    </row>
    <row r="13" spans="4:4">
      <c r="D13" s="38"/>
    </row>
    <row r="14" spans="4:4">
      <c r="D14" s="38"/>
    </row>
    <row r="15" spans="4:4">
      <c r="D15" s="38"/>
    </row>
    <row r="16" spans="4:4">
      <c r="D16" s="38"/>
    </row>
    <row r="17" spans="2:4">
      <c r="D17" s="38"/>
    </row>
    <row r="18" spans="2:4">
      <c r="D18" s="38"/>
    </row>
    <row r="19" spans="2:4">
      <c r="D19" s="38"/>
    </row>
    <row r="20" spans="2:4">
      <c r="D20" s="38"/>
    </row>
    <row r="21" spans="2:4">
      <c r="D21" s="38"/>
    </row>
    <row r="22" spans="2:4">
      <c r="D22" s="38"/>
    </row>
    <row r="23" spans="2:4" ht="26.25">
      <c r="D23" s="46"/>
    </row>
    <row r="24" spans="2:4" ht="26.25">
      <c r="D24" s="46"/>
    </row>
    <row r="25" spans="2:4" ht="26.25">
      <c r="D25" s="46"/>
    </row>
    <row r="26" spans="2:4">
      <c r="D26" s="38"/>
    </row>
    <row r="27" spans="2:4">
      <c r="D27" s="38"/>
    </row>
    <row r="28" spans="2:4">
      <c r="D28" s="38"/>
    </row>
    <row r="29" spans="2:4">
      <c r="D29" s="38"/>
    </row>
    <row r="30" spans="2:4">
      <c r="B30" s="47"/>
      <c r="D30" s="48"/>
    </row>
    <row r="31" spans="2:4">
      <c r="D31" s="48"/>
    </row>
    <row r="32" spans="2:4">
      <c r="D32" s="48"/>
    </row>
    <row r="33" spans="2:5">
      <c r="D33" s="38"/>
    </row>
    <row r="34" spans="2:5">
      <c r="B34" s="47"/>
      <c r="D34" s="48"/>
    </row>
    <row r="35" spans="2:5">
      <c r="D35" s="38"/>
    </row>
    <row r="36" spans="2:5">
      <c r="D36" s="38"/>
    </row>
    <row r="37" spans="2:5">
      <c r="D37" s="38"/>
    </row>
    <row r="38" spans="2:5">
      <c r="D38" s="38"/>
    </row>
    <row r="39" spans="2:5">
      <c r="D39" s="38"/>
    </row>
    <row r="40" spans="2:5">
      <c r="C40" s="47"/>
      <c r="D40" s="48"/>
    </row>
    <row r="41" spans="2:5">
      <c r="C41" s="47"/>
      <c r="D41" s="48"/>
    </row>
    <row r="42" spans="2:5">
      <c r="C42" s="47"/>
      <c r="D42" s="48"/>
    </row>
    <row r="43" spans="2:5">
      <c r="C43" s="47"/>
      <c r="D43" s="48"/>
    </row>
    <row r="44" spans="2:5">
      <c r="C44" s="47"/>
      <c r="D44" s="48"/>
    </row>
    <row r="46" spans="2:5">
      <c r="B46" s="95" t="s">
        <v>3094</v>
      </c>
      <c r="C46" s="95" t="s">
        <v>3748</v>
      </c>
    </row>
    <row r="47" spans="2:5">
      <c r="B47" t="s">
        <v>3994</v>
      </c>
      <c r="E47"/>
    </row>
    <row r="48" spans="2:5">
      <c r="B48" s="61" t="s">
        <v>48</v>
      </c>
      <c r="C48" s="61" t="s">
        <v>49</v>
      </c>
      <c r="D48" s="61" t="s">
        <v>50</v>
      </c>
      <c r="E48" s="62" t="s">
        <v>51</v>
      </c>
    </row>
    <row r="49" spans="2:6">
      <c r="B49" s="61" t="s">
        <v>2767</v>
      </c>
      <c r="C49" s="61" t="s">
        <v>52</v>
      </c>
      <c r="D49" s="61" t="s">
        <v>3095</v>
      </c>
      <c r="E49" s="63" t="s">
        <v>54</v>
      </c>
    </row>
    <row r="50" spans="2:6">
      <c r="B50" s="61" t="s">
        <v>2768</v>
      </c>
      <c r="C50" s="61" t="s">
        <v>55</v>
      </c>
      <c r="D50" s="61" t="s">
        <v>56</v>
      </c>
      <c r="E50" s="63" t="s">
        <v>54</v>
      </c>
    </row>
    <row r="51" spans="2:6">
      <c r="B51" s="64"/>
      <c r="C51" s="64"/>
      <c r="D51" s="64"/>
      <c r="E51" s="65"/>
    </row>
    <row r="52" spans="2:6">
      <c r="B52" s="64"/>
      <c r="C52" s="64"/>
      <c r="D52" s="64"/>
      <c r="E52" s="65"/>
    </row>
    <row r="53" spans="2:6">
      <c r="B53" s="64"/>
      <c r="C53" s="64"/>
      <c r="D53" s="64"/>
      <c r="E53" s="65"/>
    </row>
    <row r="55" spans="2:6">
      <c r="B55" s="87" t="str">
        <f>IF('Template Pdf'!B55="","",'Template Pdf'!B55)</f>
        <v>Table of contents</v>
      </c>
    </row>
    <row r="56" spans="2:6">
      <c r="B56" s="33" t="str">
        <f>IF('Template Pdf'!B56="","",'Template Pdf'!B56)</f>
        <v>1. Revision History</v>
      </c>
      <c r="F56">
        <v>2</v>
      </c>
    </row>
    <row r="57" spans="2:6">
      <c r="B57" s="33" t="str">
        <f ca="1">LEFT('Template Pdf'!B57,3)&amp;B46&amp;RIGHT('Template Pdf'!B57,16)</f>
        <v>2. OPCUA Data Collection</v>
      </c>
      <c r="F57">
        <v>3</v>
      </c>
    </row>
    <row r="58" spans="2:6">
      <c r="B58" s="33" t="str">
        <f>IF('Template Pdf'!B58="","",'Template Pdf'!B58)</f>
        <v/>
      </c>
      <c r="C58" t="s">
        <v>61</v>
      </c>
      <c r="F58">
        <v>3</v>
      </c>
    </row>
    <row r="59" spans="2:6">
      <c r="B59" s="33" t="str">
        <f>IF('Template Pdf'!B59="","",'Template Pdf'!B59)</f>
        <v/>
      </c>
      <c r="C59" t="s">
        <v>3098</v>
      </c>
      <c r="F59">
        <v>3</v>
      </c>
    </row>
    <row r="60" spans="2:6">
      <c r="B60" s="33" t="str">
        <f>IF('Template Pdf'!B60="","",'Template Pdf'!B60)</f>
        <v/>
      </c>
    </row>
    <row r="61" spans="2:6">
      <c r="B61" s="33" t="str">
        <f>IF('Template Pdf'!B61="","",'Template Pdf'!B61)</f>
        <v/>
      </c>
    </row>
    <row r="62" spans="2:6">
      <c r="B62" s="88" t="str">
        <f ca="1">LEFT('Template Pdf'!B62,3)&amp;B46&amp;RIGHT('Template Pdf'!B62,16)</f>
        <v>2. OPCUA Data Collection</v>
      </c>
    </row>
    <row r="63" spans="2:6">
      <c r="B63" s="88" t="str">
        <f>IF('Template Pdf'!B63="","",'Template Pdf'!B63)</f>
        <v xml:space="preserve">2.1 Commercial Guideline &amp; Recommendations </v>
      </c>
    </row>
    <row r="64" spans="2:6">
      <c r="B64" s="94" t="str">
        <f>IF('Template Pdf'!B64="","",'Template Pdf'!B64)</f>
        <v>1. The current document serves as a guide. It is continuously enriched and maintained by Atlas Copco.</v>
      </c>
    </row>
    <row r="65" spans="2:2">
      <c r="B65" s="94" t="str">
        <f>IF('Template Pdf'!B65="","",'Template Pdf'!B65)</f>
        <v xml:space="preserve">2. The enabling of the data transfer functionality, is linked to a license file activation on the controller. </v>
      </c>
    </row>
    <row r="66" spans="2:2">
      <c r="B66" s="94" t="str">
        <f>IF('Template Pdf'!B67="","",'Template Pdf'!B67)</f>
        <v>3. It has to be noted that some quantities might only be available through the use of specific options in the controller, </v>
      </c>
    </row>
    <row r="67" spans="2:2">
      <c r="B67" s="94" t="str">
        <f>IF('Template Pdf'!B69="","",'Template Pdf'!B69)</f>
        <v xml:space="preserve">4. A simulator is usually provided to facilitate the integration in the factory network, prior the delivery of the real </v>
      </c>
    </row>
    <row r="68" spans="2:2">
      <c r="B68" s="94" t="str">
        <f>IF('Template Pdf'!B71="","",'Template Pdf'!B71)</f>
        <v/>
      </c>
    </row>
    <row r="69" spans="2:2">
      <c r="B69" s="94" t="str">
        <f>IF('Template Pdf'!B72="","",'Template Pdf'!B72)</f>
        <v/>
      </c>
    </row>
    <row r="70" spans="2:2">
      <c r="B70" s="33" t="str">
        <f>IF('Template Pdf'!B73="","",'Template Pdf'!B73)</f>
        <v/>
      </c>
    </row>
    <row r="71" spans="2:2">
      <c r="B71" s="33" t="str">
        <f>IF('Template Pdf'!B74="","",'Template Pdf'!B74)</f>
        <v/>
      </c>
    </row>
    <row r="72" spans="2:2">
      <c r="B72" s="88" t="str">
        <f>IF('Template Pdf'!B75="","",'Template Pdf'!B75)</f>
        <v>2.2 Data description</v>
      </c>
    </row>
    <row r="73" spans="2:2">
      <c r="B73" s="94" t="str">
        <f>LEFT('Template Pdf'!B76,30)&amp;C46&amp;MID('Template Pdf'!B76,31,37)&amp;B46&amp;RIGHT('Template Pdf'!B76,8)</f>
        <v xml:space="preserve">Available data are listed in tASC5000V3he table below. OPCUA below. </v>
      </c>
    </row>
    <row r="74" spans="2:2">
      <c r="B74" s="94" t="e">
        <f>IF('Template Pdf'!#REF!="","",'Template Pdf'!#REF!)</f>
        <v>#REF!</v>
      </c>
    </row>
    <row r="75" spans="2:2">
      <c r="B75" s="94" t="str">
        <f>IF('Template Pdf'!B77="","",'Template Pdf'!B77)</f>
        <v xml:space="preserve">Within JSON messages (especially for MQTT), the order of the properties may differ in the future, </v>
      </c>
    </row>
    <row r="76" spans="2:2">
      <c r="B76" s="60"/>
    </row>
    <row r="77" spans="2:2">
      <c r="B77" s="60"/>
    </row>
    <row r="78" spans="2:2">
      <c r="B78" s="60"/>
    </row>
    <row r="79" spans="2:2">
      <c r="B79" s="60"/>
    </row>
    <row r="80" spans="2:2">
      <c r="B80" s="60"/>
    </row>
    <row r="81" spans="2:3">
      <c r="B81" s="60"/>
    </row>
    <row r="82" spans="2:3">
      <c r="B82" s="60"/>
    </row>
    <row r="83" spans="2:3">
      <c r="B83" s="60"/>
    </row>
    <row r="84" spans="2:3">
      <c r="B84" s="60"/>
    </row>
    <row r="85" spans="2:3">
      <c r="B85" s="60"/>
    </row>
    <row r="86" spans="2:3">
      <c r="B86" s="60"/>
    </row>
    <row r="87" spans="2:3">
      <c r="B87" s="60"/>
    </row>
    <row r="88" spans="2:3">
      <c r="B88" s="60"/>
    </row>
    <row r="89" spans="2:3">
      <c r="B89" s="60"/>
    </row>
    <row r="90" spans="2:3">
      <c r="B90" s="60"/>
    </row>
    <row r="91" spans="2:3">
      <c r="B91" s="60"/>
    </row>
    <row r="92" spans="2:3">
      <c r="B92" s="60"/>
    </row>
    <row r="93" spans="2:3">
      <c r="B93" s="60"/>
    </row>
    <row r="94" spans="2:3">
      <c r="B94" s="60"/>
      <c r="C94" s="66"/>
    </row>
    <row r="96" spans="2:3" ht="15.75" thickBot="1"/>
    <row r="97" spans="1:6" ht="36.75" thickBot="1">
      <c r="B97" s="74" t="str" cm="1">
        <f t="array" ref="B97:F105">IF('ASC OPC BMW'!A2:E10="","",'ASC OPC BMW'!A2:E10)</f>
        <v>Data</v>
      </c>
      <c r="C97" s="75" t="str">
        <v>Description</v>
      </c>
      <c r="D97" s="75" t="str">
        <v>Name in OPC UA (Node or Method Output Argument)</v>
      </c>
      <c r="E97" s="75" t="str">
        <v>Example / Format</v>
      </c>
      <c r="F97" s="76" t="str">
        <v>Unit</v>
      </c>
    </row>
    <row r="98" spans="1:6">
      <c r="A98" s="86"/>
      <c r="B98" s="123" t="str">
        <v>Active Alarms</v>
      </c>
      <c r="C98" s="77" t="str">
        <v/>
      </c>
      <c r="D98" s="77" t="str">
        <v/>
      </c>
      <c r="E98" s="130" t="str">
        <v/>
      </c>
      <c r="F98" s="131" t="str">
        <v/>
      </c>
    </row>
    <row r="99" spans="1:6" ht="36.75">
      <c r="B99" s="58" t="str">
        <v>Array of error codes</v>
      </c>
      <c r="C99" s="51" t="str">
        <v>This data is used to derive messageDescription, messageHint, messageTitle</v>
      </c>
      <c r="D99" s="51" t="str">
        <v>Code</v>
      </c>
      <c r="E99" s="106" t="str">
        <v>UInt32</v>
      </c>
      <c r="F99" s="113" t="str">
        <v>-</v>
      </c>
    </row>
    <row r="100" spans="1:6" ht="84.75">
      <c r="A100" s="86"/>
      <c r="B100" s="81" t="str">
        <v>Array of error categories</v>
      </c>
      <c r="C100" s="82" t="str">
        <v>Type of error. Types are given below,
*Error
*Warning
*NoAckError
*MinorError
*NoAckWarning</v>
      </c>
      <c r="D100" s="82" t="str">
        <v>CategoryAsString</v>
      </c>
      <c r="E100" s="114" t="str">
        <v>string, e.g. "Warning"</v>
      </c>
      <c r="F100" s="115" t="str">
        <v>-</v>
      </c>
    </row>
    <row r="101" spans="1:6">
      <c r="B101" s="58" t="str">
        <v/>
      </c>
      <c r="C101" s="51" t="str">
        <v/>
      </c>
      <c r="D101" s="51" t="str">
        <v/>
      </c>
      <c r="E101" s="106" t="str">
        <v/>
      </c>
      <c r="F101" s="113" t="str">
        <v/>
      </c>
    </row>
    <row r="102" spans="1:6">
      <c r="A102" s="86"/>
      <c r="B102" s="81" t="str">
        <v/>
      </c>
      <c r="C102" s="82" t="str">
        <v/>
      </c>
      <c r="D102" s="82" t="str">
        <v/>
      </c>
      <c r="E102" s="114" t="str">
        <v/>
      </c>
      <c r="F102" s="115" t="str">
        <v/>
      </c>
    </row>
    <row r="103" spans="1:6">
      <c r="B103" s="58" t="str">
        <v/>
      </c>
      <c r="C103" s="51" t="str">
        <v/>
      </c>
      <c r="D103" s="51" t="str">
        <v/>
      </c>
      <c r="E103" s="106" t="str">
        <v/>
      </c>
      <c r="F103" s="113" t="str">
        <v/>
      </c>
    </row>
    <row r="104" spans="1:6">
      <c r="A104" s="86"/>
      <c r="B104" s="81" t="str">
        <v/>
      </c>
      <c r="C104" s="82" t="str">
        <v/>
      </c>
      <c r="D104" s="82" t="str">
        <v/>
      </c>
      <c r="E104" s="114" t="str">
        <v/>
      </c>
      <c r="F104" s="115" t="str">
        <v/>
      </c>
    </row>
    <row r="105" spans="1:6">
      <c r="B105" s="58" t="str">
        <v/>
      </c>
      <c r="C105" s="51" t="str">
        <v/>
      </c>
      <c r="D105" s="51" t="str">
        <v/>
      </c>
      <c r="E105" s="106" t="str">
        <v/>
      </c>
      <c r="F105" s="113" t="str">
        <v/>
      </c>
    </row>
    <row r="106" spans="1:6">
      <c r="A106" s="86"/>
      <c r="B106" s="81"/>
      <c r="C106" s="82"/>
      <c r="D106" s="82"/>
      <c r="E106" s="114"/>
      <c r="F106" s="115"/>
    </row>
    <row r="107" spans="1:6">
      <c r="B107" s="58"/>
      <c r="C107" s="51"/>
      <c r="D107" s="51"/>
      <c r="E107" s="106"/>
      <c r="F107" s="113"/>
    </row>
    <row r="108" spans="1:6">
      <c r="A108" s="86"/>
      <c r="B108" s="81"/>
      <c r="C108" s="82"/>
      <c r="D108" s="82"/>
      <c r="E108" s="114"/>
      <c r="F108" s="115"/>
    </row>
    <row r="109" spans="1:6">
      <c r="B109" s="58"/>
      <c r="C109" s="51"/>
      <c r="D109" s="51"/>
      <c r="E109" s="106"/>
      <c r="F109" s="113"/>
    </row>
    <row r="110" spans="1:6">
      <c r="A110" s="86"/>
      <c r="B110" s="81"/>
      <c r="C110" s="82"/>
      <c r="D110" s="82"/>
      <c r="E110" s="114"/>
      <c r="F110" s="115"/>
    </row>
    <row r="111" spans="1:6">
      <c r="B111" s="58"/>
      <c r="C111" s="51"/>
      <c r="D111" s="51"/>
      <c r="E111" s="106"/>
      <c r="F111" s="113"/>
    </row>
    <row r="112" spans="1:6">
      <c r="A112" s="86"/>
      <c r="B112" s="81"/>
      <c r="C112" s="82"/>
      <c r="D112" s="82"/>
      <c r="E112" s="114"/>
      <c r="F112" s="115"/>
    </row>
    <row r="113" spans="1:6">
      <c r="B113" s="58"/>
      <c r="C113" s="51"/>
      <c r="D113" s="51"/>
      <c r="E113" s="106"/>
      <c r="F113" s="113"/>
    </row>
    <row r="114" spans="1:6">
      <c r="A114" s="86"/>
      <c r="B114" s="81"/>
      <c r="C114" s="82"/>
      <c r="D114" s="82"/>
      <c r="E114" s="114"/>
      <c r="F114" s="115"/>
    </row>
    <row r="115" spans="1:6">
      <c r="B115" s="58"/>
      <c r="C115" s="51"/>
      <c r="D115" s="51"/>
      <c r="E115" s="106"/>
      <c r="F115" s="113"/>
    </row>
    <row r="116" spans="1:6">
      <c r="A116" s="86"/>
      <c r="B116" s="81"/>
      <c r="C116" s="82"/>
      <c r="D116" s="82"/>
      <c r="E116" s="114"/>
      <c r="F116" s="115"/>
    </row>
    <row r="117" spans="1:6">
      <c r="B117" s="58"/>
      <c r="C117" s="51"/>
      <c r="D117" s="51"/>
      <c r="E117" s="106"/>
      <c r="F117" s="113"/>
    </row>
    <row r="118" spans="1:6">
      <c r="A118" s="86"/>
      <c r="B118" s="81"/>
      <c r="C118" s="82"/>
      <c r="D118" s="82"/>
      <c r="E118" s="114"/>
      <c r="F118" s="115"/>
    </row>
    <row r="119" spans="1:6">
      <c r="B119" s="58"/>
      <c r="C119" s="51"/>
      <c r="D119" s="51"/>
      <c r="E119" s="106"/>
      <c r="F119" s="113"/>
    </row>
    <row r="120" spans="1:6">
      <c r="A120" s="86"/>
      <c r="B120" s="81"/>
      <c r="C120" s="82"/>
      <c r="D120" s="82"/>
      <c r="E120" s="114"/>
      <c r="F120" s="115"/>
    </row>
    <row r="121" spans="1:6">
      <c r="B121" s="58"/>
      <c r="C121" s="51"/>
      <c r="D121" s="51"/>
      <c r="E121" s="106"/>
      <c r="F121" s="113"/>
    </row>
    <row r="122" spans="1:6">
      <c r="A122" s="86"/>
      <c r="B122" s="81"/>
      <c r="C122" s="82"/>
      <c r="D122" s="82"/>
      <c r="E122" s="114"/>
      <c r="F122" s="115"/>
    </row>
    <row r="123" spans="1:6">
      <c r="B123" s="58"/>
      <c r="C123" s="51"/>
      <c r="D123" s="50"/>
      <c r="E123" s="52"/>
      <c r="F123" s="53"/>
    </row>
    <row r="124" spans="1:6">
      <c r="A124" s="86"/>
      <c r="B124" s="81"/>
      <c r="C124" s="82"/>
      <c r="D124" s="83"/>
      <c r="E124" s="84"/>
      <c r="F124" s="85"/>
    </row>
    <row r="125" spans="1:6" ht="15.75" thickBot="1">
      <c r="B125" s="59"/>
      <c r="C125" s="54"/>
      <c r="D125" s="55"/>
      <c r="E125" s="56"/>
      <c r="F125" s="57"/>
    </row>
    <row r="126" spans="1:6">
      <c r="A126" s="86"/>
      <c r="B126" s="124"/>
      <c r="C126" s="124"/>
      <c r="D126" s="49"/>
      <c r="E126" s="125"/>
      <c r="F126" s="49"/>
    </row>
    <row r="127" spans="1:6">
      <c r="B127" s="124"/>
      <c r="C127" s="124"/>
      <c r="D127" s="49"/>
      <c r="E127" s="125"/>
      <c r="F127" s="49"/>
    </row>
    <row r="128" spans="1:6">
      <c r="A128" s="86"/>
      <c r="B128" s="124"/>
      <c r="C128" s="124"/>
      <c r="D128" s="49"/>
      <c r="E128" s="125"/>
      <c r="F128" s="49"/>
    </row>
    <row r="129" spans="1:1">
      <c r="A129" s="86"/>
    </row>
    <row r="131" spans="1:1">
      <c r="A131" s="86"/>
    </row>
  </sheetData>
  <pageMargins left="1" right="1" top="1" bottom="1" header="0.5" footer="0.5"/>
  <pageSetup paperSize="9" orientation="portrait" r:id="rId1"/>
  <headerFooter>
    <oddFooter>&amp;L&amp;10Created: 02.05.2023 15:30:00&amp;C&amp;9V1.0
AC IAS Specification – OPCUA BMW Standard Signals&amp;R&amp;P</oddFooter>
  </headerFooter>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BE098A-3B54-410C-9348-5F4172A74A5D}">
  <dimension ref="A1:M151"/>
  <sheetViews>
    <sheetView topLeftCell="A106" zoomScale="85" zoomScaleNormal="85" workbookViewId="0">
      <selection activeCell="G117" sqref="G117"/>
    </sheetView>
  </sheetViews>
  <sheetFormatPr defaultColWidth="11.42578125" defaultRowHeight="15"/>
  <cols>
    <col min="1" max="2" width="27.42578125" customWidth="1"/>
    <col min="3" max="3" width="41" customWidth="1"/>
    <col min="4" max="5" width="29.85546875" bestFit="1" customWidth="1"/>
    <col min="7" max="7" width="25.28515625" customWidth="1"/>
  </cols>
  <sheetData>
    <row r="1" spans="1:7" ht="15.75" thickBot="1"/>
    <row r="2" spans="1:7" ht="30.75" thickBot="1">
      <c r="A2" s="70" t="s">
        <v>3950</v>
      </c>
      <c r="B2" s="71" t="s">
        <v>88</v>
      </c>
      <c r="C2" s="72" t="s">
        <v>2</v>
      </c>
      <c r="D2" s="73" t="s">
        <v>3951</v>
      </c>
      <c r="E2" s="71" t="s">
        <v>2085</v>
      </c>
      <c r="F2" s="71" t="s">
        <v>1993</v>
      </c>
      <c r="G2" s="71" t="s">
        <v>1995</v>
      </c>
    </row>
    <row r="3" spans="1:7" ht="15.75" thickBot="1">
      <c r="A3" s="44" t="s">
        <v>315</v>
      </c>
      <c r="B3" s="19" t="s">
        <v>315</v>
      </c>
      <c r="C3" s="4"/>
      <c r="D3" s="4"/>
      <c r="E3" s="4"/>
      <c r="F3" s="18"/>
      <c r="G3" s="17"/>
    </row>
    <row r="4" spans="1:7" ht="15.75" thickBot="1">
      <c r="A4" s="45" t="s">
        <v>326</v>
      </c>
      <c r="B4" s="5" t="s">
        <v>318</v>
      </c>
      <c r="C4" s="4" t="str">
        <f>VLOOKUP(B4,'Übersicht ASC'!C3:D149,2,FALSE)</f>
        <v>Time stamp at end of application</v>
      </c>
      <c r="D4" s="4" t="s">
        <v>326</v>
      </c>
      <c r="E4" s="4" t="s">
        <v>326</v>
      </c>
      <c r="F4" s="17" t="s">
        <v>103</v>
      </c>
      <c r="G4" s="17"/>
    </row>
    <row r="5" spans="1:7" ht="15.75" thickBot="1">
      <c r="A5" s="45" t="s">
        <v>330</v>
      </c>
      <c r="B5" s="5" t="s">
        <v>329</v>
      </c>
      <c r="C5" s="4" t="str">
        <f>VLOOKUP(B5,'Übersicht ASC'!C4:D150,2,FALSE)</f>
        <v>UniqueId</v>
      </c>
      <c r="D5" s="4" t="s">
        <v>3202</v>
      </c>
      <c r="E5" s="4" t="s">
        <v>3080</v>
      </c>
      <c r="F5" s="17" t="s">
        <v>103</v>
      </c>
      <c r="G5" s="17"/>
    </row>
    <row r="6" spans="1:7" ht="90.75" thickBot="1">
      <c r="A6" s="45" t="s">
        <v>3205</v>
      </c>
      <c r="B6" s="5" t="s">
        <v>3205</v>
      </c>
      <c r="C6" s="4" t="str">
        <f>VLOOKUP(B6,'Übersicht ASC'!C5:D151,2,FALSE)</f>
        <v>Not added to Standard Interface because it is an internal data.  ApplicationCounter is just a counter that will be increases with each entry into the database.
The Backend needs this value to add a new line into the datasbase.</v>
      </c>
      <c r="D6" s="4" t="s">
        <v>3205</v>
      </c>
      <c r="E6" s="4" t="s">
        <v>3080</v>
      </c>
      <c r="F6" s="17" t="s">
        <v>103</v>
      </c>
      <c r="G6" s="17"/>
    </row>
    <row r="7" spans="1:7" ht="15.75" thickBot="1">
      <c r="A7" s="43" t="s">
        <v>335</v>
      </c>
      <c r="B7" s="43" t="s">
        <v>333</v>
      </c>
      <c r="C7" s="4" t="str">
        <f>VLOOKUP(B7,'Übersicht ASC'!C7:D152,2,FALSE)</f>
        <v>Type / Part ID</v>
      </c>
      <c r="D7" s="4" t="s">
        <v>3207</v>
      </c>
      <c r="E7" s="4" t="s">
        <v>3073</v>
      </c>
      <c r="F7" s="17" t="s">
        <v>103</v>
      </c>
      <c r="G7" s="17"/>
    </row>
    <row r="8" spans="1:7" ht="15.75" thickBot="1">
      <c r="A8" s="43" t="s">
        <v>3952</v>
      </c>
      <c r="B8" s="43" t="s">
        <v>3120</v>
      </c>
      <c r="C8" s="4" t="str">
        <f>VLOOKUP(B8,'Übersicht ASC'!C8:D153,2,FALSE)</f>
        <v>Material program number</v>
      </c>
      <c r="D8" s="4" t="s">
        <v>349</v>
      </c>
      <c r="E8" s="4" t="s">
        <v>3073</v>
      </c>
      <c r="F8" s="17" t="s">
        <v>103</v>
      </c>
      <c r="G8" s="17"/>
    </row>
    <row r="9" spans="1:7" ht="15.75" thickBot="1">
      <c r="A9" s="45" t="s">
        <v>359</v>
      </c>
      <c r="B9" s="5" t="s">
        <v>359</v>
      </c>
      <c r="C9" s="29" t="s">
        <v>360</v>
      </c>
      <c r="D9" s="4" t="s">
        <v>3209</v>
      </c>
      <c r="E9" s="4" t="s">
        <v>3953</v>
      </c>
      <c r="F9" s="17" t="s">
        <v>103</v>
      </c>
      <c r="G9" s="17"/>
    </row>
    <row r="10" spans="1:7" ht="15.75" thickBot="1">
      <c r="A10" s="45" t="s">
        <v>382</v>
      </c>
      <c r="B10" s="5" t="s">
        <v>382</v>
      </c>
      <c r="C10" s="29" t="s">
        <v>3212</v>
      </c>
      <c r="D10" s="4" t="s">
        <v>384</v>
      </c>
      <c r="E10" s="4" t="s">
        <v>3076</v>
      </c>
      <c r="F10" s="17" t="s">
        <v>2008</v>
      </c>
      <c r="G10" s="17"/>
    </row>
    <row r="11" spans="1:7" ht="15.75" thickBot="1">
      <c r="A11" s="45" t="s">
        <v>389</v>
      </c>
      <c r="B11" s="5" t="s">
        <v>389</v>
      </c>
      <c r="C11" s="29" t="s">
        <v>3213</v>
      </c>
      <c r="D11" s="4" t="s">
        <v>391</v>
      </c>
      <c r="E11" s="4" t="s">
        <v>3076</v>
      </c>
      <c r="F11" s="17" t="s">
        <v>2008</v>
      </c>
      <c r="G11" s="17"/>
    </row>
    <row r="12" spans="1:7" ht="15.75" thickBot="1">
      <c r="A12" s="45" t="s">
        <v>400</v>
      </c>
      <c r="B12" s="5" t="s">
        <v>400</v>
      </c>
      <c r="C12" s="29" t="s">
        <v>3215</v>
      </c>
      <c r="D12" s="4" t="s">
        <v>3214</v>
      </c>
      <c r="E12" s="4" t="s">
        <v>3076</v>
      </c>
      <c r="F12" s="17" t="s">
        <v>2008</v>
      </c>
      <c r="G12" s="17"/>
    </row>
    <row r="13" spans="1:7" ht="15.75" thickBot="1">
      <c r="A13" s="43" t="s">
        <v>3954</v>
      </c>
      <c r="B13" s="43" t="s">
        <v>419</v>
      </c>
      <c r="C13" s="4" t="str">
        <f>VLOOKUP(B13,'Übersicht ASC'!C13:D158,2,FALSE)</f>
        <v>Gun open time</v>
      </c>
      <c r="D13" s="4" t="s">
        <v>422</v>
      </c>
      <c r="E13" s="4" t="s">
        <v>3076</v>
      </c>
      <c r="F13" s="17" t="s">
        <v>2009</v>
      </c>
      <c r="G13" s="17"/>
    </row>
    <row r="14" spans="1:7" ht="30.75" thickBot="1">
      <c r="A14" s="43" t="s">
        <v>3955</v>
      </c>
      <c r="B14" s="43" t="s">
        <v>3220</v>
      </c>
      <c r="C14" s="4" t="str">
        <f>VLOOKUP(B14,'Übersicht ASC'!C14:D159,2,FALSE)</f>
        <v>Maximum pressure for meter 1 (already given in the initial prompt)</v>
      </c>
      <c r="D14" s="4" t="s">
        <v>443</v>
      </c>
      <c r="E14" s="4" t="s">
        <v>3076</v>
      </c>
      <c r="F14" s="17" t="s">
        <v>2012</v>
      </c>
      <c r="G14" s="17"/>
    </row>
    <row r="15" spans="1:7" ht="15.75" thickBot="1">
      <c r="A15" s="45" t="s">
        <v>3224</v>
      </c>
      <c r="B15" s="5" t="s">
        <v>3224</v>
      </c>
      <c r="C15" s="4" t="str">
        <f>VLOOKUP(B15,'Übersicht ASC'!C15:D160,2,FALSE)</f>
        <v>Maximum pressure for meter 2</v>
      </c>
      <c r="D15" s="4" t="s">
        <v>449</v>
      </c>
      <c r="E15" s="4" t="s">
        <v>3076</v>
      </c>
      <c r="F15" s="17" t="s">
        <v>2012</v>
      </c>
      <c r="G15" s="17"/>
    </row>
    <row r="16" spans="1:7" ht="15.75" thickBot="1">
      <c r="A16" s="43" t="s">
        <v>3225</v>
      </c>
      <c r="B16" s="43" t="s">
        <v>3225</v>
      </c>
      <c r="C16" s="4" t="str">
        <f>VLOOKUP(B16,'Übersicht ASC'!C16:D161,2,FALSE)</f>
        <v>Number of beads</v>
      </c>
      <c r="D16" s="4" t="s">
        <v>758</v>
      </c>
      <c r="E16" s="4" t="s">
        <v>3073</v>
      </c>
      <c r="F16" s="17" t="s">
        <v>103</v>
      </c>
      <c r="G16" s="17"/>
    </row>
    <row r="17" spans="1:7" ht="15.75" thickBot="1">
      <c r="A17" s="43" t="s">
        <v>3956</v>
      </c>
      <c r="B17" s="43" t="s">
        <v>3227</v>
      </c>
      <c r="C17" s="4" t="str">
        <f>VLOOKUP(B17,'Übersicht ASC'!C17:D162,2,FALSE)</f>
        <v>Bead number</v>
      </c>
      <c r="D17" s="4" t="s">
        <v>103</v>
      </c>
      <c r="E17" s="4" t="s">
        <v>103</v>
      </c>
      <c r="F17" s="17" t="s">
        <v>103</v>
      </c>
      <c r="G17" s="17"/>
    </row>
    <row r="18" spans="1:7" ht="15.75" thickBot="1">
      <c r="A18" s="45" t="s">
        <v>3230</v>
      </c>
      <c r="B18" s="5" t="s">
        <v>3230</v>
      </c>
      <c r="C18" s="43" t="str">
        <f>VLOOKUP(B18,'Übersicht ASC'!C18:D163,2,FALSE)</f>
        <v>Id of the runtime system</v>
      </c>
      <c r="D18" s="4" t="s">
        <v>103</v>
      </c>
      <c r="E18" s="4" t="s">
        <v>103</v>
      </c>
      <c r="F18" s="17" t="s">
        <v>103</v>
      </c>
      <c r="G18" s="17"/>
    </row>
    <row r="19" spans="1:7" ht="15.75" thickBot="1">
      <c r="A19" s="45" t="s">
        <v>3237</v>
      </c>
      <c r="B19" s="5" t="s">
        <v>3237</v>
      </c>
      <c r="C19" s="43" t="str">
        <f>VLOOKUP(B19,'Übersicht ASC'!C19:D164,2,FALSE)</f>
        <v>Set volume to apply in gram</v>
      </c>
      <c r="D19" s="4" t="s">
        <v>103</v>
      </c>
      <c r="E19" s="4" t="s">
        <v>103</v>
      </c>
      <c r="F19" s="17" t="s">
        <v>341</v>
      </c>
      <c r="G19" s="17"/>
    </row>
    <row r="20" spans="1:7" ht="30.75" thickBot="1">
      <c r="A20" s="45" t="s">
        <v>3241</v>
      </c>
      <c r="B20" s="5" t="s">
        <v>3241</v>
      </c>
      <c r="C20" s="43" t="str">
        <f>VLOOKUP(B20,'Übersicht ASC'!C20:D165,2,FALSE)</f>
        <v>Bit field which indicate which applicator is open</v>
      </c>
      <c r="D20" s="4" t="s">
        <v>103</v>
      </c>
      <c r="E20" s="4" t="s">
        <v>103</v>
      </c>
      <c r="F20" s="17" t="s">
        <v>103</v>
      </c>
      <c r="G20" s="17"/>
    </row>
    <row r="21" spans="1:7" ht="15.75" thickBot="1">
      <c r="A21" s="45" t="s">
        <v>3245</v>
      </c>
      <c r="B21" s="5" t="s">
        <v>3245</v>
      </c>
      <c r="C21" s="43" t="str">
        <f>VLOOKUP(B21,'Übersicht ASC'!C21:D166,2,FALSE)</f>
        <v>Maximum torque of dynamic mixer motor</v>
      </c>
      <c r="D21" s="4" t="s">
        <v>3247</v>
      </c>
      <c r="E21" s="4" t="s">
        <v>3076</v>
      </c>
      <c r="F21" s="17" t="s">
        <v>2013</v>
      </c>
      <c r="G21" s="17"/>
    </row>
    <row r="22" spans="1:7" ht="15.75" thickBot="1">
      <c r="A22" s="45" t="s">
        <v>3250</v>
      </c>
      <c r="B22" s="5" t="s">
        <v>3250</v>
      </c>
      <c r="C22" s="43" t="str">
        <f>VLOOKUP(B22,'Übersicht ASC'!C22:D167,2,FALSE)</f>
        <v>Set value of mixing ratio</v>
      </c>
      <c r="D22" s="4" t="s">
        <v>298</v>
      </c>
      <c r="E22" s="4" t="s">
        <v>3076</v>
      </c>
      <c r="F22" s="17" t="s">
        <v>103</v>
      </c>
      <c r="G22" s="17"/>
    </row>
    <row r="23" spans="1:7" ht="15.75" thickBot="1">
      <c r="A23" s="45" t="s">
        <v>3255</v>
      </c>
      <c r="B23" s="5" t="s">
        <v>3255</v>
      </c>
      <c r="C23" s="43" t="str">
        <f>VLOOKUP(B23,'Übersicht ASC'!C23:D168,2,FALSE)</f>
        <v>Actual value value of mixing ratio</v>
      </c>
      <c r="D23" s="4" t="s">
        <v>731</v>
      </c>
      <c r="E23" s="4" t="s">
        <v>3076</v>
      </c>
      <c r="F23" s="17" t="s">
        <v>103</v>
      </c>
      <c r="G23" s="17"/>
    </row>
    <row r="24" spans="1:7" ht="30.75" thickBot="1">
      <c r="A24" s="45" t="s">
        <v>3259</v>
      </c>
      <c r="B24" s="5" t="s">
        <v>3259</v>
      </c>
      <c r="C24" s="43" t="str">
        <f>VLOOKUP(B24,'Übersicht ASC'!C24:D169,2,FALSE)</f>
        <v>Set value of rotating speed of dynamic mixer motor</v>
      </c>
      <c r="D24" s="4" t="s">
        <v>103</v>
      </c>
      <c r="E24" s="4" t="s">
        <v>103</v>
      </c>
      <c r="F24" s="17"/>
      <c r="G24" s="17"/>
    </row>
    <row r="25" spans="1:7" ht="30.75" thickBot="1">
      <c r="A25" s="45" t="s">
        <v>3268</v>
      </c>
      <c r="B25" s="5" t="s">
        <v>3268</v>
      </c>
      <c r="C25" s="43" t="str">
        <f>VLOOKUP(B25,'Übersicht ASC'!C26:D170,2,FALSE)</f>
        <v xml:space="preserve">Indicates which robot does the application. Normally we have one robot. </v>
      </c>
      <c r="D25" s="4" t="s">
        <v>103</v>
      </c>
      <c r="E25" s="4" t="s">
        <v>103</v>
      </c>
      <c r="F25" s="17"/>
      <c r="G25" s="17"/>
    </row>
    <row r="26" spans="1:7" ht="60.75" thickBot="1">
      <c r="A26" s="45" t="s">
        <v>3272</v>
      </c>
      <c r="B26" s="5" t="s">
        <v>3272</v>
      </c>
      <c r="C26" s="43" t="str">
        <f>VLOOKUP(B26,'Übersicht ASC'!C27:D171,2,FALSE)</f>
        <v>Some customers send 32 bit value ExternalProgram number and we search for controller specific 255 program numbers from this value.</v>
      </c>
      <c r="D26" s="4" t="s">
        <v>103</v>
      </c>
      <c r="E26" s="4" t="s">
        <v>103</v>
      </c>
      <c r="F26" s="17"/>
      <c r="G26" s="17"/>
    </row>
    <row r="27" spans="1:7" ht="15.75" thickBot="1">
      <c r="A27" s="45" t="s">
        <v>3276</v>
      </c>
      <c r="B27" s="5" t="s">
        <v>3276</v>
      </c>
      <c r="C27" s="43" t="str">
        <f>VLOOKUP(B27,'Übersicht ASC'!C28:D172,2,FALSE)</f>
        <v>Total volume applied with Meter 1 in gram</v>
      </c>
      <c r="D27" s="4" t="s">
        <v>3275</v>
      </c>
      <c r="E27" s="4" t="s">
        <v>3076</v>
      </c>
      <c r="F27" s="17" t="s">
        <v>2008</v>
      </c>
      <c r="G27" s="17"/>
    </row>
    <row r="28" spans="1:7" ht="15.75" thickBot="1">
      <c r="A28" s="45" t="s">
        <v>3280</v>
      </c>
      <c r="B28" s="5" t="s">
        <v>3280</v>
      </c>
      <c r="C28" s="43" t="str">
        <f>VLOOKUP(B28,'Übersicht ASC'!C29:D173,2,FALSE)</f>
        <v>Total volume applied with Meter 2 in gram</v>
      </c>
      <c r="D28" s="4" t="s">
        <v>3279</v>
      </c>
      <c r="E28" s="4" t="s">
        <v>3076</v>
      </c>
      <c r="F28" s="17" t="s">
        <v>2008</v>
      </c>
      <c r="G28" s="17"/>
    </row>
    <row r="29" spans="1:7" ht="15.75" thickBot="1">
      <c r="A29" s="45" t="s">
        <v>3284</v>
      </c>
      <c r="B29" s="5" t="s">
        <v>3284</v>
      </c>
      <c r="C29" s="43" t="str">
        <f>VLOOKUP(B29,'Übersicht ASC'!C30:D174,2,FALSE)</f>
        <v>Total volume applied with Meter 1 in ccm</v>
      </c>
      <c r="D29" s="4" t="s">
        <v>3283</v>
      </c>
      <c r="E29" s="4" t="s">
        <v>3076</v>
      </c>
      <c r="F29" s="17" t="s">
        <v>2008</v>
      </c>
      <c r="G29" s="17"/>
    </row>
    <row r="30" spans="1:7" ht="15.75" thickBot="1">
      <c r="A30" s="45" t="s">
        <v>3288</v>
      </c>
      <c r="B30" s="5" t="s">
        <v>3288</v>
      </c>
      <c r="C30" s="43" t="str">
        <f>VLOOKUP(B30,'Übersicht ASC'!C31:D175,2,FALSE)</f>
        <v>Total volume applied with Meter 2 in ccm</v>
      </c>
      <c r="D30" s="4" t="s">
        <v>3287</v>
      </c>
      <c r="E30" s="4" t="s">
        <v>3076</v>
      </c>
      <c r="F30" s="17" t="s">
        <v>2008</v>
      </c>
      <c r="G30" s="17"/>
    </row>
    <row r="31" spans="1:7" ht="15.75" thickBot="1">
      <c r="A31" s="45" t="s">
        <v>3292</v>
      </c>
      <c r="B31" s="5" t="s">
        <v>3292</v>
      </c>
      <c r="C31" s="4" t="str">
        <f>VLOOKUP(B31,'Übersicht ASC'!C33:D176,2,FALSE)</f>
        <v>Gun open time</v>
      </c>
      <c r="D31" s="4" t="s">
        <v>422</v>
      </c>
      <c r="E31" s="4" t="s">
        <v>3076</v>
      </c>
      <c r="F31" s="17" t="s">
        <v>2009</v>
      </c>
      <c r="G31" s="17"/>
    </row>
    <row r="32" spans="1:7" ht="15.75" thickBot="1">
      <c r="A32" s="45" t="s">
        <v>3295</v>
      </c>
      <c r="B32" s="5" t="s">
        <v>3295</v>
      </c>
      <c r="C32" s="4" t="str">
        <f>VLOOKUP(B32,'Übersicht ASC'!C34:D177,2,FALSE)</f>
        <v>Gun open time</v>
      </c>
      <c r="D32" s="4" t="s">
        <v>103</v>
      </c>
      <c r="E32" s="4" t="s">
        <v>103</v>
      </c>
      <c r="F32" s="17" t="s">
        <v>2009</v>
      </c>
      <c r="G32" s="17"/>
    </row>
    <row r="33" spans="1:7" ht="15.75" thickBot="1">
      <c r="A33" s="45" t="s">
        <v>3298</v>
      </c>
      <c r="B33" s="5" t="s">
        <v>3298</v>
      </c>
      <c r="C33" s="4" t="str">
        <f>VLOOKUP(B33,'Übersicht ASC'!C35:D178,2,FALSE)</f>
        <v>Filling Time Meter 1</v>
      </c>
      <c r="D33" s="4" t="s">
        <v>103</v>
      </c>
      <c r="E33" s="4" t="s">
        <v>103</v>
      </c>
      <c r="F33" s="17" t="s">
        <v>2009</v>
      </c>
      <c r="G33" s="17"/>
    </row>
    <row r="34" spans="1:7" ht="15.75" thickBot="1">
      <c r="A34" s="45" t="s">
        <v>3301</v>
      </c>
      <c r="B34" s="5" t="s">
        <v>3301</v>
      </c>
      <c r="C34" s="4" t="str">
        <f>VLOOKUP(B34,'Übersicht ASC'!C36:D179,2,FALSE)</f>
        <v>Filling Time Meter 2</v>
      </c>
      <c r="D34" s="4" t="s">
        <v>103</v>
      </c>
      <c r="E34" s="4" t="s">
        <v>103</v>
      </c>
      <c r="F34" s="17" t="s">
        <v>2009</v>
      </c>
      <c r="G34" s="17"/>
    </row>
    <row r="35" spans="1:7" ht="15.75" thickBot="1">
      <c r="A35" s="45" t="s">
        <v>429</v>
      </c>
      <c r="B35" s="5" t="s">
        <v>429</v>
      </c>
      <c r="C35" s="43" t="str">
        <f>VLOOKUP(B35,'Übersicht ASC'!C37:D180,2,FALSE)</f>
        <v>Minimum pressure for meter 1</v>
      </c>
      <c r="D35" s="4" t="s">
        <v>431</v>
      </c>
      <c r="E35" s="4" t="s">
        <v>3076</v>
      </c>
      <c r="F35" s="17" t="s">
        <v>2012</v>
      </c>
      <c r="G35" s="17"/>
    </row>
    <row r="36" spans="1:7" ht="15.75" thickBot="1">
      <c r="A36" s="45" t="s">
        <v>435</v>
      </c>
      <c r="B36" s="5" t="s">
        <v>435</v>
      </c>
      <c r="C36" s="43" t="str">
        <f>VLOOKUP(B36,'Übersicht ASC'!C38:D181,2,FALSE)</f>
        <v>Minimum pressure for meter 2</v>
      </c>
      <c r="D36" s="4" t="s">
        <v>437</v>
      </c>
      <c r="E36" s="4" t="s">
        <v>3076</v>
      </c>
      <c r="F36" s="17" t="s">
        <v>2012</v>
      </c>
      <c r="G36" s="17"/>
    </row>
    <row r="37" spans="1:7" ht="15.75" thickBot="1">
      <c r="A37" s="43" t="s">
        <v>3957</v>
      </c>
      <c r="B37" s="43" t="s">
        <v>3132</v>
      </c>
      <c r="C37" s="43" t="str">
        <f>VLOOKUP(B37,'Übersicht ASC'!C39:D182,2,FALSE)</f>
        <v>Set PrePressure for meter 1</v>
      </c>
      <c r="D37" s="4" t="s">
        <v>469</v>
      </c>
      <c r="E37" s="4" t="s">
        <v>3076</v>
      </c>
      <c r="F37" s="17" t="s">
        <v>2012</v>
      </c>
      <c r="G37" s="17"/>
    </row>
    <row r="38" spans="1:7" ht="15.75" thickBot="1">
      <c r="A38" s="43" t="s">
        <v>3958</v>
      </c>
      <c r="B38" s="43" t="s">
        <v>3133</v>
      </c>
      <c r="C38" s="43" t="str">
        <f>VLOOKUP(B38,'Übersicht ASC'!C40:D183,2,FALSE)</f>
        <v>Set PrePressure for meter 2</v>
      </c>
      <c r="D38" s="4" t="s">
        <v>476</v>
      </c>
      <c r="E38" s="4" t="s">
        <v>3076</v>
      </c>
      <c r="F38" s="17" t="s">
        <v>2012</v>
      </c>
      <c r="G38" s="17"/>
    </row>
    <row r="39" spans="1:7" ht="15.75" thickBot="1">
      <c r="A39" s="45" t="s">
        <v>3312</v>
      </c>
      <c r="B39" s="5" t="s">
        <v>3312</v>
      </c>
      <c r="C39" s="43" t="str">
        <f>VLOOKUP(B39,'Übersicht ASC'!C41:D184,2,FALSE)</f>
        <v>Actual PrePressure for meter 1</v>
      </c>
      <c r="D39" s="4" t="s">
        <v>3315</v>
      </c>
      <c r="E39" s="4" t="s">
        <v>3076</v>
      </c>
      <c r="F39" s="17" t="s">
        <v>2012</v>
      </c>
      <c r="G39" s="17"/>
    </row>
    <row r="40" spans="1:7" ht="15.75" thickBot="1">
      <c r="A40" s="45" t="s">
        <v>3318</v>
      </c>
      <c r="B40" s="5" t="s">
        <v>3318</v>
      </c>
      <c r="C40" s="43" t="str">
        <f>VLOOKUP(B40,'Übersicht ASC'!C42:D185,2,FALSE)</f>
        <v>Actual PrePressure for meter 2</v>
      </c>
      <c r="D40" s="4" t="s">
        <v>3321</v>
      </c>
      <c r="E40" s="4" t="s">
        <v>3076</v>
      </c>
      <c r="F40" s="17" t="s">
        <v>2012</v>
      </c>
      <c r="G40" s="17"/>
    </row>
    <row r="41" spans="1:7" ht="30.75" thickBot="1">
      <c r="A41" s="45" t="s">
        <v>3324</v>
      </c>
      <c r="B41" s="5" t="s">
        <v>3324</v>
      </c>
      <c r="C41" s="43" t="str">
        <f>VLOOKUP(B41,'Übersicht ASC'!C43:D186,2,FALSE)</f>
        <v>Deviation in PrePressure in Meter 1 in %</v>
      </c>
      <c r="D41" s="4" t="s">
        <v>3327</v>
      </c>
      <c r="E41" s="4" t="s">
        <v>3076</v>
      </c>
      <c r="F41" s="17" t="s">
        <v>2012</v>
      </c>
      <c r="G41" s="17"/>
    </row>
    <row r="42" spans="1:7" ht="30.75" thickBot="1">
      <c r="A42" s="45" t="s">
        <v>3330</v>
      </c>
      <c r="B42" s="5" t="s">
        <v>3330</v>
      </c>
      <c r="C42" s="43" t="str">
        <f>VLOOKUP(B42,'Übersicht ASC'!C44:D187,2,FALSE)</f>
        <v>Deviation in PrePressure in Meter 2 in %</v>
      </c>
      <c r="D42" s="4" t="s">
        <v>3333</v>
      </c>
      <c r="E42" s="4" t="s">
        <v>3076</v>
      </c>
      <c r="F42" s="17" t="s">
        <v>2012</v>
      </c>
      <c r="G42" s="17"/>
    </row>
    <row r="43" spans="1:7" ht="15.75" thickBot="1">
      <c r="A43" s="45"/>
      <c r="B43" s="5"/>
      <c r="C43" s="43"/>
      <c r="D43" s="4"/>
      <c r="E43" s="4"/>
      <c r="F43" s="17"/>
      <c r="G43" s="17"/>
    </row>
    <row r="44" spans="1:7" ht="15.75" thickBot="1">
      <c r="A44" s="44" t="s">
        <v>3351</v>
      </c>
      <c r="B44" s="9" t="s">
        <v>3351</v>
      </c>
      <c r="C44" s="4"/>
      <c r="D44" s="4"/>
      <c r="E44" s="4"/>
      <c r="F44" s="17"/>
      <c r="G44" s="17"/>
    </row>
    <row r="45" spans="1:7" ht="15.75" thickBot="1">
      <c r="A45" s="43" t="s">
        <v>3956</v>
      </c>
      <c r="B45" s="43" t="s">
        <v>771</v>
      </c>
      <c r="C45" s="4" t="str">
        <f>VLOOKUP(B45,'Übersicht ASC'!C46:D189,2,FALSE)</f>
        <v>Bead number</v>
      </c>
      <c r="D45" s="4" t="s">
        <v>3353</v>
      </c>
      <c r="E45" s="4" t="s">
        <v>3959</v>
      </c>
      <c r="F45" s="17" t="s">
        <v>103</v>
      </c>
      <c r="G45" s="17"/>
    </row>
    <row r="46" spans="1:7" ht="39.950000000000003" customHeight="1" thickBot="1">
      <c r="A46" s="43" t="s">
        <v>779</v>
      </c>
      <c r="B46" s="43" t="s">
        <v>777</v>
      </c>
      <c r="C46" s="4" t="str">
        <f>VLOOKUP(B46,'Übersicht ASC'!C47:D190,2,FALSE)</f>
        <v>Array of single bead application results. 
Depending upon the customer requirement each value can be extracted in derived data logic.</v>
      </c>
      <c r="D46" s="4" t="s">
        <v>3355</v>
      </c>
      <c r="E46" s="4" t="s">
        <v>3960</v>
      </c>
      <c r="F46" s="17" t="s">
        <v>103</v>
      </c>
      <c r="G46" s="17"/>
    </row>
    <row r="47" spans="1:7" ht="60.75" thickBot="1">
      <c r="A47" s="43" t="s">
        <v>3961</v>
      </c>
      <c r="B47" s="43" t="s">
        <v>785</v>
      </c>
      <c r="C47" s="4" t="str">
        <f>VLOOKUP(B47,'Übersicht ASC'!C48:D191,2,FALSE)</f>
        <v>Array of single bead application volumes.
Depending upon the customer requirement each value can be extracted in derived data logic.</v>
      </c>
      <c r="D47" s="4" t="s">
        <v>3357</v>
      </c>
      <c r="E47" s="4" t="s">
        <v>3962</v>
      </c>
      <c r="F47" s="17" t="s">
        <v>2008</v>
      </c>
      <c r="G47" s="17"/>
    </row>
    <row r="48" spans="1:7" ht="60.75" thickBot="1">
      <c r="A48" s="43" t="s">
        <v>3963</v>
      </c>
      <c r="B48" s="43" t="s">
        <v>791</v>
      </c>
      <c r="C48" s="4" t="str">
        <f>VLOOKUP(B48,'Übersicht ASC'!C49:D192,2,FALSE)</f>
        <v>Array of single bead target volumes.
Depending upon the customer requirement each value can be extracted in derived data logic.</v>
      </c>
      <c r="D48" s="4" t="s">
        <v>3359</v>
      </c>
      <c r="E48" s="4" t="s">
        <v>3962</v>
      </c>
      <c r="F48" s="17" t="s">
        <v>2008</v>
      </c>
      <c r="G48" s="17"/>
    </row>
    <row r="49" spans="1:7" ht="15.75" thickBot="1">
      <c r="A49" s="43" t="s">
        <v>3964</v>
      </c>
      <c r="B49" s="43" t="s">
        <v>808</v>
      </c>
      <c r="C49" s="4" t="str">
        <f>VLOOKUP(B49,'Übersicht ASC'!C50:D193,2,FALSE)</f>
        <v>Gun open time</v>
      </c>
      <c r="D49" s="4" t="s">
        <v>3361</v>
      </c>
      <c r="E49" s="4" t="s">
        <v>3962</v>
      </c>
      <c r="F49" s="17" t="s">
        <v>2009</v>
      </c>
      <c r="G49" s="17"/>
    </row>
    <row r="50" spans="1:7" ht="75.75" thickBot="1">
      <c r="A50" s="43" t="s">
        <v>3965</v>
      </c>
      <c r="B50" s="5" t="s">
        <v>822</v>
      </c>
      <c r="C50" s="4" t="str">
        <f>VLOOKUP(B50,'Übersicht ASC'!C51:D194,2,FALSE)</f>
        <v>Array of single bead min pressures for meter 1.
Depending upon the customer requirement each value can be extracted in derived data logic.</v>
      </c>
      <c r="D50" s="4" t="s">
        <v>3363</v>
      </c>
      <c r="E50" s="4" t="s">
        <v>3962</v>
      </c>
      <c r="F50" s="17" t="s">
        <v>2012</v>
      </c>
      <c r="G50" s="17"/>
    </row>
    <row r="51" spans="1:7" ht="75.75" thickBot="1">
      <c r="A51" s="43" t="s">
        <v>3966</v>
      </c>
      <c r="B51" s="5" t="s">
        <v>832</v>
      </c>
      <c r="C51" s="4" t="str">
        <f>VLOOKUP(B51,'Übersicht ASC'!C52:D195,2,FALSE)</f>
        <v>Array of single bead min pressures for meter 2.
Depending upon the customer requirement each value can be extracted in derived data logic.</v>
      </c>
      <c r="D51" s="4" t="s">
        <v>3365</v>
      </c>
      <c r="E51" s="4" t="s">
        <v>3962</v>
      </c>
      <c r="F51" s="17" t="s">
        <v>2012</v>
      </c>
      <c r="G51" s="17"/>
    </row>
    <row r="52" spans="1:7" ht="75.75" thickBot="1">
      <c r="A52" s="43" t="s">
        <v>3967</v>
      </c>
      <c r="B52" s="5" t="s">
        <v>817</v>
      </c>
      <c r="C52" s="4" t="str">
        <f>VLOOKUP(B52,'Übersicht ASC'!C53:D196,2,FALSE)</f>
        <v>Array of single bead max pressures for meter 1.
Depending upon the customer requirement each value can be extracted in derived data logic.</v>
      </c>
      <c r="D52" s="4" t="s">
        <v>3367</v>
      </c>
      <c r="E52" s="4" t="s">
        <v>3962</v>
      </c>
      <c r="F52" s="17" t="s">
        <v>2012</v>
      </c>
      <c r="G52" s="17"/>
    </row>
    <row r="53" spans="1:7" ht="60.75" thickBot="1">
      <c r="A53" s="43" t="s">
        <v>3968</v>
      </c>
      <c r="B53" s="5" t="s">
        <v>827</v>
      </c>
      <c r="C53" s="4" t="str">
        <f>VLOOKUP(B53,'Übersicht ASC'!C54:D197,2,FALSE)</f>
        <v>Array of single bead max pressures for meter 2. Depending upon the customer requirement each value can be extracted in derived data logic.</v>
      </c>
      <c r="D53" s="4" t="s">
        <v>3369</v>
      </c>
      <c r="E53" s="4" t="s">
        <v>3969</v>
      </c>
      <c r="F53" s="17" t="s">
        <v>2012</v>
      </c>
      <c r="G53" s="17"/>
    </row>
    <row r="54" spans="1:7" ht="15.75" thickBot="1">
      <c r="A54" s="45"/>
      <c r="B54" s="5"/>
      <c r="C54" s="4"/>
      <c r="D54" s="4"/>
      <c r="E54" s="4"/>
      <c r="F54" s="17" t="s">
        <v>103</v>
      </c>
      <c r="G54" s="17"/>
    </row>
    <row r="55" spans="1:7" ht="15.75" thickBot="1">
      <c r="A55" s="44" t="s">
        <v>377</v>
      </c>
      <c r="B55" s="9" t="s">
        <v>377</v>
      </c>
      <c r="C55" s="4"/>
      <c r="D55" s="4"/>
      <c r="E55" s="4"/>
      <c r="F55" s="17" t="s">
        <v>103</v>
      </c>
      <c r="G55" s="17"/>
    </row>
    <row r="56" spans="1:7" ht="15.75" thickBot="1">
      <c r="A56" s="45" t="s">
        <v>326</v>
      </c>
      <c r="B56" s="5" t="s">
        <v>852</v>
      </c>
      <c r="C56" s="4" t="str">
        <f>VLOOKUP(B56,'Übersicht ASC'!C57:D200,2,FALSE)</f>
        <v>Timestamp of error event</v>
      </c>
      <c r="D56" s="4" t="s">
        <v>326</v>
      </c>
      <c r="E56" s="4" t="s">
        <v>326</v>
      </c>
      <c r="F56" s="17" t="s">
        <v>103</v>
      </c>
      <c r="G56" s="17"/>
    </row>
    <row r="57" spans="1:7" ht="15.75" thickBot="1">
      <c r="A57" s="45" t="s">
        <v>330</v>
      </c>
      <c r="B57" s="5" t="s">
        <v>330</v>
      </c>
      <c r="C57" s="4" t="str">
        <f>VLOOKUP(B57,'Übersicht ASC'!C58:D201,2,FALSE)</f>
        <v>Error event unique id</v>
      </c>
      <c r="D57" s="4" t="s">
        <v>3202</v>
      </c>
      <c r="E57" s="4" t="s">
        <v>3080</v>
      </c>
      <c r="F57" s="17" t="s">
        <v>103</v>
      </c>
      <c r="G57" s="17"/>
    </row>
    <row r="58" spans="1:7" ht="45.75" thickBot="1">
      <c r="A58" s="43" t="s">
        <v>3970</v>
      </c>
      <c r="B58" s="43" t="s">
        <v>862</v>
      </c>
      <c r="C58" s="4" t="str">
        <f>VLOOKUP(B58,'Übersicht ASC'!C59:D202,2,FALSE)</f>
        <v>This data is used to derive messageDescription, messageHint, messageTitle</v>
      </c>
      <c r="D58" s="4" t="s">
        <v>270</v>
      </c>
      <c r="E58" s="4" t="s">
        <v>3080</v>
      </c>
      <c r="F58" s="17" t="s">
        <v>103</v>
      </c>
      <c r="G58" s="17"/>
    </row>
    <row r="59" spans="1:7" ht="90.75" thickBot="1">
      <c r="A59" s="45" t="s">
        <v>856</v>
      </c>
      <c r="B59" s="5" t="s">
        <v>856</v>
      </c>
      <c r="C59" s="4" t="str">
        <f>VLOOKUP(B59,'Übersicht ASC'!C60:D203,2,FALSE)</f>
        <v>Type of error. Types are given below,
*Error
*Warning
*NoAckError
*MinorError
*NoAckWarning</v>
      </c>
      <c r="D59" s="4" t="s">
        <v>859</v>
      </c>
      <c r="E59" s="4" t="s">
        <v>2000</v>
      </c>
      <c r="F59" s="17" t="s">
        <v>103</v>
      </c>
      <c r="G59" s="17"/>
    </row>
    <row r="60" spans="1:7" ht="30.75" thickBot="1">
      <c r="A60" s="43" t="s">
        <v>869</v>
      </c>
      <c r="B60" s="43" t="s">
        <v>867</v>
      </c>
      <c r="C60" s="4" t="str">
        <f>VLOOKUP(B60,'Übersicht ASC'!C61:D204,2,FALSE)</f>
        <v>Indicates whether an error is acknowledged or not.</v>
      </c>
      <c r="D60" s="4" t="s">
        <v>3378</v>
      </c>
      <c r="E60" s="4" t="s">
        <v>3953</v>
      </c>
      <c r="F60" s="17" t="s">
        <v>103</v>
      </c>
      <c r="G60" s="17"/>
    </row>
    <row r="61" spans="1:7" ht="30.75" thickBot="1">
      <c r="A61" s="45" t="s">
        <v>872</v>
      </c>
      <c r="B61" s="5" t="s">
        <v>872</v>
      </c>
      <c r="C61" s="4" t="str">
        <f>VLOOKUP(B61,'Übersicht ASC'!C62:D205,2,FALSE)</f>
        <v>Error text is derived using error number and error params</v>
      </c>
      <c r="D61" s="4" t="s">
        <v>3380</v>
      </c>
      <c r="E61" s="4" t="s">
        <v>2000</v>
      </c>
      <c r="F61" s="17" t="s">
        <v>103</v>
      </c>
      <c r="G61" s="17"/>
    </row>
    <row r="62" spans="1:7" ht="409.6" thickBot="1">
      <c r="A62" s="45" t="s">
        <v>3383</v>
      </c>
      <c r="B62" s="5" t="s">
        <v>3383</v>
      </c>
      <c r="C62" s="43" t="str">
        <f>VLOOKUP(B62,'Übersicht ASC'!C63:D206,2,FALSE)</f>
        <v>Enum that indicate the main state of the system. Enums are given below,
 0 Ruheschritt 
 1 Modus: Auto, Hand, Service 
 2 Referenzieren 
 3 Füllen 
 4 Kalibrierspülen 
 5 Applizieren im Automatikbetrieb 
 6 Spülen 
 7 Servicebetrieb 
  8 Zirkulationsbetrieb 
  9 Leeren 
 10 Warten auf das Vision System 
 11 XML-Datei wird geladen 
 12 Automatische Schmierung 
 13 Pistolen Kalibreirung 
 14 Zahnraddosierer 
 15 Schlauchbruchüberwachung 
 16 Modellbildung der offenen Strecke ohne (Druck-)Regler
 17: Generate graph for visco control 
18: Handling for the self test
 19: Handling for monitoring the pressure distance graph
 20: Handling for purging the meter chamber 
 21: Handling of Bubble Detection process
 22: Wait devices ready to operate (MAC Motor  signals 
 23: Automatic Leakage Test Process
 24: Measurement Nozzle Characteristics
 25: Compression Test</v>
      </c>
      <c r="D62" s="4" t="s">
        <v>103</v>
      </c>
      <c r="E62" s="4" t="s">
        <v>103</v>
      </c>
      <c r="F62" s="17" t="s">
        <v>103</v>
      </c>
      <c r="G62" s="17"/>
    </row>
    <row r="63" spans="1:7" ht="45.75" thickBot="1">
      <c r="A63" s="45" t="s">
        <v>3388</v>
      </c>
      <c r="B63" s="5" t="s">
        <v>3388</v>
      </c>
      <c r="C63" s="43" t="str">
        <f>VLOOKUP(B63,'Übersicht ASC'!C64:D207,2,FALSE)</f>
        <v>Enum that indicate the extended state of the system. If there is an extended state it will override the main state.</v>
      </c>
      <c r="D63" s="4" t="s">
        <v>103</v>
      </c>
      <c r="E63" s="4" t="s">
        <v>103</v>
      </c>
      <c r="F63" s="17" t="s">
        <v>103</v>
      </c>
      <c r="G63" s="17"/>
    </row>
    <row r="64" spans="1:7" ht="15.75" thickBot="1">
      <c r="A64" s="45" t="s">
        <v>3395</v>
      </c>
      <c r="B64" s="5" t="s">
        <v>3393</v>
      </c>
      <c r="C64" s="43" t="str">
        <f>VLOOKUP(B64,'Übersicht ASC'!C65:D208,2,FALSE)</f>
        <v>Mode of the controller.</v>
      </c>
      <c r="D64" s="4" t="s">
        <v>103</v>
      </c>
      <c r="E64" s="4" t="s">
        <v>103</v>
      </c>
      <c r="F64" s="17" t="s">
        <v>103</v>
      </c>
      <c r="G64" s="17"/>
    </row>
    <row r="65" spans="1:13" ht="45.75" thickBot="1">
      <c r="A65" s="43" t="s">
        <v>3971</v>
      </c>
      <c r="B65" s="43" t="s">
        <v>911</v>
      </c>
      <c r="C65" s="4" t="str">
        <f>VLOOKUP(B65,'Übersicht ASC'!C66:D209,2,FALSE)</f>
        <v>Error paramater which is used to derive messageDescription, messageHint, messageTitle, errorText</v>
      </c>
      <c r="D65" s="4" t="s">
        <v>103</v>
      </c>
      <c r="E65" s="4" t="s">
        <v>103</v>
      </c>
      <c r="F65" s="17" t="s">
        <v>103</v>
      </c>
      <c r="G65" s="17"/>
    </row>
    <row r="66" spans="1:13" ht="45.75" thickBot="1">
      <c r="A66" s="43" t="s">
        <v>3972</v>
      </c>
      <c r="B66" s="43" t="s">
        <v>915</v>
      </c>
      <c r="C66" s="4" t="str">
        <f>VLOOKUP(B66,'Übersicht ASC'!C77:D210,2,FALSE)</f>
        <v>Error paramater which is used to derive messageDescription, messageHint, messageTitle, errorText</v>
      </c>
      <c r="D66" s="4" t="s">
        <v>103</v>
      </c>
      <c r="E66" s="4" t="s">
        <v>103</v>
      </c>
      <c r="F66" s="17" t="s">
        <v>103</v>
      </c>
      <c r="G66" s="17"/>
    </row>
    <row r="67" spans="1:13" ht="45.75" thickBot="1">
      <c r="A67" s="43" t="s">
        <v>3973</v>
      </c>
      <c r="B67" s="43" t="s">
        <v>919</v>
      </c>
      <c r="C67" s="4" t="str">
        <f>VLOOKUP(B67,'Übersicht ASC'!C78:D211,2,FALSE)</f>
        <v>Error paramater is used to derive messageDescription, messageHint, messageTitle, errorText which</v>
      </c>
      <c r="D67" s="4" t="s">
        <v>103</v>
      </c>
      <c r="E67" s="4" t="s">
        <v>103</v>
      </c>
      <c r="F67" s="17" t="s">
        <v>103</v>
      </c>
      <c r="G67" s="17"/>
    </row>
    <row r="68" spans="1:13" ht="15.75" thickBot="1">
      <c r="A68" s="45" t="s">
        <v>3230</v>
      </c>
      <c r="B68" s="5" t="s">
        <v>3230</v>
      </c>
      <c r="C68" s="43" t="str">
        <f>VLOOKUP(B68,'Übersicht ASC'!C79:D212,2,FALSE)</f>
        <v>Id of the runtime system</v>
      </c>
      <c r="D68" s="4" t="s">
        <v>103</v>
      </c>
      <c r="E68" s="4" t="s">
        <v>103</v>
      </c>
      <c r="F68" s="17" t="s">
        <v>103</v>
      </c>
      <c r="G68" s="17"/>
    </row>
    <row r="69" spans="1:13" ht="45.75" thickBot="1">
      <c r="A69" s="45" t="s">
        <v>3409</v>
      </c>
      <c r="B69" s="5" t="s">
        <v>3409</v>
      </c>
      <c r="C69" s="43" t="str">
        <f>VLOOKUP(B69,'Übersicht ASC'!C80:D213,2,FALSE)</f>
        <v>This is a number that increases whenever there is a new error. This was used for sorting the errors.</v>
      </c>
      <c r="D69" s="4" t="s">
        <v>103</v>
      </c>
      <c r="E69" s="4" t="s">
        <v>103</v>
      </c>
      <c r="F69" s="17" t="s">
        <v>103</v>
      </c>
      <c r="G69" s="17"/>
      <c r="M69" s="152" t="s">
        <v>3974</v>
      </c>
    </row>
    <row r="70" spans="1:13" ht="15.75" thickBot="1">
      <c r="A70" s="45" t="s">
        <v>3412</v>
      </c>
      <c r="B70" s="5" t="s">
        <v>3412</v>
      </c>
      <c r="C70" s="43" t="str">
        <f>VLOOKUP(B70,'Übersicht ASC'!C81:D214,2,FALSE)</f>
        <v>Origin</v>
      </c>
      <c r="D70" s="4" t="s">
        <v>103</v>
      </c>
      <c r="E70" s="4" t="s">
        <v>103</v>
      </c>
      <c r="F70" s="17" t="s">
        <v>103</v>
      </c>
      <c r="G70" s="17"/>
      <c r="M70" s="152" t="s">
        <v>3975</v>
      </c>
    </row>
    <row r="71" spans="1:13" ht="90.75" thickBot="1">
      <c r="A71" s="45" t="s">
        <v>3414</v>
      </c>
      <c r="B71" s="5" t="s">
        <v>3414</v>
      </c>
      <c r="C71" s="43" t="str">
        <f>VLOOKUP(B71,'Übersicht ASC'!C82:D215,2,FALSE)</f>
        <v>Indicates who acknowledged the error.
e_AckNone,
e_AckRobot,
e_AckPLC,
e_AckUser,
e_External</v>
      </c>
      <c r="D71" s="4" t="s">
        <v>103</v>
      </c>
      <c r="E71" s="4" t="s">
        <v>103</v>
      </c>
      <c r="F71" s="17" t="s">
        <v>103</v>
      </c>
      <c r="G71" s="17"/>
      <c r="M71" s="152" t="s">
        <v>3976</v>
      </c>
    </row>
    <row r="72" spans="1:13" ht="90.75" thickBot="1">
      <c r="A72" s="45" t="s">
        <v>3417</v>
      </c>
      <c r="B72" s="5" t="s">
        <v>3417</v>
      </c>
      <c r="C72" s="43" t="str">
        <f>VLOOKUP(B72,'Übersicht ASC'!C83:D216,2,FALSE)</f>
        <v>Indicates who acknowledged the error.
e_AckNone,
e_AckRobot,
e_AckPLC,
e_AckUser,
e_External</v>
      </c>
      <c r="D72" s="4" t="s">
        <v>103</v>
      </c>
      <c r="E72" s="4" t="s">
        <v>103</v>
      </c>
      <c r="F72" s="17" t="s">
        <v>103</v>
      </c>
      <c r="G72" s="17"/>
      <c r="M72" s="152" t="s">
        <v>3977</v>
      </c>
    </row>
    <row r="73" spans="1:13" ht="15.75" thickBot="1">
      <c r="A73" s="45" t="s">
        <v>3420</v>
      </c>
      <c r="B73" s="5" t="s">
        <v>3420</v>
      </c>
      <c r="C73" s="43" t="str">
        <f>VLOOKUP(B73,'Übersicht ASC'!C84:D217,2,FALSE)</f>
        <v>Operator that was logged in</v>
      </c>
      <c r="D73" s="4" t="s">
        <v>103</v>
      </c>
      <c r="E73" s="4" t="s">
        <v>103</v>
      </c>
      <c r="F73" s="17" t="s">
        <v>103</v>
      </c>
      <c r="G73" s="17"/>
      <c r="M73" s="152" t="s">
        <v>3978</v>
      </c>
    </row>
    <row r="74" spans="1:13" ht="15.75" thickBot="1">
      <c r="A74" s="45" t="s">
        <v>3424</v>
      </c>
      <c r="B74" s="5" t="s">
        <v>3424</v>
      </c>
      <c r="C74" s="43" t="str">
        <f>VLOOKUP(B74,'Übersicht ASC'!C85:D218,2,FALSE)</f>
        <v>Reason of the acknowledgement</v>
      </c>
      <c r="D74" s="4" t="s">
        <v>103</v>
      </c>
      <c r="E74" s="4" t="s">
        <v>103</v>
      </c>
      <c r="F74" s="17" t="s">
        <v>103</v>
      </c>
      <c r="G74" s="17"/>
      <c r="M74" s="152" t="s">
        <v>3979</v>
      </c>
    </row>
    <row r="75" spans="1:13" ht="15.75" thickBot="1">
      <c r="A75" s="45" t="s">
        <v>3428</v>
      </c>
      <c r="B75" s="5" t="s">
        <v>3428</v>
      </c>
      <c r="C75" s="43" t="str">
        <f>VLOOKUP(B75,'Übersicht ASC'!C86:D219,2,FALSE)</f>
        <v>Timestamp of the acknowledgement</v>
      </c>
      <c r="D75" s="4" t="s">
        <v>103</v>
      </c>
      <c r="E75" s="4" t="s">
        <v>103</v>
      </c>
      <c r="F75" s="17" t="s">
        <v>103</v>
      </c>
      <c r="G75" s="17"/>
      <c r="M75" s="152" t="s">
        <v>3980</v>
      </c>
    </row>
    <row r="76" spans="1:13" ht="15.75" thickBot="1">
      <c r="A76" s="45"/>
      <c r="B76" s="5"/>
      <c r="C76" s="4"/>
      <c r="D76" s="4"/>
      <c r="E76" s="4"/>
      <c r="F76" s="17"/>
      <c r="G76" s="17"/>
      <c r="M76" s="152" t="s">
        <v>3981</v>
      </c>
    </row>
    <row r="77" spans="1:13" ht="15.75" thickBot="1">
      <c r="A77" s="44" t="s">
        <v>3431</v>
      </c>
      <c r="B77" s="9" t="s">
        <v>3431</v>
      </c>
      <c r="C77" s="4"/>
      <c r="D77" s="4"/>
      <c r="E77" s="4"/>
      <c r="F77" s="17"/>
      <c r="G77" s="17"/>
      <c r="M77" s="152" t="s">
        <v>3982</v>
      </c>
    </row>
    <row r="78" spans="1:13" ht="30.75" thickBot="1">
      <c r="A78" s="43" t="s">
        <v>3983</v>
      </c>
      <c r="B78" s="43" t="s">
        <v>3983</v>
      </c>
      <c r="C78" s="43" t="e">
        <f>VLOOKUP(B78,'Übersicht ASC'!C89:D222,2,FALSE)</f>
        <v>#N/A</v>
      </c>
      <c r="D78" s="4"/>
      <c r="E78" s="4"/>
      <c r="F78" s="17"/>
      <c r="G78" s="17"/>
      <c r="M78" s="152" t="s">
        <v>3984</v>
      </c>
    </row>
    <row r="79" spans="1:13" ht="15.75" thickBot="1">
      <c r="A79" s="45"/>
      <c r="B79" s="4"/>
      <c r="C79" s="4"/>
      <c r="D79" s="4"/>
      <c r="E79" s="4"/>
      <c r="F79" s="17"/>
      <c r="G79" s="17"/>
      <c r="M79" s="152" t="s">
        <v>3985</v>
      </c>
    </row>
    <row r="80" spans="1:13" ht="15.75" thickBot="1">
      <c r="A80" s="45"/>
      <c r="B80" s="5"/>
      <c r="C80" s="4"/>
      <c r="D80" s="4"/>
      <c r="E80" s="4"/>
      <c r="F80" s="17"/>
      <c r="G80" s="17"/>
      <c r="M80" s="152" t="s">
        <v>3986</v>
      </c>
    </row>
    <row r="81" spans="1:13" ht="15.75" thickBot="1">
      <c r="A81" s="45"/>
      <c r="B81" s="5"/>
      <c r="C81" s="4"/>
      <c r="D81" s="4"/>
      <c r="E81" s="4"/>
      <c r="F81" s="17"/>
      <c r="G81" s="17"/>
      <c r="M81" s="152" t="s">
        <v>3987</v>
      </c>
    </row>
    <row r="82" spans="1:13" ht="15.75" thickBot="1">
      <c r="A82" s="45"/>
      <c r="B82" s="5"/>
      <c r="C82" s="4"/>
      <c r="D82" s="4"/>
      <c r="E82" s="4"/>
      <c r="F82" s="17"/>
      <c r="G82" s="17"/>
    </row>
    <row r="83" spans="1:13" ht="15.75" thickBot="1">
      <c r="A83" s="44" t="s">
        <v>1063</v>
      </c>
      <c r="B83" s="9" t="s">
        <v>1063</v>
      </c>
      <c r="C83" s="4"/>
      <c r="D83" s="4"/>
      <c r="E83" s="4"/>
      <c r="F83" s="17"/>
      <c r="G83" s="17"/>
    </row>
    <row r="84" spans="1:13" ht="15.75" thickBot="1">
      <c r="A84" s="45" t="s">
        <v>326</v>
      </c>
      <c r="B84" s="5" t="s">
        <v>3478</v>
      </c>
      <c r="C84" s="4" t="str">
        <f>VLOOKUP(B84,'Übersicht ASC'!C95:D228,2,FALSE)</f>
        <v>Timestamp of parameter change</v>
      </c>
      <c r="D84" s="4" t="s">
        <v>326</v>
      </c>
      <c r="E84" s="4" t="s">
        <v>326</v>
      </c>
      <c r="F84" s="17" t="s">
        <v>103</v>
      </c>
      <c r="G84" s="17"/>
    </row>
    <row r="85" spans="1:13" ht="15.75" thickBot="1">
      <c r="A85" s="45" t="s">
        <v>330</v>
      </c>
      <c r="B85" s="5" t="s">
        <v>330</v>
      </c>
      <c r="C85" s="4" t="str">
        <f>VLOOKUP(B85,'Übersicht ASC'!C96:D229,2,FALSE)</f>
        <v xml:space="preserve">UniqueId of parameter change </v>
      </c>
      <c r="D85" s="4" t="s">
        <v>3202</v>
      </c>
      <c r="E85" s="4" t="s">
        <v>3080</v>
      </c>
      <c r="F85" s="17" t="s">
        <v>103</v>
      </c>
      <c r="G85" s="17"/>
    </row>
    <row r="86" spans="1:13" ht="15.75" thickBot="1">
      <c r="A86" s="43" t="s">
        <v>1120</v>
      </c>
      <c r="B86" s="43" t="s">
        <v>1118</v>
      </c>
      <c r="C86" s="4" t="str">
        <f>VLOOKUP(B86,'Übersicht ASC'!C110:D230,2,FALSE)</f>
        <v>User name</v>
      </c>
      <c r="D86" s="4" t="s">
        <v>1120</v>
      </c>
      <c r="E86" s="4" t="s">
        <v>2000</v>
      </c>
      <c r="F86" s="17" t="s">
        <v>103</v>
      </c>
      <c r="G86" s="17"/>
    </row>
    <row r="87" spans="1:13" ht="30.75" thickBot="1">
      <c r="A87" s="43" t="s">
        <v>3988</v>
      </c>
      <c r="B87" s="43" t="s">
        <v>1123</v>
      </c>
      <c r="C87" s="4" t="e">
        <f>VLOOKUP(B87,'Übersicht ASC'!C111:D231,2,FALSE)</f>
        <v>#N/A</v>
      </c>
      <c r="D87" s="4" t="s">
        <v>103</v>
      </c>
      <c r="E87" s="4" t="s">
        <v>103</v>
      </c>
      <c r="F87" s="17" t="s">
        <v>103</v>
      </c>
      <c r="G87" s="17"/>
    </row>
    <row r="88" spans="1:13" ht="30.75" thickBot="1">
      <c r="A88" s="43" t="s">
        <v>3989</v>
      </c>
      <c r="B88" s="43" t="s">
        <v>1101</v>
      </c>
      <c r="C88" s="4" t="e">
        <f>VLOOKUP(B88,'Übersicht ASC'!C112:D232,2,FALSE)</f>
        <v>#N/A</v>
      </c>
      <c r="D88" s="4" t="s">
        <v>103</v>
      </c>
      <c r="E88" s="4" t="s">
        <v>103</v>
      </c>
      <c r="F88" s="17" t="s">
        <v>103</v>
      </c>
      <c r="G88" s="17"/>
    </row>
    <row r="89" spans="1:13" ht="15.75" thickBot="1">
      <c r="A89" s="43" t="s">
        <v>3990</v>
      </c>
      <c r="B89" s="43" t="s">
        <v>3479</v>
      </c>
      <c r="C89" s="4" t="str">
        <f>VLOOKUP(B89,'Übersicht ASC'!C113:D233,2,FALSE)</f>
        <v>Old value</v>
      </c>
      <c r="D89" s="4" t="s">
        <v>1114</v>
      </c>
      <c r="E89" s="4" t="s">
        <v>2000</v>
      </c>
      <c r="F89" s="17" t="s">
        <v>103</v>
      </c>
      <c r="G89" s="17"/>
    </row>
    <row r="90" spans="1:13" ht="30.75" thickBot="1">
      <c r="A90" s="43" t="s">
        <v>3991</v>
      </c>
      <c r="B90" s="43" t="s">
        <v>3480</v>
      </c>
      <c r="C90" s="4" t="str">
        <f>VLOOKUP(B90,'Übersicht ASC'!C114:D234,2,FALSE)</f>
        <v>New value</v>
      </c>
      <c r="D90" s="4" t="s">
        <v>1108</v>
      </c>
      <c r="E90" s="4" t="s">
        <v>2000</v>
      </c>
      <c r="F90" s="17" t="s">
        <v>103</v>
      </c>
      <c r="G90" s="17"/>
    </row>
    <row r="91" spans="1:13" ht="15.75" thickBot="1">
      <c r="A91" s="45" t="s">
        <v>3230</v>
      </c>
      <c r="B91" s="5" t="s">
        <v>3230</v>
      </c>
      <c r="C91" s="43" t="str">
        <f>VLOOKUP(B91,'Übersicht ASC'!C115:D235,2,FALSE)</f>
        <v>Id of the runtime system</v>
      </c>
      <c r="D91" s="4" t="s">
        <v>103</v>
      </c>
      <c r="E91" s="4" t="s">
        <v>103</v>
      </c>
      <c r="F91" s="17" t="s">
        <v>103</v>
      </c>
      <c r="G91" s="17"/>
    </row>
    <row r="92" spans="1:13" ht="15.75" thickBot="1">
      <c r="A92" s="45" t="s">
        <v>3484</v>
      </c>
      <c r="B92" s="5" t="s">
        <v>3484</v>
      </c>
      <c r="C92" s="43" t="str">
        <f>VLOOKUP(B92,'Übersicht ASC'!C116:D236,2,FALSE)</f>
        <v>Name of parameter that was changed</v>
      </c>
      <c r="D92" s="4" t="s">
        <v>3486</v>
      </c>
      <c r="E92" s="4" t="s">
        <v>2000</v>
      </c>
      <c r="F92" s="17" t="s">
        <v>103</v>
      </c>
      <c r="G92" s="17"/>
    </row>
    <row r="93" spans="1:13" ht="15.75" thickBot="1">
      <c r="A93" s="45" t="s">
        <v>3489</v>
      </c>
      <c r="B93" s="5" t="s">
        <v>3489</v>
      </c>
      <c r="C93" s="43" t="str">
        <f>VLOOKUP(B93,'Übersicht ASC'!C117:D237,2,FALSE)</f>
        <v>Reason for the change of the parameter</v>
      </c>
      <c r="D93" s="4" t="s">
        <v>103</v>
      </c>
      <c r="E93" s="4" t="s">
        <v>103</v>
      </c>
      <c r="F93" s="17" t="s">
        <v>103</v>
      </c>
      <c r="G93" s="17"/>
    </row>
    <row r="94" spans="1:13" ht="75.75" thickBot="1">
      <c r="A94" s="45" t="s">
        <v>3493</v>
      </c>
      <c r="B94" s="5" t="s">
        <v>3493</v>
      </c>
      <c r="C94" s="43" t="str">
        <f>VLOOKUP(B94,'Übersicht ASC'!C117:D238,2,FALSE)</f>
        <v xml:space="preserve">        NotSet = 0,
        System = 1,
        User = 2,
        NotLogged = 3,
        UserFollowUp = 4</v>
      </c>
      <c r="D94" s="4" t="s">
        <v>103</v>
      </c>
      <c r="E94" s="4" t="s">
        <v>103</v>
      </c>
      <c r="F94" s="17" t="s">
        <v>103</v>
      </c>
      <c r="G94" s="17"/>
    </row>
    <row r="95" spans="1:13" ht="15.75" thickBot="1">
      <c r="A95" s="45"/>
      <c r="B95" s="5"/>
      <c r="C95" s="4"/>
      <c r="D95" s="4"/>
      <c r="E95" s="4"/>
      <c r="F95" s="17"/>
      <c r="G95" s="17"/>
    </row>
    <row r="96" spans="1:13" ht="15.75" thickBot="1">
      <c r="A96" s="44" t="s">
        <v>3495</v>
      </c>
      <c r="B96" s="9" t="s">
        <v>3495</v>
      </c>
      <c r="C96" s="4"/>
      <c r="D96" s="4"/>
      <c r="E96" s="4"/>
      <c r="F96" s="17"/>
      <c r="G96" s="17"/>
    </row>
    <row r="97" spans="1:7" ht="15.75" thickBot="1">
      <c r="A97" s="45" t="s">
        <v>1216</v>
      </c>
      <c r="B97" s="5" t="s">
        <v>1216</v>
      </c>
      <c r="C97" s="4" t="str">
        <f>VLOOKUP(B97,'Übersicht ASC'!C120:D242,2,FALSE)</f>
        <v>System cycle counter</v>
      </c>
      <c r="D97" s="4" t="s">
        <v>1218</v>
      </c>
      <c r="E97" s="4" t="s">
        <v>3077</v>
      </c>
      <c r="F97" s="17" t="s">
        <v>103</v>
      </c>
      <c r="G97" s="17"/>
    </row>
    <row r="98" spans="1:7" ht="15.75" thickBot="1">
      <c r="A98" s="45" t="s">
        <v>1258</v>
      </c>
      <c r="B98" s="5" t="s">
        <v>3499</v>
      </c>
      <c r="C98" s="4" t="str">
        <f>VLOOKUP(B98,'Übersicht ASC'!C121:D243,2,FALSE)</f>
        <v>Cycles applicator for applicator 1</v>
      </c>
      <c r="D98" s="4" t="s">
        <v>1258</v>
      </c>
      <c r="E98" s="4" t="s">
        <v>3077</v>
      </c>
      <c r="F98" s="17" t="s">
        <v>103</v>
      </c>
      <c r="G98" s="17"/>
    </row>
    <row r="99" spans="1:7" ht="15.75" thickBot="1">
      <c r="A99" s="45" t="s">
        <v>1265</v>
      </c>
      <c r="B99" s="5" t="s">
        <v>3503</v>
      </c>
      <c r="C99" s="4" t="str">
        <f>VLOOKUP(B99,'Übersicht ASC'!C122:D244,2,FALSE)</f>
        <v>Cycles applicator for applicator 2</v>
      </c>
      <c r="D99" s="4" t="s">
        <v>1265</v>
      </c>
      <c r="E99" s="4" t="s">
        <v>3077</v>
      </c>
      <c r="F99" s="17" t="s">
        <v>103</v>
      </c>
      <c r="G99" s="17"/>
    </row>
    <row r="100" spans="1:7" ht="15.75" thickBot="1">
      <c r="A100" s="45" t="s">
        <v>1272</v>
      </c>
      <c r="B100" s="5" t="s">
        <v>3507</v>
      </c>
      <c r="C100" s="4" t="str">
        <f>VLOOKUP(B100,'Übersicht ASC'!C123:D245,2,FALSE)</f>
        <v>Cycles applicator for applicator 3</v>
      </c>
      <c r="D100" s="4" t="s">
        <v>1272</v>
      </c>
      <c r="E100" s="4" t="s">
        <v>3077</v>
      </c>
      <c r="F100" s="17" t="s">
        <v>103</v>
      </c>
      <c r="G100" s="17"/>
    </row>
    <row r="101" spans="1:7" ht="15.75" thickBot="1">
      <c r="A101" s="45" t="s">
        <v>1279</v>
      </c>
      <c r="B101" s="5" t="s">
        <v>3511</v>
      </c>
      <c r="C101" s="4" t="str">
        <f>VLOOKUP(B101,'Übersicht ASC'!C124:D246,2,FALSE)</f>
        <v>Cycles applicator for applicator 4</v>
      </c>
      <c r="D101" s="4" t="s">
        <v>1279</v>
      </c>
      <c r="E101" s="4" t="s">
        <v>3077</v>
      </c>
      <c r="F101" s="17" t="s">
        <v>103</v>
      </c>
      <c r="G101" s="17"/>
    </row>
    <row r="102" spans="1:7" ht="15.75" thickBot="1">
      <c r="A102" s="45" t="s">
        <v>3514</v>
      </c>
      <c r="B102" s="5" t="s">
        <v>1244</v>
      </c>
      <c r="C102" s="4" t="str">
        <f>VLOOKUP(B102,'Übersicht ASC'!C125:D247,2,FALSE)</f>
        <v>Cycles fill valve for meter 1</v>
      </c>
      <c r="D102" s="4" t="s">
        <v>1247</v>
      </c>
      <c r="E102" s="4" t="s">
        <v>3077</v>
      </c>
      <c r="F102" s="17" t="s">
        <v>103</v>
      </c>
      <c r="G102" s="17"/>
    </row>
    <row r="103" spans="1:7" ht="15.75" thickBot="1">
      <c r="A103" s="45" t="s">
        <v>3516</v>
      </c>
      <c r="B103" s="5" t="s">
        <v>1250</v>
      </c>
      <c r="C103" s="4" t="str">
        <f>VLOOKUP(B103,'Übersicht ASC'!C126:D248,2,FALSE)</f>
        <v>Cycles fill valve for meter 2</v>
      </c>
      <c r="D103" s="4" t="s">
        <v>1253</v>
      </c>
      <c r="E103" s="4" t="s">
        <v>3077</v>
      </c>
      <c r="F103" s="17" t="s">
        <v>103</v>
      </c>
      <c r="G103" s="17"/>
    </row>
    <row r="104" spans="1:7" ht="15.75" thickBot="1">
      <c r="A104" s="45" t="s">
        <v>3519</v>
      </c>
      <c r="B104" s="5" t="s">
        <v>3519</v>
      </c>
      <c r="C104" s="4" t="str">
        <f>VLOOKUP(B104,'Übersicht ASC'!C127:D249,2,FALSE)</f>
        <v>Including maintenance, purge, applications</v>
      </c>
      <c r="D104" s="4" t="s">
        <v>3521</v>
      </c>
      <c r="E104" s="4" t="s">
        <v>2016</v>
      </c>
      <c r="F104" s="17" t="s">
        <v>2008</v>
      </c>
      <c r="G104" s="17"/>
    </row>
    <row r="105" spans="1:7" ht="30.75" thickBot="1">
      <c r="A105" s="45" t="s">
        <v>3524</v>
      </c>
      <c r="B105" s="5" t="s">
        <v>1299</v>
      </c>
      <c r="C105" s="4" t="str">
        <f>VLOOKUP(B105,'Übersicht ASC'!C128:D250,2,FALSE)</f>
        <v>Number of strokes for Hpc 1 Pump 1</v>
      </c>
      <c r="D105" s="4" t="s">
        <v>1303</v>
      </c>
      <c r="E105" s="4" t="s">
        <v>3077</v>
      </c>
      <c r="F105" s="17" t="s">
        <v>103</v>
      </c>
      <c r="G105" s="17"/>
    </row>
    <row r="106" spans="1:7" ht="30.75" thickBot="1">
      <c r="A106" s="45" t="s">
        <v>3527</v>
      </c>
      <c r="B106" s="5" t="s">
        <v>1306</v>
      </c>
      <c r="C106" s="4" t="str">
        <f>VLOOKUP(B106,'Übersicht ASC'!C129:D251,2,FALSE)</f>
        <v>Number of strokes for Hpc 1 Pump 2</v>
      </c>
      <c r="D106" s="4" t="s">
        <v>1310</v>
      </c>
      <c r="E106" s="4" t="s">
        <v>3077</v>
      </c>
      <c r="F106" s="17" t="s">
        <v>103</v>
      </c>
      <c r="G106" s="17"/>
    </row>
    <row r="107" spans="1:7" ht="15.75" thickBot="1">
      <c r="A107" s="45" t="s">
        <v>3529</v>
      </c>
      <c r="B107" s="5" t="s">
        <v>1325</v>
      </c>
      <c r="C107" s="4" t="str">
        <f>VLOOKUP(B107,'Übersicht ASC'!C130:D252,2,FALSE)</f>
        <v>Total quantity for Hpc 1</v>
      </c>
      <c r="D107" s="4" t="s">
        <v>3530</v>
      </c>
      <c r="E107" s="4" t="s">
        <v>2016</v>
      </c>
      <c r="F107" s="17" t="s">
        <v>2008</v>
      </c>
      <c r="G107" s="17"/>
    </row>
    <row r="108" spans="1:7" ht="30.75" thickBot="1">
      <c r="A108" s="45" t="s">
        <v>3533</v>
      </c>
      <c r="B108" s="5" t="s">
        <v>1313</v>
      </c>
      <c r="C108" s="4" t="str">
        <f>VLOOKUP(B108,'Übersicht ASC'!C131:D253,2,FALSE)</f>
        <v>Number of strokes for Hpc 2 Pump 1</v>
      </c>
      <c r="D108" s="4" t="s">
        <v>1316</v>
      </c>
      <c r="E108" s="4" t="s">
        <v>3077</v>
      </c>
      <c r="F108" s="17" t="s">
        <v>103</v>
      </c>
      <c r="G108" s="17"/>
    </row>
    <row r="109" spans="1:7" ht="30.75" thickBot="1">
      <c r="A109" s="45" t="s">
        <v>3536</v>
      </c>
      <c r="B109" s="5" t="s">
        <v>1319</v>
      </c>
      <c r="C109" s="4" t="str">
        <f>VLOOKUP(B109,'Übersicht ASC'!C132:D254,2,FALSE)</f>
        <v>Number of strokes for Hpc 2 Pump 2</v>
      </c>
      <c r="D109" s="4" t="s">
        <v>1322</v>
      </c>
      <c r="E109" s="4" t="s">
        <v>3077</v>
      </c>
      <c r="F109" s="17" t="s">
        <v>103</v>
      </c>
      <c r="G109" s="17"/>
    </row>
    <row r="110" spans="1:7" ht="15.75" thickBot="1">
      <c r="A110" s="45" t="s">
        <v>3538</v>
      </c>
      <c r="B110" s="5" t="s">
        <v>1330</v>
      </c>
      <c r="C110" s="4" t="str">
        <f>VLOOKUP(B110,'Übersicht ASC'!C133:D255,2,FALSE)</f>
        <v>Total quantity for Hpc 2</v>
      </c>
      <c r="D110" s="4" t="s">
        <v>3539</v>
      </c>
      <c r="E110" s="4" t="s">
        <v>2016</v>
      </c>
      <c r="F110" s="17" t="s">
        <v>2008</v>
      </c>
      <c r="G110" s="17"/>
    </row>
    <row r="111" spans="1:7" ht="15.75" thickBot="1">
      <c r="A111" s="45"/>
      <c r="B111" s="5"/>
      <c r="C111" s="4"/>
      <c r="D111" s="4"/>
      <c r="E111" s="4"/>
      <c r="F111" s="17" t="s">
        <v>103</v>
      </c>
      <c r="G111" s="17"/>
    </row>
    <row r="112" spans="1:7" ht="15.75" thickBot="1">
      <c r="A112" s="44" t="s">
        <v>2035</v>
      </c>
      <c r="B112" s="9" t="s">
        <v>2035</v>
      </c>
      <c r="C112" s="4"/>
      <c r="D112" s="4"/>
      <c r="E112" s="4"/>
      <c r="F112" s="17" t="s">
        <v>103</v>
      </c>
      <c r="G112" s="17"/>
    </row>
    <row r="113" spans="1:7" ht="120.75" thickBot="1">
      <c r="A113" s="45" t="s">
        <v>3735</v>
      </c>
      <c r="B113" s="5" t="s">
        <v>3542</v>
      </c>
      <c r="C113" s="4" t="str">
        <f>VLOOKUP(B113,'Übersicht ASC'!C136:D258,2,FALSE)</f>
        <v>Pump Status for Hpc 1 Pump 1. Removed it from Standarad interface because the Opc tags we were using was not correct and these variables can belong to either PCU1 or PCU2 depending upon what is chosen in Visu. So this is not the correct variable to use and till nw we didn’t get a proper variable to use for PumpStatus.</v>
      </c>
      <c r="D113" s="4" t="s">
        <v>3544</v>
      </c>
      <c r="E113" s="4" t="s">
        <v>2000</v>
      </c>
      <c r="F113" s="17" t="s">
        <v>103</v>
      </c>
      <c r="G113" s="17"/>
    </row>
    <row r="114" spans="1:7" ht="120.75" thickBot="1">
      <c r="A114" s="45" t="s">
        <v>3736</v>
      </c>
      <c r="B114" s="5" t="s">
        <v>3547</v>
      </c>
      <c r="C114" s="4" t="str">
        <f>VLOOKUP(B114,'Übersicht ASC'!C137:D259,2,FALSE)</f>
        <v>Pump Status for Hpc 1 Pump 2. Removed it from Standarad interface because the Opc tags we were using was not correct and these variables can belong to either PCU1 or PCU2 depending upon what is chosen in Visu. So this is not the correct variable to use and till nw we didn’t get a proper variable to use for PumpStatus.</v>
      </c>
      <c r="D114" s="4" t="s">
        <v>3549</v>
      </c>
      <c r="E114" s="4" t="s">
        <v>2000</v>
      </c>
      <c r="F114" s="17" t="s">
        <v>103</v>
      </c>
      <c r="G114" s="17"/>
    </row>
    <row r="115" spans="1:7" ht="30.75" thickBot="1">
      <c r="A115" s="45" t="s">
        <v>3552</v>
      </c>
      <c r="B115" s="5" t="s">
        <v>1154</v>
      </c>
      <c r="C115" s="4" t="str">
        <f>VLOOKUP(B115,'Übersicht ASC'!C138:D260,2,FALSE)</f>
        <v>Fill level warning for Hpc1 Pump 1</v>
      </c>
      <c r="D115" s="4" t="s">
        <v>3553</v>
      </c>
      <c r="E115" s="4" t="s">
        <v>2000</v>
      </c>
      <c r="F115" s="17" t="s">
        <v>103</v>
      </c>
      <c r="G115" s="17"/>
    </row>
    <row r="116" spans="1:7" ht="30.75" thickBot="1">
      <c r="A116" s="45" t="s">
        <v>3556</v>
      </c>
      <c r="B116" s="5" t="s">
        <v>1159</v>
      </c>
      <c r="C116" s="4" t="str">
        <f>VLOOKUP(B116,'Übersicht ASC'!C139:D261,2,FALSE)</f>
        <v>Fill level warning for Hpc1 Pump 2</v>
      </c>
      <c r="D116" s="4" t="s">
        <v>3557</v>
      </c>
      <c r="E116" s="4" t="s">
        <v>2000</v>
      </c>
      <c r="F116" s="17" t="s">
        <v>103</v>
      </c>
      <c r="G116" s="17"/>
    </row>
    <row r="117" spans="1:7" ht="120.75" thickBot="1">
      <c r="A117" s="45" t="s">
        <v>3738</v>
      </c>
      <c r="B117" s="5" t="s">
        <v>3560</v>
      </c>
      <c r="C117" s="4" t="str">
        <f>VLOOKUP(B117,'Übersicht ASC'!C140:D262,2,FALSE)</f>
        <v>Pump Status for Hpc 2 Pump 1. Removed it from Standarad interface because the Opc tags we were using was not correct and these variables can belong to either PCU1 or PCU2 depending upon what is chosen in Visu. So this is not the correct variable to use and till nw we didn’t get a proper variable to use for PumpStatus.</v>
      </c>
      <c r="D117" s="4" t="s">
        <v>3562</v>
      </c>
      <c r="E117" s="4" t="s">
        <v>2000</v>
      </c>
      <c r="F117" s="17" t="s">
        <v>103</v>
      </c>
      <c r="G117" s="17"/>
    </row>
    <row r="118" spans="1:7" ht="120.75" thickBot="1">
      <c r="A118" s="45" t="s">
        <v>3739</v>
      </c>
      <c r="B118" s="5" t="s">
        <v>3565</v>
      </c>
      <c r="C118" s="4" t="str">
        <f>VLOOKUP(B118,'Übersicht ASC'!C141:D263,2,FALSE)</f>
        <v>Pump Status for Hpc 2 Pump 2. Removed it from Standarad interface because the Opc tags we were using was not correct and these variables can belong to either PCU1 or PCU2 depending upon what is chosen in Visu. So this is not the correct variable to use and till nw we didn’t get a proper variable to use for PumpStatus.</v>
      </c>
      <c r="D118" s="4" t="s">
        <v>3567</v>
      </c>
      <c r="E118" s="4" t="s">
        <v>2000</v>
      </c>
      <c r="F118" s="17" t="s">
        <v>103</v>
      </c>
      <c r="G118" s="17"/>
    </row>
    <row r="119" spans="1:7" ht="30.75" thickBot="1">
      <c r="A119" s="45" t="s">
        <v>3570</v>
      </c>
      <c r="B119" s="5" t="s">
        <v>1164</v>
      </c>
      <c r="C119" s="4" t="str">
        <f>VLOOKUP(B119,'Übersicht ASC'!C142:D264,2,FALSE)</f>
        <v>Fill level warning for Hpc2 Pump 1</v>
      </c>
      <c r="D119" s="4" t="s">
        <v>3571</v>
      </c>
      <c r="E119" s="4" t="s">
        <v>2000</v>
      </c>
      <c r="F119" s="17" t="s">
        <v>103</v>
      </c>
      <c r="G119" s="17"/>
    </row>
    <row r="120" spans="1:7" ht="30.75" thickBot="1">
      <c r="A120" s="45" t="s">
        <v>3574</v>
      </c>
      <c r="B120" s="5" t="s">
        <v>1168</v>
      </c>
      <c r="C120" s="4" t="str">
        <f>VLOOKUP(B120,'Übersicht ASC'!C143:D265,2,FALSE)</f>
        <v>Fill level warning for Hpc2 Pump 2</v>
      </c>
      <c r="D120" s="4" t="s">
        <v>3575</v>
      </c>
      <c r="E120" s="4" t="s">
        <v>2000</v>
      </c>
      <c r="F120" s="17" t="s">
        <v>103</v>
      </c>
      <c r="G120" s="17"/>
    </row>
    <row r="121" spans="1:7" ht="15.75" thickBot="1">
      <c r="E121" s="17"/>
      <c r="F121" s="17"/>
      <c r="G121" s="17"/>
    </row>
    <row r="122" spans="1:7" ht="15.75" thickBot="1">
      <c r="E122" s="17"/>
      <c r="F122" s="17"/>
      <c r="G122" s="17"/>
    </row>
    <row r="123" spans="1:7" ht="15.75" thickBot="1">
      <c r="E123" s="17"/>
      <c r="F123" s="17"/>
      <c r="G123" s="17"/>
    </row>
    <row r="124" spans="1:7" ht="15.75" thickBot="1">
      <c r="E124" s="17"/>
      <c r="F124" s="17"/>
      <c r="G124" s="17"/>
    </row>
    <row r="125" spans="1:7" ht="15.75" thickBot="1">
      <c r="E125" s="17"/>
      <c r="F125" s="17"/>
      <c r="G125" s="17"/>
    </row>
    <row r="126" spans="1:7" ht="15.75" thickBot="1">
      <c r="E126" s="17"/>
      <c r="F126" s="17"/>
      <c r="G126" s="17"/>
    </row>
    <row r="127" spans="1:7" ht="15.75" thickBot="1">
      <c r="E127" s="17"/>
      <c r="F127" s="17"/>
      <c r="G127" s="17"/>
    </row>
    <row r="128" spans="1:7" ht="15.75" thickBot="1">
      <c r="E128" s="17"/>
      <c r="F128" s="17"/>
      <c r="G128" s="17"/>
    </row>
    <row r="129" spans="5:7" ht="15.75" thickBot="1">
      <c r="E129" s="17"/>
      <c r="F129" s="17"/>
      <c r="G129" s="17"/>
    </row>
    <row r="130" spans="5:7" ht="15.75" thickBot="1">
      <c r="E130" s="17"/>
      <c r="F130" s="17"/>
      <c r="G130" s="17"/>
    </row>
    <row r="131" spans="5:7" ht="15.75" thickBot="1">
      <c r="E131" s="17"/>
      <c r="F131" s="17"/>
      <c r="G131" s="17"/>
    </row>
    <row r="132" spans="5:7" ht="15.75" thickBot="1">
      <c r="E132" s="17"/>
      <c r="F132" s="17"/>
      <c r="G132" s="17"/>
    </row>
    <row r="133" spans="5:7" ht="15.75" thickBot="1">
      <c r="E133" s="17"/>
      <c r="F133" s="17"/>
      <c r="G133" s="17"/>
    </row>
    <row r="134" spans="5:7" ht="15.75" thickBot="1">
      <c r="E134" s="17"/>
      <c r="F134" s="17"/>
      <c r="G134" s="17"/>
    </row>
    <row r="135" spans="5:7" ht="15.75" thickBot="1">
      <c r="E135" s="17"/>
      <c r="F135" s="17"/>
      <c r="G135" s="17"/>
    </row>
    <row r="136" spans="5:7" ht="15.75" thickBot="1">
      <c r="E136" s="17"/>
      <c r="F136" s="17"/>
      <c r="G136" s="17"/>
    </row>
    <row r="137" spans="5:7" ht="15.75" thickBot="1">
      <c r="E137" s="17"/>
      <c r="F137" s="17"/>
      <c r="G137" s="17"/>
    </row>
    <row r="138" spans="5:7" ht="15.75" thickBot="1">
      <c r="E138" s="17"/>
      <c r="F138" s="17"/>
      <c r="G138" s="17"/>
    </row>
    <row r="139" spans="5:7" ht="15.75" thickBot="1">
      <c r="E139" s="17"/>
      <c r="F139" s="17"/>
      <c r="G139" s="17"/>
    </row>
    <row r="140" spans="5:7" ht="15.75" thickBot="1">
      <c r="E140" s="17"/>
      <c r="F140" s="17"/>
      <c r="G140" s="17"/>
    </row>
    <row r="141" spans="5:7" ht="15.75" thickBot="1">
      <c r="E141" s="17"/>
      <c r="F141" s="17"/>
      <c r="G141" s="17"/>
    </row>
    <row r="142" spans="5:7" ht="15.75" thickBot="1">
      <c r="E142" s="17"/>
      <c r="F142" s="17"/>
      <c r="G142" s="17"/>
    </row>
    <row r="143" spans="5:7" ht="15.75" thickBot="1">
      <c r="E143" s="17"/>
      <c r="F143" s="17"/>
      <c r="G143" s="17"/>
    </row>
    <row r="144" spans="5:7" ht="15.75" thickBot="1">
      <c r="E144" s="17"/>
      <c r="F144" s="17"/>
      <c r="G144" s="17"/>
    </row>
    <row r="145" spans="5:7" ht="15.75" thickBot="1">
      <c r="E145" s="17"/>
      <c r="F145" s="17"/>
      <c r="G145" s="17"/>
    </row>
    <row r="146" spans="5:7" ht="15.75" thickBot="1">
      <c r="E146" s="17"/>
      <c r="F146" s="17"/>
      <c r="G146" s="17"/>
    </row>
    <row r="147" spans="5:7" ht="15.75" thickBot="1">
      <c r="E147" s="17"/>
      <c r="F147" s="17"/>
      <c r="G147" s="17"/>
    </row>
    <row r="148" spans="5:7" ht="15.75" thickBot="1">
      <c r="E148" s="17"/>
      <c r="F148" s="17"/>
      <c r="G148" s="17"/>
    </row>
    <row r="149" spans="5:7" ht="15.75" thickBot="1">
      <c r="E149" s="17"/>
      <c r="F149" s="17"/>
      <c r="G149" s="17"/>
    </row>
    <row r="150" spans="5:7" ht="15.75" thickBot="1">
      <c r="E150" s="17"/>
      <c r="F150" s="17"/>
      <c r="G150" s="17"/>
    </row>
    <row r="151" spans="5:7" ht="15.75" thickBot="1">
      <c r="E151" s="17"/>
      <c r="F151" s="17"/>
      <c r="G151" s="17"/>
    </row>
  </sheetData>
  <conditionalFormatting sqref="A104:B104 A3:B4 A18:B44 A46:B49 A6:B16 A5 A79:B83 A54:B77 A50:A53 A85:B101 A84 A102:A103 A111:B112 A105:A110 A113:A120">
    <cfRule type="duplicateValues" dxfId="2" priority="1"/>
  </conditionalFormatting>
  <conditionalFormatting sqref="B104 B4 B18:B44 B46:B49 B6:B16 B79:B83 B54:B77 B85:B101 B111:B112">
    <cfRule type="duplicateValues" dxfId="1" priority="2"/>
  </conditionalFormatting>
  <pageMargins left="0.7" right="0.7" top="0.78740157499999996" bottom="0.78740157499999996" header="0.3" footer="0.3"/>
  <pageSetup orientation="portrait" horizontalDpi="4294967293" r:id="rId1"/>
  <extLst>
    <ext xmlns:x14="http://schemas.microsoft.com/office/spreadsheetml/2009/9/main" uri="{78C0D931-6437-407d-A8EE-F0AAD7539E65}">
      <x14:conditionalFormattings>
        <x14:conditionalFormatting xmlns:xm="http://schemas.microsoft.com/office/excel/2006/main">
          <x14:cfRule type="expression" priority="3" id="{CBA50BBB-6F86-46C0-B39C-83CC4E3370EE}">
            <xm:f>COUNTIF('Übersicht SYS'!$C$3:$C$397,$C14) &gt; 0</xm:f>
            <x14:dxf>
              <fill>
                <patternFill>
                  <bgColor theme="9" tint="0.59996337778862885"/>
                </patternFill>
              </fill>
            </x14:dxf>
          </x14:cfRule>
          <xm:sqref>B14:B15</xm:sqref>
        </x14:conditionalFormatting>
      </x14:conditionalFormatting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8EC931-950E-4060-9B44-60AC3E5A9E8E}">
  <sheetPr codeName="Sheet6"/>
  <dimension ref="A1:E170"/>
  <sheetViews>
    <sheetView topLeftCell="A109" workbookViewId="0">
      <selection activeCell="E127" sqref="E127"/>
    </sheetView>
  </sheetViews>
  <sheetFormatPr defaultColWidth="11.42578125" defaultRowHeight="15"/>
  <cols>
    <col min="1" max="1" width="54.85546875" customWidth="1"/>
    <col min="2" max="2" width="81.7109375" bestFit="1" customWidth="1"/>
    <col min="3" max="3" width="5" bestFit="1" customWidth="1"/>
    <col min="4" max="4" width="29.7109375" customWidth="1"/>
    <col min="5" max="5" width="47.7109375" customWidth="1"/>
  </cols>
  <sheetData>
    <row r="1" spans="1:5" ht="15.75" thickBot="1">
      <c r="A1" t="s">
        <v>3995</v>
      </c>
    </row>
    <row r="2" spans="1:5" ht="15.75" thickBot="1">
      <c r="A2" s="2" t="s">
        <v>86</v>
      </c>
      <c r="B2" s="2" t="s">
        <v>3996</v>
      </c>
      <c r="C2" s="2" t="s">
        <v>88</v>
      </c>
      <c r="D2" s="2" t="s">
        <v>2</v>
      </c>
      <c r="E2" s="1" t="s">
        <v>3997</v>
      </c>
    </row>
    <row r="3" spans="1:5" ht="17.25" customHeight="1" thickBot="1">
      <c r="A3" s="5" t="s">
        <v>3998</v>
      </c>
      <c r="B3" s="4" t="s">
        <v>3999</v>
      </c>
      <c r="C3" s="5"/>
      <c r="D3" s="4"/>
      <c r="E3" s="4" t="s">
        <v>4000</v>
      </c>
    </row>
    <row r="4" spans="1:5" ht="17.25" customHeight="1" thickBot="1">
      <c r="A4" s="5" t="s">
        <v>4001</v>
      </c>
      <c r="B4" s="4" t="s">
        <v>3999</v>
      </c>
      <c r="C4" s="5"/>
      <c r="D4" s="4"/>
      <c r="E4" s="4" t="s">
        <v>4002</v>
      </c>
    </row>
    <row r="5" spans="1:5" ht="17.25" customHeight="1" thickBot="1">
      <c r="A5" s="5" t="s">
        <v>3194</v>
      </c>
      <c r="B5" s="4" t="s">
        <v>3999</v>
      </c>
      <c r="C5" s="5"/>
      <c r="D5" s="4"/>
      <c r="E5" s="4" t="s">
        <v>4003</v>
      </c>
    </row>
    <row r="6" spans="1:5" ht="17.25" customHeight="1" thickBot="1">
      <c r="A6" s="5" t="s">
        <v>4004</v>
      </c>
      <c r="B6" s="4" t="s">
        <v>3999</v>
      </c>
      <c r="C6" s="5"/>
      <c r="D6" s="4"/>
      <c r="E6" s="4" t="s">
        <v>98</v>
      </c>
    </row>
    <row r="7" spans="1:5" ht="17.25" customHeight="1" thickBot="1">
      <c r="A7" s="5" t="s">
        <v>3191</v>
      </c>
      <c r="B7" s="4" t="s">
        <v>3999</v>
      </c>
      <c r="C7" s="5"/>
      <c r="D7" s="4"/>
      <c r="E7" s="4" t="s">
        <v>108</v>
      </c>
    </row>
    <row r="8" spans="1:5" ht="17.25" customHeight="1" thickBot="1">
      <c r="A8" s="9" t="s">
        <v>315</v>
      </c>
      <c r="B8" s="4"/>
      <c r="C8" s="5"/>
      <c r="D8" s="4"/>
      <c r="E8" s="4"/>
    </row>
    <row r="9" spans="1:5" ht="30.75" thickBot="1">
      <c r="A9" s="5" t="s">
        <v>4005</v>
      </c>
      <c r="B9" t="s">
        <v>854</v>
      </c>
      <c r="C9" s="5"/>
      <c r="D9" s="5" t="s">
        <v>319</v>
      </c>
      <c r="E9" s="5" t="s">
        <v>854</v>
      </c>
    </row>
    <row r="10" spans="1:5" ht="15.75" thickBot="1">
      <c r="A10" s="5" t="s">
        <v>3229</v>
      </c>
      <c r="B10" s="4" t="s">
        <v>3230</v>
      </c>
      <c r="C10" s="5"/>
      <c r="D10" s="5"/>
      <c r="E10" s="5" t="s">
        <v>3999</v>
      </c>
    </row>
    <row r="11" spans="1:5" ht="15.75" thickBot="1">
      <c r="A11" s="5" t="s">
        <v>3203</v>
      </c>
      <c r="B11" t="s">
        <v>3204</v>
      </c>
      <c r="C11" s="5"/>
      <c r="D11" s="5"/>
      <c r="E11" s="5" t="s">
        <v>3204</v>
      </c>
    </row>
    <row r="12" spans="1:5" ht="15.75" thickBot="1">
      <c r="A12" s="15" t="s">
        <v>4006</v>
      </c>
      <c r="B12" s="4" t="s">
        <v>3207</v>
      </c>
      <c r="C12" s="5"/>
      <c r="D12" s="4"/>
      <c r="E12" s="4" t="s">
        <v>3207</v>
      </c>
    </row>
    <row r="13" spans="1:5" ht="18.600000000000001" customHeight="1" thickBot="1">
      <c r="A13" s="7" t="s">
        <v>346</v>
      </c>
      <c r="B13" s="7" t="s">
        <v>3208</v>
      </c>
      <c r="C13" s="7"/>
      <c r="D13" s="7" t="s">
        <v>348</v>
      </c>
      <c r="E13" s="7" t="s">
        <v>3208</v>
      </c>
    </row>
    <row r="14" spans="1:5" ht="15.75" thickBot="1">
      <c r="A14" s="15" t="s">
        <v>4007</v>
      </c>
      <c r="B14" s="4" t="s">
        <v>779</v>
      </c>
      <c r="C14" s="5"/>
      <c r="D14" s="4" t="s">
        <v>360</v>
      </c>
      <c r="E14" s="4" t="s">
        <v>779</v>
      </c>
    </row>
    <row r="15" spans="1:5" ht="15.75" thickBot="1">
      <c r="A15" s="15" t="s">
        <v>4008</v>
      </c>
      <c r="B15" s="4" t="s">
        <v>4009</v>
      </c>
      <c r="C15" s="5"/>
      <c r="D15" s="4"/>
      <c r="E15" s="4" t="s">
        <v>4009</v>
      </c>
    </row>
    <row r="16" spans="1:5" ht="15.75" thickBot="1">
      <c r="A16" s="15" t="s">
        <v>4010</v>
      </c>
      <c r="B16" s="4" t="s">
        <v>4011</v>
      </c>
      <c r="C16" s="5"/>
      <c r="D16" s="4"/>
      <c r="E16" s="4" t="s">
        <v>4011</v>
      </c>
    </row>
    <row r="17" spans="1:5" ht="15.75" thickBot="1">
      <c r="A17" s="7" t="s">
        <v>4012</v>
      </c>
      <c r="B17" s="7" t="s">
        <v>3211</v>
      </c>
      <c r="C17" s="7"/>
      <c r="D17" s="7"/>
      <c r="E17" s="7" t="s">
        <v>3211</v>
      </c>
    </row>
    <row r="18" spans="1:5" ht="15.75" thickBot="1">
      <c r="A18" s="7" t="s">
        <v>4013</v>
      </c>
      <c r="B18" s="7" t="s">
        <v>3127</v>
      </c>
      <c r="C18" s="7"/>
      <c r="D18" s="7" t="s">
        <v>392</v>
      </c>
      <c r="E18" s="7" t="s">
        <v>3127</v>
      </c>
    </row>
    <row r="19" spans="1:5" ht="15.75" thickBot="1">
      <c r="A19" s="15" t="s">
        <v>3235</v>
      </c>
      <c r="B19" s="5" t="s">
        <v>3236</v>
      </c>
      <c r="C19" s="5"/>
      <c r="D19" s="5"/>
      <c r="E19" s="4" t="s">
        <v>3236</v>
      </c>
    </row>
    <row r="20" spans="1:5" ht="15.75" thickBot="1">
      <c r="A20" s="15" t="s">
        <v>3232</v>
      </c>
      <c r="B20" s="7" t="s">
        <v>3233</v>
      </c>
      <c r="C20" s="5"/>
      <c r="D20" s="7"/>
      <c r="E20" s="4" t="s">
        <v>3233</v>
      </c>
    </row>
    <row r="21" spans="1:5" ht="15.75" thickBot="1">
      <c r="A21" s="15" t="s">
        <v>4014</v>
      </c>
      <c r="B21" s="5" t="s">
        <v>3217</v>
      </c>
      <c r="C21" s="5"/>
      <c r="D21" s="5" t="s">
        <v>420</v>
      </c>
      <c r="E21" s="4" t="s">
        <v>3217</v>
      </c>
    </row>
    <row r="22" spans="1:5" ht="15.75" thickBot="1">
      <c r="A22" s="15" t="s">
        <v>3239</v>
      </c>
      <c r="B22" s="5" t="s">
        <v>3240</v>
      </c>
      <c r="C22" s="5"/>
      <c r="D22" s="5"/>
      <c r="E22" s="4" t="s">
        <v>3240</v>
      </c>
    </row>
    <row r="23" spans="1:5" ht="21" customHeight="1" thickBot="1">
      <c r="A23" s="15" t="s">
        <v>4015</v>
      </c>
      <c r="B23" s="5" t="s">
        <v>431</v>
      </c>
      <c r="C23" s="5"/>
      <c r="D23" s="5"/>
      <c r="E23" s="7" t="s">
        <v>4016</v>
      </c>
    </row>
    <row r="24" spans="1:5" ht="15.75" thickBot="1">
      <c r="A24" s="15" t="s">
        <v>4017</v>
      </c>
      <c r="B24" s="5" t="s">
        <v>437</v>
      </c>
      <c r="C24" s="5"/>
      <c r="D24" s="5"/>
      <c r="E24" s="4" t="s">
        <v>4018</v>
      </c>
    </row>
    <row r="25" spans="1:5" ht="15.75" thickBot="1">
      <c r="A25" s="15" t="s">
        <v>3218</v>
      </c>
      <c r="B25" s="7" t="s">
        <v>3219</v>
      </c>
      <c r="C25" s="5"/>
      <c r="D25" s="7" t="s">
        <v>442</v>
      </c>
      <c r="E25" s="7" t="s">
        <v>4019</v>
      </c>
    </row>
    <row r="26" spans="1:5" ht="15.75" thickBot="1">
      <c r="A26" s="15" t="s">
        <v>3222</v>
      </c>
      <c r="B26" s="5" t="s">
        <v>3223</v>
      </c>
      <c r="C26" s="5"/>
      <c r="D26" s="5" t="s">
        <v>448</v>
      </c>
      <c r="E26" s="4" t="s">
        <v>4020</v>
      </c>
    </row>
    <row r="27" spans="1:5" ht="15.75" thickBot="1">
      <c r="A27" s="15" t="s">
        <v>4021</v>
      </c>
      <c r="B27" s="5" t="s">
        <v>3305</v>
      </c>
      <c r="C27" s="5"/>
      <c r="D27" s="5"/>
      <c r="E27" s="4" t="s">
        <v>4022</v>
      </c>
    </row>
    <row r="28" spans="1:5" ht="15.75" thickBot="1">
      <c r="A28" s="15" t="s">
        <v>4023</v>
      </c>
      <c r="B28" s="5" t="s">
        <v>3308</v>
      </c>
      <c r="C28" s="5"/>
      <c r="D28" s="5"/>
      <c r="E28" s="4" t="s">
        <v>4024</v>
      </c>
    </row>
    <row r="29" spans="1:5" ht="15.75" thickBot="1">
      <c r="A29" s="15" t="s">
        <v>4025</v>
      </c>
      <c r="B29" s="5" t="s">
        <v>3311</v>
      </c>
      <c r="C29" s="5"/>
      <c r="D29" s="5"/>
      <c r="E29" s="4" t="s">
        <v>4026</v>
      </c>
    </row>
    <row r="30" spans="1:5" ht="15.75" thickBot="1">
      <c r="A30" s="15" t="s">
        <v>4027</v>
      </c>
      <c r="B30" s="5" t="s">
        <v>3317</v>
      </c>
      <c r="C30" s="5"/>
      <c r="D30" s="5"/>
      <c r="E30" s="4" t="s">
        <v>4028</v>
      </c>
    </row>
    <row r="31" spans="1:5" ht="15.75" thickBot="1">
      <c r="A31" s="15" t="s">
        <v>4029</v>
      </c>
      <c r="B31" s="5" t="s">
        <v>3323</v>
      </c>
      <c r="C31" s="5"/>
      <c r="D31" s="5"/>
      <c r="E31" s="4" t="s">
        <v>4030</v>
      </c>
    </row>
    <row r="32" spans="1:5" ht="15.75" thickBot="1">
      <c r="A32" s="15" t="s">
        <v>4031</v>
      </c>
      <c r="B32" s="5" t="s">
        <v>3329</v>
      </c>
      <c r="C32" s="5"/>
      <c r="D32" s="5"/>
      <c r="E32" s="4" t="s">
        <v>4032</v>
      </c>
    </row>
    <row r="33" spans="1:5" ht="15.75" thickBot="1">
      <c r="A33" s="15" t="s">
        <v>4033</v>
      </c>
      <c r="B33" s="5" t="s">
        <v>3291</v>
      </c>
      <c r="C33" s="5"/>
      <c r="D33" s="5"/>
      <c r="E33" s="4" t="s">
        <v>4034</v>
      </c>
    </row>
    <row r="34" spans="1:5" ht="15.75" thickBot="1">
      <c r="A34" s="15" t="s">
        <v>4035</v>
      </c>
      <c r="B34" s="5" t="s">
        <v>3294</v>
      </c>
      <c r="C34" s="5"/>
      <c r="D34" s="5"/>
      <c r="E34" s="4" t="s">
        <v>4036</v>
      </c>
    </row>
    <row r="35" spans="1:5" ht="15.75" thickBot="1">
      <c r="A35" s="15" t="s">
        <v>4037</v>
      </c>
      <c r="B35" s="5" t="s">
        <v>3297</v>
      </c>
      <c r="C35" s="5"/>
      <c r="D35" s="5"/>
      <c r="E35" s="4" t="s">
        <v>4038</v>
      </c>
    </row>
    <row r="36" spans="1:5" ht="15.75" thickBot="1">
      <c r="A36" s="15" t="s">
        <v>4039</v>
      </c>
      <c r="B36" s="5" t="s">
        <v>3300</v>
      </c>
      <c r="C36" s="5"/>
      <c r="D36" s="5"/>
      <c r="E36" s="4" t="s">
        <v>4040</v>
      </c>
    </row>
    <row r="37" spans="1:5" ht="15.75" thickBot="1">
      <c r="A37" s="15" t="s">
        <v>4041</v>
      </c>
      <c r="B37" s="5" t="s">
        <v>3244</v>
      </c>
      <c r="C37" s="5"/>
      <c r="D37" s="5"/>
      <c r="E37" s="4" t="s">
        <v>3244</v>
      </c>
    </row>
    <row r="38" spans="1:5" ht="15.75" thickBot="1">
      <c r="A38" s="15" t="s">
        <v>4042</v>
      </c>
      <c r="B38" s="5" t="s">
        <v>3249</v>
      </c>
      <c r="C38" s="5"/>
      <c r="D38" s="5"/>
      <c r="E38" s="4" t="s">
        <v>3249</v>
      </c>
    </row>
    <row r="39" spans="1:5" ht="15.75" thickBot="1">
      <c r="A39" s="15" t="s">
        <v>3253</v>
      </c>
      <c r="B39" s="5" t="s">
        <v>3254</v>
      </c>
      <c r="C39" s="5"/>
      <c r="D39" s="5"/>
      <c r="E39" s="4" t="s">
        <v>3254</v>
      </c>
    </row>
    <row r="40" spans="1:5" ht="15.75" thickBot="1">
      <c r="A40" s="15" t="s">
        <v>4043</v>
      </c>
      <c r="B40" s="5" t="s">
        <v>3258</v>
      </c>
      <c r="C40" s="5"/>
      <c r="D40" s="5"/>
      <c r="E40" s="4" t="s">
        <v>3258</v>
      </c>
    </row>
    <row r="41" spans="1:5" ht="15.75" thickBot="1">
      <c r="A41" s="15" t="s">
        <v>3262</v>
      </c>
      <c r="B41" s="5" t="s">
        <v>3263</v>
      </c>
      <c r="C41" s="5"/>
      <c r="D41" s="5"/>
      <c r="E41" s="4" t="s">
        <v>3263</v>
      </c>
    </row>
    <row r="42" spans="1:5" ht="15.75" thickBot="1">
      <c r="A42" s="15" t="s">
        <v>3266</v>
      </c>
      <c r="B42" s="5" t="s">
        <v>3267</v>
      </c>
      <c r="C42" s="5"/>
      <c r="D42" s="5"/>
      <c r="E42" s="4" t="s">
        <v>3267</v>
      </c>
    </row>
    <row r="43" spans="1:5" ht="15.75" thickBot="1">
      <c r="A43" s="15" t="s">
        <v>3270</v>
      </c>
      <c r="B43" s="5" t="s">
        <v>3271</v>
      </c>
      <c r="C43" s="5"/>
      <c r="D43" s="5"/>
      <c r="E43" s="4" t="s">
        <v>3271</v>
      </c>
    </row>
    <row r="44" spans="1:5" ht="15.75" thickBot="1">
      <c r="A44" s="15" t="s">
        <v>4044</v>
      </c>
      <c r="B44" s="5" t="s">
        <v>3275</v>
      </c>
      <c r="C44" s="5"/>
      <c r="D44" s="5"/>
      <c r="E44" s="4" t="s">
        <v>4045</v>
      </c>
    </row>
    <row r="45" spans="1:5" ht="15.75" thickBot="1">
      <c r="A45" s="15" t="s">
        <v>4046</v>
      </c>
      <c r="B45" s="5" t="s">
        <v>3279</v>
      </c>
      <c r="C45" s="5"/>
      <c r="D45" s="5"/>
      <c r="E45" s="4" t="s">
        <v>4047</v>
      </c>
    </row>
    <row r="46" spans="1:5" ht="15.75" thickBot="1">
      <c r="A46" s="15" t="s">
        <v>4048</v>
      </c>
      <c r="B46" s="5" t="s">
        <v>3283</v>
      </c>
      <c r="C46" s="5"/>
      <c r="D46" s="5"/>
      <c r="E46" s="4" t="s">
        <v>4049</v>
      </c>
    </row>
    <row r="47" spans="1:5" ht="15.75" thickBot="1">
      <c r="A47" s="15" t="s">
        <v>4050</v>
      </c>
      <c r="B47" s="5" t="s">
        <v>3287</v>
      </c>
      <c r="C47" s="5"/>
      <c r="D47" s="5"/>
      <c r="E47" s="4" t="s">
        <v>4051</v>
      </c>
    </row>
    <row r="48" spans="1:5" ht="15.75" thickBot="1">
      <c r="A48" s="15" t="s">
        <v>4052</v>
      </c>
      <c r="B48" s="5" t="s">
        <v>3214</v>
      </c>
      <c r="C48" s="5"/>
      <c r="D48" s="5"/>
      <c r="E48" s="4" t="s">
        <v>3214</v>
      </c>
    </row>
    <row r="49" spans="1:5" ht="15.75" thickBot="1">
      <c r="A49" s="15" t="s">
        <v>607</v>
      </c>
      <c r="B49" s="5" t="s">
        <v>3999</v>
      </c>
      <c r="C49" s="5"/>
      <c r="D49" s="5"/>
      <c r="E49" s="4" t="s">
        <v>611</v>
      </c>
    </row>
    <row r="50" spans="1:5" ht="15.75" thickBot="1">
      <c r="A50" s="15" t="s">
        <v>612</v>
      </c>
      <c r="B50" s="5" t="s">
        <v>3999</v>
      </c>
      <c r="C50" s="5"/>
      <c r="D50" s="5"/>
      <c r="E50" s="4" t="s">
        <v>616</v>
      </c>
    </row>
    <row r="51" spans="1:5" ht="15.75" thickBot="1">
      <c r="A51" s="15" t="s">
        <v>4053</v>
      </c>
      <c r="B51" s="5" t="s">
        <v>3999</v>
      </c>
      <c r="C51" s="5"/>
      <c r="D51" s="5"/>
      <c r="E51" s="4" t="s">
        <v>4054</v>
      </c>
    </row>
    <row r="52" spans="1:5" ht="15.75" thickBot="1">
      <c r="A52" s="15" t="s">
        <v>4055</v>
      </c>
      <c r="B52" s="5" t="s">
        <v>3999</v>
      </c>
      <c r="C52" s="5"/>
      <c r="D52" s="5"/>
      <c r="E52" s="4" t="s">
        <v>4056</v>
      </c>
    </row>
    <row r="53" spans="1:5" ht="15.75" thickBot="1">
      <c r="A53" s="15" t="s">
        <v>617</v>
      </c>
      <c r="B53" s="5" t="s">
        <v>3999</v>
      </c>
      <c r="C53" s="5"/>
      <c r="D53" s="5"/>
      <c r="E53" s="4" t="s">
        <v>621</v>
      </c>
    </row>
    <row r="54" spans="1:5" ht="15.75" thickBot="1">
      <c r="A54" s="15" t="s">
        <v>622</v>
      </c>
      <c r="B54" s="5" t="s">
        <v>3999</v>
      </c>
      <c r="C54" s="5"/>
      <c r="D54" s="5"/>
      <c r="E54" s="4" t="s">
        <v>626</v>
      </c>
    </row>
    <row r="55" spans="1:5" ht="15.75" thickBot="1">
      <c r="A55" s="15" t="s">
        <v>4057</v>
      </c>
      <c r="B55" s="5" t="s">
        <v>3999</v>
      </c>
      <c r="C55" s="5"/>
      <c r="D55" s="5"/>
      <c r="E55" s="4" t="s">
        <v>4058</v>
      </c>
    </row>
    <row r="56" spans="1:5" ht="15.75" thickBot="1">
      <c r="A56" s="15" t="s">
        <v>4059</v>
      </c>
      <c r="B56" s="5"/>
      <c r="C56" s="5"/>
      <c r="D56" s="5"/>
      <c r="E56" s="4" t="s">
        <v>4060</v>
      </c>
    </row>
    <row r="57" spans="1:5" ht="15.75" thickBot="1">
      <c r="A57" s="5" t="s">
        <v>4061</v>
      </c>
      <c r="B57" s="5"/>
      <c r="C57" s="5"/>
      <c r="D57" s="5"/>
      <c r="E57" s="4" t="s">
        <v>4062</v>
      </c>
    </row>
    <row r="58" spans="1:5" ht="15.75" thickBot="1">
      <c r="A58" s="9" t="s">
        <v>753</v>
      </c>
      <c r="B58" s="5"/>
      <c r="C58" s="5"/>
      <c r="D58" s="5"/>
      <c r="E58" s="4"/>
    </row>
    <row r="59" spans="1:5" ht="15.75" thickBot="1">
      <c r="A59" s="7" t="s">
        <v>754</v>
      </c>
      <c r="B59" s="7" t="s">
        <v>758</v>
      </c>
      <c r="D59" s="7" t="s">
        <v>757</v>
      </c>
      <c r="E59" s="7" t="s">
        <v>758</v>
      </c>
    </row>
    <row r="60" spans="1:5" ht="15.75" thickBot="1">
      <c r="A60" s="15" t="s">
        <v>3226</v>
      </c>
      <c r="B60" s="4" t="s">
        <v>773</v>
      </c>
      <c r="C60" s="5"/>
      <c r="D60" s="4" t="s">
        <v>3228</v>
      </c>
      <c r="E60" s="4" t="s">
        <v>773</v>
      </c>
    </row>
    <row r="61" spans="1:5" ht="15.75" thickBot="1">
      <c r="A61" s="9" t="s">
        <v>2023</v>
      </c>
      <c r="B61" s="4"/>
      <c r="C61" s="5"/>
      <c r="D61" s="5"/>
      <c r="E61" s="4"/>
    </row>
    <row r="62" spans="1:5" ht="15.75" thickBot="1">
      <c r="A62" s="5" t="s">
        <v>4063</v>
      </c>
      <c r="B62" s="4" t="s">
        <v>854</v>
      </c>
      <c r="C62" s="5"/>
      <c r="D62" s="5"/>
      <c r="E62" s="4" t="s">
        <v>854</v>
      </c>
    </row>
    <row r="63" spans="1:5" ht="15.75" thickBot="1">
      <c r="A63" s="5" t="s">
        <v>4064</v>
      </c>
      <c r="B63" s="4" t="s">
        <v>270</v>
      </c>
      <c r="C63" s="5"/>
      <c r="D63" s="5"/>
      <c r="E63" s="4" t="s">
        <v>270</v>
      </c>
    </row>
    <row r="64" spans="1:5" ht="15.75" thickBot="1">
      <c r="A64" s="5" t="s">
        <v>4065</v>
      </c>
      <c r="B64" s="4" t="s">
        <v>4066</v>
      </c>
      <c r="C64" s="5"/>
      <c r="D64" s="5"/>
      <c r="E64" s="4" t="s">
        <v>4066</v>
      </c>
    </row>
    <row r="65" spans="1:5" ht="15.75" thickBot="1">
      <c r="A65" s="5" t="s">
        <v>4067</v>
      </c>
      <c r="B65" s="4" t="s">
        <v>4068</v>
      </c>
      <c r="C65" s="5"/>
      <c r="D65" s="5"/>
      <c r="E65" s="4" t="s">
        <v>4068</v>
      </c>
    </row>
    <row r="66" spans="1:5" ht="15.75" thickBot="1">
      <c r="A66" s="5" t="s">
        <v>4069</v>
      </c>
      <c r="B66" s="4" t="s">
        <v>4070</v>
      </c>
      <c r="C66" s="5"/>
      <c r="D66" s="5"/>
      <c r="E66" s="4" t="s">
        <v>4070</v>
      </c>
    </row>
    <row r="67" spans="1:5" ht="15.75" thickBot="1">
      <c r="A67" s="5" t="s">
        <v>4071</v>
      </c>
      <c r="B67" s="4" t="s">
        <v>342</v>
      </c>
      <c r="C67" s="5"/>
      <c r="D67" s="5"/>
      <c r="E67" s="4" t="s">
        <v>342</v>
      </c>
    </row>
    <row r="68" spans="1:5" ht="15.75" thickBot="1">
      <c r="A68" s="5" t="s">
        <v>4072</v>
      </c>
      <c r="B68" s="4" t="s">
        <v>4073</v>
      </c>
      <c r="C68" s="5"/>
      <c r="D68" s="5"/>
      <c r="E68" s="4" t="s">
        <v>4073</v>
      </c>
    </row>
    <row r="69" spans="1:5" ht="15.75" thickBot="1">
      <c r="A69" s="5" t="s">
        <v>4074</v>
      </c>
      <c r="B69" s="4" t="s">
        <v>3412</v>
      </c>
      <c r="C69" s="5"/>
      <c r="D69" s="5"/>
      <c r="E69" s="4" t="s">
        <v>3412</v>
      </c>
    </row>
    <row r="70" spans="1:5" ht="15.75" thickBot="1">
      <c r="A70" s="5" t="s">
        <v>4075</v>
      </c>
      <c r="B70" s="4" t="s">
        <v>4076</v>
      </c>
      <c r="C70" s="5"/>
      <c r="D70" s="5"/>
      <c r="E70" s="4" t="s">
        <v>4076</v>
      </c>
    </row>
    <row r="71" spans="1:5" ht="15.75" thickBot="1">
      <c r="A71" s="5" t="s">
        <v>4077</v>
      </c>
      <c r="B71" s="4" t="s">
        <v>3417</v>
      </c>
      <c r="C71" s="5"/>
      <c r="D71" s="5"/>
      <c r="E71" s="4" t="s">
        <v>3417</v>
      </c>
    </row>
    <row r="72" spans="1:5" ht="15.75" thickBot="1">
      <c r="A72" s="5" t="s">
        <v>4078</v>
      </c>
      <c r="B72" s="4" t="s">
        <v>3380</v>
      </c>
      <c r="C72" s="5"/>
      <c r="D72" s="5"/>
      <c r="E72" s="4" t="s">
        <v>3380</v>
      </c>
    </row>
    <row r="73" spans="1:5" ht="15.75" thickBot="1">
      <c r="A73" s="5" t="s">
        <v>4079</v>
      </c>
      <c r="B73" s="4" t="s">
        <v>3397</v>
      </c>
      <c r="C73" s="5"/>
      <c r="D73" s="5"/>
      <c r="E73" s="4" t="s">
        <v>3397</v>
      </c>
    </row>
    <row r="74" spans="1:5" ht="15.75" thickBot="1">
      <c r="A74" s="5" t="s">
        <v>4080</v>
      </c>
      <c r="B74" s="4" t="s">
        <v>3401</v>
      </c>
      <c r="C74" s="5"/>
      <c r="D74" s="5"/>
      <c r="E74" s="4" t="s">
        <v>3401</v>
      </c>
    </row>
    <row r="75" spans="1:5" ht="15.75" thickBot="1">
      <c r="A75" s="5" t="s">
        <v>4081</v>
      </c>
      <c r="B75" s="4" t="s">
        <v>3404</v>
      </c>
      <c r="C75" s="5"/>
      <c r="D75" s="5"/>
      <c r="E75" s="4" t="s">
        <v>3404</v>
      </c>
    </row>
    <row r="76" spans="1:5" ht="15.75" thickBot="1">
      <c r="A76" s="5" t="s">
        <v>4082</v>
      </c>
      <c r="B76" s="4" t="s">
        <v>3439</v>
      </c>
      <c r="C76" s="5"/>
      <c r="D76" s="5"/>
      <c r="E76" s="4" t="s">
        <v>3439</v>
      </c>
    </row>
    <row r="77" spans="1:5" ht="15.75" thickBot="1">
      <c r="A77" s="5" t="s">
        <v>4083</v>
      </c>
      <c r="B77" s="4" t="s">
        <v>3442</v>
      </c>
      <c r="C77" s="5"/>
      <c r="D77" s="5"/>
      <c r="E77" s="4" t="s">
        <v>3442</v>
      </c>
    </row>
    <row r="78" spans="1:5" ht="15.75" thickBot="1">
      <c r="A78" s="5" t="s">
        <v>4084</v>
      </c>
      <c r="B78" s="4" t="s">
        <v>3463</v>
      </c>
      <c r="C78" s="5"/>
      <c r="D78" s="5"/>
      <c r="E78" s="4" t="s">
        <v>3463</v>
      </c>
    </row>
    <row r="79" spans="1:5" ht="15.75" thickBot="1">
      <c r="A79" s="9" t="s">
        <v>1063</v>
      </c>
      <c r="B79" s="4"/>
      <c r="C79" s="5"/>
      <c r="D79" s="5"/>
      <c r="E79" s="4"/>
    </row>
    <row r="80" spans="1:5" ht="15.75" thickBot="1">
      <c r="A80" s="5" t="s">
        <v>4085</v>
      </c>
      <c r="B80" s="4" t="s">
        <v>3202</v>
      </c>
      <c r="C80" s="5"/>
      <c r="D80" s="5"/>
      <c r="E80" s="4" t="s">
        <v>3999</v>
      </c>
    </row>
    <row r="81" spans="1:5" ht="15.75" thickBot="1">
      <c r="A81" s="5" t="s">
        <v>4086</v>
      </c>
      <c r="B81" s="4" t="s">
        <v>3230</v>
      </c>
      <c r="C81" s="5"/>
      <c r="D81" s="5"/>
      <c r="E81" s="4" t="s">
        <v>3230</v>
      </c>
    </row>
    <row r="82" spans="1:5" ht="15.75" thickBot="1">
      <c r="A82" s="5" t="s">
        <v>4087</v>
      </c>
      <c r="B82" s="4" t="s">
        <v>854</v>
      </c>
      <c r="C82" s="5"/>
      <c r="D82" s="5"/>
      <c r="E82" s="4" t="s">
        <v>854</v>
      </c>
    </row>
    <row r="83" spans="1:5" ht="30" customHeight="1" thickBot="1">
      <c r="A83" s="5" t="s">
        <v>4088</v>
      </c>
      <c r="B83" s="4" t="s">
        <v>3419</v>
      </c>
      <c r="C83" s="5"/>
      <c r="D83" s="5"/>
      <c r="E83" s="4" t="s">
        <v>4089</v>
      </c>
    </row>
    <row r="84" spans="1:5" ht="15.75" thickBot="1">
      <c r="A84" s="5" t="s">
        <v>4090</v>
      </c>
      <c r="B84" s="4" t="s">
        <v>1125</v>
      </c>
      <c r="C84" s="5"/>
      <c r="D84" s="5"/>
      <c r="E84" s="4" t="s">
        <v>4091</v>
      </c>
    </row>
    <row r="85" spans="1:5" ht="15.75" thickBot="1">
      <c r="A85" s="5" t="s">
        <v>4092</v>
      </c>
      <c r="B85" s="4" t="s">
        <v>3483</v>
      </c>
      <c r="C85" s="5"/>
      <c r="D85" s="5"/>
      <c r="E85" s="4" t="s">
        <v>3483</v>
      </c>
    </row>
    <row r="86" spans="1:5" ht="15.75" thickBot="1">
      <c r="A86" s="5" t="s">
        <v>4093</v>
      </c>
      <c r="B86" s="4" t="s">
        <v>4094</v>
      </c>
      <c r="C86" s="5"/>
      <c r="D86" s="5"/>
      <c r="E86" s="4" t="s">
        <v>4094</v>
      </c>
    </row>
    <row r="87" spans="1:5" ht="15.75" thickBot="1">
      <c r="A87" s="5" t="s">
        <v>4095</v>
      </c>
      <c r="B87" s="4" t="s">
        <v>1114</v>
      </c>
      <c r="C87" s="5"/>
      <c r="D87" s="5"/>
      <c r="E87" s="4" t="s">
        <v>1114</v>
      </c>
    </row>
    <row r="88" spans="1:5" ht="15.75" thickBot="1">
      <c r="A88" s="5" t="s">
        <v>4096</v>
      </c>
      <c r="B88" s="4" t="s">
        <v>1108</v>
      </c>
      <c r="C88" s="13"/>
      <c r="D88" s="13"/>
      <c r="E88" s="4" t="s">
        <v>1108</v>
      </c>
    </row>
    <row r="89" spans="1:5" ht="18" customHeight="1" thickBot="1">
      <c r="A89" s="5" t="s">
        <v>4097</v>
      </c>
      <c r="B89" s="4" t="s">
        <v>3492</v>
      </c>
      <c r="C89" s="13"/>
      <c r="D89" s="13"/>
      <c r="E89" s="4" t="s">
        <v>3492</v>
      </c>
    </row>
    <row r="90" spans="1:5" ht="18" customHeight="1" thickBot="1">
      <c r="A90" s="5" t="s">
        <v>4098</v>
      </c>
      <c r="B90" s="4" t="s">
        <v>4099</v>
      </c>
      <c r="C90" s="13"/>
      <c r="D90" s="13"/>
      <c r="E90" s="4" t="s">
        <v>4099</v>
      </c>
    </row>
    <row r="91" spans="1:5" ht="15.75" thickBot="1">
      <c r="A91" s="9" t="s">
        <v>4100</v>
      </c>
      <c r="B91" s="4"/>
      <c r="C91" s="5"/>
      <c r="D91" s="5"/>
      <c r="E91" s="4"/>
    </row>
    <row r="92" spans="1:5" ht="15.75" thickBot="1">
      <c r="A92" s="5" t="s">
        <v>4101</v>
      </c>
      <c r="B92" s="4" t="s">
        <v>4102</v>
      </c>
      <c r="C92" s="5"/>
      <c r="D92" s="5"/>
      <c r="E92" s="4" t="s">
        <v>4103</v>
      </c>
    </row>
    <row r="93" spans="1:5" ht="15.75" thickBot="1">
      <c r="A93" s="5" t="s">
        <v>4104</v>
      </c>
      <c r="B93" s="4" t="s">
        <v>4102</v>
      </c>
      <c r="C93" s="5"/>
      <c r="D93" s="5"/>
      <c r="E93" s="4" t="s">
        <v>4105</v>
      </c>
    </row>
    <row r="94" spans="1:5" ht="15.75" thickBot="1">
      <c r="A94" s="5" t="s">
        <v>4106</v>
      </c>
      <c r="B94" s="4" t="s">
        <v>4102</v>
      </c>
      <c r="C94" s="5"/>
      <c r="D94" s="5"/>
      <c r="E94" s="4" t="s">
        <v>4107</v>
      </c>
    </row>
    <row r="95" spans="1:5" ht="15.75" thickBot="1">
      <c r="A95" s="5" t="s">
        <v>4108</v>
      </c>
      <c r="B95" s="4" t="s">
        <v>4102</v>
      </c>
      <c r="C95" s="5"/>
      <c r="D95" s="5"/>
      <c r="E95" s="4" t="s">
        <v>4109</v>
      </c>
    </row>
    <row r="96" spans="1:5" ht="15.75" thickBot="1">
      <c r="A96" s="5" t="s">
        <v>4110</v>
      </c>
      <c r="B96" s="4" t="s">
        <v>4102</v>
      </c>
      <c r="C96" s="5"/>
      <c r="D96" s="5"/>
      <c r="E96" s="4" t="s">
        <v>4111</v>
      </c>
    </row>
    <row r="97" spans="1:5" ht="15.75" thickBot="1">
      <c r="A97" s="5" t="s">
        <v>4112</v>
      </c>
      <c r="B97" s="4" t="s">
        <v>4102</v>
      </c>
      <c r="C97" s="5"/>
      <c r="D97" s="5"/>
      <c r="E97" s="4" t="s">
        <v>4113</v>
      </c>
    </row>
    <row r="98" spans="1:5" ht="15.75" thickBot="1">
      <c r="A98" s="5" t="s">
        <v>4114</v>
      </c>
      <c r="B98" s="4" t="s">
        <v>4102</v>
      </c>
      <c r="C98" s="5"/>
      <c r="D98" s="5"/>
      <c r="E98" s="4" t="s">
        <v>4115</v>
      </c>
    </row>
    <row r="99" spans="1:5" ht="15.75" thickBot="1">
      <c r="A99" s="5" t="s">
        <v>4116</v>
      </c>
      <c r="B99" s="4" t="s">
        <v>4102</v>
      </c>
      <c r="C99" s="5"/>
      <c r="D99" s="5"/>
      <c r="E99" s="4" t="s">
        <v>4117</v>
      </c>
    </row>
    <row r="100" spans="1:5" ht="15.75" thickBot="1">
      <c r="A100" s="5" t="s">
        <v>4118</v>
      </c>
      <c r="B100" s="4" t="s">
        <v>4102</v>
      </c>
      <c r="C100" s="5"/>
      <c r="D100" s="5"/>
      <c r="E100" s="4" t="s">
        <v>4119</v>
      </c>
    </row>
    <row r="101" spans="1:5" ht="15.75" thickBot="1">
      <c r="A101" s="9" t="s">
        <v>4120</v>
      </c>
      <c r="B101" s="4"/>
      <c r="C101" s="5"/>
      <c r="D101" s="5"/>
      <c r="E101" s="4"/>
    </row>
    <row r="102" spans="1:5" ht="15.75" thickBot="1">
      <c r="A102" s="5" t="s">
        <v>4121</v>
      </c>
      <c r="B102" s="4" t="s">
        <v>4102</v>
      </c>
      <c r="C102" s="5"/>
      <c r="D102" s="5"/>
      <c r="E102" s="4" t="s">
        <v>4122</v>
      </c>
    </row>
    <row r="103" spans="1:5" ht="15.75" thickBot="1">
      <c r="A103" s="5" t="s">
        <v>4123</v>
      </c>
      <c r="B103" s="4" t="s">
        <v>4102</v>
      </c>
      <c r="C103" s="5"/>
      <c r="D103" s="5"/>
      <c r="E103" s="4" t="s">
        <v>4124</v>
      </c>
    </row>
    <row r="104" spans="1:5" ht="15.75" thickBot="1">
      <c r="A104" s="5" t="s">
        <v>4125</v>
      </c>
      <c r="B104" s="4" t="s">
        <v>4102</v>
      </c>
      <c r="C104" s="5"/>
      <c r="D104" s="5"/>
      <c r="E104" s="4" t="s">
        <v>4126</v>
      </c>
    </row>
    <row r="105" spans="1:5" ht="15.75" thickBot="1">
      <c r="A105" s="5" t="s">
        <v>4127</v>
      </c>
      <c r="B105" s="4" t="s">
        <v>4102</v>
      </c>
      <c r="C105" s="5"/>
      <c r="D105" s="5"/>
      <c r="E105" s="4" t="s">
        <v>4128</v>
      </c>
    </row>
    <row r="106" spans="1:5" ht="15.75" thickBot="1">
      <c r="A106" s="5" t="s">
        <v>4129</v>
      </c>
      <c r="B106" s="4" t="s">
        <v>4102</v>
      </c>
      <c r="C106" s="5"/>
      <c r="D106" s="5"/>
      <c r="E106" s="4" t="s">
        <v>4130</v>
      </c>
    </row>
    <row r="107" spans="1:5" ht="15.75" thickBot="1">
      <c r="A107" s="5" t="s">
        <v>4131</v>
      </c>
      <c r="B107" s="4" t="s">
        <v>4102</v>
      </c>
      <c r="C107" s="5"/>
      <c r="D107" s="5"/>
      <c r="E107" s="4" t="s">
        <v>4132</v>
      </c>
    </row>
    <row r="108" spans="1:5" ht="15.75" thickBot="1">
      <c r="A108" s="5" t="s">
        <v>4133</v>
      </c>
      <c r="B108" s="4" t="s">
        <v>4102</v>
      </c>
      <c r="C108" s="5"/>
      <c r="D108" s="5"/>
      <c r="E108" s="4" t="s">
        <v>4134</v>
      </c>
    </row>
    <row r="109" spans="1:5" ht="15.75" thickBot="1">
      <c r="A109" s="5" t="s">
        <v>4135</v>
      </c>
      <c r="B109" s="4" t="s">
        <v>4102</v>
      </c>
      <c r="C109" s="5"/>
      <c r="D109" s="5"/>
      <c r="E109" s="4" t="s">
        <v>4136</v>
      </c>
    </row>
    <row r="110" spans="1:5" ht="15.75" thickBot="1">
      <c r="A110" s="5" t="s">
        <v>4137</v>
      </c>
      <c r="B110" s="4" t="s">
        <v>4102</v>
      </c>
      <c r="C110" s="5"/>
      <c r="D110" s="5"/>
      <c r="E110" s="4" t="s">
        <v>4138</v>
      </c>
    </row>
    <row r="111" spans="1:5" ht="15.75" thickBot="1">
      <c r="A111" s="9" t="s">
        <v>4139</v>
      </c>
      <c r="B111" s="4"/>
      <c r="C111" s="13"/>
      <c r="D111" s="13"/>
      <c r="E111" s="4"/>
    </row>
    <row r="112" spans="1:5" ht="15.75" thickBot="1">
      <c r="A112" s="5" t="s">
        <v>4140</v>
      </c>
      <c r="B112" s="4" t="s">
        <v>3202</v>
      </c>
      <c r="C112" s="13"/>
      <c r="D112" s="13"/>
      <c r="E112" s="4" t="s">
        <v>3202</v>
      </c>
    </row>
    <row r="113" spans="1:5" ht="15.75" thickBot="1">
      <c r="A113" s="5" t="s">
        <v>4141</v>
      </c>
      <c r="B113" s="4" t="s">
        <v>3230</v>
      </c>
      <c r="C113" s="13"/>
      <c r="D113" s="13"/>
      <c r="E113" s="4" t="s">
        <v>3230</v>
      </c>
    </row>
    <row r="114" spans="1:5" ht="15.75" thickBot="1">
      <c r="A114" s="5" t="s">
        <v>4142</v>
      </c>
      <c r="B114" s="4" t="s">
        <v>854</v>
      </c>
      <c r="C114" s="13"/>
      <c r="D114" s="13"/>
      <c r="E114" s="4" t="s">
        <v>854</v>
      </c>
    </row>
    <row r="115" spans="1:5" ht="15.75" thickBot="1">
      <c r="A115" s="5" t="s">
        <v>4143</v>
      </c>
      <c r="B115" s="4" t="s">
        <v>3419</v>
      </c>
      <c r="C115" s="13"/>
      <c r="D115" s="13"/>
      <c r="E115" s="4" t="s">
        <v>4144</v>
      </c>
    </row>
    <row r="116" spans="1:5" ht="15.75" thickBot="1">
      <c r="A116" s="5" t="s">
        <v>4090</v>
      </c>
      <c r="B116" s="4" t="s">
        <v>1125</v>
      </c>
      <c r="C116" s="13"/>
      <c r="D116" s="13"/>
      <c r="E116" s="4" t="s">
        <v>4145</v>
      </c>
    </row>
    <row r="117" spans="1:5" ht="15.75" thickBot="1">
      <c r="A117" s="9" t="s">
        <v>2027</v>
      </c>
      <c r="B117" s="4"/>
      <c r="C117" s="5"/>
      <c r="D117" s="5"/>
      <c r="E117" s="4"/>
    </row>
    <row r="118" spans="1:5" ht="15.75" thickBot="1">
      <c r="A118" s="5" t="s">
        <v>4146</v>
      </c>
      <c r="B118" s="4" t="s">
        <v>3202</v>
      </c>
      <c r="C118" s="5"/>
      <c r="D118" s="5"/>
      <c r="E118" s="4" t="s">
        <v>3202</v>
      </c>
    </row>
    <row r="119" spans="1:5" ht="15.75" thickBot="1">
      <c r="A119" s="5" t="s">
        <v>4147</v>
      </c>
      <c r="B119" s="4" t="s">
        <v>3230</v>
      </c>
      <c r="C119" s="5"/>
      <c r="D119" s="5"/>
      <c r="E119" s="4" t="s">
        <v>3230</v>
      </c>
    </row>
    <row r="120" spans="1:5" ht="15.75" thickBot="1">
      <c r="A120" s="5" t="s">
        <v>4148</v>
      </c>
      <c r="B120" s="4" t="s">
        <v>854</v>
      </c>
      <c r="C120" s="5"/>
      <c r="D120" s="5"/>
      <c r="E120" s="4" t="s">
        <v>854</v>
      </c>
    </row>
    <row r="121" spans="1:5" ht="15.75" thickBot="1">
      <c r="A121" s="5" t="s">
        <v>4149</v>
      </c>
      <c r="B121" s="4" t="s">
        <v>4150</v>
      </c>
      <c r="C121" s="5"/>
      <c r="D121" s="5"/>
      <c r="E121" s="4" t="s">
        <v>4150</v>
      </c>
    </row>
    <row r="122" spans="1:5" ht="15.75" thickBot="1">
      <c r="A122" s="5" t="s">
        <v>4151</v>
      </c>
      <c r="B122" s="4" t="s">
        <v>4152</v>
      </c>
      <c r="C122" s="5"/>
      <c r="D122" s="5"/>
      <c r="E122" s="4" t="s">
        <v>4153</v>
      </c>
    </row>
    <row r="123" spans="1:5" ht="15.75" thickBot="1">
      <c r="A123" s="5" t="s">
        <v>4154</v>
      </c>
      <c r="B123" s="4" t="s">
        <v>3588</v>
      </c>
      <c r="C123" s="5"/>
      <c r="D123" s="5"/>
      <c r="E123" s="4" t="s">
        <v>3588</v>
      </c>
    </row>
    <row r="124" spans="1:5" ht="15.75" thickBot="1">
      <c r="A124" s="5" t="s">
        <v>4155</v>
      </c>
      <c r="B124" s="4" t="s">
        <v>3579</v>
      </c>
      <c r="C124" s="5"/>
      <c r="D124" s="5"/>
      <c r="E124" s="4" t="s">
        <v>3579</v>
      </c>
    </row>
    <row r="125" spans="1:5" ht="15.75" thickBot="1">
      <c r="A125" s="5" t="s">
        <v>4156</v>
      </c>
      <c r="B125" s="4" t="s">
        <v>4157</v>
      </c>
      <c r="C125" s="5"/>
      <c r="D125" s="5"/>
      <c r="E125" s="4" t="s">
        <v>4157</v>
      </c>
    </row>
    <row r="126" spans="1:5" ht="15.75" thickBot="1">
      <c r="A126" s="5" t="s">
        <v>4158</v>
      </c>
      <c r="B126" s="4" t="s">
        <v>3585</v>
      </c>
      <c r="C126" s="5"/>
      <c r="D126" s="5"/>
      <c r="E126" s="4" t="s">
        <v>3585</v>
      </c>
    </row>
    <row r="127" spans="1:5" ht="15.75" thickBot="1">
      <c r="A127" s="5" t="s">
        <v>957</v>
      </c>
      <c r="B127" s="4" t="s">
        <v>961</v>
      </c>
      <c r="C127" s="5"/>
      <c r="D127" s="5"/>
      <c r="E127" s="4" t="s">
        <v>961</v>
      </c>
    </row>
    <row r="128" spans="1:5" ht="15.75" thickBot="1">
      <c r="A128" s="5" t="s">
        <v>4159</v>
      </c>
      <c r="B128" s="4" t="s">
        <v>3582</v>
      </c>
      <c r="C128" s="5"/>
      <c r="D128" s="5"/>
      <c r="E128" s="4" t="s">
        <v>3582</v>
      </c>
    </row>
    <row r="129" spans="1:5" ht="15.75" thickBot="1">
      <c r="A129" s="9" t="s">
        <v>1210</v>
      </c>
      <c r="B129" s="4"/>
      <c r="C129" s="5"/>
      <c r="D129" s="5"/>
      <c r="E129" s="4"/>
    </row>
    <row r="130" spans="1:5" ht="15.75" thickBot="1">
      <c r="A130" s="5" t="s">
        <v>1214</v>
      </c>
      <c r="B130" s="4" t="s">
        <v>4160</v>
      </c>
      <c r="C130" s="5"/>
      <c r="D130" s="5"/>
      <c r="E130" s="4" t="s">
        <v>1218</v>
      </c>
    </row>
    <row r="131" spans="1:5" ht="15.75" thickBot="1">
      <c r="A131" s="5" t="s">
        <v>4161</v>
      </c>
      <c r="B131" s="4" t="s">
        <v>4162</v>
      </c>
      <c r="C131" s="5"/>
      <c r="D131" s="5"/>
      <c r="E131" s="4" t="s">
        <v>1229</v>
      </c>
    </row>
    <row r="132" spans="1:5" ht="15.75" thickBot="1">
      <c r="A132" s="5" t="s">
        <v>1242</v>
      </c>
      <c r="B132" s="4" t="s">
        <v>4163</v>
      </c>
      <c r="C132" s="5"/>
      <c r="D132" s="5"/>
      <c r="E132" s="4" t="s">
        <v>3514</v>
      </c>
    </row>
    <row r="133" spans="1:5" ht="15.75" thickBot="1">
      <c r="A133" s="5" t="s">
        <v>1248</v>
      </c>
      <c r="B133" s="4" t="s">
        <v>4164</v>
      </c>
      <c r="C133" s="5"/>
      <c r="D133" s="5"/>
      <c r="E133" s="4" t="s">
        <v>3516</v>
      </c>
    </row>
    <row r="134" spans="1:5" ht="15.75" thickBot="1">
      <c r="A134" s="5" t="s">
        <v>1254</v>
      </c>
      <c r="B134" s="4" t="s">
        <v>4165</v>
      </c>
      <c r="C134" s="5"/>
      <c r="D134" s="5"/>
      <c r="E134" s="4" t="s">
        <v>4166</v>
      </c>
    </row>
    <row r="135" spans="1:5" ht="15.75" thickBot="1">
      <c r="A135" s="5" t="s">
        <v>1261</v>
      </c>
      <c r="B135" s="4" t="s">
        <v>4167</v>
      </c>
      <c r="C135" s="5"/>
      <c r="D135" s="5"/>
      <c r="E135" s="4" t="s">
        <v>4168</v>
      </c>
    </row>
    <row r="136" spans="1:5" ht="15.75" thickBot="1">
      <c r="A136" s="5" t="s">
        <v>1268</v>
      </c>
      <c r="B136" s="4" t="s">
        <v>4169</v>
      </c>
      <c r="C136" s="5"/>
      <c r="D136" s="5"/>
      <c r="E136" s="4" t="s">
        <v>4170</v>
      </c>
    </row>
    <row r="137" spans="1:5" ht="15.75" thickBot="1">
      <c r="A137" s="5" t="s">
        <v>1281</v>
      </c>
      <c r="B137" s="4" t="s">
        <v>4165</v>
      </c>
      <c r="C137" s="5"/>
      <c r="D137" s="5"/>
      <c r="E137" s="4" t="s">
        <v>4171</v>
      </c>
    </row>
    <row r="138" spans="1:5" ht="15.75" thickBot="1">
      <c r="A138" s="5" t="s">
        <v>1287</v>
      </c>
      <c r="B138" s="4" t="s">
        <v>4167</v>
      </c>
      <c r="C138" s="5"/>
      <c r="D138" s="5"/>
      <c r="E138" s="4" t="s">
        <v>4172</v>
      </c>
    </row>
    <row r="139" spans="1:5" ht="15.75" thickBot="1">
      <c r="A139" s="5" t="s">
        <v>1292</v>
      </c>
      <c r="B139" s="4" t="s">
        <v>4169</v>
      </c>
      <c r="C139" s="5"/>
      <c r="D139" s="5"/>
      <c r="E139" s="4" t="s">
        <v>4173</v>
      </c>
    </row>
    <row r="140" spans="1:5" ht="15.75" thickBot="1">
      <c r="A140" s="5" t="s">
        <v>4174</v>
      </c>
      <c r="B140" s="4" t="s">
        <v>4175</v>
      </c>
      <c r="C140" s="5"/>
      <c r="D140" s="5"/>
      <c r="E140" s="4" t="s">
        <v>3524</v>
      </c>
    </row>
    <row r="141" spans="1:5" ht="15.75" thickBot="1">
      <c r="A141" s="5" t="s">
        <v>4176</v>
      </c>
      <c r="B141" s="4" t="s">
        <v>4177</v>
      </c>
      <c r="C141" s="5"/>
      <c r="D141" s="5"/>
      <c r="E141" s="4" t="s">
        <v>3527</v>
      </c>
    </row>
    <row r="142" spans="1:5" ht="30.75" thickBot="1">
      <c r="A142" s="5" t="s">
        <v>4178</v>
      </c>
      <c r="B142" s="4" t="s">
        <v>4179</v>
      </c>
      <c r="C142" s="5"/>
      <c r="D142" s="5"/>
      <c r="E142" s="4" t="s">
        <v>3533</v>
      </c>
    </row>
    <row r="143" spans="1:5" ht="30.75" thickBot="1">
      <c r="A143" s="5" t="s">
        <v>4180</v>
      </c>
      <c r="B143" s="4" t="s">
        <v>4181</v>
      </c>
      <c r="C143" s="5"/>
      <c r="D143" s="5"/>
      <c r="E143" s="4" t="s">
        <v>3536</v>
      </c>
    </row>
    <row r="144" spans="1:5" ht="15.75" thickBot="1">
      <c r="A144" s="5" t="s">
        <v>1323</v>
      </c>
      <c r="B144" s="4" t="s">
        <v>4182</v>
      </c>
      <c r="C144" s="5"/>
      <c r="D144" s="5"/>
      <c r="E144" s="4" t="s">
        <v>3529</v>
      </c>
    </row>
    <row r="145" spans="1:5" ht="15.75" thickBot="1">
      <c r="A145" s="5" t="s">
        <v>1328</v>
      </c>
      <c r="B145" s="4" t="s">
        <v>4183</v>
      </c>
      <c r="C145" s="5"/>
      <c r="D145" s="5"/>
      <c r="E145" s="4" t="s">
        <v>3538</v>
      </c>
    </row>
    <row r="146" spans="1:5" ht="15.75" thickBot="1">
      <c r="A146" s="9" t="s">
        <v>2035</v>
      </c>
      <c r="B146" s="5"/>
      <c r="C146" s="7"/>
      <c r="D146" s="7"/>
      <c r="E146" s="4"/>
    </row>
    <row r="147" spans="1:5" ht="15.75" thickBot="1">
      <c r="A147" s="7" t="s">
        <v>1434</v>
      </c>
      <c r="B147" s="5" t="s">
        <v>3999</v>
      </c>
      <c r="C147" s="7"/>
      <c r="D147" s="7"/>
      <c r="E147" s="4" t="s">
        <v>3743</v>
      </c>
    </row>
    <row r="148" spans="1:5" ht="15.75" thickBot="1">
      <c r="A148" s="7" t="s">
        <v>1439</v>
      </c>
      <c r="B148" s="5" t="s">
        <v>3999</v>
      </c>
      <c r="C148" s="7"/>
      <c r="D148" s="7"/>
      <c r="E148" s="4" t="s">
        <v>3747</v>
      </c>
    </row>
    <row r="149" spans="1:5" ht="15.75" thickBot="1">
      <c r="A149" s="7" t="s">
        <v>3540</v>
      </c>
      <c r="B149" s="7" t="s">
        <v>4184</v>
      </c>
      <c r="C149" s="5"/>
      <c r="D149" s="5"/>
      <c r="E149" s="7" t="s">
        <v>3735</v>
      </c>
    </row>
    <row r="150" spans="1:5" ht="15.75" thickBot="1">
      <c r="A150" s="5" t="s">
        <v>3545</v>
      </c>
      <c r="B150" s="5" t="s">
        <v>4185</v>
      </c>
      <c r="C150" s="7"/>
      <c r="D150" s="7"/>
      <c r="E150" s="7" t="s">
        <v>3736</v>
      </c>
    </row>
    <row r="151" spans="1:5" ht="15.75" thickBot="1">
      <c r="A151" s="7" t="s">
        <v>3558</v>
      </c>
      <c r="B151" s="7" t="s">
        <v>4184</v>
      </c>
      <c r="C151" s="5"/>
      <c r="D151" s="5"/>
      <c r="E151" s="7" t="s">
        <v>3738</v>
      </c>
    </row>
    <row r="152" spans="1:5" ht="15.75" thickBot="1">
      <c r="A152" s="5" t="s">
        <v>3563</v>
      </c>
      <c r="B152" s="5" t="s">
        <v>4185</v>
      </c>
      <c r="C152" s="7"/>
      <c r="D152" s="7"/>
      <c r="E152" s="7" t="s">
        <v>3739</v>
      </c>
    </row>
    <row r="153" spans="1:5" ht="15.75" thickBot="1">
      <c r="A153" s="7" t="s">
        <v>1152</v>
      </c>
      <c r="B153" s="7" t="s">
        <v>4186</v>
      </c>
      <c r="C153" s="5"/>
      <c r="D153" s="5"/>
      <c r="E153" s="7" t="s">
        <v>3552</v>
      </c>
    </row>
    <row r="154" spans="1:5" ht="15.75" thickBot="1">
      <c r="A154" s="16" t="s">
        <v>1157</v>
      </c>
      <c r="B154" s="10" t="s">
        <v>4187</v>
      </c>
      <c r="C154" s="10"/>
      <c r="D154" s="10"/>
      <c r="E154" s="16" t="s">
        <v>3556</v>
      </c>
    </row>
    <row r="155" spans="1:5" ht="15.75" thickBot="1">
      <c r="A155" s="18" t="s">
        <v>1162</v>
      </c>
      <c r="B155" s="18" t="s">
        <v>4188</v>
      </c>
      <c r="C155" s="18"/>
      <c r="D155" s="18"/>
      <c r="E155" s="18" t="s">
        <v>3570</v>
      </c>
    </row>
    <row r="156" spans="1:5" ht="15.75" thickBot="1">
      <c r="A156" s="18" t="s">
        <v>1166</v>
      </c>
      <c r="B156" s="17" t="s">
        <v>4189</v>
      </c>
      <c r="C156" s="17"/>
      <c r="D156" s="17"/>
      <c r="E156" s="18" t="s">
        <v>3574</v>
      </c>
    </row>
    <row r="157" spans="1:5" ht="15.75" thickBot="1">
      <c r="A157" s="17" t="s">
        <v>4190</v>
      </c>
      <c r="B157" s="17" t="s">
        <v>4191</v>
      </c>
      <c r="C157" s="17"/>
      <c r="D157" s="17"/>
      <c r="E157" s="17"/>
    </row>
    <row r="158" spans="1:5" ht="15.75" thickBot="1">
      <c r="A158" s="17" t="s">
        <v>4192</v>
      </c>
      <c r="B158" s="17" t="s">
        <v>4193</v>
      </c>
      <c r="C158" s="17"/>
      <c r="D158" s="17"/>
      <c r="E158" s="17"/>
    </row>
    <row r="159" spans="1:5" ht="15.75" thickBot="1">
      <c r="A159" s="17"/>
      <c r="B159" s="17"/>
      <c r="C159" s="17"/>
      <c r="D159" s="17"/>
      <c r="E159" s="17"/>
    </row>
    <row r="169" spans="2:2" ht="15.75" thickBot="1"/>
    <row r="170" spans="2:2" ht="15.75" thickBot="1">
      <c r="B170" s="17"/>
    </row>
  </sheetData>
  <phoneticPr fontId="5" type="noConversion"/>
  <pageMargins left="0.7" right="0.7" top="0.78740157499999996" bottom="0.78740157499999996" header="0.3" footer="0.3"/>
  <pageSetup orientation="portrait" horizontalDpi="4294967293"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B70187-2D7C-48E1-9368-0ED6625F1395}">
  <sheetPr codeName="Sheet13"/>
  <dimension ref="A1:F153"/>
  <sheetViews>
    <sheetView topLeftCell="A106" workbookViewId="0">
      <selection activeCell="C124" sqref="C124"/>
    </sheetView>
  </sheetViews>
  <sheetFormatPr defaultColWidth="11.42578125" defaultRowHeight="15"/>
  <cols>
    <col min="1" max="1" width="39.7109375" bestFit="1" customWidth="1"/>
    <col min="2" max="2" width="32.42578125" customWidth="1"/>
    <col min="3" max="3" width="47.7109375" customWidth="1"/>
    <col min="4" max="4" width="16.7109375" bestFit="1" customWidth="1"/>
    <col min="6" max="6" width="25.28515625" customWidth="1"/>
  </cols>
  <sheetData>
    <row r="1" spans="1:6" ht="15.75" thickBot="1">
      <c r="A1" s="20" t="s">
        <v>88</v>
      </c>
      <c r="B1" s="20" t="s">
        <v>2</v>
      </c>
      <c r="C1" s="20" t="s">
        <v>3997</v>
      </c>
      <c r="D1" s="20" t="s">
        <v>2085</v>
      </c>
      <c r="E1" s="20" t="s">
        <v>1993</v>
      </c>
      <c r="F1" s="20" t="s">
        <v>1995</v>
      </c>
    </row>
    <row r="2" spans="1:6" ht="15.75" thickBot="1">
      <c r="A2" s="17" t="s">
        <v>4194</v>
      </c>
      <c r="B2" s="17"/>
      <c r="C2" s="22" t="s">
        <v>4000</v>
      </c>
      <c r="D2" s="18" t="s">
        <v>2005</v>
      </c>
      <c r="E2" s="17"/>
      <c r="F2" s="17"/>
    </row>
    <row r="3" spans="1:6" ht="15.75" thickBot="1">
      <c r="A3" s="17" t="s">
        <v>4195</v>
      </c>
      <c r="B3" s="21"/>
      <c r="C3" s="22" t="s">
        <v>4002</v>
      </c>
      <c r="D3" s="18" t="s">
        <v>2000</v>
      </c>
      <c r="E3" s="17"/>
      <c r="F3" s="17"/>
    </row>
    <row r="4" spans="1:6" ht="15.75" thickBot="1">
      <c r="A4" s="17" t="s">
        <v>3195</v>
      </c>
      <c r="B4" s="21"/>
      <c r="C4" s="22" t="s">
        <v>4003</v>
      </c>
      <c r="D4" s="18" t="s">
        <v>2000</v>
      </c>
      <c r="E4" s="18"/>
      <c r="F4" s="17"/>
    </row>
    <row r="5" spans="1:6" ht="15.75" thickBot="1">
      <c r="A5" s="17" t="s">
        <v>100</v>
      </c>
      <c r="B5" s="17"/>
      <c r="C5" s="22" t="s">
        <v>98</v>
      </c>
      <c r="D5" s="18" t="s">
        <v>2000</v>
      </c>
      <c r="E5" s="18"/>
      <c r="F5" s="17"/>
    </row>
    <row r="6" spans="1:6" ht="15.75" thickBot="1">
      <c r="A6" s="17" t="s">
        <v>4196</v>
      </c>
      <c r="B6" s="17"/>
      <c r="C6" s="22" t="s">
        <v>108</v>
      </c>
      <c r="D6" s="18" t="s">
        <v>2000</v>
      </c>
      <c r="E6" s="18"/>
      <c r="F6" s="17"/>
    </row>
    <row r="7" spans="1:6" ht="15.75" thickBot="1">
      <c r="A7" s="17"/>
      <c r="B7" s="17"/>
      <c r="C7" s="26" t="s">
        <v>315</v>
      </c>
      <c r="D7" s="17"/>
      <c r="E7" s="18"/>
      <c r="F7" s="17"/>
    </row>
    <row r="8" spans="1:6" ht="15.75" thickBot="1">
      <c r="A8" s="17" t="s">
        <v>2003</v>
      </c>
      <c r="B8" s="17"/>
      <c r="C8" s="25" t="s">
        <v>854</v>
      </c>
      <c r="D8" s="17"/>
      <c r="E8" s="18"/>
      <c r="F8" s="17"/>
    </row>
    <row r="9" spans="1:6" ht="15.75" thickBot="1">
      <c r="A9" s="17" t="s">
        <v>4197</v>
      </c>
      <c r="B9" s="17"/>
      <c r="C9" s="25" t="s">
        <v>3204</v>
      </c>
      <c r="D9" s="17"/>
      <c r="E9" s="18"/>
      <c r="F9" s="17"/>
    </row>
    <row r="10" spans="1:6" ht="15.75" thickBot="1">
      <c r="A10" s="17" t="s">
        <v>4198</v>
      </c>
      <c r="B10" s="17"/>
      <c r="C10" s="22" t="s">
        <v>3207</v>
      </c>
      <c r="D10" s="17"/>
      <c r="E10" s="18"/>
      <c r="F10" s="17"/>
    </row>
    <row r="11" spans="1:6" ht="15.75" thickBot="1">
      <c r="A11" s="17" t="s">
        <v>1926</v>
      </c>
      <c r="B11" s="17"/>
      <c r="C11" s="18" t="s">
        <v>3208</v>
      </c>
      <c r="D11" s="17"/>
      <c r="E11" s="18"/>
      <c r="F11" s="17"/>
    </row>
    <row r="12" spans="1:6" ht="15.75" thickBot="1">
      <c r="A12" s="17" t="s">
        <v>4199</v>
      </c>
      <c r="B12" s="22"/>
      <c r="C12" s="22" t="s">
        <v>779</v>
      </c>
      <c r="D12" s="17"/>
      <c r="E12" s="18"/>
      <c r="F12" s="17"/>
    </row>
    <row r="13" spans="1:6" ht="15.75" thickBot="1">
      <c r="A13" s="17" t="s">
        <v>4200</v>
      </c>
      <c r="B13" s="17"/>
      <c r="C13" s="22" t="s">
        <v>4009</v>
      </c>
      <c r="D13" s="17"/>
      <c r="E13" s="18"/>
      <c r="F13" s="17"/>
    </row>
    <row r="14" spans="1:6" ht="15.75" thickBot="1">
      <c r="A14" s="17"/>
      <c r="B14" s="17"/>
      <c r="C14" s="22" t="s">
        <v>4011</v>
      </c>
      <c r="D14" s="17"/>
      <c r="E14" s="18"/>
      <c r="F14" s="17"/>
    </row>
    <row r="15" spans="1:6" ht="15.75" thickBot="1">
      <c r="A15" s="17" t="s">
        <v>4201</v>
      </c>
      <c r="B15" s="17"/>
      <c r="C15" s="18" t="s">
        <v>3211</v>
      </c>
      <c r="D15" s="17"/>
      <c r="E15" s="18"/>
      <c r="F15" s="17"/>
    </row>
    <row r="16" spans="1:6" ht="15.75" thickBot="1">
      <c r="A16" s="17" t="s">
        <v>3213</v>
      </c>
      <c r="B16" s="17"/>
      <c r="C16" s="18" t="s">
        <v>3127</v>
      </c>
      <c r="D16" s="17"/>
      <c r="E16" s="18"/>
      <c r="F16" s="17"/>
    </row>
    <row r="17" spans="1:6" ht="15.75" thickBot="1">
      <c r="A17" s="17" t="s">
        <v>4202</v>
      </c>
      <c r="B17" s="17"/>
      <c r="C17" s="22" t="s">
        <v>3236</v>
      </c>
      <c r="D17" s="21"/>
      <c r="E17" s="18"/>
      <c r="F17" s="17"/>
    </row>
    <row r="18" spans="1:6" ht="15.75" thickBot="1">
      <c r="A18" s="17" t="s">
        <v>4203</v>
      </c>
      <c r="B18" s="17"/>
      <c r="C18" s="22" t="s">
        <v>3233</v>
      </c>
      <c r="D18" s="17"/>
      <c r="E18" s="18"/>
      <c r="F18" s="17"/>
    </row>
    <row r="19" spans="1:6" ht="15.75" thickBot="1">
      <c r="A19" s="17" t="s">
        <v>4204</v>
      </c>
      <c r="B19" s="17" t="s">
        <v>420</v>
      </c>
      <c r="C19" s="22" t="s">
        <v>3217</v>
      </c>
      <c r="D19" s="17"/>
      <c r="E19" s="18"/>
      <c r="F19" s="17"/>
    </row>
    <row r="20" spans="1:6" ht="15.75" thickBot="1">
      <c r="A20" s="17" t="s">
        <v>4205</v>
      </c>
      <c r="B20" s="21"/>
      <c r="C20" s="22" t="s">
        <v>3240</v>
      </c>
      <c r="D20" s="17"/>
      <c r="E20" s="18"/>
      <c r="F20" s="17"/>
    </row>
    <row r="21" spans="1:6" ht="15.75" thickBot="1">
      <c r="A21" s="17" t="s">
        <v>430</v>
      </c>
      <c r="B21" s="17"/>
      <c r="C21" s="18" t="s">
        <v>4016</v>
      </c>
      <c r="D21" s="17"/>
      <c r="E21" s="18"/>
      <c r="F21" s="17"/>
    </row>
    <row r="22" spans="1:6" ht="15.75" thickBot="1">
      <c r="A22" s="17" t="s">
        <v>436</v>
      </c>
      <c r="B22" s="23"/>
      <c r="C22" s="22" t="s">
        <v>4018</v>
      </c>
      <c r="D22" s="24"/>
      <c r="E22" s="18"/>
      <c r="F22" s="17"/>
    </row>
    <row r="23" spans="1:6" ht="15.75" thickBot="1">
      <c r="A23" s="17" t="s">
        <v>442</v>
      </c>
      <c r="B23" s="17"/>
      <c r="C23" s="18" t="s">
        <v>4019</v>
      </c>
      <c r="D23" s="24"/>
      <c r="E23" s="18"/>
      <c r="F23" s="17"/>
    </row>
    <row r="24" spans="1:6" ht="15.75" thickBot="1">
      <c r="A24" s="17" t="s">
        <v>448</v>
      </c>
      <c r="B24" s="25"/>
      <c r="C24" s="22" t="s">
        <v>4020</v>
      </c>
      <c r="D24" s="17"/>
      <c r="E24" s="18"/>
      <c r="F24" s="17"/>
    </row>
    <row r="25" spans="1:6" ht="15.75" thickBot="1">
      <c r="A25" s="17" t="s">
        <v>4206</v>
      </c>
      <c r="B25" s="17"/>
      <c r="C25" s="22" t="s">
        <v>4022</v>
      </c>
      <c r="D25" s="24"/>
      <c r="E25" s="18"/>
      <c r="F25" s="17"/>
    </row>
    <row r="26" spans="1:6" ht="15.75" thickBot="1">
      <c r="A26" s="17" t="s">
        <v>4207</v>
      </c>
      <c r="B26" s="17"/>
      <c r="C26" s="22" t="s">
        <v>4024</v>
      </c>
      <c r="D26" s="17"/>
      <c r="E26" s="18"/>
      <c r="F26" s="17"/>
    </row>
    <row r="27" spans="1:6" ht="15.75" thickBot="1">
      <c r="A27" s="17" t="s">
        <v>4208</v>
      </c>
      <c r="B27" s="25"/>
      <c r="C27" s="22" t="s">
        <v>4026</v>
      </c>
      <c r="D27" s="17"/>
      <c r="E27" s="18"/>
      <c r="F27" s="17"/>
    </row>
    <row r="28" spans="1:6" ht="15.75" thickBot="1">
      <c r="A28" s="17" t="s">
        <v>4209</v>
      </c>
      <c r="B28" s="25"/>
      <c r="C28" s="22" t="s">
        <v>4028</v>
      </c>
      <c r="D28" s="17"/>
      <c r="E28" s="18"/>
      <c r="F28" s="17"/>
    </row>
    <row r="29" spans="1:6" ht="15.75" thickBot="1">
      <c r="A29" s="17" t="s">
        <v>4210</v>
      </c>
      <c r="B29" s="25"/>
      <c r="C29" s="22" t="s">
        <v>4030</v>
      </c>
      <c r="D29" s="17"/>
      <c r="E29" s="18"/>
      <c r="F29" s="17"/>
    </row>
    <row r="30" spans="1:6" ht="15.75" thickBot="1">
      <c r="A30" s="17" t="s">
        <v>4211</v>
      </c>
      <c r="B30" s="17"/>
      <c r="C30" s="22" t="s">
        <v>4032</v>
      </c>
      <c r="D30" s="17"/>
      <c r="E30" s="18"/>
      <c r="F30" s="17"/>
    </row>
    <row r="31" spans="1:6" ht="15.75" thickBot="1">
      <c r="A31" s="17" t="s">
        <v>4212</v>
      </c>
      <c r="B31" s="17"/>
      <c r="C31" s="22" t="s">
        <v>4034</v>
      </c>
      <c r="D31" s="17"/>
      <c r="E31" s="18"/>
      <c r="F31" s="17"/>
    </row>
    <row r="32" spans="1:6" ht="15.75" thickBot="1">
      <c r="A32" s="17" t="s">
        <v>4213</v>
      </c>
      <c r="B32" s="17"/>
      <c r="C32" s="22" t="s">
        <v>4036</v>
      </c>
      <c r="D32" s="17"/>
      <c r="E32" s="18"/>
      <c r="F32" s="17"/>
    </row>
    <row r="33" spans="1:6" ht="15.75" thickBot="1">
      <c r="A33" s="17" t="s">
        <v>4214</v>
      </c>
      <c r="B33" s="17"/>
      <c r="C33" s="22" t="s">
        <v>4038</v>
      </c>
      <c r="D33" s="17"/>
      <c r="E33" s="18"/>
      <c r="F33" s="17"/>
    </row>
    <row r="34" spans="1:6" ht="15.75" thickBot="1">
      <c r="A34" s="17" t="s">
        <v>4215</v>
      </c>
      <c r="B34" s="17"/>
      <c r="C34" s="22" t="s">
        <v>4040</v>
      </c>
      <c r="D34" s="17"/>
      <c r="E34" s="18"/>
      <c r="F34" s="17"/>
    </row>
    <row r="35" spans="1:6" ht="15.75" thickBot="1">
      <c r="A35" s="17" t="s">
        <v>4216</v>
      </c>
      <c r="B35" s="17"/>
      <c r="C35" s="22" t="s">
        <v>3244</v>
      </c>
      <c r="D35" s="17"/>
      <c r="E35" s="18"/>
      <c r="F35" s="17"/>
    </row>
    <row r="36" spans="1:6" ht="15.75" thickBot="1">
      <c r="A36" s="17" t="s">
        <v>4217</v>
      </c>
      <c r="B36" s="17"/>
      <c r="C36" s="22" t="s">
        <v>3249</v>
      </c>
      <c r="D36" s="17"/>
      <c r="E36" s="18"/>
      <c r="F36" s="17"/>
    </row>
    <row r="37" spans="1:6" ht="15.75" thickBot="1">
      <c r="A37" s="17" t="s">
        <v>341</v>
      </c>
      <c r="B37" s="17"/>
      <c r="C37" s="22" t="s">
        <v>3254</v>
      </c>
      <c r="D37" s="17"/>
      <c r="E37" s="17"/>
      <c r="F37" s="17"/>
    </row>
    <row r="38" spans="1:6" ht="15.75" thickBot="1">
      <c r="A38" s="17" t="s">
        <v>4218</v>
      </c>
      <c r="B38" s="17"/>
      <c r="C38" s="22" t="s">
        <v>3258</v>
      </c>
      <c r="D38" s="17"/>
      <c r="E38" s="17"/>
      <c r="F38" s="17"/>
    </row>
    <row r="39" spans="1:6" ht="15.75" thickBot="1">
      <c r="A39" s="17" t="s">
        <v>4219</v>
      </c>
      <c r="B39" s="17"/>
      <c r="C39" s="22" t="s">
        <v>3263</v>
      </c>
      <c r="D39" s="17"/>
      <c r="E39" s="17"/>
      <c r="F39" s="17"/>
    </row>
    <row r="40" spans="1:6" ht="15.75" thickBot="1">
      <c r="A40" s="17" t="s">
        <v>4220</v>
      </c>
      <c r="B40" s="17"/>
      <c r="C40" s="22" t="s">
        <v>3267</v>
      </c>
      <c r="D40" s="17"/>
      <c r="E40" s="17"/>
      <c r="F40" s="17"/>
    </row>
    <row r="41" spans="1:6" ht="15.75" thickBot="1">
      <c r="A41" s="17" t="s">
        <v>4221</v>
      </c>
      <c r="B41" s="17"/>
      <c r="C41" s="22" t="s">
        <v>3271</v>
      </c>
      <c r="D41" s="24"/>
      <c r="E41" s="18"/>
      <c r="F41" s="17"/>
    </row>
    <row r="42" spans="1:6" ht="15.75" thickBot="1">
      <c r="A42" s="17" t="s">
        <v>4222</v>
      </c>
      <c r="B42" s="17"/>
      <c r="C42" s="22" t="s">
        <v>4045</v>
      </c>
      <c r="D42" s="17"/>
      <c r="E42" s="17"/>
      <c r="F42" s="17"/>
    </row>
    <row r="43" spans="1:6" ht="15.75" thickBot="1">
      <c r="A43" s="17" t="s">
        <v>4223</v>
      </c>
      <c r="B43" s="17"/>
      <c r="C43" s="22" t="s">
        <v>4047</v>
      </c>
      <c r="D43" s="17"/>
      <c r="E43" s="17"/>
      <c r="F43" s="17"/>
    </row>
    <row r="44" spans="1:6" ht="15.75" thickBot="1">
      <c r="A44" s="17" t="s">
        <v>4224</v>
      </c>
      <c r="B44" s="17"/>
      <c r="C44" s="22" t="s">
        <v>4049</v>
      </c>
      <c r="D44" s="17"/>
      <c r="E44" s="17"/>
      <c r="F44" s="17"/>
    </row>
    <row r="45" spans="1:6" ht="15.75" thickBot="1">
      <c r="A45" s="17" t="s">
        <v>4225</v>
      </c>
      <c r="B45" s="17"/>
      <c r="C45" s="22" t="s">
        <v>4051</v>
      </c>
      <c r="D45" s="17"/>
      <c r="E45" s="17"/>
      <c r="F45" s="17"/>
    </row>
    <row r="46" spans="1:6" ht="15.75" thickBot="1">
      <c r="A46" s="17" t="s">
        <v>4226</v>
      </c>
      <c r="B46" s="17"/>
      <c r="C46" s="22" t="s">
        <v>3214</v>
      </c>
      <c r="D46" s="17"/>
      <c r="E46" s="17"/>
      <c r="F46" s="17"/>
    </row>
    <row r="47" spans="1:6" ht="15.75" thickBot="1">
      <c r="A47" s="17" t="s">
        <v>4227</v>
      </c>
      <c r="B47" s="17"/>
      <c r="C47" s="22" t="s">
        <v>611</v>
      </c>
      <c r="D47" s="17"/>
      <c r="E47" s="17"/>
      <c r="F47" s="17"/>
    </row>
    <row r="48" spans="1:6" ht="15.75" thickBot="1">
      <c r="A48" s="17" t="s">
        <v>4228</v>
      </c>
      <c r="B48" s="17"/>
      <c r="C48" s="22" t="s">
        <v>616</v>
      </c>
      <c r="D48" s="17"/>
      <c r="E48" s="17"/>
      <c r="F48" s="17"/>
    </row>
    <row r="49" spans="1:6" ht="15.75" thickBot="1">
      <c r="A49" s="17" t="s">
        <v>4229</v>
      </c>
      <c r="B49" s="17"/>
      <c r="C49" s="22" t="s">
        <v>4054</v>
      </c>
      <c r="D49" s="17"/>
      <c r="E49" s="17"/>
      <c r="F49" s="17"/>
    </row>
    <row r="50" spans="1:6" ht="15.75" thickBot="1">
      <c r="A50" s="17" t="s">
        <v>4230</v>
      </c>
      <c r="B50" s="17"/>
      <c r="C50" s="22" t="s">
        <v>4056</v>
      </c>
      <c r="D50" s="17"/>
      <c r="E50" s="17"/>
      <c r="F50" s="17"/>
    </row>
    <row r="51" spans="1:6" ht="15.75" thickBot="1">
      <c r="A51" s="17" t="s">
        <v>4231</v>
      </c>
      <c r="B51" s="17"/>
      <c r="C51" s="22" t="s">
        <v>621</v>
      </c>
      <c r="D51" s="17"/>
      <c r="E51" s="17"/>
      <c r="F51" s="17"/>
    </row>
    <row r="52" spans="1:6" ht="15.75" thickBot="1">
      <c r="A52" s="17" t="s">
        <v>4232</v>
      </c>
      <c r="B52" s="17"/>
      <c r="C52" s="22" t="s">
        <v>626</v>
      </c>
      <c r="D52" s="17"/>
      <c r="E52" s="17"/>
      <c r="F52" s="17"/>
    </row>
    <row r="53" spans="1:6" ht="15.75" thickBot="1">
      <c r="A53" s="17" t="s">
        <v>4233</v>
      </c>
      <c r="B53" s="17"/>
      <c r="C53" s="22" t="s">
        <v>4058</v>
      </c>
      <c r="D53" s="24"/>
      <c r="E53" s="18"/>
      <c r="F53" s="17"/>
    </row>
    <row r="54" spans="1:6" ht="15.75" thickBot="1">
      <c r="A54" s="17" t="s">
        <v>4234</v>
      </c>
      <c r="B54" s="17"/>
      <c r="C54" s="22" t="s">
        <v>4060</v>
      </c>
      <c r="D54" s="17"/>
      <c r="E54" s="17"/>
      <c r="F54" s="17"/>
    </row>
    <row r="55" spans="1:6" ht="15.75" thickBot="1">
      <c r="A55" s="17"/>
      <c r="B55" s="17"/>
      <c r="C55" s="22" t="s">
        <v>4062</v>
      </c>
      <c r="D55" s="24"/>
      <c r="E55" s="18"/>
      <c r="F55" s="17"/>
    </row>
    <row r="56" spans="1:6" ht="15.75" thickBot="1">
      <c r="A56" s="17"/>
      <c r="B56" s="17"/>
      <c r="C56" s="26" t="s">
        <v>4235</v>
      </c>
      <c r="D56" s="17"/>
      <c r="E56" s="17"/>
      <c r="F56" s="17"/>
    </row>
    <row r="57" spans="1:6" ht="15.75" thickBot="1">
      <c r="A57" s="17" t="s">
        <v>4236</v>
      </c>
      <c r="B57" s="17"/>
      <c r="C57" s="18" t="s">
        <v>758</v>
      </c>
      <c r="D57" s="24"/>
      <c r="E57" s="18"/>
      <c r="F57" s="17"/>
    </row>
    <row r="58" spans="1:6" ht="15.75" thickBot="1">
      <c r="A58" s="17" t="s">
        <v>3228</v>
      </c>
      <c r="B58" s="17"/>
      <c r="C58" s="22" t="s">
        <v>773</v>
      </c>
      <c r="D58" s="17"/>
      <c r="E58" s="17"/>
      <c r="F58" s="17"/>
    </row>
    <row r="59" spans="1:6" ht="15.75" thickBot="1">
      <c r="A59" s="17"/>
      <c r="B59" s="17"/>
      <c r="C59" s="26" t="s">
        <v>4237</v>
      </c>
      <c r="D59" s="17"/>
      <c r="E59" s="17"/>
      <c r="F59" s="17"/>
    </row>
    <row r="60" spans="1:6" ht="15.75" thickBot="1">
      <c r="A60" s="17" t="s">
        <v>4238</v>
      </c>
      <c r="B60" s="25"/>
      <c r="C60" s="22" t="s">
        <v>854</v>
      </c>
      <c r="D60" s="17"/>
      <c r="E60" s="17"/>
      <c r="F60" s="17"/>
    </row>
    <row r="61" spans="1:6" ht="15.75" thickBot="1">
      <c r="A61" s="18" t="s">
        <v>4239</v>
      </c>
      <c r="B61" s="18"/>
      <c r="C61" s="22" t="s">
        <v>270</v>
      </c>
      <c r="D61" s="17"/>
      <c r="E61" s="17"/>
      <c r="F61" s="17"/>
    </row>
    <row r="62" spans="1:6" ht="15.75" thickBot="1">
      <c r="A62" s="17" t="s">
        <v>4240</v>
      </c>
      <c r="B62" s="17"/>
      <c r="C62" s="22" t="s">
        <v>4066</v>
      </c>
      <c r="D62" s="17"/>
      <c r="E62" s="18"/>
      <c r="F62" s="17"/>
    </row>
    <row r="63" spans="1:6" ht="15.75" thickBot="1">
      <c r="A63" s="17" t="s">
        <v>4240</v>
      </c>
      <c r="B63" s="17"/>
      <c r="C63" s="22" t="s">
        <v>4068</v>
      </c>
      <c r="D63" s="17"/>
      <c r="E63" s="17"/>
      <c r="F63" s="17"/>
    </row>
    <row r="64" spans="1:6" ht="15.75" thickBot="1">
      <c r="A64" s="17" t="s">
        <v>4241</v>
      </c>
      <c r="B64" s="17"/>
      <c r="C64" s="22" t="s">
        <v>4070</v>
      </c>
      <c r="D64" s="17"/>
      <c r="E64" s="17"/>
      <c r="F64" s="17"/>
    </row>
    <row r="65" spans="1:6" ht="15.75" thickBot="1">
      <c r="A65" s="17" t="s">
        <v>4242</v>
      </c>
      <c r="B65" s="17"/>
      <c r="C65" s="22" t="s">
        <v>342</v>
      </c>
      <c r="D65" s="17"/>
      <c r="E65" s="17"/>
      <c r="F65" s="17"/>
    </row>
    <row r="66" spans="1:6" ht="15.75" thickBot="1">
      <c r="A66" s="17" t="s">
        <v>4243</v>
      </c>
      <c r="B66" s="17"/>
      <c r="C66" s="22" t="s">
        <v>4073</v>
      </c>
      <c r="D66" s="17"/>
      <c r="E66" s="17"/>
      <c r="F66" s="17"/>
    </row>
    <row r="67" spans="1:6" ht="15.75" thickBot="1">
      <c r="A67" s="17" t="s">
        <v>4244</v>
      </c>
      <c r="B67" s="17"/>
      <c r="C67" s="22" t="s">
        <v>3412</v>
      </c>
      <c r="D67" s="17"/>
      <c r="E67" s="17"/>
      <c r="F67" s="17"/>
    </row>
    <row r="68" spans="1:6" ht="15.75" thickBot="1">
      <c r="A68" s="17" t="s">
        <v>4245</v>
      </c>
      <c r="B68" s="17"/>
      <c r="C68" s="22" t="s">
        <v>4076</v>
      </c>
      <c r="D68" s="17"/>
      <c r="E68" s="17"/>
      <c r="F68" s="17"/>
    </row>
    <row r="69" spans="1:6" ht="15.75" thickBot="1">
      <c r="A69" s="17" t="s">
        <v>4246</v>
      </c>
      <c r="B69" s="17"/>
      <c r="C69" s="22" t="s">
        <v>3417</v>
      </c>
      <c r="D69" s="17"/>
      <c r="E69" s="17"/>
      <c r="F69" s="17"/>
    </row>
    <row r="70" spans="1:6" ht="15.75" thickBot="1">
      <c r="A70" s="17" t="s">
        <v>4247</v>
      </c>
      <c r="B70" s="17"/>
      <c r="C70" s="22" t="s">
        <v>3380</v>
      </c>
      <c r="D70" s="17"/>
      <c r="E70" s="17"/>
      <c r="F70" s="17"/>
    </row>
    <row r="71" spans="1:6" ht="15.75" thickBot="1">
      <c r="A71" s="17" t="s">
        <v>4248</v>
      </c>
      <c r="B71" s="17"/>
      <c r="C71" s="22" t="s">
        <v>3397</v>
      </c>
      <c r="D71" s="24"/>
      <c r="E71" s="18"/>
      <c r="F71" s="17"/>
    </row>
    <row r="72" spans="1:6" ht="15.75" thickBot="1">
      <c r="A72" s="17" t="s">
        <v>4249</v>
      </c>
      <c r="B72" s="17"/>
      <c r="C72" s="22" t="s">
        <v>3401</v>
      </c>
      <c r="D72" s="24"/>
      <c r="E72" s="18"/>
      <c r="F72" s="17"/>
    </row>
    <row r="73" spans="1:6" ht="15.75" thickBot="1">
      <c r="A73" s="17" t="s">
        <v>4250</v>
      </c>
      <c r="B73" s="17"/>
      <c r="C73" s="22" t="s">
        <v>3404</v>
      </c>
      <c r="D73" s="17"/>
      <c r="E73" s="17"/>
      <c r="F73" s="17"/>
    </row>
    <row r="74" spans="1:6" ht="15.75" thickBot="1">
      <c r="A74" s="17" t="s">
        <v>341</v>
      </c>
      <c r="B74" s="17"/>
      <c r="C74" s="22" t="s">
        <v>3439</v>
      </c>
      <c r="D74" s="17"/>
      <c r="E74" s="18"/>
      <c r="F74" s="17"/>
    </row>
    <row r="75" spans="1:6" ht="15.75" thickBot="1">
      <c r="A75" s="17" t="s">
        <v>341</v>
      </c>
      <c r="B75" s="17"/>
      <c r="C75" s="22" t="s">
        <v>3442</v>
      </c>
      <c r="D75" s="24"/>
      <c r="E75" s="18"/>
      <c r="F75" s="17"/>
    </row>
    <row r="76" spans="1:6" ht="15.75" thickBot="1">
      <c r="A76" s="17" t="s">
        <v>4251</v>
      </c>
      <c r="B76" s="17"/>
      <c r="C76" s="22" t="s">
        <v>3463</v>
      </c>
      <c r="D76" s="24"/>
      <c r="E76" s="18"/>
      <c r="F76" s="17"/>
    </row>
    <row r="77" spans="1:6" ht="15.75" thickBot="1">
      <c r="A77" s="17"/>
      <c r="B77" s="17"/>
      <c r="C77" s="26" t="s">
        <v>2032</v>
      </c>
      <c r="D77" s="17"/>
      <c r="E77" s="18"/>
      <c r="F77" s="17"/>
    </row>
    <row r="78" spans="1:6" ht="15.75" thickBot="1">
      <c r="A78" s="17" t="s">
        <v>4252</v>
      </c>
      <c r="B78" s="17"/>
      <c r="C78" s="22" t="s">
        <v>3230</v>
      </c>
      <c r="D78" s="24"/>
      <c r="E78" s="18"/>
      <c r="F78" s="17"/>
    </row>
    <row r="79" spans="1:6" ht="15.75" thickBot="1">
      <c r="A79" s="17" t="s">
        <v>4253</v>
      </c>
      <c r="B79" s="17"/>
      <c r="C79" s="22" t="s">
        <v>854</v>
      </c>
      <c r="D79" s="24"/>
      <c r="E79" s="18"/>
      <c r="F79" s="17"/>
    </row>
    <row r="80" spans="1:6" ht="15.75" thickBot="1">
      <c r="A80" s="17" t="s">
        <v>4254</v>
      </c>
      <c r="B80" s="17"/>
      <c r="C80" s="22" t="s">
        <v>4089</v>
      </c>
      <c r="D80" s="17"/>
      <c r="E80" s="17"/>
      <c r="F80" s="17"/>
    </row>
    <row r="81" spans="1:6" ht="15.75" thickBot="1">
      <c r="A81" s="17" t="s">
        <v>1124</v>
      </c>
      <c r="B81" s="17"/>
      <c r="C81" s="22" t="s">
        <v>4091</v>
      </c>
      <c r="D81" s="24"/>
      <c r="E81" s="18"/>
      <c r="F81" s="17"/>
    </row>
    <row r="82" spans="1:6" ht="15.75" thickBot="1">
      <c r="A82" s="17" t="s">
        <v>4255</v>
      </c>
      <c r="B82" s="17"/>
      <c r="C82" s="22" t="s">
        <v>3483</v>
      </c>
      <c r="D82" s="24"/>
      <c r="E82" s="18"/>
      <c r="F82" s="17"/>
    </row>
    <row r="83" spans="1:6" ht="15.75" thickBot="1">
      <c r="A83" s="17" t="s">
        <v>4256</v>
      </c>
      <c r="B83" s="17"/>
      <c r="C83" s="22" t="s">
        <v>4094</v>
      </c>
      <c r="D83" s="24"/>
      <c r="E83" s="18"/>
      <c r="F83" s="17"/>
    </row>
    <row r="84" spans="1:6" ht="15.75" thickBot="1">
      <c r="A84" s="17" t="s">
        <v>1113</v>
      </c>
      <c r="B84" s="17"/>
      <c r="C84" s="22" t="s">
        <v>1114</v>
      </c>
      <c r="D84" s="24"/>
      <c r="E84" s="18"/>
      <c r="F84" s="17"/>
    </row>
    <row r="85" spans="1:6" ht="15.75" thickBot="1">
      <c r="A85" s="17" t="s">
        <v>1107</v>
      </c>
      <c r="B85" s="17"/>
      <c r="C85" s="22" t="s">
        <v>1108</v>
      </c>
      <c r="D85" s="24"/>
      <c r="E85" s="18"/>
      <c r="F85" s="17"/>
    </row>
    <row r="86" spans="1:6" ht="15.75" thickBot="1">
      <c r="A86" s="17" t="s">
        <v>4257</v>
      </c>
      <c r="B86" s="17"/>
      <c r="C86" s="22" t="s">
        <v>3492</v>
      </c>
      <c r="D86" s="17"/>
      <c r="E86" s="17"/>
      <c r="F86" s="17"/>
    </row>
    <row r="87" spans="1:6" ht="15.75" thickBot="1">
      <c r="A87" s="17" t="s">
        <v>4258</v>
      </c>
      <c r="B87" s="17"/>
      <c r="C87" s="22" t="s">
        <v>4099</v>
      </c>
      <c r="D87" s="24"/>
      <c r="E87" s="18"/>
      <c r="F87" s="17"/>
    </row>
    <row r="88" spans="1:6" ht="15.75" thickBot="1">
      <c r="A88" s="17"/>
      <c r="B88" s="17"/>
      <c r="C88" s="26" t="s">
        <v>4100</v>
      </c>
      <c r="D88" s="17"/>
      <c r="E88" s="17"/>
      <c r="F88" s="17"/>
    </row>
    <row r="89" spans="1:6" ht="15.75" thickBot="1">
      <c r="A89" s="17" t="s">
        <v>4259</v>
      </c>
      <c r="B89" s="17"/>
      <c r="C89" s="22" t="s">
        <v>4103</v>
      </c>
      <c r="D89" s="24"/>
      <c r="E89" s="18"/>
      <c r="F89" s="17"/>
    </row>
    <row r="90" spans="1:6" ht="15.75" thickBot="1">
      <c r="A90" s="17" t="s">
        <v>4260</v>
      </c>
      <c r="B90" s="17"/>
      <c r="C90" s="22" t="s">
        <v>4105</v>
      </c>
      <c r="D90" s="24"/>
      <c r="E90" s="18"/>
      <c r="F90" s="17"/>
    </row>
    <row r="91" spans="1:6" ht="15.75" thickBot="1">
      <c r="A91" s="17" t="s">
        <v>4261</v>
      </c>
      <c r="B91" s="17"/>
      <c r="C91" s="22" t="s">
        <v>4107</v>
      </c>
      <c r="D91" s="17"/>
      <c r="E91" s="17"/>
      <c r="F91" s="17"/>
    </row>
    <row r="92" spans="1:6" ht="15.75" thickBot="1">
      <c r="A92" s="17" t="s">
        <v>4262</v>
      </c>
      <c r="B92" s="17"/>
      <c r="C92" s="22" t="s">
        <v>4109</v>
      </c>
      <c r="D92" s="17"/>
      <c r="E92" s="17"/>
      <c r="F92" s="17"/>
    </row>
    <row r="93" spans="1:6" ht="15.75" thickBot="1">
      <c r="A93" s="17" t="s">
        <v>4263</v>
      </c>
      <c r="B93" s="17"/>
      <c r="C93" s="22" t="s">
        <v>4111</v>
      </c>
      <c r="D93" s="17"/>
      <c r="E93" s="17"/>
      <c r="F93" s="17"/>
    </row>
    <row r="94" spans="1:6" ht="15.75" thickBot="1">
      <c r="A94" s="17" t="s">
        <v>4264</v>
      </c>
      <c r="B94" s="17"/>
      <c r="C94" s="22" t="s">
        <v>4113</v>
      </c>
      <c r="D94" s="17"/>
      <c r="E94" s="17"/>
      <c r="F94" s="17"/>
    </row>
    <row r="95" spans="1:6" ht="15.75" thickBot="1">
      <c r="A95" s="17" t="s">
        <v>4265</v>
      </c>
      <c r="B95" s="17"/>
      <c r="C95" s="22" t="s">
        <v>4115</v>
      </c>
      <c r="D95" s="17"/>
      <c r="E95" s="17"/>
      <c r="F95" s="17"/>
    </row>
    <row r="96" spans="1:6" ht="15.75" thickBot="1">
      <c r="A96" s="17" t="s">
        <v>4266</v>
      </c>
      <c r="B96" s="17"/>
      <c r="C96" s="22" t="s">
        <v>4117</v>
      </c>
      <c r="D96" s="17"/>
      <c r="E96" s="17"/>
      <c r="F96" s="17"/>
    </row>
    <row r="97" spans="1:6" ht="15.75" thickBot="1">
      <c r="A97" s="17" t="s">
        <v>4267</v>
      </c>
      <c r="B97" s="17"/>
      <c r="C97" s="22" t="s">
        <v>4119</v>
      </c>
      <c r="D97" s="17"/>
      <c r="E97" s="17"/>
      <c r="F97" s="17"/>
    </row>
    <row r="98" spans="1:6" ht="15.75" thickBot="1">
      <c r="A98" s="17"/>
      <c r="B98" s="17"/>
      <c r="C98" s="26" t="s">
        <v>4120</v>
      </c>
      <c r="D98" s="17"/>
      <c r="E98" s="17"/>
      <c r="F98" s="17"/>
    </row>
    <row r="99" spans="1:6" ht="15.75" thickBot="1">
      <c r="A99" s="17" t="s">
        <v>4268</v>
      </c>
      <c r="B99" s="17"/>
      <c r="C99" s="22" t="s">
        <v>4122</v>
      </c>
      <c r="D99" s="17"/>
      <c r="E99" s="17"/>
      <c r="F99" s="17"/>
    </row>
    <row r="100" spans="1:6" ht="15.75" thickBot="1">
      <c r="A100" s="17" t="s">
        <v>4269</v>
      </c>
      <c r="B100" s="17"/>
      <c r="C100" s="22" t="s">
        <v>4124</v>
      </c>
      <c r="D100" s="17"/>
      <c r="E100" s="17"/>
      <c r="F100" s="17"/>
    </row>
    <row r="101" spans="1:6" ht="15.75" thickBot="1">
      <c r="A101" s="17" t="s">
        <v>4270</v>
      </c>
      <c r="B101" s="17"/>
      <c r="C101" s="22" t="s">
        <v>4126</v>
      </c>
      <c r="D101" s="17"/>
      <c r="E101" s="17"/>
      <c r="F101" s="17"/>
    </row>
    <row r="102" spans="1:6" ht="15.75" thickBot="1">
      <c r="A102" s="17" t="s">
        <v>4271</v>
      </c>
      <c r="B102" s="17"/>
      <c r="C102" s="22" t="s">
        <v>4128</v>
      </c>
      <c r="D102" s="17"/>
      <c r="E102" s="17"/>
      <c r="F102" s="17"/>
    </row>
    <row r="103" spans="1:6" ht="15.75" thickBot="1">
      <c r="A103" s="17" t="s">
        <v>4272</v>
      </c>
      <c r="B103" s="17"/>
      <c r="C103" s="22" t="s">
        <v>4130</v>
      </c>
      <c r="D103" s="17"/>
      <c r="E103" s="17"/>
      <c r="F103" s="17"/>
    </row>
    <row r="104" spans="1:6" ht="15.75" thickBot="1">
      <c r="A104" s="17" t="s">
        <v>4273</v>
      </c>
      <c r="B104" s="17"/>
      <c r="C104" s="22" t="s">
        <v>4132</v>
      </c>
      <c r="D104" s="17"/>
      <c r="E104" s="17"/>
      <c r="F104" s="17"/>
    </row>
    <row r="105" spans="1:6" ht="15.75" thickBot="1">
      <c r="A105" s="17" t="s">
        <v>4274</v>
      </c>
      <c r="B105" s="17"/>
      <c r="C105" s="22" t="s">
        <v>4134</v>
      </c>
      <c r="D105" s="17"/>
      <c r="E105" s="17"/>
      <c r="F105" s="17"/>
    </row>
    <row r="106" spans="1:6" ht="15.75" thickBot="1">
      <c r="A106" s="17" t="s">
        <v>4275</v>
      </c>
      <c r="B106" s="17"/>
      <c r="C106" s="22" t="s">
        <v>4136</v>
      </c>
      <c r="D106" s="17"/>
      <c r="E106" s="17"/>
      <c r="F106" s="17"/>
    </row>
    <row r="107" spans="1:6" ht="15.75" thickBot="1">
      <c r="A107" s="17" t="s">
        <v>4276</v>
      </c>
      <c r="B107" s="17"/>
      <c r="C107" s="22" t="s">
        <v>4138</v>
      </c>
      <c r="D107" s="17"/>
      <c r="E107" s="17"/>
      <c r="F107" s="17"/>
    </row>
    <row r="108" spans="1:6" ht="15.75" thickBot="1">
      <c r="A108" s="17"/>
      <c r="B108" s="17"/>
      <c r="C108" s="26" t="s">
        <v>4277</v>
      </c>
      <c r="D108" s="17"/>
      <c r="E108" s="17"/>
      <c r="F108" s="17"/>
    </row>
    <row r="109" spans="1:6" ht="15.75" thickBot="1">
      <c r="A109" s="17" t="s">
        <v>4278</v>
      </c>
      <c r="B109" s="17"/>
      <c r="C109" s="22" t="s">
        <v>3202</v>
      </c>
      <c r="D109" s="17"/>
      <c r="E109" s="17"/>
      <c r="F109" s="17"/>
    </row>
    <row r="110" spans="1:6" ht="15.75" thickBot="1">
      <c r="A110" s="17" t="s">
        <v>4279</v>
      </c>
      <c r="B110" s="17"/>
      <c r="C110" s="22" t="s">
        <v>3230</v>
      </c>
      <c r="D110" s="17"/>
      <c r="E110" s="17"/>
      <c r="F110" s="17"/>
    </row>
    <row r="111" spans="1:6" ht="15.75" thickBot="1">
      <c r="A111" s="17" t="s">
        <v>3472</v>
      </c>
      <c r="B111" s="17"/>
      <c r="C111" s="22" t="s">
        <v>854</v>
      </c>
      <c r="D111" s="17"/>
      <c r="E111" s="17"/>
      <c r="F111" s="17"/>
    </row>
    <row r="112" spans="1:6" ht="15.75" thickBot="1">
      <c r="A112" s="17" t="s">
        <v>4254</v>
      </c>
      <c r="B112" s="17"/>
      <c r="C112" s="22" t="s">
        <v>4144</v>
      </c>
      <c r="D112" s="17"/>
      <c r="E112" s="17"/>
      <c r="F112" s="17"/>
    </row>
    <row r="113" spans="1:6" ht="15.75" thickBot="1">
      <c r="A113" s="17" t="s">
        <v>1124</v>
      </c>
      <c r="B113" s="17"/>
      <c r="C113" s="22" t="s">
        <v>4145</v>
      </c>
      <c r="D113" s="24"/>
      <c r="E113" s="18"/>
      <c r="F113" s="17"/>
    </row>
    <row r="114" spans="1:6" ht="15.75" thickBot="1">
      <c r="A114" s="17"/>
      <c r="B114" s="17"/>
      <c r="C114" s="26" t="s">
        <v>2027</v>
      </c>
      <c r="D114" s="17"/>
      <c r="E114" s="17"/>
      <c r="F114" s="17"/>
    </row>
    <row r="115" spans="1:6" ht="15.75" thickBot="1">
      <c r="A115" s="17" t="s">
        <v>4280</v>
      </c>
      <c r="B115" s="17"/>
      <c r="C115" s="22" t="s">
        <v>3202</v>
      </c>
      <c r="D115" s="17"/>
      <c r="E115" s="17"/>
      <c r="F115" s="17"/>
    </row>
    <row r="116" spans="1:6" ht="15.75" thickBot="1">
      <c r="A116" s="17" t="s">
        <v>4279</v>
      </c>
      <c r="B116" s="17"/>
      <c r="C116" s="22" t="s">
        <v>3230</v>
      </c>
      <c r="D116" s="17"/>
      <c r="E116" s="17"/>
      <c r="F116" s="17"/>
    </row>
    <row r="117" spans="1:6" ht="15.75" thickBot="1">
      <c r="A117" s="17" t="s">
        <v>3472</v>
      </c>
      <c r="B117" s="17"/>
      <c r="C117" s="22" t="s">
        <v>854</v>
      </c>
      <c r="D117" s="17"/>
      <c r="E117" s="17"/>
      <c r="F117" s="17"/>
    </row>
    <row r="118" spans="1:6" ht="15.75" thickBot="1">
      <c r="A118" s="17" t="s">
        <v>4281</v>
      </c>
      <c r="B118" s="17"/>
      <c r="C118" s="22" t="s">
        <v>4150</v>
      </c>
      <c r="D118" s="17"/>
      <c r="E118" s="17"/>
      <c r="F118" s="17"/>
    </row>
    <row r="119" spans="1:6" ht="15.75" thickBot="1">
      <c r="A119" s="17" t="s">
        <v>4282</v>
      </c>
      <c r="B119" s="17"/>
      <c r="C119" s="22" t="s">
        <v>4153</v>
      </c>
      <c r="D119" s="17"/>
      <c r="E119" s="17"/>
      <c r="F119" s="17"/>
    </row>
    <row r="120" spans="1:6" ht="15.75" thickBot="1">
      <c r="A120" s="17" t="s">
        <v>4283</v>
      </c>
      <c r="B120" s="17"/>
      <c r="C120" s="22" t="s">
        <v>3588</v>
      </c>
      <c r="D120" s="17"/>
      <c r="E120" s="17"/>
      <c r="F120" s="17"/>
    </row>
    <row r="121" spans="1:6" ht="15.75" thickBot="1">
      <c r="A121" s="17" t="s">
        <v>966</v>
      </c>
      <c r="B121" s="17"/>
      <c r="C121" s="22" t="s">
        <v>3579</v>
      </c>
      <c r="D121" s="17"/>
      <c r="E121" s="17"/>
      <c r="F121" s="17"/>
    </row>
    <row r="122" spans="1:6" ht="15.75" thickBot="1">
      <c r="A122" s="17" t="s">
        <v>4284</v>
      </c>
      <c r="B122" s="17"/>
      <c r="C122" s="22" t="s">
        <v>4157</v>
      </c>
      <c r="D122" s="17"/>
      <c r="E122" s="17"/>
      <c r="F122" s="17"/>
    </row>
    <row r="123" spans="1:6" ht="15.75" thickBot="1">
      <c r="A123" s="17" t="s">
        <v>4285</v>
      </c>
      <c r="B123" s="17"/>
      <c r="C123" s="22" t="s">
        <v>3585</v>
      </c>
      <c r="D123" s="17"/>
      <c r="E123" s="17"/>
      <c r="F123" s="17"/>
    </row>
    <row r="124" spans="1:6" ht="15.75" thickBot="1">
      <c r="A124" s="17" t="s">
        <v>961</v>
      </c>
      <c r="B124" s="17"/>
      <c r="C124" s="22" t="s">
        <v>961</v>
      </c>
      <c r="D124" s="17"/>
      <c r="E124" s="17"/>
      <c r="F124" s="17"/>
    </row>
    <row r="125" spans="1:6" ht="15.75" thickBot="1">
      <c r="A125" s="17" t="s">
        <v>4286</v>
      </c>
      <c r="B125" s="17"/>
      <c r="C125" s="22" t="s">
        <v>3582</v>
      </c>
      <c r="D125" s="17"/>
      <c r="E125" s="17"/>
      <c r="F125" s="17"/>
    </row>
    <row r="126" spans="1:6" ht="15.75" thickBot="1">
      <c r="A126" s="17"/>
      <c r="B126" s="17"/>
      <c r="C126" s="26" t="s">
        <v>4287</v>
      </c>
      <c r="D126" s="17"/>
      <c r="E126" s="17"/>
      <c r="F126" s="17"/>
    </row>
    <row r="127" spans="1:6" ht="15.75" thickBot="1">
      <c r="A127" s="17" t="s">
        <v>4288</v>
      </c>
      <c r="B127" s="17"/>
      <c r="C127" s="22" t="s">
        <v>1218</v>
      </c>
      <c r="D127" s="17"/>
      <c r="E127" s="17"/>
      <c r="F127" s="17"/>
    </row>
    <row r="128" spans="1:6" ht="15.75" thickBot="1">
      <c r="A128" s="17" t="s">
        <v>4289</v>
      </c>
      <c r="B128" s="17"/>
      <c r="C128" s="22" t="s">
        <v>1229</v>
      </c>
      <c r="D128" s="17"/>
      <c r="E128" s="17"/>
      <c r="F128" s="17"/>
    </row>
    <row r="129" spans="1:6" ht="15.75" thickBot="1">
      <c r="A129" s="17" t="s">
        <v>4290</v>
      </c>
      <c r="B129" s="17"/>
      <c r="C129" s="22" t="s">
        <v>3514</v>
      </c>
      <c r="D129" s="17"/>
      <c r="E129" s="17"/>
      <c r="F129" s="17"/>
    </row>
    <row r="130" spans="1:6" ht="15.75" thickBot="1">
      <c r="A130" s="17" t="s">
        <v>4291</v>
      </c>
      <c r="B130" s="17"/>
      <c r="C130" s="22" t="s">
        <v>3516</v>
      </c>
      <c r="D130" s="17"/>
      <c r="E130" s="17"/>
      <c r="F130" s="17"/>
    </row>
    <row r="131" spans="1:6" ht="15.75" thickBot="1">
      <c r="A131" s="17" t="s">
        <v>4292</v>
      </c>
      <c r="B131" s="17"/>
      <c r="C131" s="22" t="s">
        <v>4166</v>
      </c>
      <c r="D131" s="17"/>
      <c r="E131" s="17"/>
      <c r="F131" s="17"/>
    </row>
    <row r="132" spans="1:6" ht="15.75" thickBot="1">
      <c r="A132" s="17" t="s">
        <v>4293</v>
      </c>
      <c r="B132" s="17"/>
      <c r="C132" s="22" t="s">
        <v>4168</v>
      </c>
      <c r="D132" s="17"/>
      <c r="E132" s="17"/>
      <c r="F132" s="17"/>
    </row>
    <row r="133" spans="1:6" ht="15.75" thickBot="1">
      <c r="A133" s="17" t="s">
        <v>4294</v>
      </c>
      <c r="B133" s="17"/>
      <c r="C133" s="22" t="s">
        <v>4170</v>
      </c>
      <c r="D133" s="17"/>
      <c r="E133" s="17"/>
      <c r="F133" s="17"/>
    </row>
    <row r="134" spans="1:6" ht="15.75" thickBot="1">
      <c r="A134" s="17" t="s">
        <v>4295</v>
      </c>
      <c r="B134" s="17"/>
      <c r="C134" s="22" t="s">
        <v>4171</v>
      </c>
      <c r="D134" s="17"/>
      <c r="E134" s="17"/>
      <c r="F134" s="17"/>
    </row>
    <row r="135" spans="1:6" ht="15.75" thickBot="1">
      <c r="A135" s="17" t="s">
        <v>4296</v>
      </c>
      <c r="B135" s="17"/>
      <c r="C135" s="22" t="s">
        <v>4172</v>
      </c>
      <c r="D135" s="17"/>
      <c r="E135" s="17"/>
      <c r="F135" s="17"/>
    </row>
    <row r="136" spans="1:6" ht="15.75" thickBot="1">
      <c r="A136" s="17" t="s">
        <v>4297</v>
      </c>
      <c r="B136" s="17"/>
      <c r="C136" s="22" t="s">
        <v>4173</v>
      </c>
      <c r="D136" s="17"/>
      <c r="E136" s="17"/>
      <c r="F136" s="17"/>
    </row>
    <row r="137" spans="1:6" ht="15.75" thickBot="1">
      <c r="A137" s="17" t="s">
        <v>4298</v>
      </c>
      <c r="B137" s="17"/>
      <c r="C137" s="22" t="s">
        <v>3524</v>
      </c>
      <c r="D137" s="17"/>
      <c r="E137" s="17"/>
      <c r="F137" s="17"/>
    </row>
    <row r="138" spans="1:6" ht="15.75" thickBot="1">
      <c r="A138" s="17" t="s">
        <v>4299</v>
      </c>
      <c r="B138" s="17"/>
      <c r="C138" s="22" t="s">
        <v>3527</v>
      </c>
      <c r="D138" s="17"/>
      <c r="E138" s="17"/>
      <c r="F138" s="17"/>
    </row>
    <row r="139" spans="1:6" ht="15.75" thickBot="1">
      <c r="A139" s="17" t="s">
        <v>4300</v>
      </c>
      <c r="B139" s="17"/>
      <c r="C139" s="22" t="s">
        <v>3533</v>
      </c>
      <c r="D139" s="17"/>
      <c r="E139" s="17"/>
      <c r="F139" s="17"/>
    </row>
    <row r="140" spans="1:6" ht="15.75" thickBot="1">
      <c r="A140" s="17" t="s">
        <v>4301</v>
      </c>
      <c r="B140" s="17"/>
      <c r="C140" s="22" t="s">
        <v>3536</v>
      </c>
      <c r="D140" s="17"/>
      <c r="E140" s="17"/>
      <c r="F140" s="17"/>
    </row>
    <row r="141" spans="1:6" ht="15.75" thickBot="1">
      <c r="A141" s="17" t="s">
        <v>1326</v>
      </c>
      <c r="B141" s="17"/>
      <c r="C141" s="22" t="s">
        <v>3529</v>
      </c>
      <c r="D141" s="17"/>
      <c r="E141" s="17"/>
      <c r="F141" s="17"/>
    </row>
    <row r="142" spans="1:6" ht="15.75" thickBot="1">
      <c r="A142" s="17" t="s">
        <v>1331</v>
      </c>
      <c r="B142" s="17"/>
      <c r="C142" s="22" t="s">
        <v>3538</v>
      </c>
      <c r="D142" s="17"/>
      <c r="E142" s="17"/>
      <c r="F142" s="17"/>
    </row>
    <row r="143" spans="1:6" ht="15.75" thickBot="1">
      <c r="A143" s="17"/>
      <c r="B143" s="17"/>
      <c r="C143" s="26" t="s">
        <v>2035</v>
      </c>
      <c r="D143" s="17"/>
      <c r="E143" s="17"/>
      <c r="F143" s="17"/>
    </row>
    <row r="144" spans="1:6" ht="15.75" thickBot="1">
      <c r="A144" s="17" t="s">
        <v>341</v>
      </c>
      <c r="B144" s="17"/>
      <c r="C144" s="22" t="s">
        <v>3743</v>
      </c>
      <c r="D144" s="17"/>
      <c r="E144" s="17"/>
      <c r="F144" s="17"/>
    </row>
    <row r="145" spans="1:6" ht="15.75" thickBot="1">
      <c r="A145" s="17" t="s">
        <v>341</v>
      </c>
      <c r="B145" s="17"/>
      <c r="C145" s="22" t="s">
        <v>3747</v>
      </c>
      <c r="D145" s="17"/>
      <c r="E145" s="17"/>
      <c r="F145" s="17"/>
    </row>
    <row r="146" spans="1:6" ht="15.75" thickBot="1">
      <c r="A146" s="17" t="s">
        <v>4302</v>
      </c>
      <c r="B146" s="17"/>
      <c r="C146" s="18" t="s">
        <v>3735</v>
      </c>
      <c r="D146" s="17"/>
      <c r="E146" s="17"/>
      <c r="F146" s="17"/>
    </row>
    <row r="147" spans="1:6" ht="15.75" thickBot="1">
      <c r="A147" s="17" t="s">
        <v>4303</v>
      </c>
      <c r="B147" s="17"/>
      <c r="C147" s="18" t="s">
        <v>3736</v>
      </c>
      <c r="D147" s="17"/>
      <c r="E147" s="17"/>
      <c r="F147" s="17"/>
    </row>
    <row r="148" spans="1:6" ht="15.75" thickBot="1">
      <c r="A148" s="17" t="s">
        <v>4304</v>
      </c>
      <c r="B148" s="17"/>
      <c r="C148" s="18" t="s">
        <v>3738</v>
      </c>
      <c r="D148" s="17"/>
      <c r="E148" s="17"/>
      <c r="F148" s="17"/>
    </row>
    <row r="149" spans="1:6" ht="15.75" thickBot="1">
      <c r="A149" s="17" t="s">
        <v>4305</v>
      </c>
      <c r="B149" s="17"/>
      <c r="C149" s="18" t="s">
        <v>3739</v>
      </c>
      <c r="D149" s="17"/>
      <c r="E149" s="17"/>
      <c r="F149" s="17"/>
    </row>
    <row r="150" spans="1:6" ht="15.75" thickBot="1">
      <c r="A150" s="17" t="s">
        <v>4306</v>
      </c>
      <c r="B150" s="17"/>
      <c r="C150" s="18" t="s">
        <v>3552</v>
      </c>
      <c r="D150" s="17"/>
      <c r="E150" s="17"/>
      <c r="F150" s="17"/>
    </row>
    <row r="151" spans="1:6" ht="15.75" thickBot="1">
      <c r="A151" s="17" t="s">
        <v>4307</v>
      </c>
      <c r="B151" s="17"/>
      <c r="C151" s="18" t="s">
        <v>3556</v>
      </c>
      <c r="D151" s="17"/>
      <c r="E151" s="17"/>
      <c r="F151" s="17"/>
    </row>
    <row r="152" spans="1:6" ht="15.75" thickBot="1">
      <c r="A152" s="17" t="s">
        <v>4308</v>
      </c>
      <c r="B152" s="17"/>
      <c r="C152" s="18" t="s">
        <v>3570</v>
      </c>
      <c r="D152" s="17"/>
      <c r="E152" s="17"/>
      <c r="F152" s="17"/>
    </row>
    <row r="153" spans="1:6" ht="15.75" thickBot="1">
      <c r="A153" s="17" t="s">
        <v>4309</v>
      </c>
      <c r="B153" s="17"/>
      <c r="C153" s="18" t="s">
        <v>3574</v>
      </c>
      <c r="D153" s="17"/>
      <c r="E153" s="17"/>
      <c r="F153" s="17"/>
    </row>
  </sheetData>
  <phoneticPr fontId="5" type="noConversion"/>
  <pageMargins left="0.7" right="0.7" top="0.78740157499999996" bottom="0.78740157499999996"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ct:contentTypeSchema xmlns:ct="http://schemas.microsoft.com/office/2006/metadata/contentType" xmlns:ma="http://schemas.microsoft.com/office/2006/metadata/properties/metaAttributes" ct:_="" ma:_="" ma:contentTypeName="Document" ma:contentTypeID="0x0101004BCCF5D2EA1B274BA8F73B3F7A383F0A" ma:contentTypeVersion="20" ma:contentTypeDescription="Create a new document." ma:contentTypeScope="" ma:versionID="9e96992161932f1491f3e11f96346ca2">
  <xsd:schema xmlns:xsd="http://www.w3.org/2001/XMLSchema" xmlns:xs="http://www.w3.org/2001/XMLSchema" xmlns:p="http://schemas.microsoft.com/office/2006/metadata/properties" xmlns:ns2="c0d641f2-5c2f-42de-a102-a3927c46d291" xmlns:ns3="6af7c33c-bb88-45ef-916b-538c7d5b37e3" xmlns:ns4="9f7f1cff-e092-4dcd-a391-2e026a7079e7" targetNamespace="http://schemas.microsoft.com/office/2006/metadata/properties" ma:root="true" ma:fieldsID="0448606d6d24d8b7f9ed2127cea0e7a3" ns2:_="" ns3:_="" ns4:_="">
    <xsd:import namespace="c0d641f2-5c2f-42de-a102-a3927c46d291"/>
    <xsd:import namespace="6af7c33c-bb88-45ef-916b-538c7d5b37e3"/>
    <xsd:import namespace="9f7f1cff-e092-4dcd-a391-2e026a7079e7"/>
    <xsd:element name="properties">
      <xsd:complexType>
        <xsd:sequence>
          <xsd:element name="documentManagement">
            <xsd:complexType>
              <xsd:all>
                <xsd:element ref="ns2:MediaServiceMetadata" minOccurs="0"/>
                <xsd:element ref="ns2:MediaServiceFastMetadata" minOccurs="0"/>
                <xsd:element ref="ns2:Projektnummer" minOccurs="0"/>
                <xsd:element ref="ns2:MediaServiceDateTaken" minOccurs="0"/>
                <xsd:element ref="ns2:MediaServiceAutoTags" minOccurs="0"/>
                <xsd:element ref="ns2:MediaLengthInSeconds" minOccurs="0"/>
                <xsd:element ref="ns3:SharedWithUsers" minOccurs="0"/>
                <xsd:element ref="ns3:SharedWithDetails" minOccurs="0"/>
                <xsd:element ref="ns2:lcf76f155ced4ddcb4097134ff3c332f" minOccurs="0"/>
                <xsd:element ref="ns4:TaxCatchAll" minOccurs="0"/>
                <xsd:element ref="ns2:MediaServiceOCR" minOccurs="0"/>
                <xsd:element ref="ns2:MediaServiceGenerationTime" minOccurs="0"/>
                <xsd:element ref="ns2:MediaServiceEventHashCode" minOccurs="0"/>
                <xsd:element ref="ns2:Kalkulation" minOccurs="0"/>
                <xsd:element ref="ns2:MediaServiceLocation" minOccurs="0"/>
                <xsd:element ref="ns2:MediaServiceObjectDetectorVersions" minOccurs="0"/>
                <xsd:element ref="ns2:MediaServiceSearchProperties" minOccurs="0"/>
                <xsd:element ref="ns2:MediaServiceBillingMetadata" minOccurs="0"/>
                <xsd:element ref="ns2:Dokumentenart"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0d641f2-5c2f-42de-a102-a3927c46d29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Projektnummer" ma:index="10" nillable="true" ma:displayName="Projektnummer" ma:default="NP-M-02-xxx" ma:format="Dropdown" ma:internalName="Projektnummer">
      <xsd:simpleType>
        <xsd:restriction base="dms:Text">
          <xsd:maxLength value="255"/>
        </xsd:restriction>
      </xsd:simpleType>
    </xsd:element>
    <xsd:element name="MediaServiceDateTaken" ma:index="11" nillable="true" ma:displayName="MediaServiceDateTaken" ma:hidden="true" ma:internalName="MediaServiceDateTaken" ma:readOnly="true">
      <xsd:simpleType>
        <xsd:restriction base="dms:Text"/>
      </xsd:simpleType>
    </xsd:element>
    <xsd:element name="MediaServiceAutoTags" ma:index="12" nillable="true" ma:displayName="Tags" ma:internalName="MediaServiceAutoTags" ma:readOnly="true">
      <xsd:simpleType>
        <xsd:restriction base="dms:Text"/>
      </xsd:simpleType>
    </xsd:element>
    <xsd:element name="MediaLengthInSeconds" ma:index="13" nillable="true" ma:displayName="MediaLengthInSeconds" ma:hidden="true" ma:internalName="MediaLengthInSeconds" ma:readOnly="true">
      <xsd:simpleType>
        <xsd:restriction base="dms:Unknown"/>
      </xsd:simpleType>
    </xsd:element>
    <xsd:element name="lcf76f155ced4ddcb4097134ff3c332f" ma:index="17" nillable="true" ma:taxonomy="true" ma:internalName="lcf76f155ced4ddcb4097134ff3c332f" ma:taxonomyFieldName="MediaServiceImageTags" ma:displayName="Image Tags" ma:readOnly="false" ma:fieldId="{5cf76f15-5ced-4ddc-b409-7134ff3c332f}" ma:taxonomyMulti="true" ma:sspId="f96acbc8-d254-4db0-b38e-5e1276a9f789" ma:termSetId="09814cd3-568e-fe90-9814-8d621ff8fb84" ma:anchorId="fba54fb3-c3e1-fe81-a776-ca4b69148c4d" ma:open="true" ma:isKeyword="false">
      <xsd:complexType>
        <xsd:sequence>
          <xsd:element ref="pc:Terms" minOccurs="0" maxOccurs="1"/>
        </xsd:sequence>
      </xsd:complexType>
    </xsd:element>
    <xsd:element name="MediaServiceOCR" ma:index="19" nillable="true" ma:displayName="Extracted Text" ma:internalName="MediaServiceOCR" ma:readOnly="true">
      <xsd:simpleType>
        <xsd:restriction base="dms:Note">
          <xsd:maxLength value="255"/>
        </xsd:restriction>
      </xsd:simpleType>
    </xsd:element>
    <xsd:element name="MediaServiceGenerationTime" ma:index="20" nillable="true" ma:displayName="MediaServiceGenerationTime" ma:hidden="true" ma:internalName="MediaServiceGenerationTime" ma:readOnly="true">
      <xsd:simpleType>
        <xsd:restriction base="dms:Text"/>
      </xsd:simpleType>
    </xsd:element>
    <xsd:element name="MediaServiceEventHashCode" ma:index="21" nillable="true" ma:displayName="MediaServiceEventHashCode" ma:hidden="true" ma:internalName="MediaServiceEventHashCode" ma:readOnly="true">
      <xsd:simpleType>
        <xsd:restriction base="dms:Text"/>
      </xsd:simpleType>
    </xsd:element>
    <xsd:element name="Kalkulation" ma:index="22" nillable="true" ma:displayName="Kalkulation" ma:internalName="Kalkulation">
      <xsd:simpleType>
        <xsd:restriction base="dms:Text">
          <xsd:maxLength value="255"/>
        </xsd:restriction>
      </xsd:simpleType>
    </xsd:element>
    <xsd:element name="MediaServiceLocation" ma:index="23" nillable="true" ma:displayName="Location" ma:indexed="true" ma:internalName="MediaServiceLocation" ma:readOnly="true">
      <xsd:simpleType>
        <xsd:restriction base="dms:Text"/>
      </xsd:simple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element name="MediaServiceSearchProperties" ma:index="25" nillable="true" ma:displayName="MediaServiceSearchProperties" ma:hidden="true" ma:internalName="MediaServiceSearchProperties" ma:readOnly="true">
      <xsd:simpleType>
        <xsd:restriction base="dms:Note"/>
      </xsd:simpleType>
    </xsd:element>
    <xsd:element name="MediaServiceBillingMetadata" ma:index="26" nillable="true" ma:displayName="MediaServiceBillingMetadata" ma:hidden="true" ma:internalName="MediaServiceBillingMetadata" ma:readOnly="true">
      <xsd:simpleType>
        <xsd:restriction base="dms:Note"/>
      </xsd:simpleType>
    </xsd:element>
    <xsd:element name="Dokumentenart" ma:index="27" nillable="true" ma:displayName="Dokumentenart" ma:format="Dropdown" ma:internalName="Dokumentenart">
      <xsd:simpleType>
        <xsd:restriction base="dms:Choice">
          <xsd:enumeration value="Allgemein"/>
          <xsd:enumeration value="Pumpe"/>
          <xsd:enumeration value="Dosierer"/>
          <xsd:enumeration value="Heizung"/>
          <xsd:enumeration value="HMI"/>
        </xsd:restriction>
      </xsd:simpleType>
    </xsd:element>
  </xsd:schema>
  <xsd:schema xmlns:xsd="http://www.w3.org/2001/XMLSchema" xmlns:xs="http://www.w3.org/2001/XMLSchema" xmlns:dms="http://schemas.microsoft.com/office/2006/documentManagement/types" xmlns:pc="http://schemas.microsoft.com/office/infopath/2007/PartnerControls" targetNamespace="6af7c33c-bb88-45ef-916b-538c7d5b37e3" elementFormDefault="qualified">
    <xsd:import namespace="http://schemas.microsoft.com/office/2006/documentManagement/types"/>
    <xsd:import namespace="http://schemas.microsoft.com/office/infopath/2007/PartnerControls"/>
    <xsd:element name="SharedWithUsers" ma:index="14" nillable="true" ma:displayName="Freigegeben für" ma:SearchPeopleOnly="false" ma:SharePointGroup="0" ma:internalName="SharedWithUsers" ma:readOnly="true" ma:showField="ImnNam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Freigegeben für -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9f7f1cff-e092-4dcd-a391-2e026a7079e7" elementFormDefault="qualified">
    <xsd:import namespace="http://schemas.microsoft.com/office/2006/documentManagement/types"/>
    <xsd:import namespace="http://schemas.microsoft.com/office/infopath/2007/PartnerControls"/>
    <xsd:element name="TaxCatchAll" ma:index="18" nillable="true" ma:displayName="Taxonomy Catch All Column" ma:hidden="true" ma:list="{c767f9a5-892d-497c-ac3b-dd6f286e0715}" ma:internalName="TaxCatchAll" ma:showField="CatchAllData" ma:web="6af7c33c-bb88-45ef-916b-538c7d5b37e3">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SharedWithUsers xmlns="6af7c33c-bb88-45ef-916b-538c7d5b37e3">
      <UserInfo>
        <DisplayName>Markus Herold</DisplayName>
        <AccountId>87</AccountId>
        <AccountType/>
      </UserInfo>
    </SharedWithUsers>
    <lcf76f155ced4ddcb4097134ff3c332f xmlns="c0d641f2-5c2f-42de-a102-a3927c46d291">
      <Terms xmlns="http://schemas.microsoft.com/office/infopath/2007/PartnerControls"/>
    </lcf76f155ced4ddcb4097134ff3c332f>
    <TaxCatchAll xmlns="9f7f1cff-e092-4dcd-a391-2e026a7079e7" xsi:nil="true"/>
    <Projektnummer xmlns="c0d641f2-5c2f-42de-a102-a3927c46d291">NP-M-02-xxx</Projektnummer>
    <Kalkulation xmlns="c0d641f2-5c2f-42de-a102-a3927c46d291" xsi:nil="true"/>
    <Dokumentenart xmlns="c0d641f2-5c2f-42de-a102-a3927c46d291" xsi:nil="true"/>
  </documentManagement>
</p:properties>
</file>

<file path=customXml/itemProps1.xml><?xml version="1.0" encoding="utf-8"?>
<ds:datastoreItem xmlns:ds="http://schemas.openxmlformats.org/officeDocument/2006/customXml" ds:itemID="{ED389316-320B-44EC-9609-4141F746922D}"/>
</file>

<file path=customXml/itemProps2.xml><?xml version="1.0" encoding="utf-8"?>
<ds:datastoreItem xmlns:ds="http://schemas.openxmlformats.org/officeDocument/2006/customXml" ds:itemID="{1AD17081-030F-449F-8EAD-2219E1C27B93}"/>
</file>

<file path=customXml/itemProps3.xml><?xml version="1.0" encoding="utf-8"?>
<ds:datastoreItem xmlns:ds="http://schemas.openxmlformats.org/officeDocument/2006/customXml" ds:itemID="{51EC323E-CC0C-4770-A61C-CCC107DA993D}"/>
</file>

<file path=customXml/itemProps4.xml><?xml version="1.0" encoding="utf-8"?>
<ds:datastoreItem xmlns:ds="http://schemas.openxmlformats.org/officeDocument/2006/customXml" ds:itemID="{86B0E627-6706-4389-ABCD-581BB3A76B76}"/>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Leandro Gil</dc:creator>
  <cp:keywords/>
  <dc:description/>
  <cp:lastModifiedBy>Carlos Lamas Camacho</cp:lastModifiedBy>
  <cp:revision/>
  <dcterms:created xsi:type="dcterms:W3CDTF">2015-06-05T18:19:34Z</dcterms:created>
  <dcterms:modified xsi:type="dcterms:W3CDTF">2025-04-28T12:42:46Z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0x0101004BCCF5D2EA1B274BA8F73B3F7A383F0A</vt:lpwstr>
  </property>
  <property fmtid="{D5CDD505-2E9C-101B-9397-08002B2CF9AE}" pid="3" name="MediaServiceImageTags">
    <vt:lpwstr/>
  </property>
</Properties>
</file>