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diaz/Documents/Graduate Thesis/Data and Code/"/>
    </mc:Choice>
  </mc:AlternateContent>
  <xr:revisionPtr revIDLastSave="0" documentId="13_ncr:1_{3B9831E8-FB8B-3A47-BD89-75DAEDA4108B}" xr6:coauthVersionLast="47" xr6:coauthVersionMax="47" xr10:uidLastSave="{00000000-0000-0000-0000-000000000000}"/>
  <bookViews>
    <workbookView xWindow="12340" yWindow="500" windowWidth="15980" windowHeight="13820" firstSheet="5" activeTab="12" xr2:uid="{448AD111-ADBE-0044-BD5E-12729C79A479}"/>
  </bookViews>
  <sheets>
    <sheet name="Variable List" sheetId="3" r:id="rId1"/>
    <sheet name="Models Tuning P" sheetId="4" r:id="rId2"/>
    <sheet name="F.Comb" sheetId="5" state="hidden" r:id="rId3"/>
    <sheet name="Res.Exc" sheetId="1" r:id="rId4"/>
    <sheet name="RMSE TRM" sheetId="7" r:id="rId5"/>
    <sheet name="Best Models" sheetId="11" r:id="rId6"/>
    <sheet name="RMSE TRM (I(0))" sheetId="8" r:id="rId7"/>
    <sheet name="Res.Inf" sheetId="2" r:id="rId8"/>
    <sheet name="Hoja1" sheetId="10" state="hidden" r:id="rId9"/>
    <sheet name="RMSE Inf" sheetId="6" r:id="rId10"/>
    <sheet name="With Scaling" sheetId="12" r:id="rId11"/>
    <sheet name="RMSE Inf I(0)" sheetId="9" r:id="rId12"/>
    <sheet name="Robustness Ex." sheetId="13" r:id="rId13"/>
  </sheets>
  <externalReferences>
    <externalReference r:id="rId14"/>
  </externalReferences>
  <definedNames>
    <definedName name="_xlnm._FilterDatabase" localSheetId="0" hidden="1">'Variable List'!$F$2:$F$72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3" l="1"/>
  <c r="M20" i="13"/>
  <c r="M7" i="13"/>
  <c r="H3" i="13"/>
  <c r="O10" i="12"/>
  <c r="E20" i="13"/>
  <c r="E19" i="13" s="1"/>
  <c r="D20" i="13"/>
  <c r="C20" i="13"/>
  <c r="C19" i="13" s="1"/>
  <c r="C18" i="13"/>
  <c r="C7" i="13"/>
  <c r="D7" i="13" l="1"/>
  <c r="D6" i="13" s="1"/>
  <c r="E7" i="13"/>
  <c r="E6" i="13" s="1"/>
  <c r="C5" i="13"/>
  <c r="D19" i="13"/>
  <c r="E18" i="13"/>
  <c r="D18" i="13"/>
  <c r="N10" i="12"/>
  <c r="C6" i="13" l="1"/>
  <c r="E5" i="13"/>
  <c r="D5" i="13"/>
  <c r="N11" i="12" l="1"/>
  <c r="E6" i="1"/>
  <c r="P10" i="12"/>
  <c r="C25" i="7"/>
  <c r="U10" i="12"/>
  <c r="U11" i="12"/>
  <c r="S25" i="12"/>
  <c r="C32" i="12"/>
  <c r="F31" i="12"/>
  <c r="T11" i="12"/>
  <c r="I32" i="12"/>
  <c r="U25" i="12"/>
  <c r="S10" i="12"/>
  <c r="S24" i="12"/>
  <c r="C14" i="12" l="1"/>
  <c r="C15" i="12"/>
  <c r="P25" i="12"/>
  <c r="O25" i="12"/>
  <c r="N25" i="12"/>
  <c r="I15" i="12"/>
  <c r="I14" i="12"/>
  <c r="P11" i="12" s="1"/>
  <c r="F15" i="12"/>
  <c r="F14" i="12"/>
  <c r="O11" i="12" s="1"/>
  <c r="I31" i="12"/>
  <c r="F32" i="12"/>
  <c r="T25" i="12" s="1"/>
  <c r="C31" i="12"/>
  <c r="S11" i="12" s="1"/>
  <c r="C8" i="12"/>
  <c r="C25" i="12"/>
  <c r="U24" i="12"/>
  <c r="I25" i="12"/>
  <c r="C26" i="12"/>
  <c r="I26" i="12"/>
  <c r="F26" i="12"/>
  <c r="T24" i="12" s="1"/>
  <c r="F25" i="12"/>
  <c r="T10" i="12" s="1"/>
  <c r="P24" i="12"/>
  <c r="I9" i="12"/>
  <c r="F9" i="12"/>
  <c r="O24" i="12" s="1"/>
  <c r="C9" i="12"/>
  <c r="N24" i="12" s="1"/>
  <c r="I8" i="12"/>
  <c r="F8" i="12"/>
  <c r="R2" i="7" l="1"/>
  <c r="R2" i="6"/>
  <c r="H30" i="7" l="1"/>
  <c r="M28" i="7"/>
  <c r="L20" i="1" s="1"/>
  <c r="H28" i="7"/>
  <c r="K20" i="1" s="1"/>
  <c r="C28" i="7"/>
  <c r="J20" i="1" s="1"/>
  <c r="M28" i="6"/>
  <c r="L20" i="2" s="1"/>
  <c r="H28" i="6"/>
  <c r="K20" i="2" s="1"/>
  <c r="C28" i="6"/>
  <c r="J20" i="2" s="1"/>
  <c r="C10" i="2"/>
  <c r="C4" i="6"/>
  <c r="C29" i="8"/>
  <c r="C28" i="8"/>
  <c r="J44" i="1" s="1"/>
  <c r="L44" i="1"/>
  <c r="K44" i="1"/>
  <c r="L44" i="2"/>
  <c r="K44" i="2"/>
  <c r="J44" i="2"/>
  <c r="M35" i="8" l="1"/>
  <c r="Q32" i="1" s="1"/>
  <c r="H35" i="8"/>
  <c r="P32" i="1" s="1"/>
  <c r="C35" i="8"/>
  <c r="O32" i="1" s="1"/>
  <c r="M34" i="8"/>
  <c r="Q31" i="1" s="1"/>
  <c r="H34" i="8"/>
  <c r="P31" i="1" s="1"/>
  <c r="C34" i="8"/>
  <c r="O31" i="1" s="1"/>
  <c r="M35" i="7"/>
  <c r="Q10" i="1" s="1"/>
  <c r="H35" i="7"/>
  <c r="P10" i="1" s="1"/>
  <c r="C35" i="7"/>
  <c r="O10" i="1" s="1"/>
  <c r="H32" i="6" l="1"/>
  <c r="M32" i="6"/>
  <c r="M35" i="9" l="1"/>
  <c r="H35" i="9"/>
  <c r="P32" i="2" s="1"/>
  <c r="C35" i="9"/>
  <c r="M34" i="9"/>
  <c r="Q31" i="2" s="1"/>
  <c r="H34" i="9"/>
  <c r="C34" i="9"/>
  <c r="M33" i="9"/>
  <c r="H33" i="9"/>
  <c r="P30" i="2" s="1"/>
  <c r="C33" i="9"/>
  <c r="M32" i="9"/>
  <c r="H32" i="9"/>
  <c r="C32" i="9"/>
  <c r="M31" i="9"/>
  <c r="H31" i="9"/>
  <c r="P29" i="2" s="1"/>
  <c r="C31" i="9"/>
  <c r="M30" i="9"/>
  <c r="H30" i="9"/>
  <c r="C30" i="9"/>
  <c r="M29" i="9"/>
  <c r="H29" i="9"/>
  <c r="P27" i="2" s="1"/>
  <c r="C29" i="9"/>
  <c r="M27" i="9"/>
  <c r="L43" i="2" s="1"/>
  <c r="H27" i="9"/>
  <c r="C27" i="9"/>
  <c r="J43" i="2" s="1"/>
  <c r="M26" i="9"/>
  <c r="L42" i="2" s="1"/>
  <c r="H26" i="9"/>
  <c r="C26" i="9"/>
  <c r="J42" i="2" s="1"/>
  <c r="M25" i="9"/>
  <c r="L41" i="2" s="1"/>
  <c r="H25" i="9"/>
  <c r="C25" i="9"/>
  <c r="J41" i="2" s="1"/>
  <c r="M24" i="9"/>
  <c r="L40" i="2" s="1"/>
  <c r="H24" i="9"/>
  <c r="C24" i="9"/>
  <c r="J40" i="2" s="1"/>
  <c r="M23" i="9"/>
  <c r="L39" i="2" s="1"/>
  <c r="H23" i="9"/>
  <c r="C23" i="9"/>
  <c r="J39" i="2" s="1"/>
  <c r="M22" i="9"/>
  <c r="L38" i="2" s="1"/>
  <c r="H22" i="9"/>
  <c r="C22" i="9"/>
  <c r="J38" i="2" s="1"/>
  <c r="M21" i="9"/>
  <c r="L37" i="2" s="1"/>
  <c r="H21" i="9"/>
  <c r="C21" i="9"/>
  <c r="J37" i="2" s="1"/>
  <c r="M20" i="9"/>
  <c r="L36" i="2" s="1"/>
  <c r="H20" i="9"/>
  <c r="C20" i="9"/>
  <c r="J36" i="2" s="1"/>
  <c r="M19" i="9"/>
  <c r="L35" i="2" s="1"/>
  <c r="H19" i="9"/>
  <c r="C19" i="9"/>
  <c r="J35" i="2" s="1"/>
  <c r="M18" i="9"/>
  <c r="L34" i="2" s="1"/>
  <c r="H18" i="9"/>
  <c r="C18" i="9"/>
  <c r="J34" i="2" s="1"/>
  <c r="M17" i="9"/>
  <c r="L33" i="2" s="1"/>
  <c r="H17" i="9"/>
  <c r="C17" i="9"/>
  <c r="J33" i="2" s="1"/>
  <c r="M16" i="9"/>
  <c r="L32" i="2" s="1"/>
  <c r="H16" i="9"/>
  <c r="C16" i="9"/>
  <c r="J32" i="2" s="1"/>
  <c r="M15" i="9"/>
  <c r="L31" i="2" s="1"/>
  <c r="H15" i="9"/>
  <c r="C15" i="9"/>
  <c r="J31" i="2" s="1"/>
  <c r="M14" i="9"/>
  <c r="L30" i="2" s="1"/>
  <c r="H14" i="9"/>
  <c r="C14" i="9"/>
  <c r="J30" i="2" s="1"/>
  <c r="M13" i="9"/>
  <c r="L29" i="2" s="1"/>
  <c r="H13" i="9"/>
  <c r="C13" i="9"/>
  <c r="J29" i="2" s="1"/>
  <c r="M12" i="9"/>
  <c r="H12" i="9"/>
  <c r="C12" i="9"/>
  <c r="M11" i="9"/>
  <c r="H11" i="9"/>
  <c r="C11" i="9"/>
  <c r="M10" i="9"/>
  <c r="H10" i="9"/>
  <c r="C10" i="9"/>
  <c r="M9" i="9"/>
  <c r="E27" i="2" s="1"/>
  <c r="H9" i="9"/>
  <c r="C9" i="9"/>
  <c r="C27" i="2" s="1"/>
  <c r="M8" i="9"/>
  <c r="H8" i="9"/>
  <c r="C8" i="9"/>
  <c r="M7" i="9"/>
  <c r="E26" i="2" s="1"/>
  <c r="H7" i="9"/>
  <c r="C7" i="9"/>
  <c r="C26" i="2" s="1"/>
  <c r="M6" i="9"/>
  <c r="H6" i="9"/>
  <c r="C6" i="9"/>
  <c r="M5" i="9"/>
  <c r="H5" i="9"/>
  <c r="C5" i="9"/>
  <c r="M4" i="9"/>
  <c r="H4" i="9"/>
  <c r="C4" i="9"/>
  <c r="M3" i="9"/>
  <c r="H3" i="9"/>
  <c r="C3" i="9"/>
  <c r="O32" i="2" l="1"/>
  <c r="Q29" i="2"/>
  <c r="D27" i="2"/>
  <c r="O30" i="2"/>
  <c r="P28" i="2"/>
  <c r="O29" i="2"/>
  <c r="Q32" i="2"/>
  <c r="P31" i="2"/>
  <c r="Q30" i="2"/>
  <c r="D26" i="2"/>
  <c r="O31" i="2"/>
  <c r="O28" i="2"/>
  <c r="Q27" i="2"/>
  <c r="O27" i="2"/>
  <c r="Q28" i="2"/>
  <c r="M35" i="6"/>
  <c r="Q10" i="2" s="1"/>
  <c r="H34" i="6"/>
  <c r="H35" i="6"/>
  <c r="P10" i="2" s="1"/>
  <c r="C35" i="6"/>
  <c r="O10" i="2" s="1"/>
  <c r="C34" i="6"/>
  <c r="O9" i="2" s="1"/>
  <c r="D71" i="3" l="1"/>
  <c r="D72" i="3"/>
  <c r="E71" i="3"/>
  <c r="E72" i="3"/>
  <c r="F71" i="3"/>
  <c r="F7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H30" i="6"/>
  <c r="P6" i="2" s="1"/>
  <c r="H31" i="6"/>
  <c r="P7" i="2" s="1"/>
  <c r="P9" i="2"/>
  <c r="E5" i="1"/>
  <c r="D5" i="1"/>
  <c r="M34" i="7"/>
  <c r="Q9" i="1" s="1"/>
  <c r="H34" i="7"/>
  <c r="P9" i="1" s="1"/>
  <c r="C34" i="7"/>
  <c r="O9" i="1" s="1"/>
  <c r="M33" i="6"/>
  <c r="Q8" i="2" s="1"/>
  <c r="M34" i="6"/>
  <c r="Q9" i="2" s="1"/>
  <c r="E5" i="2"/>
  <c r="D5" i="2"/>
  <c r="C5" i="2"/>
  <c r="C5" i="1"/>
  <c r="C5" i="8"/>
  <c r="M33" i="8"/>
  <c r="Q30" i="1" s="1"/>
  <c r="H33" i="8"/>
  <c r="P30" i="1" s="1"/>
  <c r="C33" i="8"/>
  <c r="O30" i="1" s="1"/>
  <c r="M32" i="8"/>
  <c r="H32" i="8"/>
  <c r="C32" i="8"/>
  <c r="M31" i="8"/>
  <c r="Q29" i="1" s="1"/>
  <c r="H31" i="8"/>
  <c r="P29" i="1" s="1"/>
  <c r="C31" i="8"/>
  <c r="O29" i="1" s="1"/>
  <c r="M30" i="8"/>
  <c r="Q28" i="1" s="1"/>
  <c r="H30" i="8"/>
  <c r="P28" i="1" s="1"/>
  <c r="C30" i="8"/>
  <c r="O28" i="1" s="1"/>
  <c r="M29" i="8"/>
  <c r="Q27" i="1" s="1"/>
  <c r="H29" i="8"/>
  <c r="P27" i="1" s="1"/>
  <c r="O27" i="1"/>
  <c r="M27" i="8"/>
  <c r="L43" i="1" s="1"/>
  <c r="H27" i="8"/>
  <c r="C27" i="8"/>
  <c r="J43" i="1" s="1"/>
  <c r="M26" i="8"/>
  <c r="L42" i="1" s="1"/>
  <c r="H26" i="8"/>
  <c r="C26" i="8"/>
  <c r="J42" i="1" s="1"/>
  <c r="M25" i="8"/>
  <c r="L41" i="1" s="1"/>
  <c r="H25" i="8"/>
  <c r="C25" i="8"/>
  <c r="J41" i="1" s="1"/>
  <c r="M24" i="8"/>
  <c r="L40" i="1" s="1"/>
  <c r="H24" i="8"/>
  <c r="C24" i="8"/>
  <c r="J40" i="1" s="1"/>
  <c r="M23" i="8"/>
  <c r="L39" i="1" s="1"/>
  <c r="H23" i="8"/>
  <c r="C23" i="8"/>
  <c r="J39" i="1" s="1"/>
  <c r="M22" i="8"/>
  <c r="L38" i="1" s="1"/>
  <c r="H22" i="8"/>
  <c r="C22" i="8"/>
  <c r="J38" i="1" s="1"/>
  <c r="M21" i="8"/>
  <c r="L37" i="1" s="1"/>
  <c r="H21" i="8"/>
  <c r="C21" i="8"/>
  <c r="J37" i="1" s="1"/>
  <c r="M20" i="8"/>
  <c r="L36" i="1" s="1"/>
  <c r="H20" i="8"/>
  <c r="C20" i="8"/>
  <c r="J36" i="1" s="1"/>
  <c r="M19" i="8"/>
  <c r="L35" i="1" s="1"/>
  <c r="H19" i="8"/>
  <c r="C19" i="8"/>
  <c r="J35" i="1" s="1"/>
  <c r="M18" i="8"/>
  <c r="L34" i="1" s="1"/>
  <c r="H18" i="8"/>
  <c r="C18" i="8"/>
  <c r="J34" i="1" s="1"/>
  <c r="M17" i="8"/>
  <c r="L33" i="1" s="1"/>
  <c r="H17" i="8"/>
  <c r="C17" i="8"/>
  <c r="J33" i="1" s="1"/>
  <c r="M16" i="8"/>
  <c r="L32" i="1" s="1"/>
  <c r="H16" i="8"/>
  <c r="C16" i="8"/>
  <c r="J32" i="1" s="1"/>
  <c r="M15" i="8"/>
  <c r="L31" i="1" s="1"/>
  <c r="H15" i="8"/>
  <c r="C15" i="8"/>
  <c r="J31" i="1" s="1"/>
  <c r="M14" i="8"/>
  <c r="L30" i="1" s="1"/>
  <c r="H14" i="8"/>
  <c r="C14" i="8"/>
  <c r="J30" i="1" s="1"/>
  <c r="M13" i="8"/>
  <c r="L29" i="1" s="1"/>
  <c r="H13" i="8"/>
  <c r="C13" i="8"/>
  <c r="J29" i="1" s="1"/>
  <c r="M12" i="8"/>
  <c r="H12" i="8"/>
  <c r="C12" i="8"/>
  <c r="M11" i="8"/>
  <c r="H11" i="8"/>
  <c r="C11" i="8"/>
  <c r="M10" i="8"/>
  <c r="H10" i="8"/>
  <c r="C10" i="8"/>
  <c r="M9" i="8"/>
  <c r="E27" i="1" s="1"/>
  <c r="H9" i="8"/>
  <c r="D27" i="1" s="1"/>
  <c r="C9" i="8"/>
  <c r="C27" i="1" s="1"/>
  <c r="M8" i="8"/>
  <c r="H8" i="8"/>
  <c r="C8" i="8"/>
  <c r="M7" i="8"/>
  <c r="E26" i="1" s="1"/>
  <c r="H7" i="8"/>
  <c r="D26" i="1" s="1"/>
  <c r="C7" i="8"/>
  <c r="C26" i="1" s="1"/>
  <c r="M6" i="8"/>
  <c r="H6" i="8"/>
  <c r="C6" i="8"/>
  <c r="M5" i="8"/>
  <c r="H5" i="8"/>
  <c r="M4" i="8"/>
  <c r="H4" i="8"/>
  <c r="C4" i="8"/>
  <c r="M3" i="8"/>
  <c r="H3" i="8"/>
  <c r="C3" i="8"/>
  <c r="M4" i="7"/>
  <c r="M5" i="7"/>
  <c r="E7" i="1" s="1"/>
  <c r="M6" i="7"/>
  <c r="E8" i="1" s="1"/>
  <c r="M7" i="7"/>
  <c r="E9" i="1" s="1"/>
  <c r="M8" i="7"/>
  <c r="E10" i="1" s="1"/>
  <c r="M9" i="7"/>
  <c r="E11" i="1" s="1"/>
  <c r="M10" i="7"/>
  <c r="E12" i="1" s="1"/>
  <c r="M11" i="7"/>
  <c r="E13" i="1" s="1"/>
  <c r="M12" i="7"/>
  <c r="E14" i="1" s="1"/>
  <c r="M13" i="7"/>
  <c r="L5" i="1" s="1"/>
  <c r="M14" i="7"/>
  <c r="L6" i="1" s="1"/>
  <c r="M15" i="7"/>
  <c r="L7" i="1" s="1"/>
  <c r="M16" i="7"/>
  <c r="L8" i="1" s="1"/>
  <c r="M17" i="7"/>
  <c r="L9" i="1" s="1"/>
  <c r="M18" i="7"/>
  <c r="L10" i="1" s="1"/>
  <c r="M19" i="7"/>
  <c r="L11" i="1" s="1"/>
  <c r="M20" i="7"/>
  <c r="L12" i="1" s="1"/>
  <c r="M21" i="7"/>
  <c r="L13" i="1" s="1"/>
  <c r="M22" i="7"/>
  <c r="L14" i="1" s="1"/>
  <c r="M23" i="7"/>
  <c r="L15" i="1" s="1"/>
  <c r="M24" i="7"/>
  <c r="L16" i="1" s="1"/>
  <c r="M25" i="7"/>
  <c r="L17" i="1" s="1"/>
  <c r="M26" i="7"/>
  <c r="L18" i="1" s="1"/>
  <c r="M27" i="7"/>
  <c r="L19" i="1" s="1"/>
  <c r="M29" i="7"/>
  <c r="Q5" i="1" s="1"/>
  <c r="M30" i="7"/>
  <c r="Q6" i="1" s="1"/>
  <c r="M31" i="7"/>
  <c r="Q7" i="1" s="1"/>
  <c r="M32" i="7"/>
  <c r="M33" i="7"/>
  <c r="Q8" i="1" s="1"/>
  <c r="M3" i="7"/>
  <c r="H4" i="7"/>
  <c r="D6" i="1" s="1"/>
  <c r="H5" i="7"/>
  <c r="D7" i="1" s="1"/>
  <c r="H6" i="7"/>
  <c r="D8" i="1" s="1"/>
  <c r="H7" i="7"/>
  <c r="D9" i="1" s="1"/>
  <c r="H8" i="7"/>
  <c r="D10" i="1" s="1"/>
  <c r="H9" i="7"/>
  <c r="D11" i="1" s="1"/>
  <c r="H10" i="7"/>
  <c r="D12" i="1" s="1"/>
  <c r="H11" i="7"/>
  <c r="D13" i="1" s="1"/>
  <c r="H12" i="7"/>
  <c r="D14" i="1" s="1"/>
  <c r="H13" i="7"/>
  <c r="K5" i="1" s="1"/>
  <c r="H14" i="7"/>
  <c r="K6" i="1" s="1"/>
  <c r="H15" i="7"/>
  <c r="K7" i="1" s="1"/>
  <c r="H16" i="7"/>
  <c r="K8" i="1" s="1"/>
  <c r="H17" i="7"/>
  <c r="K9" i="1" s="1"/>
  <c r="H18" i="7"/>
  <c r="K10" i="1" s="1"/>
  <c r="H19" i="7"/>
  <c r="K11" i="1" s="1"/>
  <c r="H20" i="7"/>
  <c r="K12" i="1" s="1"/>
  <c r="H21" i="7"/>
  <c r="K13" i="1" s="1"/>
  <c r="H22" i="7"/>
  <c r="K14" i="1" s="1"/>
  <c r="H23" i="7"/>
  <c r="K15" i="1" s="1"/>
  <c r="H24" i="7"/>
  <c r="K16" i="1" s="1"/>
  <c r="H25" i="7"/>
  <c r="K17" i="1" s="1"/>
  <c r="H26" i="7"/>
  <c r="K18" i="1" s="1"/>
  <c r="H27" i="7"/>
  <c r="K19" i="1" s="1"/>
  <c r="H29" i="7"/>
  <c r="P5" i="1" s="1"/>
  <c r="P6" i="1"/>
  <c r="H31" i="7"/>
  <c r="P7" i="1" s="1"/>
  <c r="H32" i="7"/>
  <c r="H33" i="7"/>
  <c r="P8" i="1" s="1"/>
  <c r="H3" i="7"/>
  <c r="C5" i="7"/>
  <c r="C7" i="1" s="1"/>
  <c r="C6" i="7"/>
  <c r="C8" i="1" s="1"/>
  <c r="C7" i="7"/>
  <c r="C9" i="1" s="1"/>
  <c r="C8" i="7"/>
  <c r="C10" i="1" s="1"/>
  <c r="C9" i="7"/>
  <c r="C11" i="1" s="1"/>
  <c r="C10" i="7"/>
  <c r="C12" i="1" s="1"/>
  <c r="C11" i="7"/>
  <c r="C13" i="1" s="1"/>
  <c r="C12" i="7"/>
  <c r="C14" i="1" s="1"/>
  <c r="C13" i="7"/>
  <c r="J5" i="1" s="1"/>
  <c r="C14" i="7"/>
  <c r="J6" i="1" s="1"/>
  <c r="C15" i="7"/>
  <c r="J7" i="1" s="1"/>
  <c r="C16" i="7"/>
  <c r="J8" i="1" s="1"/>
  <c r="C17" i="7"/>
  <c r="J9" i="1" s="1"/>
  <c r="C18" i="7"/>
  <c r="J10" i="1" s="1"/>
  <c r="C19" i="7"/>
  <c r="J11" i="1" s="1"/>
  <c r="C20" i="7"/>
  <c r="J12" i="1" s="1"/>
  <c r="C21" i="7"/>
  <c r="J13" i="1" s="1"/>
  <c r="C22" i="7"/>
  <c r="J14" i="1" s="1"/>
  <c r="C23" i="7"/>
  <c r="J15" i="1" s="1"/>
  <c r="C24" i="7"/>
  <c r="J16" i="1" s="1"/>
  <c r="J17" i="1"/>
  <c r="C26" i="7"/>
  <c r="J18" i="1" s="1"/>
  <c r="C27" i="7"/>
  <c r="J19" i="1" s="1"/>
  <c r="C29" i="7"/>
  <c r="O5" i="1" s="1"/>
  <c r="C30" i="7"/>
  <c r="O6" i="1" s="1"/>
  <c r="C31" i="7"/>
  <c r="O7" i="1" s="1"/>
  <c r="C32" i="7"/>
  <c r="C33" i="7"/>
  <c r="O8" i="1" s="1"/>
  <c r="C4" i="7"/>
  <c r="C6" i="1" s="1"/>
  <c r="C3" i="7"/>
  <c r="H11" i="6"/>
  <c r="D13" i="2" s="1"/>
  <c r="H5" i="6"/>
  <c r="D7" i="2" s="1"/>
  <c r="H4" i="6"/>
  <c r="D6" i="2" s="1"/>
  <c r="C10" i="6"/>
  <c r="C12" i="2" s="1"/>
  <c r="C6" i="6"/>
  <c r="C8" i="2" s="1"/>
  <c r="H6" i="6"/>
  <c r="D8" i="2" s="1"/>
  <c r="H7" i="6"/>
  <c r="D9" i="2" s="1"/>
  <c r="H8" i="6"/>
  <c r="D10" i="2" s="1"/>
  <c r="M5" i="6"/>
  <c r="E7" i="2" s="1"/>
  <c r="M6" i="6"/>
  <c r="E8" i="2" s="1"/>
  <c r="H9" i="6"/>
  <c r="D11" i="2" s="1"/>
  <c r="H10" i="6"/>
  <c r="D12" i="2" s="1"/>
  <c r="H12" i="6"/>
  <c r="D14" i="2" s="1"/>
  <c r="H13" i="6"/>
  <c r="K5" i="2" s="1"/>
  <c r="H14" i="6"/>
  <c r="K6" i="2" s="1"/>
  <c r="H15" i="6"/>
  <c r="K7" i="2" s="1"/>
  <c r="H16" i="6"/>
  <c r="K8" i="2" s="1"/>
  <c r="H17" i="6"/>
  <c r="K9" i="2" s="1"/>
  <c r="H18" i="6"/>
  <c r="K10" i="2" s="1"/>
  <c r="H19" i="6"/>
  <c r="K11" i="2" s="1"/>
  <c r="H20" i="6"/>
  <c r="K12" i="2" s="1"/>
  <c r="H21" i="6"/>
  <c r="K13" i="2" s="1"/>
  <c r="H22" i="6"/>
  <c r="K14" i="2" s="1"/>
  <c r="H23" i="6"/>
  <c r="K15" i="2" s="1"/>
  <c r="H24" i="6"/>
  <c r="K16" i="2" s="1"/>
  <c r="H25" i="6"/>
  <c r="K17" i="2" s="1"/>
  <c r="H26" i="6"/>
  <c r="K18" i="2" s="1"/>
  <c r="H27" i="6"/>
  <c r="K19" i="2" s="1"/>
  <c r="H29" i="6"/>
  <c r="P5" i="2" s="1"/>
  <c r="H33" i="6"/>
  <c r="P8" i="2" s="1"/>
  <c r="M4" i="6"/>
  <c r="E6" i="2" s="1"/>
  <c r="M7" i="6"/>
  <c r="E9" i="2" s="1"/>
  <c r="M8" i="6"/>
  <c r="E10" i="2" s="1"/>
  <c r="M9" i="6"/>
  <c r="E11" i="2" s="1"/>
  <c r="M10" i="6"/>
  <c r="E12" i="2" s="1"/>
  <c r="M11" i="6"/>
  <c r="E13" i="2" s="1"/>
  <c r="M12" i="6"/>
  <c r="E14" i="2" s="1"/>
  <c r="M13" i="6"/>
  <c r="L5" i="2" s="1"/>
  <c r="M14" i="6"/>
  <c r="L6" i="2" s="1"/>
  <c r="M15" i="6"/>
  <c r="L7" i="2" s="1"/>
  <c r="M16" i="6"/>
  <c r="L8" i="2" s="1"/>
  <c r="M17" i="6"/>
  <c r="L9" i="2" s="1"/>
  <c r="M18" i="6"/>
  <c r="L10" i="2" s="1"/>
  <c r="M19" i="6"/>
  <c r="L11" i="2" s="1"/>
  <c r="M20" i="6"/>
  <c r="L12" i="2" s="1"/>
  <c r="M21" i="6"/>
  <c r="L13" i="2" s="1"/>
  <c r="M22" i="6"/>
  <c r="L14" i="2" s="1"/>
  <c r="M23" i="6"/>
  <c r="L15" i="2" s="1"/>
  <c r="M24" i="6"/>
  <c r="L16" i="2" s="1"/>
  <c r="M25" i="6"/>
  <c r="L17" i="2" s="1"/>
  <c r="M26" i="6"/>
  <c r="L18" i="2" s="1"/>
  <c r="M27" i="6"/>
  <c r="L19" i="2" s="1"/>
  <c r="M29" i="6"/>
  <c r="Q5" i="2" s="1"/>
  <c r="M30" i="6"/>
  <c r="Q6" i="2" s="1"/>
  <c r="M31" i="6"/>
  <c r="Q7" i="2" s="1"/>
  <c r="M3" i="6"/>
  <c r="H3" i="6"/>
  <c r="C3" i="6"/>
  <c r="C6" i="2"/>
  <c r="C5" i="6"/>
  <c r="C7" i="2" s="1"/>
  <c r="C7" i="6"/>
  <c r="C9" i="2" s="1"/>
  <c r="C8" i="6"/>
  <c r="C9" i="6"/>
  <c r="C11" i="2" s="1"/>
  <c r="C11" i="6"/>
  <c r="C13" i="2" s="1"/>
  <c r="C12" i="6"/>
  <c r="C14" i="2" s="1"/>
  <c r="C13" i="6"/>
  <c r="J5" i="2" s="1"/>
  <c r="C14" i="6"/>
  <c r="J6" i="2" s="1"/>
  <c r="C15" i="6"/>
  <c r="J7" i="2" s="1"/>
  <c r="C16" i="6"/>
  <c r="J8" i="2" s="1"/>
  <c r="C17" i="6"/>
  <c r="J9" i="2" s="1"/>
  <c r="C18" i="6"/>
  <c r="J10" i="2" s="1"/>
  <c r="C19" i="6"/>
  <c r="J11" i="2" s="1"/>
  <c r="C20" i="6"/>
  <c r="J12" i="2" s="1"/>
  <c r="C21" i="6"/>
  <c r="J13" i="2" s="1"/>
  <c r="C22" i="6"/>
  <c r="J14" i="2" s="1"/>
  <c r="C23" i="6"/>
  <c r="J15" i="2" s="1"/>
  <c r="C24" i="6"/>
  <c r="J16" i="2" s="1"/>
  <c r="C25" i="6"/>
  <c r="J17" i="2" s="1"/>
  <c r="C26" i="6"/>
  <c r="J18" i="2" s="1"/>
  <c r="C27" i="6"/>
  <c r="J19" i="2" s="1"/>
  <c r="C29" i="6"/>
  <c r="C30" i="6"/>
  <c r="O6" i="2" s="1"/>
  <c r="C31" i="6"/>
  <c r="O7" i="2" s="1"/>
  <c r="C32" i="6"/>
  <c r="C33" i="6"/>
  <c r="O8" i="2" s="1"/>
  <c r="F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3" i="3"/>
  <c r="B3" i="3"/>
  <c r="K34" i="2" l="1"/>
  <c r="K34" i="1"/>
  <c r="K29" i="2"/>
  <c r="K29" i="1"/>
  <c r="K33" i="2"/>
  <c r="K33" i="1"/>
  <c r="K37" i="2"/>
  <c r="K37" i="1"/>
  <c r="K41" i="2"/>
  <c r="K41" i="1"/>
  <c r="K30" i="2"/>
  <c r="K30" i="1"/>
  <c r="K42" i="2"/>
  <c r="K42" i="1"/>
  <c r="K32" i="1"/>
  <c r="K32" i="2"/>
  <c r="K36" i="1"/>
  <c r="K36" i="2"/>
  <c r="K40" i="1"/>
  <c r="K40" i="2"/>
  <c r="K38" i="2"/>
  <c r="K38" i="1"/>
  <c r="K31" i="1"/>
  <c r="K31" i="2"/>
  <c r="K35" i="1"/>
  <c r="K35" i="2"/>
  <c r="K39" i="1"/>
  <c r="K39" i="2"/>
  <c r="K43" i="1"/>
  <c r="K43" i="2"/>
  <c r="O5" i="2"/>
</calcChain>
</file>

<file path=xl/sharedStrings.xml><?xml version="1.0" encoding="utf-8"?>
<sst xmlns="http://schemas.openxmlformats.org/spreadsheetml/2006/main" count="1090" uniqueCount="220">
  <si>
    <t>Models</t>
  </si>
  <si>
    <t>One-month</t>
  </si>
  <si>
    <t>One-year</t>
  </si>
  <si>
    <t>Two-years</t>
  </si>
  <si>
    <t>Forecast Horizon</t>
  </si>
  <si>
    <t>RW</t>
  </si>
  <si>
    <t>MEAN</t>
  </si>
  <si>
    <t>VAR</t>
  </si>
  <si>
    <t>GETS (𝛼=0.001)</t>
  </si>
  <si>
    <t>GETS (𝛼=0.01)</t>
  </si>
  <si>
    <t>GETS (𝛼=0.05)</t>
  </si>
  <si>
    <t>GETS (𝛼=0.1)</t>
  </si>
  <si>
    <t>GETS (𝛼=0.2)</t>
  </si>
  <si>
    <t>GETS (𝛼=0.5)</t>
  </si>
  <si>
    <t>GETSISAT (𝛼=0.001)</t>
  </si>
  <si>
    <t>RF</t>
  </si>
  <si>
    <t>LASSO</t>
  </si>
  <si>
    <t>RIDGE</t>
  </si>
  <si>
    <t>NNET</t>
  </si>
  <si>
    <t>Enet</t>
  </si>
  <si>
    <t>GETSIC (𝛼=0.001)</t>
  </si>
  <si>
    <t>GETSIC (𝛼=0.01)</t>
  </si>
  <si>
    <t>GETSIC (𝛼=0.05)</t>
  </si>
  <si>
    <t>GETSIC (𝛼=0.1)</t>
  </si>
  <si>
    <t>GETSIC (𝛼=0.2)</t>
  </si>
  <si>
    <t>GETSIC (𝛼=0.5)</t>
  </si>
  <si>
    <t>VARdiff</t>
  </si>
  <si>
    <t>GETSISATIC (𝛼=0.001)</t>
  </si>
  <si>
    <t>Monthly Inflation Rate (CPI): I(0) Representation</t>
  </si>
  <si>
    <t>Models (Combinations)</t>
  </si>
  <si>
    <t>SA</t>
  </si>
  <si>
    <t>Models (Time series)</t>
  </si>
  <si>
    <t>BG</t>
  </si>
  <si>
    <t>Models (Machine Learning)</t>
  </si>
  <si>
    <t>DFM</t>
  </si>
  <si>
    <t xml:space="preserve">GETSISAT </t>
  </si>
  <si>
    <t>GETSIC</t>
  </si>
  <si>
    <t>CLS</t>
  </si>
  <si>
    <t>EIG1</t>
  </si>
  <si>
    <t>EIG2</t>
  </si>
  <si>
    <t>EIG3</t>
  </si>
  <si>
    <t>InvW</t>
  </si>
  <si>
    <t>LAD</t>
  </si>
  <si>
    <t>MED</t>
  </si>
  <si>
    <t>NG</t>
  </si>
  <si>
    <t>OLS</t>
  </si>
  <si>
    <t>TA</t>
  </si>
  <si>
    <t>WA</t>
  </si>
  <si>
    <t>Automatic Combination</t>
  </si>
  <si>
    <t>ENet</t>
  </si>
  <si>
    <t>ARIMA</t>
  </si>
  <si>
    <t>ETS</t>
  </si>
  <si>
    <t>DDD</t>
  </si>
  <si>
    <t>Model</t>
  </si>
  <si>
    <t>Tuning Parameters</t>
  </si>
  <si>
    <t>GETSISAT</t>
  </si>
  <si>
    <t>Values analyzed</t>
  </si>
  <si>
    <t>Parameters in TSCV</t>
  </si>
  <si>
    <t>𝛼</t>
  </si>
  <si>
    <t>mtry</t>
  </si>
  <si>
    <t>𝜆</t>
  </si>
  <si>
    <t>KNN</t>
  </si>
  <si>
    <t>k</t>
  </si>
  <si>
    <t>Variable</t>
  </si>
  <si>
    <t xml:space="preserve">Source </t>
  </si>
  <si>
    <t>Mnemonics</t>
  </si>
  <si>
    <t>Publication Delay in Days (approx.)</t>
  </si>
  <si>
    <t>Group</t>
  </si>
  <si>
    <t>BANREP</t>
  </si>
  <si>
    <t>DANE</t>
  </si>
  <si>
    <t>Google Trends</t>
  </si>
  <si>
    <t>World Bank</t>
  </si>
  <si>
    <t>FRED</t>
  </si>
  <si>
    <t>Fedesarrollo</t>
  </si>
  <si>
    <t>New York FED</t>
  </si>
  <si>
    <t>3=Growth Rate</t>
  </si>
  <si>
    <t>1=Just difference</t>
  </si>
  <si>
    <t>FAO</t>
  </si>
  <si>
    <t>SVM</t>
  </si>
  <si>
    <t>C</t>
  </si>
  <si>
    <t>Description</t>
  </si>
  <si>
    <t>Forecast Combinations*</t>
  </si>
  <si>
    <t>CSR</t>
  </si>
  <si>
    <t>EIG4</t>
  </si>
  <si>
    <t>Computes the complete subset regressions, weights are based in information criteria</t>
  </si>
  <si>
    <t>Computes forecast combination weights according to the approach by Bates and Granger (1969).</t>
  </si>
  <si>
    <t xml:space="preserve"> Weights according to the standard eigenvector approach by Hsiao and Wan (2014). </t>
  </si>
  <si>
    <t>Computes forecast combination weights according to the bias-corrected eigenvector approach by Hsiao and Wan (2014)</t>
  </si>
  <si>
    <t>Computes forecast combination weights according to the trimmed eigenvector approach by Hsiao and Wan (2014).</t>
  </si>
  <si>
    <t xml:space="preserve">*All descriptions were taken from </t>
  </si>
  <si>
    <t>Computes forecast combination weights according to the trimmed bias-corrected eigenvector approach by Hsiao and Wan (2014)</t>
  </si>
  <si>
    <t>Computes forecast combination weights according to the inverse rank approach by Aiolfi and Timmermann (2006)</t>
  </si>
  <si>
    <t xml:space="preserve">Computes the fit for all the available forecast combination methods on the provided dataset with respect to the loss criterion. Returns in-sample best method. </t>
  </si>
  <si>
    <t>RMSE</t>
  </si>
  <si>
    <t>p-val</t>
  </si>
  <si>
    <t>Two-year</t>
  </si>
  <si>
    <t>RATIO</t>
  </si>
  <si>
    <t>Similar to a combination made by Ordinary Least Squares (OLS), but weights are constrained to sum unity and there is no intercept.</t>
  </si>
  <si>
    <t xml:space="preserve"> # of Differences for Rejecting Unit Root</t>
  </si>
  <si>
    <t>Monthly Inflation Rate (CPI)</t>
  </si>
  <si>
    <t>Initial Transformation*</t>
  </si>
  <si>
    <t>* 0: No transformation</t>
  </si>
  <si>
    <t>alpha, 𝜆</t>
  </si>
  <si>
    <t>10^(-3):10^(3), length for 100</t>
  </si>
  <si>
    <t>Monthly Depreciation Rate (USD/COP)</t>
  </si>
  <si>
    <t xml:space="preserve">Monthly Depreciation Rate (USD/COP): Non-Unit Root Representation </t>
  </si>
  <si>
    <t xml:space="preserve">Monthly Depreciation Rate (USD/COP):Non-Unit Root Representation </t>
  </si>
  <si>
    <t xml:space="preserve">Monthly Inflation Rate (CPI): Non-Unit Root Representation </t>
  </si>
  <si>
    <t>10^(-4):10^(4), length for 10</t>
  </si>
  <si>
    <t>for alpha: 0:1, length for 100 and for lambda: 10^(-3):10^(3), length for 100</t>
  </si>
  <si>
    <t xml:space="preserve">For one-step ahead forecasts: 0.0001,0.001,0.01 and for one-year (two-year): 0.2,0.05,0.01 </t>
  </si>
  <si>
    <t>size, decay</t>
  </si>
  <si>
    <t>INF</t>
  </si>
  <si>
    <t>UNEM</t>
  </si>
  <si>
    <t>INFIPP</t>
  </si>
  <si>
    <t>INFIPPAC</t>
  </si>
  <si>
    <t>INFIPPM</t>
  </si>
  <si>
    <t>INFIPPIN</t>
  </si>
  <si>
    <t>INFIPPLC</t>
  </si>
  <si>
    <t>INFIPPIM</t>
  </si>
  <si>
    <t>INFIPPEX</t>
  </si>
  <si>
    <t>INFEXF</t>
  </si>
  <si>
    <t>INFEXFR</t>
  </si>
  <si>
    <t>GTFER</t>
  </si>
  <si>
    <t>ISE</t>
  </si>
  <si>
    <t>OILP</t>
  </si>
  <si>
    <t>TRM</t>
  </si>
  <si>
    <t>TES 1</t>
  </si>
  <si>
    <t>TES 5</t>
  </si>
  <si>
    <t>TES 10</t>
  </si>
  <si>
    <t>M1</t>
  </si>
  <si>
    <t>M3</t>
  </si>
  <si>
    <t>GTINFC</t>
  </si>
  <si>
    <t>GTINPC</t>
  </si>
  <si>
    <t>10TY</t>
  </si>
  <si>
    <t>VIX</t>
  </si>
  <si>
    <t>INFUSA</t>
  </si>
  <si>
    <t>GTESC</t>
  </si>
  <si>
    <t>DTF90</t>
  </si>
  <si>
    <t>CONCR</t>
  </si>
  <si>
    <t>HOCR</t>
  </si>
  <si>
    <t>COMCR</t>
  </si>
  <si>
    <t>MICROCR</t>
  </si>
  <si>
    <t>EXIIPC</t>
  </si>
  <si>
    <t>EXIIPP</t>
  </si>
  <si>
    <t>EMBI</t>
  </si>
  <si>
    <t>EMBICOL</t>
  </si>
  <si>
    <t>EMBILATINO</t>
  </si>
  <si>
    <t>TPM</t>
  </si>
  <si>
    <t>GTDE</t>
  </si>
  <si>
    <t>GTPRE</t>
  </si>
  <si>
    <t>ICC</t>
  </si>
  <si>
    <t>ICI</t>
  </si>
  <si>
    <t>ICCom</t>
  </si>
  <si>
    <t>TEXP</t>
  </si>
  <si>
    <t>AEXP</t>
  </si>
  <si>
    <t>MEXP</t>
  </si>
  <si>
    <t>FEEXP</t>
  </si>
  <si>
    <t>TIMP</t>
  </si>
  <si>
    <t>AIMP</t>
  </si>
  <si>
    <t>MIMP</t>
  </si>
  <si>
    <t>FEIMP</t>
  </si>
  <si>
    <t>OTIMP</t>
  </si>
  <si>
    <t>FOODINF</t>
  </si>
  <si>
    <t>FOODRINF</t>
  </si>
  <si>
    <t>PRATE</t>
  </si>
  <si>
    <t>OCRATE</t>
  </si>
  <si>
    <t>GSCPI</t>
  </si>
  <si>
    <t>GTINFCOL</t>
  </si>
  <si>
    <t>FOODINPRI</t>
  </si>
  <si>
    <t>SSTA3P4</t>
  </si>
  <si>
    <t>NHPI</t>
  </si>
  <si>
    <t>CRERTOT</t>
  </si>
  <si>
    <t>GTDD</t>
  </si>
  <si>
    <t>GTPCOL</t>
  </si>
  <si>
    <t>GTCOLPRE</t>
  </si>
  <si>
    <t>GTPDOL</t>
  </si>
  <si>
    <t>GTPM</t>
  </si>
  <si>
    <t>GTTRM</t>
  </si>
  <si>
    <t>GTIPC</t>
  </si>
  <si>
    <t>GTEXPO</t>
  </si>
  <si>
    <t>GTIMPO</t>
  </si>
  <si>
    <t xml:space="preserve">   3: Monthly Growth Rate (x100)</t>
  </si>
  <si>
    <t>2 and p/3 ; were p is the number of regressors and 1000 trees</t>
  </si>
  <si>
    <t>The default search grid from caret using the nnet package with a maximum number of iterations=1000</t>
  </si>
  <si>
    <t>Method*</t>
  </si>
  <si>
    <t>"glmnet"</t>
  </si>
  <si>
    <t>"rf"</t>
  </si>
  <si>
    <t>"knn"</t>
  </si>
  <si>
    <t>"svmLinear2"</t>
  </si>
  <si>
    <r>
      <t>* Method for the</t>
    </r>
    <r>
      <rPr>
        <i/>
        <sz val="12"/>
        <color theme="1"/>
        <rFont val="Calibri"/>
        <family val="2"/>
        <scheme val="minor"/>
      </rPr>
      <t xml:space="preserve"> train</t>
    </r>
    <r>
      <rPr>
        <sz val="12"/>
        <color theme="1"/>
        <rFont val="Calibri"/>
        <family val="2"/>
        <scheme val="minor"/>
      </rPr>
      <t xml:space="preserve"> function from the </t>
    </r>
    <r>
      <rPr>
        <i/>
        <sz val="12"/>
        <color theme="1"/>
        <rFont val="Calibri"/>
        <family val="2"/>
        <scheme val="minor"/>
      </rPr>
      <t>caret package</t>
    </r>
  </si>
  <si>
    <t>RMSFE</t>
  </si>
  <si>
    <t>Best Model</t>
  </si>
  <si>
    <t>Best Combination</t>
  </si>
  <si>
    <t>RMSFE Ratio</t>
  </si>
  <si>
    <t>GETSISAT*</t>
  </si>
  <si>
    <t xml:space="preserve">Monthly Depreciation Rate (USD/COP): Ratios to RMSFE of a RW 			</t>
  </si>
  <si>
    <t>EMEE</t>
  </si>
  <si>
    <t>Monthly Inflation Rate (CPI): Ratios to RMSFE of a RW Model</t>
  </si>
  <si>
    <t>* Variables were consistent with a non-unit root representation.</t>
  </si>
  <si>
    <t>For one-month ahead forecasts, the RMSFE ratio of the EMEE was 0.7274.</t>
  </si>
  <si>
    <t>Shaded values are significant at 5% with respect to the RW model using the Diebold-Mariano test.</t>
  </si>
  <si>
    <t>For one-month ahead forecasts, the RMSFE ratio of the EMEE was 0.5708.</t>
  </si>
  <si>
    <t>SVM*</t>
  </si>
  <si>
    <t xml:space="preserve">Inflation </t>
  </si>
  <si>
    <t>Depreciation Rate</t>
  </si>
  <si>
    <t>Monthly Depreciation Rate (USD/COP):Non-Unit Root Representation</t>
  </si>
  <si>
    <t xml:space="preserve">Monthly Depreciation Rate (USD/COP)	</t>
  </si>
  <si>
    <t>RMSE (I(0))</t>
  </si>
  <si>
    <t>RMSE RW</t>
  </si>
  <si>
    <t>P-VAL</t>
  </si>
  <si>
    <t>RATIO I(0)</t>
  </si>
  <si>
    <t>RATIO I(1)</t>
  </si>
  <si>
    <t xml:space="preserve">Models </t>
  </si>
  <si>
    <t>NOAA</t>
  </si>
  <si>
    <t>Banco Central de la República Dominicana</t>
  </si>
  <si>
    <t xml:space="preserve">Monthly Inflation Rate (CPI) </t>
  </si>
  <si>
    <t>KNN*</t>
  </si>
  <si>
    <t>For one-month ahead forecasts, the RMSFE ratio of the EMEE was 0.5448.</t>
  </si>
  <si>
    <t>For one-month ahead forecasts, the RMSFE ratio of the EMEE was 0.4557.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</si>
</sst>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"/>
    <numFmt numFmtId="167" formatCode="0.00000000"/>
    <numFmt numFmtId="168" formatCode="0.0000000"/>
  </numFmts>
  <fonts count="11">
    <font>
      <sz val="12"/>
      <color theme="1"/>
      <name val="Calibri"/>
      <family val="2"/>
      <scheme val="minor"/>
    </font>
    <font>
      <sz val="12"/>
      <color theme="1"/>
      <name val="Times Roman"/>
    </font>
    <font>
      <sz val="8"/>
      <name val="Calibri"/>
      <family val="2"/>
      <scheme val="minor"/>
    </font>
    <font>
      <b/>
      <sz val="14"/>
      <color theme="1"/>
      <name val="Times Roman"/>
    </font>
    <font>
      <sz val="14"/>
      <color theme="1"/>
      <name val="Times Roman"/>
    </font>
    <font>
      <sz val="14"/>
      <color theme="1"/>
      <name val="Calibri"/>
      <family val="2"/>
      <scheme val="minor"/>
    </font>
    <font>
      <u/>
      <sz val="12"/>
      <color theme="1"/>
      <name val="Times Roman"/>
    </font>
    <font>
      <u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9" fontId="1" fillId="0" borderId="0" xfId="0" applyNumberFormat="1" applyFont="1"/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20" fontId="4" fillId="0" borderId="0" xfId="0" applyNumberFormat="1" applyFont="1" applyAlignment="1">
      <alignment horizontal="left" vertical="center"/>
    </xf>
    <xf numFmtId="0" fontId="1" fillId="4" borderId="0" xfId="0" applyFont="1" applyFill="1" applyAlignment="1">
      <alignment horizontal="center"/>
    </xf>
    <xf numFmtId="164" fontId="0" fillId="0" borderId="0" xfId="0" applyNumberFormat="1"/>
    <xf numFmtId="2" fontId="6" fillId="0" borderId="0" xfId="0" applyNumberFormat="1" applyFont="1" applyAlignment="1">
      <alignment horizontal="center"/>
    </xf>
    <xf numFmtId="2" fontId="7" fillId="3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20" fontId="0" fillId="0" borderId="0" xfId="0" applyNumberForma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4" borderId="0" xfId="0" applyFill="1" applyAlignment="1">
      <alignment horizontal="center" vertical="center" wrapText="1"/>
    </xf>
    <xf numFmtId="0" fontId="8" fillId="4" borderId="0" xfId="0" applyFont="1" applyFill="1"/>
    <xf numFmtId="1" fontId="0" fillId="4" borderId="0" xfId="0" applyNumberFormat="1" applyFill="1"/>
    <xf numFmtId="166" fontId="0" fillId="4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165" fontId="0" fillId="3" borderId="16" xfId="0" applyNumberFormat="1" applyFill="1" applyBorder="1" applyAlignment="1">
      <alignment horizontal="center"/>
    </xf>
    <xf numFmtId="165" fontId="0" fillId="3" borderId="17" xfId="0" applyNumberFormat="1" applyFill="1" applyBorder="1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left" vertical="top"/>
    </xf>
    <xf numFmtId="165" fontId="0" fillId="3" borderId="17" xfId="0" applyNumberFormat="1" applyFill="1" applyBorder="1" applyAlignment="1">
      <alignment horizontal="center"/>
    </xf>
    <xf numFmtId="168" fontId="6" fillId="0" borderId="0" xfId="0" applyNumberFormat="1" applyFont="1" applyAlignment="1">
      <alignment horizontal="center"/>
    </xf>
    <xf numFmtId="168" fontId="1" fillId="3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4" Type="http://schemas.openxmlformats.org/officeDocument/2006/relationships/image" Target="../media/image1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4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</xdr:row>
          <xdr:rowOff>12700</xdr:rowOff>
        </xdr:from>
        <xdr:to>
          <xdr:col>38</xdr:col>
          <xdr:colOff>544286</xdr:colOff>
          <xdr:row>73</xdr:row>
          <xdr:rowOff>12700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3C750362-DB31-A646-FF4F-A4162027AAA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H$78" spid="_x0000_s3480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149300" y="228600"/>
              <a:ext cx="19530786" cy="17411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289560</xdr:colOff>
      <xdr:row>6</xdr:row>
      <xdr:rowOff>0</xdr:rowOff>
    </xdr:from>
    <xdr:ext cx="65" cy="172098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8BB0BD-7C74-9CA0-6BAD-2985F3F099F2}"/>
            </a:ext>
          </a:extLst>
        </xdr:cNvPr>
        <xdr:cNvSpPr txBox="1"/>
      </xdr:nvSpPr>
      <xdr:spPr>
        <a:xfrm>
          <a:off x="6334760" y="172212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_tradnl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711201</xdr:colOff>
          <xdr:row>10</xdr:row>
          <xdr:rowOff>26116</xdr:rowOff>
        </xdr:from>
        <xdr:to>
          <xdr:col>20</xdr:col>
          <xdr:colOff>127001</xdr:colOff>
          <xdr:row>17</xdr:row>
          <xdr:rowOff>13416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B4769FC9-C6A0-7C08-2796-F51AF814FB6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2:$I$18" spid="_x0000_s456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858501" y="2070816"/>
              <a:ext cx="8496300" cy="146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20</xdr:col>
          <xdr:colOff>254000</xdr:colOff>
          <xdr:row>8</xdr:row>
          <xdr:rowOff>12700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D39EF0C3-DAF0-97FA-FC5C-D9F12CBC870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:$I$8" spid="_x0000_s4565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972800" y="215900"/>
              <a:ext cx="8509000" cy="1435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7</xdr:col>
          <xdr:colOff>220980</xdr:colOff>
          <xdr:row>14</xdr:row>
          <xdr:rowOff>30480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5B3DC3CB-B016-17F2-68D8-6EABE038E4E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es.Inf'!$B$3:$E$15" spid="_x0000_s4764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51000" y="203200"/>
              <a:ext cx="4348480" cy="26720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13</xdr:col>
          <xdr:colOff>515620</xdr:colOff>
          <xdr:row>20</xdr:row>
          <xdr:rowOff>40640</xdr:rowOff>
        </xdr:to>
        <xdr:pic>
          <xdr:nvPicPr>
            <xdr:cNvPr id="4" name="Imagen 3">
              <a:extLst>
                <a:ext uri="{FF2B5EF4-FFF2-40B4-BE49-F238E27FC236}">
                  <a16:creationId xmlns:a16="http://schemas.microsoft.com/office/drawing/2014/main" id="{94201D8A-568A-F94D-11B7-E5F3DF49332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es.Inf'!$I$3:$L$21" spid="_x0000_s4765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604000" y="203200"/>
              <a:ext cx="4643120" cy="39014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0</xdr:rowOff>
        </xdr:from>
        <xdr:to>
          <xdr:col>18</xdr:col>
          <xdr:colOff>292100</xdr:colOff>
          <xdr:row>8</xdr:row>
          <xdr:rowOff>0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9B233CB3-5ABE-9C0D-6D60-E5AF14FA9C9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E$8" spid="_x0000_s568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065000" y="203200"/>
              <a:ext cx="3594100" cy="1435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</xdr:row>
          <xdr:rowOff>0</xdr:rowOff>
        </xdr:from>
        <xdr:to>
          <xdr:col>18</xdr:col>
          <xdr:colOff>279401</xdr:colOff>
          <xdr:row>21</xdr:row>
          <xdr:rowOff>259646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8B36C8B6-1E90-8CCE-1EF9-E705015DA5E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5:$E$21" spid="_x0000_s5684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014200" y="2336800"/>
              <a:ext cx="3632200" cy="1498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743186</xdr:colOff>
          <xdr:row>0</xdr:row>
          <xdr:rowOff>141110</xdr:rowOff>
        </xdr:from>
        <xdr:to>
          <xdr:col>23</xdr:col>
          <xdr:colOff>209786</xdr:colOff>
          <xdr:row>10</xdr:row>
          <xdr:rowOff>318910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CE9E8FB0-EC20-AA69-A35C-09780D6F56E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E$11" spid="_x0000_s5684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6110186" y="141110"/>
              <a:ext cx="3594100" cy="2578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216369</xdr:colOff>
          <xdr:row>0</xdr:row>
          <xdr:rowOff>141112</xdr:rowOff>
        </xdr:from>
        <xdr:to>
          <xdr:col>27</xdr:col>
          <xdr:colOff>508469</xdr:colOff>
          <xdr:row>10</xdr:row>
          <xdr:rowOff>318912</xdr:rowOff>
        </xdr:to>
        <xdr:pic>
          <xdr:nvPicPr>
            <xdr:cNvPr id="10" name="Imagen 9">
              <a:extLst>
                <a:ext uri="{FF2B5EF4-FFF2-40B4-BE49-F238E27FC236}">
                  <a16:creationId xmlns:a16="http://schemas.microsoft.com/office/drawing/2014/main" id="{A11179F4-EC8F-EC18-C610-C42D5CC219A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5:$E$24" spid="_x0000_s5684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9710869" y="141112"/>
              <a:ext cx="3594100" cy="2578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ntiagodiaz/Documents/Graduate%20Thesis/Data%20and%20Code/DATABASE1.xlsx" TargetMode="External"/><Relationship Id="rId1" Type="http://schemas.openxmlformats.org/officeDocument/2006/relationships/externalLinkPath" Target="DATAB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RAW"/>
      <sheetName val="SURVEY (INF) RAW"/>
      <sheetName val="TRMNOW"/>
      <sheetName val="EX2017_2020"/>
      <sheetName val="GOOGLE RAW"/>
      <sheetName val="SURVEY (TRM) RAW"/>
      <sheetName val="SURVEYRES (M)"/>
      <sheetName val="SURVEYRES (TRM)"/>
      <sheetName val="Inter Commo P RAW"/>
      <sheetName val="TES RAW"/>
      <sheetName val="REAL.S RAW"/>
      <sheetName val="TRM RAW"/>
      <sheetName val="REXCHR RAW"/>
      <sheetName val="EXT.S RAW"/>
      <sheetName val="MON FIN SECTOR RAW"/>
      <sheetName val="EXPO OMC RAW"/>
      <sheetName val="IMPO OMC RAW"/>
      <sheetName val="PRICES INDEXES RAW"/>
      <sheetName val="PPI RAW"/>
      <sheetName val="GSCPI Monthly Data RAW"/>
      <sheetName val="SENTIMENT SURVEYS"/>
      <sheetName val="PRICES OCDE RAW"/>
      <sheetName val="NEW HOUSE PRICES RAW"/>
      <sheetName val="FOODINP RAW"/>
      <sheetName val="CORE INF RAW"/>
      <sheetName val="EMBI RAW"/>
      <sheetName val="TPM"/>
      <sheetName val="CRERTOT"/>
      <sheetName val="CRERCON"/>
      <sheetName val="SSTA"/>
      <sheetName val="ICI RAW"/>
      <sheetName val="Variables"/>
      <sheetName val="List of Variables"/>
      <sheetName val="PRUEBA"/>
      <sheetName val="Hoja3"/>
      <sheetName val="List of Variables (TRM)"/>
      <sheetName val="TRMDATAB"/>
      <sheetName val="Hoja1"/>
      <sheetName val="INFDATAB"/>
      <sheetName val="DMFIM"/>
      <sheetName val="Hoja16"/>
      <sheetName val="Hoja2"/>
      <sheetName val="Hoja10"/>
      <sheetName val="DELAY_T INF"/>
      <sheetName val="DELAY_T EXCH"/>
      <sheetName val="ICC RAW"/>
      <sheetName val="Iccom RAW"/>
      <sheetName val="EMBIM"/>
      <sheetName val="Sources"/>
      <sheetName val="DBINFM"/>
      <sheetName val="DBINF"/>
      <sheetName val="DBEXCH"/>
      <sheetName val="DBEX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2">
          <cell r="A2" t="str">
            <v>Headline Consumer Price index</v>
          </cell>
          <cell r="C2" t="str">
            <v>INF</v>
          </cell>
          <cell r="D2">
            <v>6</v>
          </cell>
          <cell r="E2">
            <v>3</v>
          </cell>
        </row>
        <row r="3">
          <cell r="A3" t="str">
            <v>Unemployment Rate</v>
          </cell>
          <cell r="C3" t="str">
            <v>UNEM</v>
          </cell>
          <cell r="D3">
            <v>31</v>
          </cell>
          <cell r="E3">
            <v>0</v>
          </cell>
        </row>
        <row r="4">
          <cell r="A4" t="str">
            <v>Headline Producer Price Index (National Production)</v>
          </cell>
          <cell r="C4" t="str">
            <v>INFIPP</v>
          </cell>
          <cell r="D4">
            <v>6</v>
          </cell>
          <cell r="E4">
            <v>3</v>
          </cell>
        </row>
        <row r="5">
          <cell r="A5" t="str">
            <v>Agricultural Activities Producer Price Index (National Production)</v>
          </cell>
          <cell r="C5" t="str">
            <v>INFIPPAC</v>
          </cell>
          <cell r="D5">
            <v>6</v>
          </cell>
          <cell r="E5">
            <v>3</v>
          </cell>
        </row>
        <row r="6">
          <cell r="A6" t="str">
            <v>Mining Producer Price index (National Production)</v>
          </cell>
          <cell r="C6" t="str">
            <v>INFIPPM</v>
          </cell>
          <cell r="D6">
            <v>6</v>
          </cell>
          <cell r="E6">
            <v>3</v>
          </cell>
        </row>
        <row r="7">
          <cell r="A7" t="str">
            <v>Industrial Producer Price Index (National Production)</v>
          </cell>
          <cell r="C7" t="str">
            <v>INFIPPIN</v>
          </cell>
          <cell r="D7">
            <v>6</v>
          </cell>
          <cell r="E7">
            <v>3</v>
          </cell>
        </row>
        <row r="8">
          <cell r="A8" t="str">
            <v>Local Consumption Produce Price Index</v>
          </cell>
          <cell r="C8" t="str">
            <v>INFIPPLC</v>
          </cell>
          <cell r="D8">
            <v>6</v>
          </cell>
          <cell r="E8">
            <v>3</v>
          </cell>
        </row>
        <row r="9">
          <cell r="A9" t="str">
            <v xml:space="preserve">Imports Producer Price Index </v>
          </cell>
          <cell r="C9" t="str">
            <v>INFIPPIM</v>
          </cell>
          <cell r="D9">
            <v>6</v>
          </cell>
          <cell r="E9">
            <v>3</v>
          </cell>
        </row>
        <row r="10">
          <cell r="A10" t="str">
            <v xml:space="preserve">Exports Producer Price Index </v>
          </cell>
          <cell r="C10" t="str">
            <v>INFIPPEX</v>
          </cell>
          <cell r="D10">
            <v>6</v>
          </cell>
          <cell r="E10">
            <v>3</v>
          </cell>
        </row>
        <row r="11">
          <cell r="A11" t="str">
            <v>Core Consumer Price Index (Ex Food)</v>
          </cell>
          <cell r="C11" t="str">
            <v>INFEXF</v>
          </cell>
          <cell r="D11">
            <v>6</v>
          </cell>
          <cell r="E11">
            <v>3</v>
          </cell>
        </row>
        <row r="12">
          <cell r="A12" t="str">
            <v>Core Consumer Price Index (Ex Food/Regulated)</v>
          </cell>
          <cell r="C12" t="str">
            <v>INFEXFR</v>
          </cell>
          <cell r="D12">
            <v>6</v>
          </cell>
          <cell r="E12">
            <v>3</v>
          </cell>
        </row>
        <row r="13">
          <cell r="A13" t="str">
            <v>Google trends: Fertilizante</v>
          </cell>
          <cell r="C13" t="str">
            <v>GTFER</v>
          </cell>
          <cell r="D13">
            <v>3</v>
          </cell>
          <cell r="E13">
            <v>0</v>
          </cell>
        </row>
        <row r="14">
          <cell r="A14" t="str">
            <v>Monthly Activity Index</v>
          </cell>
          <cell r="C14" t="str">
            <v>ISE</v>
          </cell>
          <cell r="D14">
            <v>49</v>
          </cell>
          <cell r="E14">
            <v>3</v>
          </cell>
        </row>
        <row r="15">
          <cell r="A15" t="str">
            <v>Brent Oil Prices</v>
          </cell>
          <cell r="C15" t="str">
            <v>OILP</v>
          </cell>
          <cell r="D15">
            <v>2</v>
          </cell>
          <cell r="E15">
            <v>3</v>
          </cell>
        </row>
        <row r="16">
          <cell r="A16" t="str">
            <v>Bilateral Exchange Rate</v>
          </cell>
          <cell r="C16" t="str">
            <v>TRM</v>
          </cell>
          <cell r="D16">
            <v>2</v>
          </cell>
          <cell r="E16">
            <v>3</v>
          </cell>
        </row>
        <row r="17">
          <cell r="A17" t="str">
            <v>TES 1</v>
          </cell>
          <cell r="C17" t="str">
            <v>TES 1</v>
          </cell>
          <cell r="D17">
            <v>8</v>
          </cell>
          <cell r="E17">
            <v>0</v>
          </cell>
        </row>
        <row r="18">
          <cell r="A18" t="str">
            <v>TES 5</v>
          </cell>
          <cell r="C18" t="str">
            <v>TES 5</v>
          </cell>
          <cell r="D18">
            <v>8</v>
          </cell>
          <cell r="E18">
            <v>0</v>
          </cell>
        </row>
        <row r="19">
          <cell r="A19" t="str">
            <v>TES 10</v>
          </cell>
          <cell r="C19" t="str">
            <v>TES 10</v>
          </cell>
          <cell r="D19">
            <v>8</v>
          </cell>
          <cell r="E19">
            <v>0</v>
          </cell>
        </row>
        <row r="20">
          <cell r="A20" t="str">
            <v>M1</v>
          </cell>
          <cell r="C20" t="str">
            <v>M1</v>
          </cell>
          <cell r="D20">
            <v>10</v>
          </cell>
          <cell r="E20">
            <v>3</v>
          </cell>
        </row>
        <row r="21">
          <cell r="A21" t="str">
            <v>M3</v>
          </cell>
          <cell r="C21" t="str">
            <v>M3</v>
          </cell>
          <cell r="D21">
            <v>10</v>
          </cell>
          <cell r="E21">
            <v>3</v>
          </cell>
        </row>
        <row r="22">
          <cell r="A22" t="str">
            <v xml:space="preserve">Google trends: Inflación </v>
          </cell>
          <cell r="C22" t="str">
            <v>GTINFC</v>
          </cell>
          <cell r="D22">
            <v>3</v>
          </cell>
          <cell r="E22">
            <v>0</v>
          </cell>
        </row>
        <row r="23">
          <cell r="A23" t="str">
            <v>Google trends: Índice de precios al consumidor</v>
          </cell>
          <cell r="C23" t="str">
            <v>GTINPC</v>
          </cell>
          <cell r="D23">
            <v>3</v>
          </cell>
          <cell r="E23">
            <v>0</v>
          </cell>
        </row>
        <row r="24">
          <cell r="A24" t="str">
            <v>10-yr Treasury Yields</v>
          </cell>
          <cell r="C24" t="str">
            <v>10TY</v>
          </cell>
          <cell r="D24">
            <v>1</v>
          </cell>
          <cell r="E24">
            <v>0</v>
          </cell>
        </row>
        <row r="25">
          <cell r="A25" t="str">
            <v>CBOE Volatility Index</v>
          </cell>
          <cell r="C25" t="str">
            <v>VIX</v>
          </cell>
          <cell r="D25">
            <v>1</v>
          </cell>
          <cell r="E25">
            <v>0</v>
          </cell>
        </row>
        <row r="26">
          <cell r="A26" t="str">
            <v>Consumer Price Index in the United States</v>
          </cell>
          <cell r="C26" t="str">
            <v>INFUSA</v>
          </cell>
          <cell r="D26">
            <v>14</v>
          </cell>
          <cell r="E26">
            <v>3</v>
          </cell>
        </row>
        <row r="27">
          <cell r="A27" t="str">
            <v>Google trends: Escacez</v>
          </cell>
          <cell r="C27" t="str">
            <v>GTESC</v>
          </cell>
          <cell r="D27">
            <v>3</v>
          </cell>
          <cell r="E27">
            <v>0</v>
          </cell>
        </row>
        <row r="28">
          <cell r="A28" t="str">
            <v>Deposit Rate (DTF 90)</v>
          </cell>
          <cell r="C28" t="str">
            <v>DTF90</v>
          </cell>
          <cell r="D28">
            <v>4</v>
          </cell>
          <cell r="E28">
            <v>0</v>
          </cell>
        </row>
        <row r="29">
          <cell r="A29" t="str">
            <v xml:space="preserve">Consumption Loans </v>
          </cell>
          <cell r="C29" t="str">
            <v>CONCR</v>
          </cell>
          <cell r="D29">
            <v>10</v>
          </cell>
          <cell r="E29">
            <v>3</v>
          </cell>
        </row>
        <row r="30">
          <cell r="A30" t="str">
            <v xml:space="preserve">Housing Adjusted Loans </v>
          </cell>
          <cell r="C30" t="str">
            <v>HOCR</v>
          </cell>
          <cell r="D30">
            <v>10</v>
          </cell>
          <cell r="E30">
            <v>3</v>
          </cell>
        </row>
        <row r="31">
          <cell r="A31" t="str">
            <v xml:space="preserve">Commercial Loans </v>
          </cell>
          <cell r="C31" t="str">
            <v>COMCR</v>
          </cell>
          <cell r="D31">
            <v>10</v>
          </cell>
          <cell r="E31">
            <v>3</v>
          </cell>
        </row>
        <row r="32">
          <cell r="A32" t="str">
            <v xml:space="preserve">Microcredit Loans </v>
          </cell>
          <cell r="C32" t="str">
            <v>MICOCR</v>
          </cell>
          <cell r="D32">
            <v>10</v>
          </cell>
          <cell r="E32">
            <v>3</v>
          </cell>
        </row>
        <row r="33">
          <cell r="A33" t="str">
            <v>Total Real Exchange Index (IPC)</v>
          </cell>
          <cell r="C33" t="str">
            <v>EXIIPC</v>
          </cell>
          <cell r="D33">
            <v>7</v>
          </cell>
          <cell r="E33">
            <v>3</v>
          </cell>
        </row>
        <row r="34">
          <cell r="A34" t="str">
            <v>Total Real Exchange Index (IPP)</v>
          </cell>
          <cell r="C34" t="str">
            <v>EXIIPP</v>
          </cell>
          <cell r="D34">
            <v>7</v>
          </cell>
          <cell r="E34">
            <v>3</v>
          </cell>
        </row>
        <row r="35">
          <cell r="A35" t="str">
            <v>Emerging Market Bond Index (Global)</v>
          </cell>
          <cell r="C35" t="str">
            <v>EMBI</v>
          </cell>
          <cell r="D35">
            <v>4</v>
          </cell>
          <cell r="E35">
            <v>0</v>
          </cell>
        </row>
        <row r="36">
          <cell r="A36" t="str">
            <v>Emerging Market Bond Index (Colombia)</v>
          </cell>
          <cell r="C36" t="str">
            <v>EMBICOL</v>
          </cell>
          <cell r="D36">
            <v>4</v>
          </cell>
          <cell r="E36">
            <v>0</v>
          </cell>
        </row>
        <row r="37">
          <cell r="A37" t="str">
            <v>Emerging Market Bond Index (LATINO)</v>
          </cell>
          <cell r="C37" t="str">
            <v>EMBILATINO</v>
          </cell>
          <cell r="D37">
            <v>4</v>
          </cell>
          <cell r="E37">
            <v>0</v>
          </cell>
        </row>
        <row r="38">
          <cell r="A38" t="str">
            <v>Monetary Policy Rate</v>
          </cell>
          <cell r="C38" t="str">
            <v>TPM</v>
          </cell>
          <cell r="D38">
            <v>1</v>
          </cell>
          <cell r="E38">
            <v>0</v>
          </cell>
        </row>
        <row r="39">
          <cell r="A39" t="str">
            <v>Google Trends: Dólar estadounidense</v>
          </cell>
          <cell r="C39" t="str">
            <v>GTDE</v>
          </cell>
          <cell r="D39">
            <v>3</v>
          </cell>
          <cell r="E39">
            <v>0</v>
          </cell>
        </row>
        <row r="40">
          <cell r="A40" t="str">
            <v>Google Trends: Precios</v>
          </cell>
          <cell r="C40" t="str">
            <v>GTPRE</v>
          </cell>
          <cell r="D40">
            <v>3</v>
          </cell>
          <cell r="E40">
            <v>0</v>
          </cell>
        </row>
        <row r="41">
          <cell r="A41" t="str">
            <v>Consumer Sentiment Index</v>
          </cell>
          <cell r="C41" t="str">
            <v>ICC</v>
          </cell>
          <cell r="D41">
            <v>13</v>
          </cell>
          <cell r="E41">
            <v>0</v>
          </cell>
        </row>
        <row r="42">
          <cell r="A42" t="str">
            <v>Industrial Sentiment Index</v>
          </cell>
          <cell r="C42" t="str">
            <v>ICI</v>
          </cell>
          <cell r="D42">
            <v>23</v>
          </cell>
          <cell r="E42">
            <v>0</v>
          </cell>
        </row>
        <row r="43">
          <cell r="A43" t="str">
            <v>Commercial Sentiment Index</v>
          </cell>
          <cell r="C43" t="str">
            <v>ICCom</v>
          </cell>
          <cell r="D43">
            <v>23</v>
          </cell>
          <cell r="E43">
            <v>0</v>
          </cell>
        </row>
        <row r="44">
          <cell r="A44" t="str">
            <v xml:space="preserve">Total Exports </v>
          </cell>
          <cell r="C44" t="str">
            <v>TEXP</v>
          </cell>
          <cell r="D44">
            <v>31</v>
          </cell>
          <cell r="E44">
            <v>3</v>
          </cell>
        </row>
        <row r="45">
          <cell r="A45" t="str">
            <v>Agriculture, Food and Beverages Exports</v>
          </cell>
          <cell r="C45" t="str">
            <v>AEXP</v>
          </cell>
          <cell r="D45">
            <v>31</v>
          </cell>
          <cell r="E45">
            <v>3</v>
          </cell>
        </row>
        <row r="46">
          <cell r="A46" t="str">
            <v>Manufacturing Exports</v>
          </cell>
          <cell r="C46" t="str">
            <v>MEXP</v>
          </cell>
          <cell r="D46">
            <v>31</v>
          </cell>
          <cell r="E46">
            <v>3</v>
          </cell>
        </row>
        <row r="47">
          <cell r="A47" t="str">
            <v>Fuels and Extractive Sector Exports</v>
          </cell>
          <cell r="C47" t="str">
            <v>FEEXP</v>
          </cell>
          <cell r="D47">
            <v>31</v>
          </cell>
          <cell r="E47">
            <v>3</v>
          </cell>
        </row>
        <row r="48">
          <cell r="A48" t="str">
            <v>Total Imports</v>
          </cell>
          <cell r="C48" t="str">
            <v>TIMP</v>
          </cell>
          <cell r="D48">
            <v>50</v>
          </cell>
          <cell r="E48">
            <v>3</v>
          </cell>
        </row>
        <row r="49">
          <cell r="A49" t="str">
            <v>Agriculture, Food and Beverages Imports</v>
          </cell>
          <cell r="C49" t="str">
            <v>AIMP</v>
          </cell>
          <cell r="D49">
            <v>50</v>
          </cell>
          <cell r="E49">
            <v>3</v>
          </cell>
        </row>
        <row r="50">
          <cell r="A50" t="str">
            <v>Manufacturing Imports</v>
          </cell>
          <cell r="C50" t="str">
            <v>MIMP</v>
          </cell>
          <cell r="D50">
            <v>50</v>
          </cell>
          <cell r="E50">
            <v>3</v>
          </cell>
        </row>
        <row r="51">
          <cell r="A51" t="str">
            <v>Fuels and Extractive Sector Impots</v>
          </cell>
          <cell r="C51" t="str">
            <v>FEIMP</v>
          </cell>
          <cell r="D51">
            <v>50</v>
          </cell>
          <cell r="E51">
            <v>3</v>
          </cell>
        </row>
        <row r="52">
          <cell r="A52" t="str">
            <v>Other Imports</v>
          </cell>
          <cell r="C52" t="str">
            <v>OTIMP</v>
          </cell>
          <cell r="D52">
            <v>50</v>
          </cell>
          <cell r="E52">
            <v>3</v>
          </cell>
        </row>
        <row r="53">
          <cell r="A53" t="str">
            <v>Colombian Food Price Index</v>
          </cell>
          <cell r="C53" t="str">
            <v>FOODINF</v>
          </cell>
          <cell r="D53">
            <v>6</v>
          </cell>
          <cell r="E53">
            <v>3</v>
          </cell>
        </row>
        <row r="54">
          <cell r="A54" t="str">
            <v>Colombian Food and Regulated Price Index</v>
          </cell>
          <cell r="C54" t="str">
            <v>FOODRINF</v>
          </cell>
          <cell r="D54">
            <v>6</v>
          </cell>
          <cell r="E54">
            <v>3</v>
          </cell>
        </row>
        <row r="55">
          <cell r="A55" t="str">
            <v xml:space="preserve">Participation Rate </v>
          </cell>
          <cell r="C55" t="str">
            <v>PRATE</v>
          </cell>
          <cell r="D55">
            <v>31</v>
          </cell>
          <cell r="E55">
            <v>0</v>
          </cell>
        </row>
        <row r="56">
          <cell r="A56" t="str">
            <v>Occupation Rate</v>
          </cell>
          <cell r="C56" t="str">
            <v>OCRATE</v>
          </cell>
          <cell r="D56">
            <v>31</v>
          </cell>
          <cell r="E56">
            <v>0</v>
          </cell>
        </row>
        <row r="57">
          <cell r="A57" t="str">
            <v>Global Supply Chain Pressure Index</v>
          </cell>
          <cell r="C57" t="str">
            <v>GSCPI</v>
          </cell>
          <cell r="D57">
            <v>12</v>
          </cell>
          <cell r="E57">
            <v>0</v>
          </cell>
        </row>
        <row r="58">
          <cell r="A58" t="str">
            <v>Google Trends: Inflación en Colombia</v>
          </cell>
          <cell r="C58" t="str">
            <v>GTINFCOL</v>
          </cell>
          <cell r="D58">
            <v>3</v>
          </cell>
          <cell r="E58">
            <v>0</v>
          </cell>
        </row>
        <row r="59">
          <cell r="A59" t="str">
            <v>Food International Prices</v>
          </cell>
          <cell r="C59" t="str">
            <v>FOODINPRI</v>
          </cell>
          <cell r="D59">
            <v>8</v>
          </cell>
          <cell r="E59">
            <v>3</v>
          </cell>
        </row>
        <row r="60">
          <cell r="A60" t="str">
            <v>Niño 3.4 Sea Surface Temperature Anomalies</v>
          </cell>
          <cell r="C60" t="str">
            <v>SSTA3P4</v>
          </cell>
          <cell r="D60">
            <v>8</v>
          </cell>
          <cell r="E60">
            <v>0</v>
          </cell>
        </row>
        <row r="61">
          <cell r="A61" t="str">
            <v>New Houses Price Index</v>
          </cell>
          <cell r="C61" t="str">
            <v>NHPI</v>
          </cell>
          <cell r="D61">
            <v>28</v>
          </cell>
          <cell r="E61">
            <v>3</v>
          </cell>
        </row>
        <row r="62">
          <cell r="A62" t="str">
            <v>Total Loans Rate</v>
          </cell>
          <cell r="C62" t="str">
            <v>CRERTOT</v>
          </cell>
          <cell r="D62">
            <v>10</v>
          </cell>
          <cell r="E62">
            <v>0</v>
          </cell>
        </row>
        <row r="63">
          <cell r="A63" t="str">
            <v>Google Trends: Dólar</v>
          </cell>
          <cell r="C63" t="str">
            <v>GTDD</v>
          </cell>
          <cell r="D63">
            <v>3</v>
          </cell>
          <cell r="E63">
            <v>0</v>
          </cell>
        </row>
        <row r="64">
          <cell r="A64" t="str">
            <v>Google Trends: Precios en Colombia</v>
          </cell>
          <cell r="C64" t="str">
            <v>GTPCOL</v>
          </cell>
          <cell r="D64">
            <v>3</v>
          </cell>
          <cell r="E64">
            <v>0</v>
          </cell>
        </row>
        <row r="65">
          <cell r="A65" t="str">
            <v>Google Trends: Colombia precios</v>
          </cell>
          <cell r="C65" t="str">
            <v>GTCOLPRE</v>
          </cell>
          <cell r="D65">
            <v>3</v>
          </cell>
          <cell r="E65">
            <v>0</v>
          </cell>
        </row>
        <row r="66">
          <cell r="A66" t="str">
            <v>Google Trends: Precio del dólar</v>
          </cell>
          <cell r="C66" t="str">
            <v>GTPDOL</v>
          </cell>
          <cell r="D66">
            <v>3</v>
          </cell>
          <cell r="E66">
            <v>0</v>
          </cell>
        </row>
        <row r="67">
          <cell r="A67" t="str">
            <v>Google Trends: Política Monetaria</v>
          </cell>
          <cell r="C67" t="str">
            <v>GTPM</v>
          </cell>
          <cell r="D67">
            <v>3</v>
          </cell>
          <cell r="E67">
            <v>0</v>
          </cell>
        </row>
        <row r="68">
          <cell r="A68" t="str">
            <v>Google Trends: TRM</v>
          </cell>
          <cell r="C68" t="str">
            <v>GTTRM</v>
          </cell>
          <cell r="D68">
            <v>3</v>
          </cell>
          <cell r="E68">
            <v>0</v>
          </cell>
        </row>
        <row r="69">
          <cell r="A69" t="str">
            <v>Google Trends: IPC</v>
          </cell>
          <cell r="C69" t="str">
            <v>GTIPC</v>
          </cell>
          <cell r="D69">
            <v>3</v>
          </cell>
          <cell r="E69">
            <v>0</v>
          </cell>
        </row>
        <row r="70">
          <cell r="A70" t="str">
            <v>Google Trends: Exportaciones</v>
          </cell>
          <cell r="C70" t="str">
            <v>GTEXPO</v>
          </cell>
          <cell r="D70">
            <v>3</v>
          </cell>
          <cell r="E70">
            <v>0</v>
          </cell>
        </row>
        <row r="71">
          <cell r="A71" t="str">
            <v>Google Trends: Importaciones</v>
          </cell>
          <cell r="C71" t="str">
            <v>GTIMPO</v>
          </cell>
          <cell r="D71">
            <v>3</v>
          </cell>
          <cell r="E71">
            <v>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097B-664F-A24A-B66D-4A21B3ABF2AA}">
  <dimension ref="B1:AV85"/>
  <sheetViews>
    <sheetView showGridLines="0" topLeftCell="B59" zoomScale="92" zoomScaleNormal="109" workbookViewId="0">
      <selection activeCell="B63" sqref="B63"/>
    </sheetView>
  </sheetViews>
  <sheetFormatPr baseColWidth="10" defaultRowHeight="16"/>
  <cols>
    <col min="2" max="2" width="69.33203125" customWidth="1"/>
    <col min="3" max="3" width="47.33203125" customWidth="1"/>
    <col min="4" max="4" width="22.33203125" customWidth="1"/>
    <col min="5" max="5" width="40.1640625" customWidth="1"/>
    <col min="6" max="6" width="29" customWidth="1"/>
    <col min="7" max="7" width="46" customWidth="1"/>
    <col min="8" max="8" width="14.1640625" customWidth="1"/>
  </cols>
  <sheetData>
    <row r="1" spans="2:48" ht="17" thickBot="1"/>
    <row r="2" spans="2:48" ht="21" thickTop="1" thickBot="1">
      <c r="B2" s="10" t="s">
        <v>63</v>
      </c>
      <c r="C2" s="10" t="s">
        <v>64</v>
      </c>
      <c r="D2" s="10" t="s">
        <v>65</v>
      </c>
      <c r="E2" s="10" t="s">
        <v>66</v>
      </c>
      <c r="F2" s="10" t="s">
        <v>100</v>
      </c>
      <c r="G2" s="10" t="s">
        <v>98</v>
      </c>
      <c r="H2" s="10" t="s">
        <v>67</v>
      </c>
      <c r="L2" t="s">
        <v>75</v>
      </c>
    </row>
    <row r="3" spans="2:48" ht="19">
      <c r="B3" s="11" t="str">
        <f>'[1]List of Variables'!$A2</f>
        <v>Headline Consumer Price index</v>
      </c>
      <c r="C3" s="11" t="s">
        <v>68</v>
      </c>
      <c r="D3" s="11" t="str">
        <f>'[1]List of Variables'!$C2</f>
        <v>INF</v>
      </c>
      <c r="E3" s="11">
        <f>'[1]List of Variables'!$D2</f>
        <v>6</v>
      </c>
      <c r="F3" s="11">
        <f>'[1]List of Variables'!$E2</f>
        <v>3</v>
      </c>
      <c r="G3" s="11">
        <v>1</v>
      </c>
      <c r="H3" s="12">
        <v>3</v>
      </c>
      <c r="L3" t="s">
        <v>76</v>
      </c>
      <c r="AQ3" s="48" t="s">
        <v>112</v>
      </c>
      <c r="AR3" s="48">
        <v>1</v>
      </c>
      <c r="AS3">
        <v>1</v>
      </c>
      <c r="AU3" s="49">
        <v>1</v>
      </c>
      <c r="AV3" s="48">
        <v>0</v>
      </c>
    </row>
    <row r="4" spans="2:48" ht="19">
      <c r="B4" s="11" t="str">
        <f>'[1]List of Variables'!$A3</f>
        <v>Unemployment Rate</v>
      </c>
      <c r="C4" s="11" t="s">
        <v>69</v>
      </c>
      <c r="D4" s="11" t="str">
        <f>'[1]List of Variables'!$C3</f>
        <v>UNEM</v>
      </c>
      <c r="E4" s="11">
        <f>'[1]List of Variables'!$D3</f>
        <v>31</v>
      </c>
      <c r="F4" s="11">
        <f>'[1]List of Variables'!$E3</f>
        <v>0</v>
      </c>
      <c r="G4" s="11">
        <v>1</v>
      </c>
      <c r="H4" s="12">
        <v>2</v>
      </c>
      <c r="AQ4" s="49">
        <v>2</v>
      </c>
      <c r="AR4" s="48" t="s">
        <v>113</v>
      </c>
      <c r="AS4" s="48">
        <v>1</v>
      </c>
      <c r="AU4" s="49">
        <v>2</v>
      </c>
      <c r="AV4" s="48">
        <v>1</v>
      </c>
    </row>
    <row r="5" spans="2:48" ht="19">
      <c r="B5" s="11" t="str">
        <f>'[1]List of Variables'!$A4</f>
        <v>Headline Producer Price Index (National Production)</v>
      </c>
      <c r="C5" s="11" t="s">
        <v>69</v>
      </c>
      <c r="D5" s="11" t="str">
        <f>'[1]List of Variables'!$C4</f>
        <v>INFIPP</v>
      </c>
      <c r="E5" s="11">
        <f>'[1]List of Variables'!$D4</f>
        <v>6</v>
      </c>
      <c r="F5" s="11">
        <f>'[1]List of Variables'!$E4</f>
        <v>3</v>
      </c>
      <c r="G5" s="11">
        <v>0</v>
      </c>
      <c r="H5" s="13">
        <v>3</v>
      </c>
      <c r="AQ5" s="49">
        <v>3</v>
      </c>
      <c r="AR5" s="48" t="s">
        <v>114</v>
      </c>
      <c r="AS5" s="48">
        <v>0</v>
      </c>
      <c r="AU5" s="49">
        <v>3</v>
      </c>
      <c r="AV5" s="48">
        <v>1</v>
      </c>
    </row>
    <row r="6" spans="2:48" ht="19">
      <c r="B6" s="11" t="str">
        <f>'[1]List of Variables'!$A5</f>
        <v>Agricultural Activities Producer Price Index (National Production)</v>
      </c>
      <c r="C6" s="11" t="s">
        <v>69</v>
      </c>
      <c r="D6" s="11" t="str">
        <f>'[1]List of Variables'!$C5</f>
        <v>INFIPPAC</v>
      </c>
      <c r="E6" s="11">
        <f>'[1]List of Variables'!$D5</f>
        <v>6</v>
      </c>
      <c r="F6" s="11">
        <f>'[1]List of Variables'!$E5</f>
        <v>3</v>
      </c>
      <c r="G6" s="11">
        <v>0</v>
      </c>
      <c r="H6" s="13">
        <v>3</v>
      </c>
      <c r="AQ6" s="49">
        <v>4</v>
      </c>
      <c r="AR6" s="48" t="s">
        <v>115</v>
      </c>
      <c r="AS6" s="48">
        <v>0</v>
      </c>
      <c r="AU6" s="49">
        <v>4</v>
      </c>
      <c r="AV6" s="48">
        <v>0</v>
      </c>
    </row>
    <row r="7" spans="2:48" ht="19">
      <c r="B7" s="11" t="str">
        <f>'[1]List of Variables'!$A6</f>
        <v>Mining Producer Price index (National Production)</v>
      </c>
      <c r="C7" s="11" t="s">
        <v>69</v>
      </c>
      <c r="D7" s="11" t="str">
        <f>'[1]List of Variables'!$C6</f>
        <v>INFIPPM</v>
      </c>
      <c r="E7" s="11">
        <f>'[1]List of Variables'!$D6</f>
        <v>6</v>
      </c>
      <c r="F7" s="11">
        <f>'[1]List of Variables'!$E6</f>
        <v>3</v>
      </c>
      <c r="G7" s="11">
        <v>0</v>
      </c>
      <c r="H7" s="13">
        <v>3</v>
      </c>
      <c r="AQ7" s="49">
        <v>5</v>
      </c>
      <c r="AR7" s="48" t="s">
        <v>116</v>
      </c>
      <c r="AS7" s="48">
        <v>0</v>
      </c>
      <c r="AU7" s="49">
        <v>5</v>
      </c>
      <c r="AV7" s="48">
        <v>0</v>
      </c>
    </row>
    <row r="8" spans="2:48" ht="19">
      <c r="B8" s="11" t="str">
        <f>'[1]List of Variables'!$A7</f>
        <v>Industrial Producer Price Index (National Production)</v>
      </c>
      <c r="C8" s="11" t="s">
        <v>69</v>
      </c>
      <c r="D8" s="11" t="str">
        <f>'[1]List of Variables'!$C7</f>
        <v>INFIPPIN</v>
      </c>
      <c r="E8" s="11">
        <f>'[1]List of Variables'!$D7</f>
        <v>6</v>
      </c>
      <c r="F8" s="11">
        <f>'[1]List of Variables'!$E7</f>
        <v>3</v>
      </c>
      <c r="G8" s="11">
        <v>0</v>
      </c>
      <c r="H8" s="13">
        <v>3</v>
      </c>
      <c r="AQ8" s="49">
        <v>6</v>
      </c>
      <c r="AR8" s="48" t="s">
        <v>117</v>
      </c>
      <c r="AS8" s="48">
        <v>0</v>
      </c>
      <c r="AU8" s="49">
        <v>6</v>
      </c>
      <c r="AV8" s="48">
        <v>0</v>
      </c>
    </row>
    <row r="9" spans="2:48" ht="19">
      <c r="B9" s="11" t="str">
        <f>'[1]List of Variables'!$A8</f>
        <v>Local Consumption Produce Price Index</v>
      </c>
      <c r="C9" s="11" t="s">
        <v>69</v>
      </c>
      <c r="D9" s="11" t="str">
        <f>'[1]List of Variables'!$C8</f>
        <v>INFIPPLC</v>
      </c>
      <c r="E9" s="11">
        <f>'[1]List of Variables'!$D8</f>
        <v>6</v>
      </c>
      <c r="F9" s="11">
        <f>'[1]List of Variables'!$E8</f>
        <v>3</v>
      </c>
      <c r="G9" s="11">
        <v>1</v>
      </c>
      <c r="H9" s="13">
        <v>3</v>
      </c>
      <c r="AQ9" s="49">
        <v>7</v>
      </c>
      <c r="AR9" s="48" t="s">
        <v>118</v>
      </c>
      <c r="AS9" s="48">
        <v>1</v>
      </c>
      <c r="AU9" s="49">
        <v>7</v>
      </c>
      <c r="AV9" s="48">
        <v>0</v>
      </c>
    </row>
    <row r="10" spans="2:48" ht="19">
      <c r="B10" s="11" t="str">
        <f>'[1]List of Variables'!$A9</f>
        <v xml:space="preserve">Imports Producer Price Index </v>
      </c>
      <c r="C10" s="11" t="s">
        <v>69</v>
      </c>
      <c r="D10" s="11" t="str">
        <f>'[1]List of Variables'!$C9</f>
        <v>INFIPPIM</v>
      </c>
      <c r="E10" s="11">
        <f>'[1]List of Variables'!$D9</f>
        <v>6</v>
      </c>
      <c r="F10" s="11">
        <f>'[1]List of Variables'!$E9</f>
        <v>3</v>
      </c>
      <c r="G10" s="11">
        <v>0</v>
      </c>
      <c r="H10" s="13">
        <v>3</v>
      </c>
      <c r="AQ10" s="49">
        <v>8</v>
      </c>
      <c r="AR10" s="48" t="s">
        <v>119</v>
      </c>
      <c r="AS10" s="48">
        <v>0</v>
      </c>
      <c r="AU10" s="49">
        <v>8</v>
      </c>
      <c r="AV10" s="48">
        <v>1</v>
      </c>
    </row>
    <row r="11" spans="2:48" ht="19">
      <c r="B11" s="11" t="str">
        <f>'[1]List of Variables'!$A10</f>
        <v xml:space="preserve">Exports Producer Price Index </v>
      </c>
      <c r="C11" s="11" t="s">
        <v>69</v>
      </c>
      <c r="D11" s="11" t="str">
        <f>'[1]List of Variables'!$C10</f>
        <v>INFIPPEX</v>
      </c>
      <c r="E11" s="11">
        <f>'[1]List of Variables'!$D10</f>
        <v>6</v>
      </c>
      <c r="F11" s="11">
        <f>'[1]List of Variables'!$E10</f>
        <v>3</v>
      </c>
      <c r="G11" s="11">
        <v>0</v>
      </c>
      <c r="H11" s="13">
        <v>3</v>
      </c>
      <c r="AQ11" s="49">
        <v>9</v>
      </c>
      <c r="AR11" s="48" t="s">
        <v>120</v>
      </c>
      <c r="AS11" s="48">
        <v>0</v>
      </c>
      <c r="AU11" s="49">
        <v>9</v>
      </c>
      <c r="AV11" s="48">
        <v>0</v>
      </c>
    </row>
    <row r="12" spans="2:48" ht="19">
      <c r="B12" s="11" t="str">
        <f>'[1]List of Variables'!$A11</f>
        <v>Core Consumer Price Index (Ex Food)</v>
      </c>
      <c r="C12" s="13" t="s">
        <v>68</v>
      </c>
      <c r="D12" s="11" t="str">
        <f>'[1]List of Variables'!$C11</f>
        <v>INFEXF</v>
      </c>
      <c r="E12" s="11">
        <f>'[1]List of Variables'!$D11</f>
        <v>6</v>
      </c>
      <c r="F12" s="11">
        <f>'[1]List of Variables'!$E11</f>
        <v>3</v>
      </c>
      <c r="G12" s="11">
        <v>1</v>
      </c>
      <c r="H12" s="13">
        <v>3</v>
      </c>
      <c r="AQ12" s="49">
        <v>10</v>
      </c>
      <c r="AR12" s="48" t="s">
        <v>121</v>
      </c>
      <c r="AS12" s="48">
        <v>1</v>
      </c>
      <c r="AU12" s="49">
        <v>10</v>
      </c>
      <c r="AV12" s="48">
        <v>0</v>
      </c>
    </row>
    <row r="13" spans="2:48" ht="19">
      <c r="B13" s="11" t="str">
        <f>'[1]List of Variables'!$A12</f>
        <v>Core Consumer Price Index (Ex Food/Regulated)</v>
      </c>
      <c r="C13" s="13" t="s">
        <v>68</v>
      </c>
      <c r="D13" s="11" t="str">
        <f>'[1]List of Variables'!$C12</f>
        <v>INFEXFR</v>
      </c>
      <c r="E13" s="11">
        <f>'[1]List of Variables'!$D12</f>
        <v>6</v>
      </c>
      <c r="F13" s="11">
        <f>'[1]List of Variables'!$E12</f>
        <v>3</v>
      </c>
      <c r="G13" s="11">
        <v>1</v>
      </c>
      <c r="H13" s="13">
        <v>3</v>
      </c>
      <c r="AQ13" s="49">
        <v>11</v>
      </c>
      <c r="AR13" s="48" t="s">
        <v>122</v>
      </c>
      <c r="AS13" s="48">
        <v>1</v>
      </c>
      <c r="AU13" s="49">
        <v>11</v>
      </c>
      <c r="AV13" s="48">
        <v>1</v>
      </c>
    </row>
    <row r="14" spans="2:48" ht="19">
      <c r="B14" s="11" t="str">
        <f>'[1]List of Variables'!$A13</f>
        <v>Google trends: Fertilizante</v>
      </c>
      <c r="C14" s="13" t="s">
        <v>70</v>
      </c>
      <c r="D14" s="11" t="str">
        <f>'[1]List of Variables'!$C13</f>
        <v>GTFER</v>
      </c>
      <c r="E14" s="11">
        <f>'[1]List of Variables'!$D13</f>
        <v>3</v>
      </c>
      <c r="F14" s="11">
        <f>'[1]List of Variables'!$E13</f>
        <v>0</v>
      </c>
      <c r="G14" s="11">
        <v>1</v>
      </c>
      <c r="H14" s="13">
        <v>8</v>
      </c>
      <c r="AQ14" s="49">
        <v>12</v>
      </c>
      <c r="AR14" s="48" t="s">
        <v>123</v>
      </c>
      <c r="AS14" s="48">
        <v>1</v>
      </c>
      <c r="AU14" s="49">
        <v>12</v>
      </c>
      <c r="AV14" s="48">
        <v>1</v>
      </c>
    </row>
    <row r="15" spans="2:48" ht="19">
      <c r="B15" s="11" t="str">
        <f>'[1]List of Variables'!$A14</f>
        <v>Monthly Activity Index</v>
      </c>
      <c r="C15" s="11" t="s">
        <v>69</v>
      </c>
      <c r="D15" s="11" t="str">
        <f>'[1]List of Variables'!$C14</f>
        <v>ISE</v>
      </c>
      <c r="E15" s="11">
        <f>'[1]List of Variables'!$D14</f>
        <v>49</v>
      </c>
      <c r="F15" s="11">
        <f>'[1]List of Variables'!$E14</f>
        <v>3</v>
      </c>
      <c r="G15" s="11">
        <v>0</v>
      </c>
      <c r="H15" s="13">
        <v>2</v>
      </c>
      <c r="AQ15" s="49">
        <v>13</v>
      </c>
      <c r="AR15" s="48" t="s">
        <v>124</v>
      </c>
      <c r="AS15" s="48">
        <v>0</v>
      </c>
      <c r="AU15" s="49">
        <v>13</v>
      </c>
      <c r="AV15" s="48">
        <v>1</v>
      </c>
    </row>
    <row r="16" spans="2:48" ht="19">
      <c r="B16" s="11" t="str">
        <f>'[1]List of Variables'!$A15</f>
        <v>Brent Oil Prices</v>
      </c>
      <c r="C16" s="13" t="s">
        <v>71</v>
      </c>
      <c r="D16" s="11" t="str">
        <f>'[1]List of Variables'!$C15</f>
        <v>OILP</v>
      </c>
      <c r="E16" s="11">
        <f>'[1]List of Variables'!$D15</f>
        <v>2</v>
      </c>
      <c r="F16" s="11">
        <f>'[1]List of Variables'!$E15</f>
        <v>3</v>
      </c>
      <c r="G16" s="11">
        <v>0</v>
      </c>
      <c r="H16" s="13">
        <v>7</v>
      </c>
      <c r="AQ16" s="49">
        <v>14</v>
      </c>
      <c r="AR16" s="48" t="s">
        <v>125</v>
      </c>
      <c r="AS16" s="48">
        <v>0</v>
      </c>
      <c r="AU16" s="49">
        <v>14</v>
      </c>
      <c r="AV16" s="48">
        <v>0</v>
      </c>
    </row>
    <row r="17" spans="2:48" ht="19">
      <c r="B17" s="11" t="str">
        <f>'[1]List of Variables'!$A16</f>
        <v>Bilateral Exchange Rate</v>
      </c>
      <c r="C17" s="13" t="s">
        <v>68</v>
      </c>
      <c r="D17" s="11" t="str">
        <f>'[1]List of Variables'!$C16</f>
        <v>TRM</v>
      </c>
      <c r="E17" s="11">
        <f>'[1]List of Variables'!$D16</f>
        <v>2</v>
      </c>
      <c r="F17" s="11">
        <f>'[1]List of Variables'!$E16</f>
        <v>3</v>
      </c>
      <c r="G17" s="11">
        <v>0</v>
      </c>
      <c r="H17" s="13">
        <v>5</v>
      </c>
      <c r="AQ17" s="49">
        <v>15</v>
      </c>
      <c r="AR17" s="48" t="s">
        <v>126</v>
      </c>
      <c r="AS17" s="48">
        <v>0</v>
      </c>
      <c r="AU17" s="49">
        <v>15</v>
      </c>
      <c r="AV17" s="48">
        <v>0</v>
      </c>
    </row>
    <row r="18" spans="2:48" ht="19">
      <c r="B18" s="11" t="str">
        <f>'[1]List of Variables'!$A17</f>
        <v>TES 1</v>
      </c>
      <c r="C18" s="13" t="s">
        <v>68</v>
      </c>
      <c r="D18" s="11" t="str">
        <f>'[1]List of Variables'!$C17</f>
        <v>TES 1</v>
      </c>
      <c r="E18" s="11">
        <f>'[1]List of Variables'!$D17</f>
        <v>8</v>
      </c>
      <c r="F18" s="11">
        <f>'[1]List of Variables'!$E17</f>
        <v>0</v>
      </c>
      <c r="G18" s="13">
        <v>1</v>
      </c>
      <c r="H18" s="13">
        <v>4</v>
      </c>
      <c r="AQ18" s="49">
        <v>16</v>
      </c>
      <c r="AR18" s="48" t="s">
        <v>127</v>
      </c>
      <c r="AS18" s="48">
        <v>1</v>
      </c>
      <c r="AU18" s="49">
        <v>16</v>
      </c>
      <c r="AV18" s="48">
        <v>1</v>
      </c>
    </row>
    <row r="19" spans="2:48" ht="19">
      <c r="B19" s="11" t="str">
        <f>'[1]List of Variables'!$A18</f>
        <v>TES 5</v>
      </c>
      <c r="C19" s="13" t="s">
        <v>68</v>
      </c>
      <c r="D19" s="11" t="str">
        <f>'[1]List of Variables'!$C18</f>
        <v>TES 5</v>
      </c>
      <c r="E19" s="11">
        <f>'[1]List of Variables'!$D18</f>
        <v>8</v>
      </c>
      <c r="F19" s="11">
        <f>'[1]List of Variables'!$E18</f>
        <v>0</v>
      </c>
      <c r="G19" s="13">
        <v>1</v>
      </c>
      <c r="H19" s="13">
        <v>4</v>
      </c>
      <c r="AQ19" s="49">
        <v>17</v>
      </c>
      <c r="AR19" s="48" t="s">
        <v>128</v>
      </c>
      <c r="AS19" s="48">
        <v>1</v>
      </c>
      <c r="AU19" s="49">
        <v>17</v>
      </c>
      <c r="AV19" s="48">
        <v>1</v>
      </c>
    </row>
    <row r="20" spans="2:48" ht="19">
      <c r="B20" s="11" t="str">
        <f>'[1]List of Variables'!$A19</f>
        <v>TES 10</v>
      </c>
      <c r="C20" s="13" t="s">
        <v>68</v>
      </c>
      <c r="D20" s="11" t="str">
        <f>'[1]List of Variables'!$C19</f>
        <v>TES 10</v>
      </c>
      <c r="E20" s="11">
        <f>'[1]List of Variables'!$D19</f>
        <v>8</v>
      </c>
      <c r="F20" s="11">
        <f>'[1]List of Variables'!$E19</f>
        <v>0</v>
      </c>
      <c r="G20" s="13">
        <v>1</v>
      </c>
      <c r="H20" s="13">
        <v>4</v>
      </c>
      <c r="AQ20" s="49">
        <v>18</v>
      </c>
      <c r="AR20" s="48" t="s">
        <v>129</v>
      </c>
      <c r="AS20" s="48">
        <v>1</v>
      </c>
      <c r="AU20" s="49">
        <v>18</v>
      </c>
      <c r="AV20" s="48">
        <v>1</v>
      </c>
    </row>
    <row r="21" spans="2:48" ht="19">
      <c r="B21" s="11" t="str">
        <f>'[1]List of Variables'!$A20</f>
        <v>M1</v>
      </c>
      <c r="C21" s="13" t="s">
        <v>68</v>
      </c>
      <c r="D21" s="11" t="str">
        <f>'[1]List of Variables'!$C20</f>
        <v>M1</v>
      </c>
      <c r="E21" s="11">
        <f>'[1]List of Variables'!$D20</f>
        <v>10</v>
      </c>
      <c r="F21" s="11">
        <f>'[1]List of Variables'!$E20</f>
        <v>3</v>
      </c>
      <c r="G21" s="13">
        <v>1</v>
      </c>
      <c r="H21" s="13">
        <v>1</v>
      </c>
      <c r="AQ21" s="49">
        <v>19</v>
      </c>
      <c r="AR21" s="48" t="s">
        <v>130</v>
      </c>
      <c r="AS21" s="48">
        <v>1</v>
      </c>
      <c r="AU21" s="49">
        <v>19</v>
      </c>
      <c r="AV21" s="48">
        <v>1</v>
      </c>
    </row>
    <row r="22" spans="2:48" ht="19">
      <c r="B22" s="11" t="str">
        <f>'[1]List of Variables'!$A21</f>
        <v>M3</v>
      </c>
      <c r="C22" s="13" t="s">
        <v>68</v>
      </c>
      <c r="D22" s="11" t="str">
        <f>'[1]List of Variables'!$C21</f>
        <v>M3</v>
      </c>
      <c r="E22" s="11">
        <f>'[1]List of Variables'!$D21</f>
        <v>10</v>
      </c>
      <c r="F22" s="11">
        <f>'[1]List of Variables'!$E21</f>
        <v>3</v>
      </c>
      <c r="G22" s="13">
        <v>1</v>
      </c>
      <c r="H22" s="13">
        <v>1</v>
      </c>
      <c r="AQ22" s="49">
        <v>20</v>
      </c>
      <c r="AR22" s="48" t="s">
        <v>131</v>
      </c>
      <c r="AS22" s="48">
        <v>1</v>
      </c>
      <c r="AU22" s="49">
        <v>20</v>
      </c>
      <c r="AV22" s="48">
        <v>1</v>
      </c>
    </row>
    <row r="23" spans="2:48" ht="19">
      <c r="B23" s="11" t="str">
        <f>'[1]List of Variables'!$A22</f>
        <v xml:space="preserve">Google trends: Inflación </v>
      </c>
      <c r="C23" s="13" t="s">
        <v>70</v>
      </c>
      <c r="D23" s="11" t="str">
        <f>'[1]List of Variables'!$C22</f>
        <v>GTINFC</v>
      </c>
      <c r="E23" s="11">
        <f>'[1]List of Variables'!$D22</f>
        <v>3</v>
      </c>
      <c r="F23" s="11">
        <f>'[1]List of Variables'!$E22</f>
        <v>0</v>
      </c>
      <c r="G23" s="13">
        <v>0</v>
      </c>
      <c r="H23" s="13">
        <v>8</v>
      </c>
      <c r="AQ23" s="49">
        <v>21</v>
      </c>
      <c r="AR23" s="48" t="s">
        <v>132</v>
      </c>
      <c r="AS23" s="48">
        <v>0</v>
      </c>
      <c r="AU23" s="49">
        <v>21</v>
      </c>
      <c r="AV23" s="48">
        <v>0</v>
      </c>
    </row>
    <row r="24" spans="2:48" ht="19">
      <c r="B24" s="11" t="str">
        <f>'[1]List of Variables'!$A23</f>
        <v>Google trends: Índice de precios al consumidor</v>
      </c>
      <c r="C24" s="13" t="s">
        <v>70</v>
      </c>
      <c r="D24" s="11" t="str">
        <f>'[1]List of Variables'!$C23</f>
        <v>GTINPC</v>
      </c>
      <c r="E24" s="11">
        <f>'[1]List of Variables'!$D23</f>
        <v>3</v>
      </c>
      <c r="F24" s="11">
        <f>'[1]List of Variables'!$E23</f>
        <v>0</v>
      </c>
      <c r="G24" s="13">
        <v>1</v>
      </c>
      <c r="H24" s="13">
        <v>8</v>
      </c>
      <c r="AQ24" s="49">
        <v>22</v>
      </c>
      <c r="AR24" s="48" t="s">
        <v>133</v>
      </c>
      <c r="AS24" s="48">
        <v>1</v>
      </c>
      <c r="AU24" s="49">
        <v>22</v>
      </c>
      <c r="AV24" s="48">
        <v>1</v>
      </c>
    </row>
    <row r="25" spans="2:48" ht="19">
      <c r="B25" s="11" t="str">
        <f>'[1]List of Variables'!$A24</f>
        <v>10-yr Treasury Yields</v>
      </c>
      <c r="C25" s="13" t="s">
        <v>72</v>
      </c>
      <c r="D25" s="11" t="str">
        <f>'[1]List of Variables'!$C24</f>
        <v>10TY</v>
      </c>
      <c r="E25" s="11">
        <f>'[1]List of Variables'!$D24</f>
        <v>1</v>
      </c>
      <c r="F25" s="11">
        <f>'[1]List of Variables'!$E24</f>
        <v>0</v>
      </c>
      <c r="G25" s="13">
        <v>1</v>
      </c>
      <c r="H25" s="13">
        <v>7</v>
      </c>
      <c r="AQ25" s="49">
        <v>23</v>
      </c>
      <c r="AR25" s="48" t="s">
        <v>134</v>
      </c>
      <c r="AS25" s="48">
        <v>1</v>
      </c>
      <c r="AU25" s="49">
        <v>23</v>
      </c>
      <c r="AV25" s="48">
        <v>1</v>
      </c>
    </row>
    <row r="26" spans="2:48" ht="19">
      <c r="B26" s="11" t="str">
        <f>'[1]List of Variables'!$A25</f>
        <v>CBOE Volatility Index</v>
      </c>
      <c r="C26" s="13" t="s">
        <v>72</v>
      </c>
      <c r="D26" s="11" t="str">
        <f>'[1]List of Variables'!$C25</f>
        <v>VIX</v>
      </c>
      <c r="E26" s="11">
        <f>'[1]List of Variables'!$D25</f>
        <v>1</v>
      </c>
      <c r="F26" s="11">
        <f>'[1]List of Variables'!$E25</f>
        <v>0</v>
      </c>
      <c r="G26" s="13">
        <v>0</v>
      </c>
      <c r="H26" s="13">
        <v>7</v>
      </c>
      <c r="AQ26" s="49">
        <v>24</v>
      </c>
      <c r="AR26" s="48" t="s">
        <v>135</v>
      </c>
      <c r="AS26" s="48">
        <v>0</v>
      </c>
      <c r="AU26" s="49">
        <v>24</v>
      </c>
      <c r="AV26" s="48">
        <v>0</v>
      </c>
    </row>
    <row r="27" spans="2:48" ht="19">
      <c r="B27" s="11" t="str">
        <f>'[1]List of Variables'!$A26</f>
        <v>Consumer Price Index in the United States</v>
      </c>
      <c r="C27" s="13" t="s">
        <v>72</v>
      </c>
      <c r="D27" s="11" t="str">
        <f>'[1]List of Variables'!$C26</f>
        <v>INFUSA</v>
      </c>
      <c r="E27" s="11">
        <f>'[1]List of Variables'!$D26</f>
        <v>14</v>
      </c>
      <c r="F27" s="11">
        <f>'[1]List of Variables'!$E26</f>
        <v>3</v>
      </c>
      <c r="G27" s="13">
        <v>0</v>
      </c>
      <c r="H27" s="13">
        <v>7</v>
      </c>
      <c r="AQ27" s="49">
        <v>25</v>
      </c>
      <c r="AR27" s="48" t="s">
        <v>136</v>
      </c>
      <c r="AS27" s="48">
        <v>0</v>
      </c>
      <c r="AU27" s="49">
        <v>25</v>
      </c>
      <c r="AV27" s="48">
        <v>0</v>
      </c>
    </row>
    <row r="28" spans="2:48" ht="19">
      <c r="B28" s="11" t="str">
        <f>'[1]List of Variables'!$A27</f>
        <v>Google trends: Escacez</v>
      </c>
      <c r="C28" s="13" t="s">
        <v>70</v>
      </c>
      <c r="D28" s="11" t="str">
        <f>'[1]List of Variables'!$C27</f>
        <v>GTESC</v>
      </c>
      <c r="E28" s="11">
        <f>'[1]List of Variables'!$D27</f>
        <v>3</v>
      </c>
      <c r="F28" s="11">
        <f>'[1]List of Variables'!$E27</f>
        <v>0</v>
      </c>
      <c r="G28" s="13">
        <v>1</v>
      </c>
      <c r="H28" s="13">
        <v>8</v>
      </c>
      <c r="AQ28" s="49">
        <v>26</v>
      </c>
      <c r="AR28" s="48" t="s">
        <v>137</v>
      </c>
      <c r="AS28" s="48">
        <v>1</v>
      </c>
      <c r="AU28" s="49">
        <v>26</v>
      </c>
      <c r="AV28" s="48">
        <v>1</v>
      </c>
    </row>
    <row r="29" spans="2:48" ht="19">
      <c r="B29" s="11" t="str">
        <f>'[1]List of Variables'!$A28</f>
        <v>Deposit Rate (DTF 90)</v>
      </c>
      <c r="C29" s="13" t="s">
        <v>68</v>
      </c>
      <c r="D29" s="11" t="str">
        <f>'[1]List of Variables'!$C28</f>
        <v>DTF90</v>
      </c>
      <c r="E29" s="11">
        <f>'[1]List of Variables'!$D28</f>
        <v>4</v>
      </c>
      <c r="F29" s="11">
        <f>'[1]List of Variables'!$E28</f>
        <v>0</v>
      </c>
      <c r="G29" s="13">
        <v>1</v>
      </c>
      <c r="H29" s="13">
        <v>4</v>
      </c>
      <c r="AQ29" s="49">
        <v>27</v>
      </c>
      <c r="AR29" s="48" t="s">
        <v>138</v>
      </c>
      <c r="AS29" s="48">
        <v>1</v>
      </c>
      <c r="AU29" s="49">
        <v>27</v>
      </c>
      <c r="AV29" s="48">
        <v>1</v>
      </c>
    </row>
    <row r="30" spans="2:48" ht="19">
      <c r="B30" s="11" t="str">
        <f>'[1]List of Variables'!$A29</f>
        <v xml:space="preserve">Consumption Loans </v>
      </c>
      <c r="C30" s="13" t="s">
        <v>68</v>
      </c>
      <c r="D30" s="11" t="str">
        <f>'[1]List of Variables'!$C29</f>
        <v>CONCR</v>
      </c>
      <c r="E30" s="11">
        <f>'[1]List of Variables'!$D29</f>
        <v>10</v>
      </c>
      <c r="F30" s="11">
        <f>'[1]List of Variables'!$E29</f>
        <v>3</v>
      </c>
      <c r="G30" s="13">
        <v>1</v>
      </c>
      <c r="H30" s="13">
        <v>1</v>
      </c>
      <c r="AQ30" s="49">
        <v>28</v>
      </c>
      <c r="AR30" s="48" t="s">
        <v>139</v>
      </c>
      <c r="AS30" s="48">
        <v>1</v>
      </c>
      <c r="AU30" s="49">
        <v>28</v>
      </c>
      <c r="AV30" s="48">
        <v>1</v>
      </c>
    </row>
    <row r="31" spans="2:48" ht="19">
      <c r="B31" s="11" t="str">
        <f>'[1]List of Variables'!$A30</f>
        <v xml:space="preserve">Housing Adjusted Loans </v>
      </c>
      <c r="C31" s="13" t="s">
        <v>68</v>
      </c>
      <c r="D31" s="11" t="str">
        <f>'[1]List of Variables'!$C30</f>
        <v>HOCR</v>
      </c>
      <c r="E31" s="11">
        <f>'[1]List of Variables'!$D30</f>
        <v>10</v>
      </c>
      <c r="F31" s="11">
        <f>'[1]List of Variables'!$E30</f>
        <v>3</v>
      </c>
      <c r="G31" s="13">
        <v>1</v>
      </c>
      <c r="H31" s="13">
        <v>1</v>
      </c>
      <c r="AQ31" s="49">
        <v>29</v>
      </c>
      <c r="AR31" s="48" t="s">
        <v>140</v>
      </c>
      <c r="AS31" s="48">
        <v>1</v>
      </c>
      <c r="AU31" s="49">
        <v>29</v>
      </c>
      <c r="AV31" s="48">
        <v>1</v>
      </c>
    </row>
    <row r="32" spans="2:48" ht="19">
      <c r="B32" s="11" t="str">
        <f>'[1]List of Variables'!$A31</f>
        <v xml:space="preserve">Commercial Loans </v>
      </c>
      <c r="C32" s="13" t="s">
        <v>68</v>
      </c>
      <c r="D32" s="11" t="str">
        <f>'[1]List of Variables'!$C31</f>
        <v>COMCR</v>
      </c>
      <c r="E32" s="11">
        <f>'[1]List of Variables'!$D31</f>
        <v>10</v>
      </c>
      <c r="F32" s="11">
        <f>'[1]List of Variables'!$E31</f>
        <v>3</v>
      </c>
      <c r="G32" s="13">
        <v>1</v>
      </c>
      <c r="H32" s="13">
        <v>1</v>
      </c>
      <c r="AQ32" s="49">
        <v>30</v>
      </c>
      <c r="AR32" s="48" t="s">
        <v>141</v>
      </c>
      <c r="AS32" s="48">
        <v>1</v>
      </c>
      <c r="AU32" s="49">
        <v>30</v>
      </c>
      <c r="AV32" s="48">
        <v>1</v>
      </c>
    </row>
    <row r="33" spans="2:48" ht="19">
      <c r="B33" s="11" t="str">
        <f>'[1]List of Variables'!$A32</f>
        <v xml:space="preserve">Microcredit Loans </v>
      </c>
      <c r="C33" s="13" t="s">
        <v>68</v>
      </c>
      <c r="D33" s="11" t="str">
        <f>'[1]List of Variables'!$C32</f>
        <v>MICOCR</v>
      </c>
      <c r="E33" s="11">
        <f>'[1]List of Variables'!$D32</f>
        <v>10</v>
      </c>
      <c r="F33" s="11">
        <f>'[1]List of Variables'!$E32</f>
        <v>3</v>
      </c>
      <c r="G33" s="13">
        <v>1</v>
      </c>
      <c r="H33" s="13">
        <v>1</v>
      </c>
      <c r="AQ33" s="49">
        <v>31</v>
      </c>
      <c r="AR33" s="48" t="s">
        <v>142</v>
      </c>
      <c r="AS33" s="48">
        <v>1</v>
      </c>
      <c r="AU33" s="49">
        <v>31</v>
      </c>
      <c r="AV33" s="48">
        <v>1</v>
      </c>
    </row>
    <row r="34" spans="2:48" ht="19">
      <c r="B34" s="11" t="str">
        <f>'[1]List of Variables'!$A33</f>
        <v>Total Real Exchange Index (IPC)</v>
      </c>
      <c r="C34" s="13" t="s">
        <v>68</v>
      </c>
      <c r="D34" s="11" t="str">
        <f>'[1]List of Variables'!$C33</f>
        <v>EXIIPC</v>
      </c>
      <c r="E34" s="11">
        <f>'[1]List of Variables'!$D33</f>
        <v>7</v>
      </c>
      <c r="F34" s="11">
        <f>'[1]List of Variables'!$E33</f>
        <v>3</v>
      </c>
      <c r="G34" s="13">
        <v>0</v>
      </c>
      <c r="H34" s="13">
        <v>5</v>
      </c>
      <c r="AQ34" s="49">
        <v>32</v>
      </c>
      <c r="AR34" s="48" t="s">
        <v>143</v>
      </c>
      <c r="AS34" s="48">
        <v>0</v>
      </c>
      <c r="AU34" s="49">
        <v>32</v>
      </c>
      <c r="AV34" s="48">
        <v>0</v>
      </c>
    </row>
    <row r="35" spans="2:48" ht="19">
      <c r="B35" s="11" t="str">
        <f>'[1]List of Variables'!$A34</f>
        <v>Total Real Exchange Index (IPP)</v>
      </c>
      <c r="C35" s="13" t="s">
        <v>68</v>
      </c>
      <c r="D35" s="11" t="str">
        <f>'[1]List of Variables'!$C34</f>
        <v>EXIIPP</v>
      </c>
      <c r="E35" s="11">
        <f>'[1]List of Variables'!$D34</f>
        <v>7</v>
      </c>
      <c r="F35" s="11">
        <f>'[1]List of Variables'!$E34</f>
        <v>3</v>
      </c>
      <c r="G35" s="13">
        <v>0</v>
      </c>
      <c r="H35" s="13">
        <v>5</v>
      </c>
      <c r="AQ35" s="49">
        <v>33</v>
      </c>
      <c r="AR35" s="48" t="s">
        <v>144</v>
      </c>
      <c r="AS35" s="48">
        <v>0</v>
      </c>
      <c r="AU35" s="49">
        <v>33</v>
      </c>
      <c r="AV35" s="48">
        <v>0</v>
      </c>
    </row>
    <row r="36" spans="2:48" ht="19">
      <c r="B36" s="11" t="str">
        <f>'[1]List of Variables'!$A35</f>
        <v>Emerging Market Bond Index (Global)</v>
      </c>
      <c r="C36" s="13" t="s">
        <v>215</v>
      </c>
      <c r="D36" s="11" t="str">
        <f>'[1]List of Variables'!$C35</f>
        <v>EMBI</v>
      </c>
      <c r="E36" s="11">
        <f>'[1]List of Variables'!$D35</f>
        <v>4</v>
      </c>
      <c r="F36" s="11">
        <f>'[1]List of Variables'!$E35</f>
        <v>0</v>
      </c>
      <c r="G36" s="13">
        <v>0</v>
      </c>
      <c r="H36" s="13">
        <v>7</v>
      </c>
      <c r="AQ36" s="49">
        <v>34</v>
      </c>
      <c r="AR36" s="48" t="s">
        <v>145</v>
      </c>
      <c r="AS36" s="48">
        <v>0</v>
      </c>
      <c r="AU36" s="49">
        <v>34</v>
      </c>
      <c r="AV36" s="48">
        <v>0</v>
      </c>
    </row>
    <row r="37" spans="2:48" ht="19">
      <c r="B37" s="11" t="str">
        <f>'[1]List of Variables'!$A36</f>
        <v>Emerging Market Bond Index (Colombia)</v>
      </c>
      <c r="C37" s="13" t="s">
        <v>215</v>
      </c>
      <c r="D37" s="11" t="str">
        <f>'[1]List of Variables'!$C36</f>
        <v>EMBICOL</v>
      </c>
      <c r="E37" s="11">
        <f>'[1]List of Variables'!$D36</f>
        <v>4</v>
      </c>
      <c r="F37" s="11">
        <f>'[1]List of Variables'!$E36</f>
        <v>0</v>
      </c>
      <c r="G37" s="13">
        <v>1</v>
      </c>
      <c r="H37" s="13">
        <v>7</v>
      </c>
      <c r="AQ37" s="49">
        <v>35</v>
      </c>
      <c r="AR37" s="48" t="s">
        <v>146</v>
      </c>
      <c r="AS37" s="48">
        <v>1</v>
      </c>
      <c r="AU37" s="49">
        <v>35</v>
      </c>
      <c r="AV37" s="48">
        <v>1</v>
      </c>
    </row>
    <row r="38" spans="2:48" ht="19">
      <c r="B38" s="11" t="str">
        <f>'[1]List of Variables'!$A37</f>
        <v>Emerging Market Bond Index (LATINO)</v>
      </c>
      <c r="C38" s="13" t="s">
        <v>215</v>
      </c>
      <c r="D38" s="11" t="str">
        <f>'[1]List of Variables'!$C37</f>
        <v>EMBILATINO</v>
      </c>
      <c r="E38" s="11">
        <f>'[1]List of Variables'!$D37</f>
        <v>4</v>
      </c>
      <c r="F38" s="11">
        <f>'[1]List of Variables'!$E37</f>
        <v>0</v>
      </c>
      <c r="G38" s="13">
        <v>0</v>
      </c>
      <c r="H38" s="13">
        <v>5</v>
      </c>
      <c r="AQ38" s="49">
        <v>36</v>
      </c>
      <c r="AR38" s="48" t="s">
        <v>147</v>
      </c>
      <c r="AS38" s="48">
        <v>0</v>
      </c>
      <c r="AU38" s="49">
        <v>36</v>
      </c>
      <c r="AV38" s="48">
        <v>0</v>
      </c>
    </row>
    <row r="39" spans="2:48" ht="19">
      <c r="B39" s="11" t="str">
        <f>'[1]List of Variables'!$A38</f>
        <v>Monetary Policy Rate</v>
      </c>
      <c r="C39" s="13" t="s">
        <v>68</v>
      </c>
      <c r="D39" s="11" t="str">
        <f>'[1]List of Variables'!$C38</f>
        <v>TPM</v>
      </c>
      <c r="E39" s="11">
        <f>'[1]List of Variables'!$D38</f>
        <v>1</v>
      </c>
      <c r="F39" s="11">
        <f>'[1]List of Variables'!$E38</f>
        <v>0</v>
      </c>
      <c r="G39" s="13">
        <v>1</v>
      </c>
      <c r="H39" s="13">
        <v>4</v>
      </c>
      <c r="AQ39" s="49">
        <v>37</v>
      </c>
      <c r="AR39" s="48" t="s">
        <v>148</v>
      </c>
      <c r="AS39" s="48">
        <v>1</v>
      </c>
      <c r="AU39" s="49">
        <v>37</v>
      </c>
      <c r="AV39" s="48">
        <v>1</v>
      </c>
    </row>
    <row r="40" spans="2:48" ht="19">
      <c r="B40" s="11" t="str">
        <f>'[1]List of Variables'!$A39</f>
        <v>Google Trends: Dólar estadounidense</v>
      </c>
      <c r="C40" s="13" t="s">
        <v>70</v>
      </c>
      <c r="D40" s="11" t="str">
        <f>'[1]List of Variables'!$C39</f>
        <v>GTDE</v>
      </c>
      <c r="E40" s="11">
        <f>'[1]List of Variables'!$D39</f>
        <v>3</v>
      </c>
      <c r="F40" s="11">
        <f>'[1]List of Variables'!$E39</f>
        <v>0</v>
      </c>
      <c r="G40" s="13">
        <v>2</v>
      </c>
      <c r="H40" s="13">
        <v>8</v>
      </c>
      <c r="AQ40" s="49">
        <v>38</v>
      </c>
      <c r="AR40" s="48" t="s">
        <v>149</v>
      </c>
      <c r="AS40" s="48">
        <v>2</v>
      </c>
      <c r="AU40" s="49">
        <v>38</v>
      </c>
      <c r="AV40" s="48">
        <v>2</v>
      </c>
    </row>
    <row r="41" spans="2:48" ht="19">
      <c r="B41" s="11" t="str">
        <f>'[1]List of Variables'!$A40</f>
        <v>Google Trends: Precios</v>
      </c>
      <c r="C41" s="13" t="s">
        <v>70</v>
      </c>
      <c r="D41" s="11" t="str">
        <f>'[1]List of Variables'!$C40</f>
        <v>GTPRE</v>
      </c>
      <c r="E41" s="11">
        <f>'[1]List of Variables'!$D40</f>
        <v>3</v>
      </c>
      <c r="F41" s="11">
        <f>'[1]List of Variables'!$E40</f>
        <v>0</v>
      </c>
      <c r="G41" s="13">
        <v>1</v>
      </c>
      <c r="H41" s="13">
        <v>8</v>
      </c>
      <c r="AQ41" s="49">
        <v>39</v>
      </c>
      <c r="AR41" s="48" t="s">
        <v>150</v>
      </c>
      <c r="AS41" s="48">
        <v>1</v>
      </c>
      <c r="AU41" s="49">
        <v>39</v>
      </c>
      <c r="AV41" s="48">
        <v>1</v>
      </c>
    </row>
    <row r="42" spans="2:48" ht="19">
      <c r="B42" s="11" t="str">
        <f>'[1]List of Variables'!$A41</f>
        <v>Consumer Sentiment Index</v>
      </c>
      <c r="C42" s="13" t="s">
        <v>73</v>
      </c>
      <c r="D42" s="11" t="str">
        <f>'[1]List of Variables'!$C41</f>
        <v>ICC</v>
      </c>
      <c r="E42" s="11">
        <f>'[1]List of Variables'!$D41</f>
        <v>13</v>
      </c>
      <c r="F42" s="11">
        <f>'[1]List of Variables'!$E41</f>
        <v>0</v>
      </c>
      <c r="G42" s="13">
        <v>1</v>
      </c>
      <c r="H42" s="13">
        <v>6</v>
      </c>
      <c r="AQ42" s="49">
        <v>40</v>
      </c>
      <c r="AR42" s="48" t="s">
        <v>151</v>
      </c>
      <c r="AS42" s="48">
        <v>1</v>
      </c>
      <c r="AU42" s="49">
        <v>40</v>
      </c>
      <c r="AV42" s="48">
        <v>1</v>
      </c>
    </row>
    <row r="43" spans="2:48" ht="19">
      <c r="B43" s="11" t="str">
        <f>'[1]List of Variables'!$A42</f>
        <v>Industrial Sentiment Index</v>
      </c>
      <c r="C43" s="13" t="s">
        <v>73</v>
      </c>
      <c r="D43" s="11" t="str">
        <f>'[1]List of Variables'!$C42</f>
        <v>ICI</v>
      </c>
      <c r="E43" s="11">
        <f>'[1]List of Variables'!$D42</f>
        <v>23</v>
      </c>
      <c r="F43" s="11">
        <f>'[1]List of Variables'!$E42</f>
        <v>0</v>
      </c>
      <c r="G43" s="13">
        <v>0</v>
      </c>
      <c r="H43" s="13">
        <v>6</v>
      </c>
      <c r="AQ43" s="49">
        <v>41</v>
      </c>
      <c r="AR43" s="48" t="s">
        <v>152</v>
      </c>
      <c r="AS43" s="48">
        <v>0</v>
      </c>
      <c r="AU43" s="49">
        <v>41</v>
      </c>
      <c r="AV43" s="48">
        <v>0</v>
      </c>
    </row>
    <row r="44" spans="2:48" ht="19">
      <c r="B44" s="11" t="str">
        <f>'[1]List of Variables'!$A43</f>
        <v>Commercial Sentiment Index</v>
      </c>
      <c r="C44" s="13" t="s">
        <v>73</v>
      </c>
      <c r="D44" s="11" t="str">
        <f>'[1]List of Variables'!$C43</f>
        <v>ICCom</v>
      </c>
      <c r="E44" s="11">
        <f>'[1]List of Variables'!$D43</f>
        <v>23</v>
      </c>
      <c r="F44" s="11">
        <f>'[1]List of Variables'!$E43</f>
        <v>0</v>
      </c>
      <c r="G44" s="13">
        <v>0</v>
      </c>
      <c r="H44" s="13">
        <v>6</v>
      </c>
      <c r="AQ44" s="49">
        <v>42</v>
      </c>
      <c r="AR44" s="48" t="s">
        <v>153</v>
      </c>
      <c r="AS44" s="48">
        <v>0</v>
      </c>
      <c r="AU44" s="49">
        <v>42</v>
      </c>
      <c r="AV44" s="48">
        <v>0</v>
      </c>
    </row>
    <row r="45" spans="2:48" ht="19">
      <c r="B45" s="11" t="str">
        <f>'[1]List of Variables'!$A44</f>
        <v xml:space="preserve">Total Exports </v>
      </c>
      <c r="C45" s="13" t="s">
        <v>69</v>
      </c>
      <c r="D45" s="11" t="str">
        <f>'[1]List of Variables'!$C44</f>
        <v>TEXP</v>
      </c>
      <c r="E45" s="11">
        <f>'[1]List of Variables'!$D44</f>
        <v>31</v>
      </c>
      <c r="F45" s="11">
        <f>'[1]List of Variables'!$E44</f>
        <v>3</v>
      </c>
      <c r="G45" s="13">
        <v>0</v>
      </c>
      <c r="H45" s="13">
        <v>5</v>
      </c>
      <c r="AQ45" s="49">
        <v>43</v>
      </c>
      <c r="AR45" s="48" t="s">
        <v>154</v>
      </c>
      <c r="AS45" s="48">
        <v>0</v>
      </c>
      <c r="AU45" s="49">
        <v>43</v>
      </c>
      <c r="AV45" s="48">
        <v>0</v>
      </c>
    </row>
    <row r="46" spans="2:48" ht="19">
      <c r="B46" s="11" t="str">
        <f>'[1]List of Variables'!$A45</f>
        <v>Agriculture, Food and Beverages Exports</v>
      </c>
      <c r="C46" s="13" t="s">
        <v>69</v>
      </c>
      <c r="D46" s="11" t="str">
        <f>'[1]List of Variables'!$C45</f>
        <v>AEXP</v>
      </c>
      <c r="E46" s="11">
        <f>'[1]List of Variables'!$D45</f>
        <v>31</v>
      </c>
      <c r="F46" s="11">
        <f>'[1]List of Variables'!$E45</f>
        <v>3</v>
      </c>
      <c r="G46" s="13">
        <v>0</v>
      </c>
      <c r="H46" s="13">
        <v>5</v>
      </c>
      <c r="AQ46" s="49">
        <v>44</v>
      </c>
      <c r="AR46" s="48" t="s">
        <v>155</v>
      </c>
      <c r="AS46" s="48">
        <v>0</v>
      </c>
      <c r="AU46" s="49">
        <v>44</v>
      </c>
      <c r="AV46" s="48">
        <v>0</v>
      </c>
    </row>
    <row r="47" spans="2:48" ht="19">
      <c r="B47" s="11" t="str">
        <f>'[1]List of Variables'!$A46</f>
        <v>Manufacturing Exports</v>
      </c>
      <c r="C47" s="13" t="s">
        <v>69</v>
      </c>
      <c r="D47" s="11" t="str">
        <f>'[1]List of Variables'!$C46</f>
        <v>MEXP</v>
      </c>
      <c r="E47" s="11">
        <f>'[1]List of Variables'!$D46</f>
        <v>31</v>
      </c>
      <c r="F47" s="11">
        <f>'[1]List of Variables'!$E46</f>
        <v>3</v>
      </c>
      <c r="G47" s="13">
        <v>0</v>
      </c>
      <c r="H47" s="13">
        <v>5</v>
      </c>
      <c r="AQ47" s="49">
        <v>45</v>
      </c>
      <c r="AR47" s="48" t="s">
        <v>156</v>
      </c>
      <c r="AS47" s="48">
        <v>0</v>
      </c>
      <c r="AU47" s="49">
        <v>45</v>
      </c>
      <c r="AV47" s="48">
        <v>0</v>
      </c>
    </row>
    <row r="48" spans="2:48" ht="19">
      <c r="B48" s="11" t="str">
        <f>'[1]List of Variables'!$A47</f>
        <v>Fuels and Extractive Sector Exports</v>
      </c>
      <c r="C48" s="13" t="s">
        <v>69</v>
      </c>
      <c r="D48" s="11" t="str">
        <f>'[1]List of Variables'!$C47</f>
        <v>FEEXP</v>
      </c>
      <c r="E48" s="11">
        <f>'[1]List of Variables'!$D47</f>
        <v>31</v>
      </c>
      <c r="F48" s="11">
        <f>'[1]List of Variables'!$E47</f>
        <v>3</v>
      </c>
      <c r="G48" s="13">
        <v>0</v>
      </c>
      <c r="H48" s="13">
        <v>5</v>
      </c>
      <c r="AQ48" s="49">
        <v>46</v>
      </c>
      <c r="AR48" s="48" t="s">
        <v>157</v>
      </c>
      <c r="AS48" s="48">
        <v>0</v>
      </c>
      <c r="AU48" s="49">
        <v>46</v>
      </c>
      <c r="AV48" s="48">
        <v>0</v>
      </c>
    </row>
    <row r="49" spans="2:48" ht="19">
      <c r="B49" s="11" t="str">
        <f>'[1]List of Variables'!$A48</f>
        <v>Total Imports</v>
      </c>
      <c r="C49" s="13" t="s">
        <v>69</v>
      </c>
      <c r="D49" s="11" t="str">
        <f>'[1]List of Variables'!$C48</f>
        <v>TIMP</v>
      </c>
      <c r="E49" s="11">
        <f>'[1]List of Variables'!$D48</f>
        <v>50</v>
      </c>
      <c r="F49" s="11">
        <f>'[1]List of Variables'!$E48</f>
        <v>3</v>
      </c>
      <c r="G49" s="13">
        <v>0</v>
      </c>
      <c r="H49" s="13">
        <v>5</v>
      </c>
      <c r="AQ49" s="49">
        <v>47</v>
      </c>
      <c r="AR49" s="48" t="s">
        <v>158</v>
      </c>
      <c r="AS49" s="48">
        <v>0</v>
      </c>
      <c r="AU49" s="49">
        <v>47</v>
      </c>
      <c r="AV49" s="48">
        <v>0</v>
      </c>
    </row>
    <row r="50" spans="2:48" ht="19">
      <c r="B50" s="11" t="str">
        <f>'[1]List of Variables'!$A49</f>
        <v>Agriculture, Food and Beverages Imports</v>
      </c>
      <c r="C50" s="13" t="s">
        <v>69</v>
      </c>
      <c r="D50" s="11" t="str">
        <f>'[1]List of Variables'!$C49</f>
        <v>AIMP</v>
      </c>
      <c r="E50" s="11">
        <f>'[1]List of Variables'!$D49</f>
        <v>50</v>
      </c>
      <c r="F50" s="11">
        <f>'[1]List of Variables'!$E49</f>
        <v>3</v>
      </c>
      <c r="G50" s="13">
        <v>0</v>
      </c>
      <c r="H50" s="13">
        <v>5</v>
      </c>
      <c r="AQ50" s="49">
        <v>48</v>
      </c>
      <c r="AR50" s="48" t="s">
        <v>159</v>
      </c>
      <c r="AS50" s="48">
        <v>0</v>
      </c>
      <c r="AU50" s="49">
        <v>48</v>
      </c>
      <c r="AV50" s="48">
        <v>0</v>
      </c>
    </row>
    <row r="51" spans="2:48" ht="19">
      <c r="B51" s="11" t="str">
        <f>'[1]List of Variables'!$A50</f>
        <v>Manufacturing Imports</v>
      </c>
      <c r="C51" s="13" t="s">
        <v>69</v>
      </c>
      <c r="D51" s="11" t="str">
        <f>'[1]List of Variables'!$C50</f>
        <v>MIMP</v>
      </c>
      <c r="E51" s="11">
        <f>'[1]List of Variables'!$D50</f>
        <v>50</v>
      </c>
      <c r="F51" s="11">
        <f>'[1]List of Variables'!$E50</f>
        <v>3</v>
      </c>
      <c r="G51" s="13">
        <v>0</v>
      </c>
      <c r="H51" s="13">
        <v>5</v>
      </c>
      <c r="AQ51" s="49">
        <v>49</v>
      </c>
      <c r="AR51" s="48" t="s">
        <v>160</v>
      </c>
      <c r="AS51" s="48">
        <v>0</v>
      </c>
      <c r="AU51" s="49">
        <v>49</v>
      </c>
      <c r="AV51" s="48">
        <v>0</v>
      </c>
    </row>
    <row r="52" spans="2:48" ht="19">
      <c r="B52" s="11" t="str">
        <f>'[1]List of Variables'!$A51</f>
        <v>Fuels and Extractive Sector Impots</v>
      </c>
      <c r="C52" s="13" t="s">
        <v>69</v>
      </c>
      <c r="D52" s="11" t="str">
        <f>'[1]List of Variables'!$C51</f>
        <v>FEIMP</v>
      </c>
      <c r="E52" s="11">
        <f>'[1]List of Variables'!$D51</f>
        <v>50</v>
      </c>
      <c r="F52" s="11">
        <f>'[1]List of Variables'!$E51</f>
        <v>3</v>
      </c>
      <c r="G52" s="13">
        <v>0</v>
      </c>
      <c r="H52" s="13">
        <v>5</v>
      </c>
      <c r="AQ52" s="49">
        <v>50</v>
      </c>
      <c r="AR52" s="48" t="s">
        <v>161</v>
      </c>
      <c r="AS52" s="48">
        <v>0</v>
      </c>
      <c r="AU52" s="49">
        <v>50</v>
      </c>
      <c r="AV52" s="48">
        <v>0</v>
      </c>
    </row>
    <row r="53" spans="2:48" ht="19">
      <c r="B53" s="11" t="str">
        <f>'[1]List of Variables'!$A52</f>
        <v>Other Imports</v>
      </c>
      <c r="C53" s="13" t="s">
        <v>69</v>
      </c>
      <c r="D53" s="11" t="str">
        <f>'[1]List of Variables'!$C52</f>
        <v>OTIMP</v>
      </c>
      <c r="E53" s="11">
        <f>'[1]List of Variables'!$D52</f>
        <v>50</v>
      </c>
      <c r="F53" s="11">
        <f>'[1]List of Variables'!$E52</f>
        <v>3</v>
      </c>
      <c r="G53" s="13">
        <v>0</v>
      </c>
      <c r="H53" s="13">
        <v>5</v>
      </c>
      <c r="AQ53" s="49">
        <v>51</v>
      </c>
      <c r="AR53" s="48" t="s">
        <v>162</v>
      </c>
      <c r="AS53" s="48">
        <v>0</v>
      </c>
      <c r="AU53" s="49">
        <v>51</v>
      </c>
      <c r="AV53" s="48">
        <v>0</v>
      </c>
    </row>
    <row r="54" spans="2:48" ht="19">
      <c r="B54" s="11" t="str">
        <f>'[1]List of Variables'!$A53</f>
        <v>Colombian Food Price Index</v>
      </c>
      <c r="C54" s="13" t="s">
        <v>68</v>
      </c>
      <c r="D54" s="11" t="str">
        <f>'[1]List of Variables'!$C53</f>
        <v>FOODINF</v>
      </c>
      <c r="E54" s="11">
        <f>'[1]List of Variables'!$D53</f>
        <v>6</v>
      </c>
      <c r="F54" s="11">
        <f>'[1]List of Variables'!$E53</f>
        <v>3</v>
      </c>
      <c r="G54" s="13">
        <v>1</v>
      </c>
      <c r="H54" s="13">
        <v>3</v>
      </c>
      <c r="AQ54" s="49">
        <v>52</v>
      </c>
      <c r="AR54" s="48" t="s">
        <v>163</v>
      </c>
      <c r="AS54" s="48">
        <v>1</v>
      </c>
      <c r="AU54" s="49">
        <v>52</v>
      </c>
      <c r="AV54" s="48">
        <v>1</v>
      </c>
    </row>
    <row r="55" spans="2:48" ht="19">
      <c r="B55" s="11" t="str">
        <f>'[1]List of Variables'!$A54</f>
        <v>Colombian Food and Regulated Price Index</v>
      </c>
      <c r="C55" s="13" t="s">
        <v>68</v>
      </c>
      <c r="D55" s="11" t="str">
        <f>'[1]List of Variables'!$C54</f>
        <v>FOODRINF</v>
      </c>
      <c r="E55" s="11">
        <f>'[1]List of Variables'!$D54</f>
        <v>6</v>
      </c>
      <c r="F55" s="11">
        <f>'[1]List of Variables'!$E54</f>
        <v>3</v>
      </c>
      <c r="G55" s="13">
        <v>1</v>
      </c>
      <c r="H55" s="13">
        <v>3</v>
      </c>
      <c r="AQ55" s="49">
        <v>53</v>
      </c>
      <c r="AR55" s="48" t="s">
        <v>164</v>
      </c>
      <c r="AS55" s="48">
        <v>1</v>
      </c>
      <c r="AU55" s="49">
        <v>53</v>
      </c>
      <c r="AV55" s="48">
        <v>1</v>
      </c>
    </row>
    <row r="56" spans="2:48" ht="19">
      <c r="B56" s="11" t="str">
        <f>'[1]List of Variables'!$A55</f>
        <v xml:space="preserve">Participation Rate </v>
      </c>
      <c r="C56" s="13" t="s">
        <v>69</v>
      </c>
      <c r="D56" s="11" t="str">
        <f>'[1]List of Variables'!$C55</f>
        <v>PRATE</v>
      </c>
      <c r="E56" s="11">
        <f>'[1]List of Variables'!$D55</f>
        <v>31</v>
      </c>
      <c r="F56" s="11">
        <f>'[1]List of Variables'!$E55</f>
        <v>0</v>
      </c>
      <c r="G56" s="13">
        <v>1</v>
      </c>
      <c r="H56" s="13">
        <v>2</v>
      </c>
      <c r="AQ56" s="49">
        <v>54</v>
      </c>
      <c r="AR56" s="48" t="s">
        <v>165</v>
      </c>
      <c r="AS56" s="48">
        <v>1</v>
      </c>
      <c r="AU56" s="49">
        <v>54</v>
      </c>
      <c r="AV56" s="48">
        <v>1</v>
      </c>
    </row>
    <row r="57" spans="2:48" ht="19">
      <c r="B57" s="11" t="str">
        <f>'[1]List of Variables'!$A56</f>
        <v>Occupation Rate</v>
      </c>
      <c r="C57" s="13" t="s">
        <v>69</v>
      </c>
      <c r="D57" s="11" t="str">
        <f>'[1]List of Variables'!$C56</f>
        <v>OCRATE</v>
      </c>
      <c r="E57" s="11">
        <f>'[1]List of Variables'!$D56</f>
        <v>31</v>
      </c>
      <c r="F57" s="11">
        <f>'[1]List of Variables'!$E56</f>
        <v>0</v>
      </c>
      <c r="G57" s="13">
        <v>1</v>
      </c>
      <c r="H57" s="13">
        <v>2</v>
      </c>
      <c r="AQ57" s="49">
        <v>55</v>
      </c>
      <c r="AR57" s="48" t="s">
        <v>166</v>
      </c>
      <c r="AS57" s="48">
        <v>1</v>
      </c>
      <c r="AU57" s="49">
        <v>55</v>
      </c>
      <c r="AV57" s="48">
        <v>1</v>
      </c>
    </row>
    <row r="58" spans="2:48" ht="19">
      <c r="B58" s="11" t="str">
        <f>'[1]List of Variables'!$A57</f>
        <v>Global Supply Chain Pressure Index</v>
      </c>
      <c r="C58" s="13" t="s">
        <v>74</v>
      </c>
      <c r="D58" s="11" t="str">
        <f>'[1]List of Variables'!$C57</f>
        <v>GSCPI</v>
      </c>
      <c r="E58" s="11">
        <f>'[1]List of Variables'!$D57</f>
        <v>12</v>
      </c>
      <c r="F58" s="11">
        <f>'[1]List of Variables'!$E57</f>
        <v>0</v>
      </c>
      <c r="G58" s="13">
        <v>1</v>
      </c>
      <c r="H58" s="13">
        <v>7</v>
      </c>
      <c r="AQ58" s="49">
        <v>56</v>
      </c>
      <c r="AR58" s="48" t="s">
        <v>167</v>
      </c>
      <c r="AS58" s="48">
        <v>1</v>
      </c>
      <c r="AU58" s="49">
        <v>56</v>
      </c>
      <c r="AV58" s="48">
        <v>1</v>
      </c>
    </row>
    <row r="59" spans="2:48" ht="19">
      <c r="B59" s="11" t="str">
        <f>'[1]List of Variables'!$A58</f>
        <v>Google Trends: Inflación en Colombia</v>
      </c>
      <c r="C59" s="13" t="s">
        <v>70</v>
      </c>
      <c r="D59" s="11" t="str">
        <f>'[1]List of Variables'!$C58</f>
        <v>GTINFCOL</v>
      </c>
      <c r="E59" s="11">
        <f>'[1]List of Variables'!$D58</f>
        <v>3</v>
      </c>
      <c r="F59" s="11">
        <f>'[1]List of Variables'!$E58</f>
        <v>0</v>
      </c>
      <c r="G59" s="13">
        <v>1</v>
      </c>
      <c r="H59" s="13">
        <v>8</v>
      </c>
      <c r="AQ59" s="49">
        <v>57</v>
      </c>
      <c r="AR59" s="48" t="s">
        <v>168</v>
      </c>
      <c r="AS59" s="48">
        <v>1</v>
      </c>
      <c r="AU59" s="49">
        <v>57</v>
      </c>
      <c r="AV59" s="48">
        <v>1</v>
      </c>
    </row>
    <row r="60" spans="2:48" ht="19">
      <c r="B60" s="11" t="str">
        <f>'[1]List of Variables'!$A59</f>
        <v>Food International Prices</v>
      </c>
      <c r="C60" s="13" t="s">
        <v>77</v>
      </c>
      <c r="D60" s="11" t="str">
        <f>'[1]List of Variables'!$C59</f>
        <v>FOODINPRI</v>
      </c>
      <c r="E60" s="11">
        <f>'[1]List of Variables'!$D59</f>
        <v>8</v>
      </c>
      <c r="F60" s="11">
        <f>'[1]List of Variables'!$E59</f>
        <v>3</v>
      </c>
      <c r="G60" s="13">
        <v>0</v>
      </c>
      <c r="H60" s="13">
        <v>7</v>
      </c>
      <c r="AQ60" s="49">
        <v>58</v>
      </c>
      <c r="AR60" s="48" t="s">
        <v>169</v>
      </c>
      <c r="AS60" s="48">
        <v>0</v>
      </c>
      <c r="AU60" s="49">
        <v>58</v>
      </c>
      <c r="AV60" s="48">
        <v>0</v>
      </c>
    </row>
    <row r="61" spans="2:48" ht="19">
      <c r="B61" s="11" t="str">
        <f>'[1]List of Variables'!$A60</f>
        <v>Niño 3.4 Sea Surface Temperature Anomalies</v>
      </c>
      <c r="C61" s="13" t="s">
        <v>214</v>
      </c>
      <c r="D61" s="11" t="str">
        <f>'[1]List of Variables'!$C60</f>
        <v>SSTA3P4</v>
      </c>
      <c r="E61" s="11">
        <f>'[1]List of Variables'!$D60</f>
        <v>8</v>
      </c>
      <c r="F61" s="11">
        <f>'[1]List of Variables'!$E60</f>
        <v>0</v>
      </c>
      <c r="G61" s="13">
        <v>0</v>
      </c>
      <c r="H61" s="13">
        <v>7</v>
      </c>
      <c r="AQ61" s="49">
        <v>59</v>
      </c>
      <c r="AR61" s="48" t="s">
        <v>170</v>
      </c>
      <c r="AS61" s="48">
        <v>0</v>
      </c>
      <c r="AU61" s="49">
        <v>59</v>
      </c>
      <c r="AV61" s="48">
        <v>0</v>
      </c>
    </row>
    <row r="62" spans="2:48" ht="19">
      <c r="B62" s="11" t="str">
        <f>'[1]List of Variables'!$A61</f>
        <v>New Houses Price Index</v>
      </c>
      <c r="C62" s="13" t="s">
        <v>68</v>
      </c>
      <c r="D62" s="11" t="str">
        <f>'[1]List of Variables'!$C61</f>
        <v>NHPI</v>
      </c>
      <c r="E62" s="11">
        <f>'[1]List of Variables'!$D61</f>
        <v>28</v>
      </c>
      <c r="F62" s="11">
        <f>'[1]List of Variables'!$E61</f>
        <v>3</v>
      </c>
      <c r="G62" s="13">
        <v>1</v>
      </c>
      <c r="H62" s="13">
        <v>3</v>
      </c>
      <c r="AQ62" s="49">
        <v>60</v>
      </c>
      <c r="AR62" s="48" t="s">
        <v>171</v>
      </c>
      <c r="AS62" s="48">
        <v>1</v>
      </c>
      <c r="AU62" s="49">
        <v>60</v>
      </c>
      <c r="AV62" s="48">
        <v>1</v>
      </c>
    </row>
    <row r="63" spans="2:48" ht="19">
      <c r="B63" s="11" t="str">
        <f>'[1]List of Variables'!$A62</f>
        <v>Total Loans Rate</v>
      </c>
      <c r="C63" s="13" t="s">
        <v>68</v>
      </c>
      <c r="D63" s="11" t="str">
        <f>'[1]List of Variables'!$C62</f>
        <v>CRERTOT</v>
      </c>
      <c r="E63" s="11">
        <f>'[1]List of Variables'!$D62</f>
        <v>10</v>
      </c>
      <c r="F63" s="11">
        <f>'[1]List of Variables'!$E62</f>
        <v>0</v>
      </c>
      <c r="G63" s="13">
        <v>0</v>
      </c>
      <c r="H63" s="13">
        <v>4</v>
      </c>
      <c r="AQ63" s="49">
        <v>61</v>
      </c>
      <c r="AR63" s="48" t="s">
        <v>172</v>
      </c>
      <c r="AS63" s="48">
        <v>0</v>
      </c>
      <c r="AU63" s="49">
        <v>61</v>
      </c>
      <c r="AV63" s="48">
        <v>0</v>
      </c>
    </row>
    <row r="64" spans="2:48" ht="19">
      <c r="B64" s="11" t="str">
        <f>'[1]List of Variables'!$A63</f>
        <v>Google Trends: Dólar</v>
      </c>
      <c r="C64" s="13" t="s">
        <v>70</v>
      </c>
      <c r="D64" s="11" t="str">
        <f>'[1]List of Variables'!$C63</f>
        <v>GTDD</v>
      </c>
      <c r="E64" s="11">
        <f>'[1]List of Variables'!$D63</f>
        <v>3</v>
      </c>
      <c r="F64" s="11">
        <f>'[1]List of Variables'!$E63</f>
        <v>0</v>
      </c>
      <c r="G64" s="13">
        <v>2</v>
      </c>
      <c r="H64" s="13">
        <v>8</v>
      </c>
      <c r="AQ64" s="49">
        <v>62</v>
      </c>
      <c r="AR64" s="48" t="s">
        <v>173</v>
      </c>
      <c r="AS64" s="48">
        <v>2</v>
      </c>
      <c r="AU64" s="49">
        <v>62</v>
      </c>
      <c r="AV64" s="48">
        <v>2</v>
      </c>
    </row>
    <row r="65" spans="2:48" ht="19">
      <c r="B65" s="11" t="str">
        <f>'[1]List of Variables'!$A64</f>
        <v>Google Trends: Precios en Colombia</v>
      </c>
      <c r="C65" s="13" t="s">
        <v>70</v>
      </c>
      <c r="D65" s="11" t="str">
        <f>'[1]List of Variables'!$C64</f>
        <v>GTPCOL</v>
      </c>
      <c r="E65" s="11">
        <f>'[1]List of Variables'!$D64</f>
        <v>3</v>
      </c>
      <c r="F65" s="11">
        <f>'[1]List of Variables'!$E64</f>
        <v>0</v>
      </c>
      <c r="G65" s="13">
        <v>0</v>
      </c>
      <c r="H65" s="13">
        <v>8</v>
      </c>
      <c r="AQ65" s="49">
        <v>63</v>
      </c>
      <c r="AR65" s="48" t="s">
        <v>174</v>
      </c>
      <c r="AS65" s="48">
        <v>0</v>
      </c>
      <c r="AU65" s="49">
        <v>63</v>
      </c>
      <c r="AV65" s="48">
        <v>0</v>
      </c>
    </row>
    <row r="66" spans="2:48" ht="19">
      <c r="B66" s="11" t="str">
        <f>'[1]List of Variables'!$A65</f>
        <v>Google Trends: Colombia precios</v>
      </c>
      <c r="C66" s="13" t="s">
        <v>70</v>
      </c>
      <c r="D66" s="11" t="str">
        <f>'[1]List of Variables'!$C65</f>
        <v>GTCOLPRE</v>
      </c>
      <c r="E66" s="11">
        <f>'[1]List of Variables'!$D65</f>
        <v>3</v>
      </c>
      <c r="F66" s="11">
        <f>'[1]List of Variables'!$E65</f>
        <v>0</v>
      </c>
      <c r="G66" s="13">
        <v>1</v>
      </c>
      <c r="H66" s="13">
        <v>8</v>
      </c>
      <c r="AQ66" s="49">
        <v>64</v>
      </c>
      <c r="AR66" s="48" t="s">
        <v>175</v>
      </c>
      <c r="AS66" s="48">
        <v>1</v>
      </c>
      <c r="AU66" s="49">
        <v>64</v>
      </c>
      <c r="AV66" s="48">
        <v>1</v>
      </c>
    </row>
    <row r="67" spans="2:48" ht="19">
      <c r="B67" s="11" t="str">
        <f>'[1]List of Variables'!$A66</f>
        <v>Google Trends: Precio del dólar</v>
      </c>
      <c r="C67" s="13" t="s">
        <v>70</v>
      </c>
      <c r="D67" s="11" t="str">
        <f>'[1]List of Variables'!$C66</f>
        <v>GTPDOL</v>
      </c>
      <c r="E67" s="11">
        <f>'[1]List of Variables'!$D66</f>
        <v>3</v>
      </c>
      <c r="F67" s="11">
        <f>'[1]List of Variables'!$E66</f>
        <v>0</v>
      </c>
      <c r="G67" s="13">
        <v>1</v>
      </c>
      <c r="H67" s="13">
        <v>8</v>
      </c>
      <c r="AQ67" s="49">
        <v>65</v>
      </c>
      <c r="AR67" s="48" t="s">
        <v>176</v>
      </c>
      <c r="AS67" s="48">
        <v>1</v>
      </c>
      <c r="AU67" s="49">
        <v>65</v>
      </c>
      <c r="AV67" s="48">
        <v>1</v>
      </c>
    </row>
    <row r="68" spans="2:48" ht="19">
      <c r="B68" s="11" t="str">
        <f>'[1]List of Variables'!$A67</f>
        <v>Google Trends: Política Monetaria</v>
      </c>
      <c r="C68" s="13" t="s">
        <v>70</v>
      </c>
      <c r="D68" s="11" t="str">
        <f>'[1]List of Variables'!$C67</f>
        <v>GTPM</v>
      </c>
      <c r="E68" s="11">
        <f>'[1]List of Variables'!$D67</f>
        <v>3</v>
      </c>
      <c r="F68" s="11">
        <f>'[1]List of Variables'!$E67</f>
        <v>0</v>
      </c>
      <c r="G68" s="13">
        <v>0</v>
      </c>
      <c r="H68" s="13">
        <v>8</v>
      </c>
      <c r="AQ68" s="49">
        <v>66</v>
      </c>
      <c r="AR68" s="48" t="s">
        <v>177</v>
      </c>
      <c r="AS68" s="48">
        <v>0</v>
      </c>
      <c r="AU68" s="49">
        <v>66</v>
      </c>
      <c r="AV68" s="48">
        <v>0</v>
      </c>
    </row>
    <row r="69" spans="2:48" ht="19">
      <c r="B69" s="11" t="str">
        <f>'[1]List of Variables'!$A68</f>
        <v>Google Trends: TRM</v>
      </c>
      <c r="C69" s="13" t="s">
        <v>70</v>
      </c>
      <c r="D69" s="11" t="str">
        <f>'[1]List of Variables'!$C68</f>
        <v>GTTRM</v>
      </c>
      <c r="E69" s="11">
        <f>'[1]List of Variables'!$D68</f>
        <v>3</v>
      </c>
      <c r="F69" s="11">
        <f>'[1]List of Variables'!$E68</f>
        <v>0</v>
      </c>
      <c r="G69" s="30">
        <v>1</v>
      </c>
      <c r="H69" s="13">
        <v>8</v>
      </c>
      <c r="AQ69" s="49">
        <v>67</v>
      </c>
      <c r="AR69" s="48" t="s">
        <v>178</v>
      </c>
      <c r="AS69" s="48">
        <v>1</v>
      </c>
      <c r="AU69" s="49">
        <v>67</v>
      </c>
      <c r="AV69" s="48">
        <v>1</v>
      </c>
    </row>
    <row r="70" spans="2:48" ht="19">
      <c r="B70" s="11" t="str">
        <f>'[1]List of Variables'!$A69</f>
        <v>Google Trends: IPC</v>
      </c>
      <c r="C70" s="13" t="s">
        <v>70</v>
      </c>
      <c r="D70" s="11" t="str">
        <f>'[1]List of Variables'!$C69</f>
        <v>GTIPC</v>
      </c>
      <c r="E70" s="11">
        <f>'[1]List of Variables'!$D69</f>
        <v>3</v>
      </c>
      <c r="F70" s="11">
        <f>'[1]List of Variables'!$E69</f>
        <v>0</v>
      </c>
      <c r="G70" s="30">
        <v>1</v>
      </c>
      <c r="H70" s="13">
        <v>8</v>
      </c>
      <c r="AQ70" s="49">
        <v>68</v>
      </c>
      <c r="AR70" s="48" t="s">
        <v>179</v>
      </c>
      <c r="AS70" s="48">
        <v>1</v>
      </c>
      <c r="AU70" s="49">
        <v>68</v>
      </c>
      <c r="AV70" s="48">
        <v>1</v>
      </c>
    </row>
    <row r="71" spans="2:48" ht="19">
      <c r="B71" s="11" t="str">
        <f>'[1]List of Variables'!$A70</f>
        <v>Google Trends: Exportaciones</v>
      </c>
      <c r="C71" s="13" t="s">
        <v>70</v>
      </c>
      <c r="D71" s="11" t="str">
        <f>'[1]List of Variables'!$C70</f>
        <v>GTEXPO</v>
      </c>
      <c r="E71" s="11">
        <f>'[1]List of Variables'!$D70</f>
        <v>3</v>
      </c>
      <c r="F71" s="11">
        <f>'[1]List of Variables'!$E70</f>
        <v>0</v>
      </c>
      <c r="G71" s="13">
        <v>0</v>
      </c>
      <c r="H71" s="13">
        <v>8</v>
      </c>
      <c r="AQ71" s="49">
        <v>69</v>
      </c>
      <c r="AR71" s="48" t="s">
        <v>180</v>
      </c>
      <c r="AS71" s="48">
        <v>0</v>
      </c>
      <c r="AU71" s="49">
        <v>69</v>
      </c>
      <c r="AV71" s="48">
        <v>0</v>
      </c>
    </row>
    <row r="72" spans="2:48" ht="19">
      <c r="B72" s="11" t="str">
        <f>'[1]List of Variables'!$A71</f>
        <v>Google Trends: Importaciones</v>
      </c>
      <c r="C72" s="13" t="s">
        <v>70</v>
      </c>
      <c r="D72" s="11" t="str">
        <f>'[1]List of Variables'!$C71</f>
        <v>GTIMPO</v>
      </c>
      <c r="E72" s="11">
        <f>'[1]List of Variables'!$D71</f>
        <v>3</v>
      </c>
      <c r="F72" s="11">
        <f>'[1]List of Variables'!$E71</f>
        <v>0</v>
      </c>
      <c r="G72" s="13">
        <v>0</v>
      </c>
      <c r="H72" s="13">
        <v>8</v>
      </c>
      <c r="AQ72" s="49">
        <v>70</v>
      </c>
      <c r="AR72" s="48" t="s">
        <v>181</v>
      </c>
      <c r="AS72" s="48">
        <v>0</v>
      </c>
      <c r="AU72" s="49">
        <v>70</v>
      </c>
      <c r="AV72" s="48">
        <v>0</v>
      </c>
    </row>
    <row r="73" spans="2:48" ht="20" thickBot="1">
      <c r="B73" s="27"/>
      <c r="C73" s="4"/>
      <c r="D73" s="28"/>
      <c r="E73" s="4"/>
      <c r="F73" s="4"/>
      <c r="G73" s="4"/>
      <c r="H73" s="4"/>
    </row>
    <row r="74" spans="2:48" ht="19">
      <c r="B74" s="29" t="s">
        <v>101</v>
      </c>
      <c r="D74" s="8"/>
    </row>
    <row r="75" spans="2:48" ht="19">
      <c r="B75" s="37" t="s">
        <v>182</v>
      </c>
      <c r="D75" s="8"/>
    </row>
    <row r="76" spans="2:48" ht="19">
      <c r="B76" s="11"/>
      <c r="D76" s="8"/>
    </row>
    <row r="77" spans="2:48" ht="19">
      <c r="B77" s="11"/>
      <c r="D77" s="8"/>
    </row>
    <row r="78" spans="2:48" ht="19">
      <c r="B78" s="11"/>
      <c r="D78" s="8"/>
    </row>
    <row r="79" spans="2:48" ht="19">
      <c r="B79" s="11"/>
    </row>
    <row r="80" spans="2:48" ht="19">
      <c r="B80" s="11"/>
    </row>
    <row r="81" spans="2:2" ht="19">
      <c r="B81" s="11"/>
    </row>
    <row r="82" spans="2:2" ht="19">
      <c r="B82" s="11"/>
    </row>
    <row r="83" spans="2:2" ht="19">
      <c r="B83" s="11"/>
    </row>
    <row r="84" spans="2:2" ht="19">
      <c r="B84" s="11"/>
    </row>
    <row r="85" spans="2:2" ht="19">
      <c r="B85" s="11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43E7-9F3A-BB46-80B9-E96FCBC32625}">
  <dimension ref="A1:AL61"/>
  <sheetViews>
    <sheetView topLeftCell="F1" zoomScale="125" workbookViewId="0">
      <selection activeCell="B10" sqref="B10"/>
    </sheetView>
  </sheetViews>
  <sheetFormatPr baseColWidth="10" defaultRowHeight="16"/>
  <cols>
    <col min="1" max="1" width="21" customWidth="1"/>
    <col min="2" max="3" width="12.1640625" customWidth="1"/>
    <col min="6" max="6" width="21" customWidth="1"/>
  </cols>
  <sheetData>
    <row r="1" spans="1:18">
      <c r="A1" s="86" t="s">
        <v>1</v>
      </c>
      <c r="B1" s="86"/>
      <c r="C1" s="86"/>
      <c r="D1" s="86"/>
      <c r="F1" s="90" t="s">
        <v>2</v>
      </c>
      <c r="G1" s="90"/>
      <c r="H1" s="90"/>
      <c r="I1" s="90"/>
      <c r="K1" s="90" t="s">
        <v>95</v>
      </c>
      <c r="L1" s="90"/>
      <c r="M1" s="90"/>
      <c r="N1" s="90"/>
      <c r="Q1" t="s">
        <v>191</v>
      </c>
      <c r="R1" t="s">
        <v>96</v>
      </c>
    </row>
    <row r="2" spans="1:18">
      <c r="A2" s="9" t="s">
        <v>53</v>
      </c>
      <c r="B2" s="9" t="s">
        <v>93</v>
      </c>
      <c r="C2" s="9" t="s">
        <v>96</v>
      </c>
      <c r="D2" s="9" t="s">
        <v>94</v>
      </c>
      <c r="F2" s="9" t="s">
        <v>53</v>
      </c>
      <c r="G2" s="9" t="s">
        <v>93</v>
      </c>
      <c r="H2" s="9" t="s">
        <v>96</v>
      </c>
      <c r="I2" s="9" t="s">
        <v>94</v>
      </c>
      <c r="K2" s="9" t="s">
        <v>53</v>
      </c>
      <c r="L2" s="9" t="s">
        <v>93</v>
      </c>
      <c r="M2" s="9" t="s">
        <v>96</v>
      </c>
      <c r="N2" s="9" t="s">
        <v>94</v>
      </c>
      <c r="P2" t="s">
        <v>197</v>
      </c>
      <c r="Q2" s="74">
        <v>0.24692823467366906</v>
      </c>
      <c r="R2">
        <f>Q2/B3</f>
        <v>0.72738032124697161</v>
      </c>
    </row>
    <row r="3" spans="1:18" s="35" customFormat="1">
      <c r="A3" s="33" t="s">
        <v>5</v>
      </c>
      <c r="B3" s="34">
        <v>0.3394761</v>
      </c>
      <c r="C3" s="34">
        <f>B3/$B$3</f>
        <v>1</v>
      </c>
      <c r="D3" s="34"/>
      <c r="F3" s="33" t="s">
        <v>5</v>
      </c>
      <c r="G3" s="34">
        <v>0.51125909999999997</v>
      </c>
      <c r="H3" s="34">
        <f>G3/$G$3</f>
        <v>1</v>
      </c>
      <c r="I3" s="34"/>
      <c r="K3" s="33" t="s">
        <v>5</v>
      </c>
      <c r="L3" s="34">
        <v>0.57786409999999999</v>
      </c>
      <c r="M3" s="34">
        <f>L3/$L$3</f>
        <v>1</v>
      </c>
      <c r="N3" s="34"/>
    </row>
    <row r="4" spans="1:18" s="35" customFormat="1">
      <c r="A4" s="33" t="s">
        <v>6</v>
      </c>
      <c r="B4" s="34">
        <v>0.49962489999999998</v>
      </c>
      <c r="C4" s="34">
        <f>B4/$B$3</f>
        <v>1.4717527979141978</v>
      </c>
      <c r="D4" s="34"/>
      <c r="F4" s="33" t="s">
        <v>6</v>
      </c>
      <c r="G4" s="34">
        <v>0.5211403</v>
      </c>
      <c r="H4" s="34">
        <f>G4/$G$3</f>
        <v>1.0193271865478777</v>
      </c>
      <c r="I4" s="34"/>
      <c r="K4" s="33" t="s">
        <v>6</v>
      </c>
      <c r="L4" s="34">
        <v>0.51739500000000005</v>
      </c>
      <c r="M4" s="34">
        <f t="shared" ref="M4:M35" si="0">L4/$L$3</f>
        <v>0.89535757628826584</v>
      </c>
      <c r="N4" s="34">
        <v>0.6109</v>
      </c>
    </row>
    <row r="5" spans="1:18" s="35" customFormat="1">
      <c r="A5" s="33" t="s">
        <v>7</v>
      </c>
      <c r="B5" s="34">
        <v>0.32012400000000002</v>
      </c>
      <c r="C5" s="34">
        <f t="shared" ref="C5:C33" si="1">B5/$B$3</f>
        <v>0.94299421962253016</v>
      </c>
      <c r="D5" s="34">
        <v>0.39219999999999999</v>
      </c>
      <c r="F5" s="33" t="s">
        <v>7</v>
      </c>
      <c r="G5" s="35">
        <v>0.53513310000000003</v>
      </c>
      <c r="H5" s="34">
        <f>G5/$G$3</f>
        <v>1.0466964793389497</v>
      </c>
      <c r="I5" s="34"/>
      <c r="K5" s="33" t="s">
        <v>7</v>
      </c>
      <c r="L5" s="34">
        <v>0.52536720000000003</v>
      </c>
      <c r="M5" s="34">
        <f>L5/$L$3</f>
        <v>0.90915355357773575</v>
      </c>
      <c r="N5" s="34">
        <v>0.5958</v>
      </c>
    </row>
    <row r="6" spans="1:18" s="35" customFormat="1">
      <c r="A6" s="33" t="s">
        <v>26</v>
      </c>
      <c r="B6" s="34">
        <v>0.36147489999999999</v>
      </c>
      <c r="C6" s="34">
        <f>B6/$B$3</f>
        <v>1.0648022055160877</v>
      </c>
      <c r="D6" s="34"/>
      <c r="F6" s="33" t="s">
        <v>26</v>
      </c>
      <c r="G6" s="34">
        <v>0.5047334</v>
      </c>
      <c r="H6" s="34">
        <f t="shared" ref="H6:H8" si="2">G6/$G$3</f>
        <v>0.98723602181359715</v>
      </c>
      <c r="I6" s="34">
        <v>0.76529999999999998</v>
      </c>
      <c r="K6" s="33" t="s">
        <v>26</v>
      </c>
      <c r="L6" s="34">
        <v>0.58629330000000002</v>
      </c>
      <c r="M6" s="34">
        <f t="shared" si="0"/>
        <v>1.0145868206728883</v>
      </c>
      <c r="N6" s="34"/>
    </row>
    <row r="7" spans="1:18" s="35" customFormat="1">
      <c r="A7" s="33" t="s">
        <v>35</v>
      </c>
      <c r="B7" s="34">
        <v>0.28532079999999999</v>
      </c>
      <c r="C7" s="34">
        <f t="shared" si="1"/>
        <v>0.84047389492220503</v>
      </c>
      <c r="D7" s="34">
        <v>5.3830000000000003E-2</v>
      </c>
      <c r="F7" s="33" t="s">
        <v>35</v>
      </c>
      <c r="G7" s="34">
        <v>0.56010360000000003</v>
      </c>
      <c r="H7" s="34">
        <f t="shared" si="2"/>
        <v>1.0955376637794811</v>
      </c>
      <c r="I7" s="34"/>
      <c r="K7" s="33" t="s">
        <v>35</v>
      </c>
      <c r="L7" s="34">
        <v>1.2823439999999999</v>
      </c>
      <c r="M7" s="34">
        <f t="shared" si="0"/>
        <v>2.2191099948932629</v>
      </c>
      <c r="N7" s="34"/>
    </row>
    <row r="8" spans="1:18" s="35" customFormat="1">
      <c r="A8" s="33" t="s">
        <v>36</v>
      </c>
      <c r="B8" s="34">
        <v>0.35581940000000001</v>
      </c>
      <c r="C8" s="34">
        <f t="shared" si="1"/>
        <v>1.0481427116665945</v>
      </c>
      <c r="D8" s="34"/>
      <c r="F8" s="33" t="s">
        <v>36</v>
      </c>
      <c r="G8" s="34">
        <v>0.52864900000000004</v>
      </c>
      <c r="H8" s="34">
        <f t="shared" si="2"/>
        <v>1.0340138688973948</v>
      </c>
      <c r="I8" s="34"/>
      <c r="K8" s="33" t="s">
        <v>36</v>
      </c>
      <c r="L8" s="34">
        <v>1.267862</v>
      </c>
      <c r="M8" s="34">
        <f t="shared" si="0"/>
        <v>2.194048739141262</v>
      </c>
      <c r="N8" s="34"/>
    </row>
    <row r="9" spans="1:18" s="35" customFormat="1">
      <c r="A9" s="33" t="s">
        <v>34</v>
      </c>
      <c r="B9" s="34">
        <v>0.31717079999999997</v>
      </c>
      <c r="C9" s="34">
        <f t="shared" si="1"/>
        <v>0.93429493269187425</v>
      </c>
      <c r="D9" s="34">
        <v>0.44330000000000003</v>
      </c>
      <c r="F9" s="33" t="s">
        <v>34</v>
      </c>
      <c r="G9" s="34">
        <v>0.62927569999999999</v>
      </c>
      <c r="H9" s="34">
        <f t="shared" ref="H9:H35" si="3">G9/$G$3</f>
        <v>1.2308352066496226</v>
      </c>
      <c r="I9" s="34"/>
      <c r="K9" s="33" t="s">
        <v>34</v>
      </c>
      <c r="L9" s="34">
        <v>0.81156689999999998</v>
      </c>
      <c r="M9" s="34">
        <f t="shared" si="0"/>
        <v>1.4044251927053437</v>
      </c>
      <c r="N9" s="34"/>
    </row>
    <row r="10" spans="1:18" s="35" customFormat="1">
      <c r="A10" s="33" t="s">
        <v>50</v>
      </c>
      <c r="B10" s="34">
        <v>0.29268309999999997</v>
      </c>
      <c r="C10" s="34">
        <f>B10/$B$3</f>
        <v>0.8621611359385829</v>
      </c>
      <c r="D10" s="34">
        <v>0.1933</v>
      </c>
      <c r="F10" s="33" t="s">
        <v>50</v>
      </c>
      <c r="G10" s="34">
        <v>0.50036250000000004</v>
      </c>
      <c r="H10" s="34">
        <f t="shared" si="3"/>
        <v>0.97868673633388648</v>
      </c>
      <c r="I10" s="34">
        <v>0.81920000000000004</v>
      </c>
      <c r="K10" s="33" t="s">
        <v>50</v>
      </c>
      <c r="L10" s="34">
        <v>0.5132835</v>
      </c>
      <c r="M10" s="34">
        <f t="shared" si="0"/>
        <v>0.88824258160352931</v>
      </c>
      <c r="N10" s="34">
        <v>0.57889999999999997</v>
      </c>
    </row>
    <row r="11" spans="1:18" s="35" customFormat="1">
      <c r="A11" s="33" t="s">
        <v>51</v>
      </c>
      <c r="B11" s="34">
        <v>0.26524059999999999</v>
      </c>
      <c r="C11" s="34">
        <f t="shared" si="1"/>
        <v>0.78132333910988139</v>
      </c>
      <c r="D11" s="34">
        <v>3.909E-2</v>
      </c>
      <c r="F11" s="33" t="s">
        <v>51</v>
      </c>
      <c r="G11" s="34">
        <v>0.47005530000000001</v>
      </c>
      <c r="H11" s="34">
        <f>G11/$G$3</f>
        <v>0.91940720468349613</v>
      </c>
      <c r="I11" s="34">
        <v>7.2349999999999998E-2</v>
      </c>
      <c r="K11" s="33" t="s">
        <v>51</v>
      </c>
      <c r="L11" s="34">
        <v>0.52512829999999999</v>
      </c>
      <c r="M11" s="34">
        <f t="shared" si="0"/>
        <v>0.908740134574894</v>
      </c>
      <c r="N11" s="34">
        <v>0.36270000000000002</v>
      </c>
    </row>
    <row r="12" spans="1:18" s="35" customFormat="1">
      <c r="A12" s="33" t="s">
        <v>52</v>
      </c>
      <c r="B12" s="34">
        <v>0.4891297</v>
      </c>
      <c r="C12" s="34">
        <f t="shared" si="1"/>
        <v>1.4408369248969219</v>
      </c>
      <c r="D12" s="34"/>
      <c r="F12" s="33" t="s">
        <v>52</v>
      </c>
      <c r="G12" s="34">
        <v>3.7484280000000001</v>
      </c>
      <c r="H12" s="34">
        <f t="shared" si="3"/>
        <v>7.3317580068501478</v>
      </c>
      <c r="I12" s="34"/>
      <c r="K12" s="33" t="s">
        <v>52</v>
      </c>
      <c r="L12" s="34">
        <v>6.1136609999999996</v>
      </c>
      <c r="M12" s="34">
        <f t="shared" si="0"/>
        <v>10.579755689962397</v>
      </c>
      <c r="N12" s="34"/>
    </row>
    <row r="13" spans="1:18" s="35" customFormat="1">
      <c r="A13" s="38" t="s">
        <v>30</v>
      </c>
      <c r="B13" s="34">
        <v>0.26469809999999999</v>
      </c>
      <c r="C13" s="34">
        <f t="shared" si="1"/>
        <v>0.77972528846655176</v>
      </c>
      <c r="D13" s="34">
        <v>2.7959999999999999E-2</v>
      </c>
      <c r="F13" s="38" t="s">
        <v>30</v>
      </c>
      <c r="G13" s="34">
        <v>0.43712119999999999</v>
      </c>
      <c r="H13" s="34">
        <f t="shared" si="3"/>
        <v>0.85498957377971363</v>
      </c>
      <c r="I13" s="34">
        <v>0.15390000000000001</v>
      </c>
      <c r="K13" s="38" t="s">
        <v>30</v>
      </c>
      <c r="L13" s="34">
        <v>0.49635069999999998</v>
      </c>
      <c r="M13" s="34">
        <f t="shared" si="0"/>
        <v>0.85894019026272783</v>
      </c>
      <c r="N13" s="34">
        <v>0.4078</v>
      </c>
    </row>
    <row r="14" spans="1:18" s="35" customFormat="1">
      <c r="A14" s="38" t="s">
        <v>32</v>
      </c>
      <c r="B14" s="34">
        <v>0.2641944</v>
      </c>
      <c r="C14" s="34">
        <f t="shared" si="1"/>
        <v>0.77824153158351939</v>
      </c>
      <c r="D14" s="34">
        <v>2.2939999999999999E-2</v>
      </c>
      <c r="F14" s="38" t="s">
        <v>32</v>
      </c>
      <c r="G14" s="34">
        <v>0.44274160000000001</v>
      </c>
      <c r="H14" s="34">
        <f t="shared" si="3"/>
        <v>0.8659828255379709</v>
      </c>
      <c r="I14" s="34">
        <v>0.104</v>
      </c>
      <c r="K14" s="38" t="s">
        <v>32</v>
      </c>
      <c r="L14" s="34">
        <v>0.49702010000000002</v>
      </c>
      <c r="M14" s="34">
        <f t="shared" si="0"/>
        <v>0.8600985941158138</v>
      </c>
      <c r="N14" s="34">
        <v>0.4078</v>
      </c>
    </row>
    <row r="15" spans="1:18" s="35" customFormat="1">
      <c r="A15" s="38" t="s">
        <v>37</v>
      </c>
      <c r="B15" s="34">
        <v>0.26276300000000002</v>
      </c>
      <c r="C15" s="34">
        <f t="shared" si="1"/>
        <v>0.77402503445750681</v>
      </c>
      <c r="D15" s="34">
        <v>2.7210000000000002E-2</v>
      </c>
      <c r="F15" s="38" t="s">
        <v>37</v>
      </c>
      <c r="G15" s="34">
        <v>0.46003519999999998</v>
      </c>
      <c r="H15" s="34">
        <f t="shared" si="3"/>
        <v>0.8998083359298642</v>
      </c>
      <c r="I15" s="34">
        <v>5.917E-2</v>
      </c>
      <c r="K15" s="38" t="s">
        <v>37</v>
      </c>
      <c r="L15" s="34">
        <v>0.50248289999999995</v>
      </c>
      <c r="M15" s="34">
        <f t="shared" si="0"/>
        <v>0.86955202789029451</v>
      </c>
      <c r="N15" s="34">
        <v>0.4168</v>
      </c>
    </row>
    <row r="16" spans="1:18" s="35" customFormat="1">
      <c r="A16" s="38" t="s">
        <v>82</v>
      </c>
      <c r="B16" s="34">
        <v>0.26511279999999998</v>
      </c>
      <c r="C16" s="34">
        <f t="shared" si="1"/>
        <v>0.78094687667261398</v>
      </c>
      <c r="D16" s="34">
        <v>2.8129999999999999E-2</v>
      </c>
      <c r="F16" s="38" t="s">
        <v>82</v>
      </c>
      <c r="G16" s="34">
        <v>0.51081299999999996</v>
      </c>
      <c r="H16" s="34">
        <f t="shared" si="3"/>
        <v>0.99912744829382982</v>
      </c>
      <c r="I16" s="34">
        <v>0.98860000000000003</v>
      </c>
      <c r="K16" s="38" t="s">
        <v>82</v>
      </c>
      <c r="L16" s="34">
        <v>0.61953199999999997</v>
      </c>
      <c r="M16" s="34">
        <f t="shared" si="0"/>
        <v>1.0721067462055525</v>
      </c>
      <c r="N16" s="34">
        <v>0.48709999999999998</v>
      </c>
    </row>
    <row r="17" spans="1:38" s="35" customFormat="1">
      <c r="A17" s="38" t="s">
        <v>38</v>
      </c>
      <c r="B17" s="34">
        <v>0.26499349999999999</v>
      </c>
      <c r="C17" s="34">
        <f t="shared" si="1"/>
        <v>0.78059545281685516</v>
      </c>
      <c r="D17" s="34">
        <v>3.1029999999999999E-2</v>
      </c>
      <c r="F17" s="38" t="s">
        <v>38</v>
      </c>
      <c r="G17" s="34">
        <v>0.43478650000000002</v>
      </c>
      <c r="H17" s="34">
        <f t="shared" si="3"/>
        <v>0.85042300469566223</v>
      </c>
      <c r="I17" s="34">
        <v>0.20480000000000001</v>
      </c>
      <c r="K17" s="38" t="s">
        <v>38</v>
      </c>
      <c r="L17" s="34">
        <v>0.49708409999999997</v>
      </c>
      <c r="M17" s="34">
        <f t="shared" si="0"/>
        <v>0.86020934679970595</v>
      </c>
      <c r="N17" s="34">
        <v>0.40989999999999999</v>
      </c>
      <c r="W17" s="52">
        <v>0.49635069999999998</v>
      </c>
      <c r="X17" s="52">
        <v>0.49702010000000002</v>
      </c>
      <c r="Y17" s="52">
        <v>0.50248289999999995</v>
      </c>
      <c r="Z17" s="52">
        <v>0.61953199999999997</v>
      </c>
      <c r="AA17" s="52">
        <v>0.49708409999999997</v>
      </c>
      <c r="AB17" s="52">
        <v>0.56405459999999996</v>
      </c>
      <c r="AC17" s="52">
        <v>0.50300389999999995</v>
      </c>
      <c r="AD17" s="52">
        <v>0.53691560000000005</v>
      </c>
      <c r="AE17" s="52">
        <v>0.49791210000000002</v>
      </c>
      <c r="AF17" s="52">
        <v>0.65857869999999996</v>
      </c>
      <c r="AG17" s="52">
        <v>0.49220350000000002</v>
      </c>
      <c r="AH17" s="52">
        <v>0.52224559999999998</v>
      </c>
      <c r="AI17" s="52">
        <v>0.74023170000000005</v>
      </c>
      <c r="AJ17" s="52">
        <v>0.49635069999999998</v>
      </c>
      <c r="AK17" s="52">
        <v>0.49635069999999998</v>
      </c>
      <c r="AL17" s="52">
        <v>0.74023170000000005</v>
      </c>
    </row>
    <row r="18" spans="1:38" s="35" customFormat="1">
      <c r="A18" s="38" t="s">
        <v>39</v>
      </c>
      <c r="B18" s="34">
        <v>0.26909230000000001</v>
      </c>
      <c r="C18" s="34">
        <f t="shared" si="1"/>
        <v>0.79266935139174743</v>
      </c>
      <c r="D18" s="34">
        <v>4.487E-2</v>
      </c>
      <c r="F18" s="38" t="s">
        <v>39</v>
      </c>
      <c r="G18" s="34">
        <v>0.65780099999999997</v>
      </c>
      <c r="H18" s="34">
        <f t="shared" si="3"/>
        <v>1.2866294213638447</v>
      </c>
      <c r="I18" s="34">
        <v>0.1968</v>
      </c>
      <c r="K18" s="38" t="s">
        <v>39</v>
      </c>
      <c r="L18" s="34">
        <v>0.56405459999999996</v>
      </c>
      <c r="M18" s="34">
        <f t="shared" si="0"/>
        <v>0.97610251268421067</v>
      </c>
      <c r="N18" s="34">
        <v>0.66790000000000005</v>
      </c>
    </row>
    <row r="19" spans="1:38" s="35" customFormat="1">
      <c r="A19" s="38" t="s">
        <v>40</v>
      </c>
      <c r="B19" s="34">
        <v>0.26524059999999999</v>
      </c>
      <c r="C19" s="34">
        <f t="shared" si="1"/>
        <v>0.78132333910988139</v>
      </c>
      <c r="D19" s="34">
        <v>3.909E-2</v>
      </c>
      <c r="F19" s="38" t="s">
        <v>40</v>
      </c>
      <c r="G19" s="34">
        <v>0.46325539999999998</v>
      </c>
      <c r="H19" s="34">
        <f t="shared" si="3"/>
        <v>0.90610690352504242</v>
      </c>
      <c r="I19" s="34">
        <v>0.1179</v>
      </c>
      <c r="K19" s="38" t="s">
        <v>40</v>
      </c>
      <c r="L19" s="34">
        <v>0.50300389999999995</v>
      </c>
      <c r="M19" s="34">
        <f t="shared" si="0"/>
        <v>0.87045362395760517</v>
      </c>
      <c r="N19" s="34">
        <v>0.39579999999999999</v>
      </c>
    </row>
    <row r="20" spans="1:38" s="35" customFormat="1">
      <c r="A20" s="38" t="s">
        <v>83</v>
      </c>
      <c r="B20" s="34">
        <v>0.26557950000000002</v>
      </c>
      <c r="C20" s="34">
        <f t="shared" si="1"/>
        <v>0.78232164208319821</v>
      </c>
      <c r="D20" s="34">
        <v>4.0160000000000001E-2</v>
      </c>
      <c r="F20" s="38" t="s">
        <v>83</v>
      </c>
      <c r="G20" s="34">
        <v>0.53186940000000005</v>
      </c>
      <c r="H20" s="34">
        <f t="shared" si="3"/>
        <v>1.0403128276836542</v>
      </c>
      <c r="I20" s="34">
        <v>0.55579999999999996</v>
      </c>
      <c r="K20" s="38" t="s">
        <v>83</v>
      </c>
      <c r="L20" s="34">
        <v>0.53691560000000005</v>
      </c>
      <c r="M20" s="34">
        <f t="shared" si="0"/>
        <v>0.92913818318182428</v>
      </c>
      <c r="N20" s="34">
        <v>0.42499999999999999</v>
      </c>
    </row>
    <row r="21" spans="1:38" s="35" customFormat="1">
      <c r="A21" s="38" t="s">
        <v>41</v>
      </c>
      <c r="B21" s="34">
        <v>0.26337890000000003</v>
      </c>
      <c r="C21" s="34">
        <f t="shared" si="1"/>
        <v>0.7758393006164499</v>
      </c>
      <c r="D21" s="34">
        <v>2.3630000000000002E-2</v>
      </c>
      <c r="F21" s="38" t="s">
        <v>41</v>
      </c>
      <c r="G21" s="34">
        <v>0.44598480000000001</v>
      </c>
      <c r="H21" s="34">
        <f t="shared" si="3"/>
        <v>0.87232638010746422</v>
      </c>
      <c r="I21" s="34">
        <v>8.4409999999999999E-2</v>
      </c>
      <c r="K21" s="38" t="s">
        <v>41</v>
      </c>
      <c r="L21" s="34">
        <v>0.49791210000000002</v>
      </c>
      <c r="M21" s="34">
        <f t="shared" si="0"/>
        <v>0.86164220964756255</v>
      </c>
      <c r="N21" s="34">
        <v>0.43330000000000002</v>
      </c>
    </row>
    <row r="22" spans="1:38" s="35" customFormat="1">
      <c r="A22" s="38" t="s">
        <v>42</v>
      </c>
      <c r="B22" s="34">
        <v>0.28105599999999997</v>
      </c>
      <c r="C22" s="34">
        <f t="shared" si="1"/>
        <v>0.82791100757903124</v>
      </c>
      <c r="D22" s="34">
        <v>5.4949999999999999E-2</v>
      </c>
      <c r="F22" s="38" t="s">
        <v>42</v>
      </c>
      <c r="G22" s="34">
        <v>0.52082309999999998</v>
      </c>
      <c r="H22" s="34">
        <f t="shared" si="3"/>
        <v>1.0187067574934119</v>
      </c>
      <c r="I22" s="34">
        <v>0.81269999999999998</v>
      </c>
      <c r="K22" s="38" t="s">
        <v>42</v>
      </c>
      <c r="L22" s="34">
        <v>0.65857869999999996</v>
      </c>
      <c r="M22" s="34">
        <f t="shared" si="0"/>
        <v>1.1396774778014416</v>
      </c>
      <c r="N22" s="34">
        <v>0.314</v>
      </c>
    </row>
    <row r="23" spans="1:38" s="35" customFormat="1">
      <c r="A23" s="38" t="s">
        <v>43</v>
      </c>
      <c r="B23" s="34">
        <v>0.26114720000000002</v>
      </c>
      <c r="C23" s="34">
        <f t="shared" si="1"/>
        <v>0.76926534739853558</v>
      </c>
      <c r="D23" s="34">
        <v>2.3859999999999999E-2</v>
      </c>
      <c r="F23" s="38" t="s">
        <v>43</v>
      </c>
      <c r="G23" s="34">
        <v>0.44186999999999999</v>
      </c>
      <c r="H23" s="34">
        <f t="shared" si="3"/>
        <v>0.86427801480697364</v>
      </c>
      <c r="I23" s="34">
        <v>0.16830000000000001</v>
      </c>
      <c r="K23" s="38" t="s">
        <v>43</v>
      </c>
      <c r="L23" s="34">
        <v>0.49220350000000002</v>
      </c>
      <c r="M23" s="34">
        <f t="shared" si="0"/>
        <v>0.85176341634650776</v>
      </c>
      <c r="N23" s="34">
        <v>0.41720000000000002</v>
      </c>
    </row>
    <row r="24" spans="1:38" s="35" customFormat="1">
      <c r="A24" s="38" t="s">
        <v>44</v>
      </c>
      <c r="B24" s="34">
        <v>0.26413320000000001</v>
      </c>
      <c r="C24" s="34">
        <f t="shared" si="1"/>
        <v>0.77806125379665902</v>
      </c>
      <c r="D24" s="34">
        <v>3.5069999999999997E-2</v>
      </c>
      <c r="F24" s="38" t="s">
        <v>44</v>
      </c>
      <c r="G24" s="34">
        <v>0.49712479999999998</v>
      </c>
      <c r="H24" s="34">
        <f t="shared" si="3"/>
        <v>0.97235393951912052</v>
      </c>
      <c r="I24" s="34">
        <v>0.69869999999999999</v>
      </c>
      <c r="K24" s="38" t="s">
        <v>44</v>
      </c>
      <c r="L24" s="34">
        <v>0.52224559999999998</v>
      </c>
      <c r="M24" s="34">
        <f t="shared" si="0"/>
        <v>0.90375159142088946</v>
      </c>
      <c r="N24" s="34">
        <v>0.48709999999999998</v>
      </c>
    </row>
    <row r="25" spans="1:38" s="35" customFormat="1">
      <c r="A25" s="38" t="s">
        <v>45</v>
      </c>
      <c r="B25" s="34">
        <v>0.26373550000000001</v>
      </c>
      <c r="C25" s="34">
        <f t="shared" si="1"/>
        <v>0.77688974275361367</v>
      </c>
      <c r="D25" s="34">
        <v>3.5950000000000003E-2</v>
      </c>
      <c r="F25" s="38" t="s">
        <v>45</v>
      </c>
      <c r="G25" s="34">
        <v>0.51537100000000002</v>
      </c>
      <c r="H25" s="34">
        <f t="shared" si="3"/>
        <v>1.0080426930298161</v>
      </c>
      <c r="I25" s="34">
        <v>0.90629999999999999</v>
      </c>
      <c r="K25" s="38" t="s">
        <v>45</v>
      </c>
      <c r="L25" s="34">
        <v>0.74023170000000005</v>
      </c>
      <c r="M25" s="34">
        <f t="shared" si="0"/>
        <v>1.2809788668304538</v>
      </c>
      <c r="N25" s="34">
        <v>0.1217</v>
      </c>
    </row>
    <row r="26" spans="1:38" s="35" customFormat="1">
      <c r="A26" s="38" t="s">
        <v>46</v>
      </c>
      <c r="B26" s="34">
        <v>0.26114720000000002</v>
      </c>
      <c r="C26" s="34">
        <f t="shared" si="1"/>
        <v>0.76926534739853558</v>
      </c>
      <c r="D26" s="34">
        <v>2.3859999999999999E-2</v>
      </c>
      <c r="F26" s="38" t="s">
        <v>46</v>
      </c>
      <c r="G26" s="34">
        <v>0.43712119999999999</v>
      </c>
      <c r="H26" s="34">
        <f t="shared" si="3"/>
        <v>0.85498957377971363</v>
      </c>
      <c r="I26" s="34">
        <v>0.15390000000000001</v>
      </c>
      <c r="K26" s="38" t="s">
        <v>46</v>
      </c>
      <c r="L26" s="34">
        <v>0.49635069999999998</v>
      </c>
      <c r="M26" s="34">
        <f t="shared" si="0"/>
        <v>0.85894019026272783</v>
      </c>
      <c r="N26" s="34">
        <v>0.4078</v>
      </c>
    </row>
    <row r="27" spans="1:38" s="35" customFormat="1">
      <c r="A27" s="38" t="s">
        <v>47</v>
      </c>
      <c r="B27" s="34">
        <v>0.26114720000000002</v>
      </c>
      <c r="C27" s="34">
        <f t="shared" si="1"/>
        <v>0.76926534739853558</v>
      </c>
      <c r="D27" s="34">
        <v>2.3859999999999999E-2</v>
      </c>
      <c r="F27" s="38" t="s">
        <v>47</v>
      </c>
      <c r="G27" s="34">
        <v>0.4384055</v>
      </c>
      <c r="H27" s="34">
        <f t="shared" si="3"/>
        <v>0.85750160730635416</v>
      </c>
      <c r="I27" s="34">
        <v>0.15709999999999999</v>
      </c>
      <c r="K27" s="38" t="s">
        <v>47</v>
      </c>
      <c r="L27" s="34">
        <v>0.49635069999999998</v>
      </c>
      <c r="M27" s="34">
        <f t="shared" si="0"/>
        <v>0.85894019026272783</v>
      </c>
      <c r="N27" s="34">
        <v>0.4078</v>
      </c>
    </row>
    <row r="28" spans="1:38" s="35" customFormat="1">
      <c r="A28" s="38" t="s">
        <v>48</v>
      </c>
      <c r="B28" s="34">
        <v>0.26373550000000001</v>
      </c>
      <c r="C28" s="34">
        <f t="shared" si="1"/>
        <v>0.77688974275361367</v>
      </c>
      <c r="D28" s="34">
        <v>3.5950000000000003E-2</v>
      </c>
      <c r="F28" s="38" t="s">
        <v>48</v>
      </c>
      <c r="G28" s="34">
        <v>0.51537100000000002</v>
      </c>
      <c r="H28" s="34">
        <f t="shared" si="3"/>
        <v>1.0080426930298161</v>
      </c>
      <c r="I28" s="34">
        <v>0.90629999999999999</v>
      </c>
      <c r="K28" s="38" t="s">
        <v>48</v>
      </c>
      <c r="L28" s="34">
        <v>0.74023170000000005</v>
      </c>
      <c r="M28" s="34">
        <f t="shared" si="0"/>
        <v>1.2809788668304538</v>
      </c>
      <c r="N28" s="34"/>
    </row>
    <row r="29" spans="1:38" s="35" customFormat="1">
      <c r="A29" s="33" t="s">
        <v>15</v>
      </c>
      <c r="B29" s="34">
        <v>0.32853900000000003</v>
      </c>
      <c r="C29" s="34">
        <f t="shared" si="1"/>
        <v>0.96778241531583531</v>
      </c>
      <c r="D29" s="34">
        <v>0.79830000000000001</v>
      </c>
      <c r="F29" s="33" t="s">
        <v>15</v>
      </c>
      <c r="G29" s="34">
        <v>0.47627530000000001</v>
      </c>
      <c r="H29" s="34">
        <f t="shared" si="3"/>
        <v>0.93157324730259083</v>
      </c>
      <c r="I29" s="34">
        <v>0.40970000000000001</v>
      </c>
      <c r="K29" s="33" t="s">
        <v>15</v>
      </c>
      <c r="L29" s="34">
        <v>0.49692360000000002</v>
      </c>
      <c r="M29" s="34">
        <f t="shared" si="0"/>
        <v>0.85993159983463241</v>
      </c>
      <c r="N29" s="34">
        <v>0.46050000000000002</v>
      </c>
    </row>
    <row r="30" spans="1:38" s="35" customFormat="1">
      <c r="A30" s="33" t="s">
        <v>16</v>
      </c>
      <c r="B30" s="34">
        <v>0.3013731</v>
      </c>
      <c r="C30" s="34">
        <f t="shared" si="1"/>
        <v>0.88775940338657122</v>
      </c>
      <c r="D30" s="34">
        <v>0.28179999999999999</v>
      </c>
      <c r="F30" s="33" t="s">
        <v>16</v>
      </c>
      <c r="G30" s="34">
        <v>0.52124669999999995</v>
      </c>
      <c r="H30" s="34">
        <f t="shared" si="3"/>
        <v>1.0195353002029695</v>
      </c>
      <c r="I30" s="34"/>
      <c r="K30" s="33" t="s">
        <v>16</v>
      </c>
      <c r="L30" s="34">
        <v>0.52993179999999995</v>
      </c>
      <c r="M30" s="34">
        <f t="shared" si="0"/>
        <v>0.91705264265421571</v>
      </c>
      <c r="N30" s="34">
        <v>0.60050000000000003</v>
      </c>
    </row>
    <row r="31" spans="1:38" s="35" customFormat="1">
      <c r="A31" s="33" t="s">
        <v>17</v>
      </c>
      <c r="B31" s="34">
        <v>0.29304760000000002</v>
      </c>
      <c r="C31" s="34">
        <f t="shared" si="1"/>
        <v>0.86323484922797222</v>
      </c>
      <c r="D31" s="34">
        <v>0.23930000000000001</v>
      </c>
      <c r="F31" s="33" t="s">
        <v>17</v>
      </c>
      <c r="G31" s="34">
        <v>0.52696069999999995</v>
      </c>
      <c r="H31" s="34">
        <f t="shared" si="3"/>
        <v>1.0307116293871346</v>
      </c>
      <c r="I31" s="34"/>
      <c r="K31" s="33" t="s">
        <v>17</v>
      </c>
      <c r="L31" s="34">
        <v>0.56361110000000003</v>
      </c>
      <c r="M31" s="34">
        <f t="shared" si="0"/>
        <v>0.97533503119505094</v>
      </c>
      <c r="N31" s="34">
        <v>0.71609999999999996</v>
      </c>
    </row>
    <row r="32" spans="1:38" s="35" customFormat="1" hidden="1">
      <c r="A32" s="33" t="s">
        <v>18</v>
      </c>
      <c r="B32" s="34"/>
      <c r="C32" s="34">
        <f t="shared" si="1"/>
        <v>0</v>
      </c>
      <c r="D32" s="34"/>
      <c r="F32" s="33" t="s">
        <v>18</v>
      </c>
      <c r="H32" s="34">
        <f>G32/$G$3</f>
        <v>0</v>
      </c>
      <c r="I32" s="34"/>
      <c r="K32" s="33" t="s">
        <v>18</v>
      </c>
      <c r="L32" s="34"/>
      <c r="M32" s="34">
        <f>L32/$L$3</f>
        <v>0</v>
      </c>
      <c r="N32" s="34"/>
    </row>
    <row r="33" spans="1:23" s="35" customFormat="1">
      <c r="A33" s="33" t="s">
        <v>49</v>
      </c>
      <c r="B33" s="34">
        <v>0.29278939999999998</v>
      </c>
      <c r="C33" s="34">
        <f t="shared" si="1"/>
        <v>0.86247426549321138</v>
      </c>
      <c r="D33" s="34">
        <v>0.1401</v>
      </c>
      <c r="F33" s="33" t="s">
        <v>49</v>
      </c>
      <c r="G33" s="34">
        <v>0.52781500000000003</v>
      </c>
      <c r="H33" s="34">
        <f t="shared" si="3"/>
        <v>1.0323826020896256</v>
      </c>
      <c r="I33" s="34"/>
      <c r="K33" s="33" t="s">
        <v>49</v>
      </c>
      <c r="L33" s="34">
        <v>0.53829179999999999</v>
      </c>
      <c r="M33" s="34">
        <f t="shared" si="0"/>
        <v>0.93151971198764549</v>
      </c>
      <c r="N33" s="34">
        <v>0.57169999999999999</v>
      </c>
    </row>
    <row r="34" spans="1:23" s="35" customFormat="1">
      <c r="A34" s="33" t="s">
        <v>78</v>
      </c>
      <c r="B34" s="34">
        <v>0.27799610000000002</v>
      </c>
      <c r="C34" s="34">
        <f>B34/$B$3</f>
        <v>0.81889741280755857</v>
      </c>
      <c r="D34" s="36">
        <v>0.12690000000000001</v>
      </c>
      <c r="F34" s="33" t="s">
        <v>78</v>
      </c>
      <c r="G34" s="35">
        <v>0.48418489999999997</v>
      </c>
      <c r="H34" s="34">
        <f t="shared" si="3"/>
        <v>0.94704407217397202</v>
      </c>
      <c r="I34" s="36">
        <v>0.42099999999999999</v>
      </c>
      <c r="K34" s="33" t="s">
        <v>78</v>
      </c>
      <c r="L34" s="35">
        <v>0.52741879999999997</v>
      </c>
      <c r="M34" s="34">
        <f t="shared" si="0"/>
        <v>0.91270386930075764</v>
      </c>
      <c r="N34" s="36">
        <v>0.62760000000000005</v>
      </c>
    </row>
    <row r="35" spans="1:23" s="35" customFormat="1">
      <c r="A35" s="33" t="s">
        <v>61</v>
      </c>
      <c r="B35" s="36">
        <v>0.4838518</v>
      </c>
      <c r="C35" s="34">
        <f>B35/$B$3</f>
        <v>1.4252897332094954</v>
      </c>
      <c r="F35" s="33" t="s">
        <v>61</v>
      </c>
      <c r="G35" s="35">
        <v>0.54368439999999996</v>
      </c>
      <c r="H35" s="34">
        <f t="shared" si="3"/>
        <v>1.0634224407937189</v>
      </c>
      <c r="K35" s="33" t="s">
        <v>61</v>
      </c>
      <c r="L35" s="36">
        <v>0.56516350000000004</v>
      </c>
      <c r="M35" s="34">
        <f t="shared" si="0"/>
        <v>0.97802147598371325</v>
      </c>
      <c r="N35" s="36">
        <v>0.77500000000000002</v>
      </c>
    </row>
    <row r="39" spans="1:23">
      <c r="H39">
        <v>0.43712119999999999</v>
      </c>
      <c r="I39">
        <v>0.44274160000000001</v>
      </c>
      <c r="J39">
        <v>0.46003519999999998</v>
      </c>
      <c r="K39">
        <v>0.51081299999999996</v>
      </c>
      <c r="L39">
        <v>0.43478650000000002</v>
      </c>
      <c r="M39">
        <v>0.65780099999999997</v>
      </c>
      <c r="N39">
        <v>0.46325539999999998</v>
      </c>
      <c r="O39">
        <v>0.53186940000000005</v>
      </c>
      <c r="P39">
        <v>0.44598480000000001</v>
      </c>
      <c r="Q39">
        <v>0.52082309999999998</v>
      </c>
      <c r="R39">
        <v>0.44186999999999999</v>
      </c>
      <c r="S39">
        <v>0.49712479999999998</v>
      </c>
      <c r="T39">
        <v>0.51537100000000002</v>
      </c>
      <c r="U39">
        <v>0.43712119999999999</v>
      </c>
      <c r="V39">
        <v>0.4384055</v>
      </c>
      <c r="W39">
        <v>0.51537100000000002</v>
      </c>
    </row>
    <row r="43" spans="1:23">
      <c r="H43">
        <v>0.44654050000000001</v>
      </c>
      <c r="I43">
        <v>0.44805220000000001</v>
      </c>
      <c r="J43">
        <v>0.46160000000000001</v>
      </c>
      <c r="K43">
        <v>0.50226280000000001</v>
      </c>
      <c r="L43">
        <v>0.44719769999999998</v>
      </c>
      <c r="M43">
        <v>0.52675660000000002</v>
      </c>
      <c r="N43">
        <v>0.46482050000000003</v>
      </c>
      <c r="O43">
        <v>0.53325350000000005</v>
      </c>
      <c r="P43">
        <v>0.45127060000000002</v>
      </c>
      <c r="Q43">
        <v>0.51240589999999997</v>
      </c>
      <c r="R43">
        <v>0.45081520000000003</v>
      </c>
      <c r="S43">
        <v>0.47311229999999999</v>
      </c>
      <c r="T43">
        <v>0.50252589999999997</v>
      </c>
      <c r="U43">
        <v>0.44654050000000001</v>
      </c>
      <c r="V43">
        <v>0.44654050000000001</v>
      </c>
      <c r="W43">
        <v>0.50252589999999997</v>
      </c>
    </row>
    <row r="45" spans="1:23">
      <c r="H45">
        <v>1</v>
      </c>
    </row>
    <row r="46" spans="1:23">
      <c r="H46">
        <v>0.43712119999999999</v>
      </c>
    </row>
    <row r="47" spans="1:23">
      <c r="H47">
        <v>0.44274160000000001</v>
      </c>
    </row>
    <row r="48" spans="1:23">
      <c r="H48">
        <v>0.46003519999999998</v>
      </c>
    </row>
    <row r="49" spans="8:8">
      <c r="H49">
        <v>0.51081299999999996</v>
      </c>
    </row>
    <row r="50" spans="8:8">
      <c r="H50">
        <v>0.43478650000000002</v>
      </c>
    </row>
    <row r="51" spans="8:8">
      <c r="H51">
        <v>0.65780099999999997</v>
      </c>
    </row>
    <row r="52" spans="8:8">
      <c r="H52">
        <v>0.46325539999999998</v>
      </c>
    </row>
    <row r="53" spans="8:8">
      <c r="H53">
        <v>0.53186940000000005</v>
      </c>
    </row>
    <row r="54" spans="8:8">
      <c r="H54">
        <v>0.44598480000000001</v>
      </c>
    </row>
    <row r="55" spans="8:8">
      <c r="H55">
        <v>0.52082309999999998</v>
      </c>
    </row>
    <row r="56" spans="8:8">
      <c r="H56">
        <v>0.44186999999999999</v>
      </c>
    </row>
    <row r="57" spans="8:8">
      <c r="H57">
        <v>0.49712479999999998</v>
      </c>
    </row>
    <row r="58" spans="8:8">
      <c r="H58">
        <v>0.51537100000000002</v>
      </c>
    </row>
    <row r="59" spans="8:8">
      <c r="H59">
        <v>0.43712119999999999</v>
      </c>
    </row>
    <row r="60" spans="8:8">
      <c r="H60">
        <v>0.4384055</v>
      </c>
    </row>
    <row r="61" spans="8:8">
      <c r="H61">
        <v>0.51537100000000002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81A8-6682-094B-9E6B-951AE63DD90F}">
  <dimension ref="A3:U33"/>
  <sheetViews>
    <sheetView showGridLines="0" topLeftCell="K4" workbookViewId="0">
      <selection activeCell="O10" sqref="O10"/>
    </sheetView>
  </sheetViews>
  <sheetFormatPr baseColWidth="10" defaultRowHeight="16"/>
  <cols>
    <col min="2" max="2" width="11.83203125" customWidth="1"/>
    <col min="13" max="13" width="18.6640625" customWidth="1"/>
    <col min="16" max="16" width="20.6640625" customWidth="1"/>
    <col min="18" max="18" width="19.6640625" customWidth="1"/>
    <col min="19" max="20" width="11.6640625" bestFit="1" customWidth="1"/>
    <col min="21" max="21" width="19.33203125" customWidth="1"/>
  </cols>
  <sheetData>
    <row r="3" spans="1:21">
      <c r="C3" s="86" t="s">
        <v>204</v>
      </c>
      <c r="D3" s="86"/>
      <c r="E3" s="86"/>
      <c r="F3" s="86"/>
      <c r="G3" s="86"/>
      <c r="H3" s="86"/>
      <c r="I3" s="86"/>
      <c r="J3" s="86"/>
    </row>
    <row r="4" spans="1:21">
      <c r="C4" s="3" t="s">
        <v>1</v>
      </c>
      <c r="D4" t="s">
        <v>210</v>
      </c>
      <c r="F4" s="3" t="s">
        <v>2</v>
      </c>
      <c r="G4" t="s">
        <v>210</v>
      </c>
      <c r="H4" s="1"/>
      <c r="I4" s="3" t="s">
        <v>3</v>
      </c>
      <c r="J4" t="s">
        <v>210</v>
      </c>
    </row>
    <row r="5" spans="1:21">
      <c r="A5" s="90" t="s">
        <v>61</v>
      </c>
      <c r="B5" s="9" t="s">
        <v>93</v>
      </c>
      <c r="C5">
        <v>0.35368569999999999</v>
      </c>
      <c r="D5">
        <v>0.65800000000000003</v>
      </c>
      <c r="F5">
        <v>0.54252480000000003</v>
      </c>
      <c r="G5">
        <v>0.64959999999999996</v>
      </c>
      <c r="I5">
        <v>0.56720689999999996</v>
      </c>
      <c r="J5">
        <v>0.86119999999999997</v>
      </c>
    </row>
    <row r="6" spans="1:21">
      <c r="A6" s="90"/>
      <c r="B6" s="9" t="s">
        <v>208</v>
      </c>
      <c r="C6">
        <v>0.27842240000000001</v>
      </c>
      <c r="D6">
        <v>5.3129999999999997E-2</v>
      </c>
      <c r="F6">
        <v>0.44513849999999999</v>
      </c>
      <c r="G6">
        <v>0.58650000000000002</v>
      </c>
      <c r="I6">
        <v>0.42059649999999998</v>
      </c>
      <c r="J6">
        <v>0.58479999999999999</v>
      </c>
    </row>
    <row r="7" spans="1:21" ht="17" thickBot="1">
      <c r="A7" s="90"/>
      <c r="B7" s="9" t="s">
        <v>209</v>
      </c>
      <c r="C7" s="34">
        <v>0.3394761</v>
      </c>
      <c r="F7" s="34">
        <v>0.51125909999999997</v>
      </c>
      <c r="I7" s="34">
        <v>0.57786409999999999</v>
      </c>
      <c r="M7" s="83" t="s">
        <v>107</v>
      </c>
      <c r="N7" s="83"/>
      <c r="O7" s="83"/>
      <c r="P7" s="83"/>
      <c r="R7" s="83" t="s">
        <v>206</v>
      </c>
      <c r="S7" s="83"/>
      <c r="T7" s="83"/>
      <c r="U7" s="83"/>
    </row>
    <row r="8" spans="1:21" ht="17" thickTop="1">
      <c r="A8" s="90"/>
      <c r="B8" s="9" t="s">
        <v>211</v>
      </c>
      <c r="C8">
        <f>C6/C7</f>
        <v>0.82015317131309096</v>
      </c>
      <c r="F8">
        <f>F6/F7</f>
        <v>0.8706710550482134</v>
      </c>
      <c r="I8">
        <f>I6/I7</f>
        <v>0.72784673766721275</v>
      </c>
      <c r="M8" s="2"/>
      <c r="N8" s="85" t="s">
        <v>4</v>
      </c>
      <c r="O8" s="85"/>
      <c r="P8" s="85"/>
      <c r="R8" s="2"/>
      <c r="S8" s="85" t="s">
        <v>4</v>
      </c>
      <c r="T8" s="85"/>
      <c r="U8" s="85"/>
    </row>
    <row r="9" spans="1:21">
      <c r="B9" s="9" t="s">
        <v>212</v>
      </c>
      <c r="C9">
        <f>C5/C7</f>
        <v>1.0418574385648944</v>
      </c>
      <c r="F9">
        <f>F5/F7</f>
        <v>1.061154314906082</v>
      </c>
      <c r="I9">
        <f>I5/I7</f>
        <v>0.98155760151911142</v>
      </c>
      <c r="M9" s="2" t="s">
        <v>0</v>
      </c>
      <c r="N9" s="3" t="s">
        <v>1</v>
      </c>
      <c r="O9" s="3" t="s">
        <v>2</v>
      </c>
      <c r="P9" s="3" t="s">
        <v>3</v>
      </c>
      <c r="R9" s="2" t="s">
        <v>213</v>
      </c>
      <c r="S9" s="3" t="s">
        <v>1</v>
      </c>
      <c r="T9" s="3" t="s">
        <v>2</v>
      </c>
      <c r="U9" s="3" t="s">
        <v>3</v>
      </c>
    </row>
    <row r="10" spans="1:21">
      <c r="M10" s="2" t="s">
        <v>61</v>
      </c>
      <c r="N10" s="40">
        <f>C8</f>
        <v>0.82015317131309096</v>
      </c>
      <c r="O10" s="40">
        <f>F8</f>
        <v>0.8706710550482134</v>
      </c>
      <c r="P10" s="40">
        <f>I8</f>
        <v>0.72784673766721275</v>
      </c>
      <c r="R10" s="2" t="s">
        <v>61</v>
      </c>
      <c r="S10" s="18">
        <f>C25</f>
        <v>0.81442836161460874</v>
      </c>
      <c r="T10" s="18">
        <f>F25</f>
        <v>0.78299919456122868</v>
      </c>
      <c r="U10" s="18">
        <f>I25</f>
        <v>0.81728956359245863</v>
      </c>
    </row>
    <row r="11" spans="1:21">
      <c r="A11" s="90" t="s">
        <v>15</v>
      </c>
      <c r="B11" s="9" t="s">
        <v>93</v>
      </c>
      <c r="C11">
        <v>0.32822170000000001</v>
      </c>
      <c r="D11">
        <v>0.79379999999999995</v>
      </c>
      <c r="F11">
        <v>0.47902830000000002</v>
      </c>
      <c r="G11">
        <v>0.4617</v>
      </c>
      <c r="I11">
        <v>0.50232469999999996</v>
      </c>
      <c r="J11">
        <v>0.4723</v>
      </c>
      <c r="M11" s="2" t="s">
        <v>15</v>
      </c>
      <c r="N11" s="24">
        <f>C14</f>
        <v>0.90067901687335283</v>
      </c>
      <c r="O11" s="18">
        <f>F14</f>
        <v>0.95337569541549494</v>
      </c>
      <c r="P11" s="18">
        <f>I14</f>
        <v>1.1750643447135753</v>
      </c>
      <c r="R11" s="2" t="s">
        <v>15</v>
      </c>
      <c r="S11" s="42">
        <f>C31</f>
        <v>0.72015229635982403</v>
      </c>
      <c r="T11" s="40">
        <f>F31</f>
        <v>0.72006383912960037</v>
      </c>
      <c r="U11" s="40">
        <f>I31</f>
        <v>0.73297911032580587</v>
      </c>
    </row>
    <row r="12" spans="1:21" ht="17" thickBot="1">
      <c r="A12" s="90"/>
      <c r="B12" s="9" t="s">
        <v>208</v>
      </c>
      <c r="C12">
        <v>0.305759</v>
      </c>
      <c r="D12">
        <v>1.702E-2</v>
      </c>
      <c r="F12">
        <v>0.48742200000000002</v>
      </c>
      <c r="G12">
        <v>0.66620000000000001</v>
      </c>
      <c r="I12">
        <v>0.67902750000000001</v>
      </c>
      <c r="J12">
        <v>0.31630000000000003</v>
      </c>
      <c r="M12" s="4"/>
      <c r="N12" s="32"/>
      <c r="O12" s="32"/>
      <c r="P12" s="32"/>
      <c r="R12" s="4"/>
      <c r="S12" s="32"/>
      <c r="T12" s="32"/>
      <c r="U12" s="32"/>
    </row>
    <row r="13" spans="1:21">
      <c r="A13" s="90"/>
      <c r="B13" s="9" t="s">
        <v>209</v>
      </c>
      <c r="C13" s="34">
        <v>0.3394761</v>
      </c>
      <c r="F13" s="34">
        <v>0.51125909999999997</v>
      </c>
      <c r="I13" s="34">
        <v>0.57786409999999999</v>
      </c>
    </row>
    <row r="14" spans="1:21">
      <c r="A14" s="90"/>
      <c r="B14" s="9" t="s">
        <v>211</v>
      </c>
      <c r="C14">
        <f>C12/C13</f>
        <v>0.90067901687335283</v>
      </c>
      <c r="F14">
        <f>F12/F13</f>
        <v>0.95337569541549494</v>
      </c>
      <c r="I14">
        <f>I12/I13</f>
        <v>1.1750643447135753</v>
      </c>
    </row>
    <row r="15" spans="1:21">
      <c r="A15" s="90"/>
      <c r="B15" s="9" t="s">
        <v>212</v>
      </c>
      <c r="C15">
        <f>C11/C13</f>
        <v>0.96684773979670435</v>
      </c>
      <c r="F15">
        <f>F11/F13</f>
        <v>0.93695799253255352</v>
      </c>
      <c r="I15">
        <f>I11/I13</f>
        <v>0.86927826109979833</v>
      </c>
    </row>
    <row r="16" spans="1:21">
      <c r="A16" s="90"/>
    </row>
    <row r="20" spans="1:21">
      <c r="C20" s="86" t="s">
        <v>205</v>
      </c>
      <c r="D20" s="86"/>
      <c r="E20" s="86"/>
      <c r="F20" s="86"/>
      <c r="G20" s="86"/>
      <c r="H20" s="86"/>
      <c r="I20" s="86"/>
      <c r="J20" s="86"/>
    </row>
    <row r="21" spans="1:21" ht="17" thickBot="1">
      <c r="C21" s="3" t="s">
        <v>1</v>
      </c>
      <c r="D21" t="s">
        <v>210</v>
      </c>
      <c r="F21" s="3" t="s">
        <v>2</v>
      </c>
      <c r="G21" t="s">
        <v>210</v>
      </c>
      <c r="H21" s="1"/>
      <c r="I21" s="3" t="s">
        <v>3</v>
      </c>
      <c r="J21" t="s">
        <v>210</v>
      </c>
      <c r="M21" s="83" t="s">
        <v>99</v>
      </c>
      <c r="N21" s="83"/>
      <c r="O21" s="83"/>
      <c r="P21" s="83"/>
      <c r="R21" s="83" t="s">
        <v>207</v>
      </c>
      <c r="S21" s="83"/>
      <c r="T21" s="83"/>
      <c r="U21" s="83"/>
    </row>
    <row r="22" spans="1:21" ht="17" thickTop="1">
      <c r="A22" s="90" t="s">
        <v>61</v>
      </c>
      <c r="B22" s="9" t="s">
        <v>93</v>
      </c>
      <c r="C22">
        <v>4.2633169999999998</v>
      </c>
      <c r="D22">
        <v>7.1279999999999996E-2</v>
      </c>
      <c r="F22">
        <v>4.3750140000000002</v>
      </c>
      <c r="G22">
        <v>0.1152</v>
      </c>
      <c r="I22">
        <v>4.1920729999999997</v>
      </c>
      <c r="J22">
        <v>0.16</v>
      </c>
      <c r="M22" s="2"/>
      <c r="N22" s="85" t="s">
        <v>4</v>
      </c>
      <c r="O22" s="85"/>
      <c r="P22" s="85"/>
      <c r="R22" s="2"/>
      <c r="S22" s="85" t="s">
        <v>4</v>
      </c>
      <c r="T22" s="85"/>
      <c r="U22" s="85"/>
    </row>
    <row r="23" spans="1:21">
      <c r="A23" s="90"/>
      <c r="B23" s="9" t="s">
        <v>208</v>
      </c>
      <c r="C23">
        <v>4.5354530000000004</v>
      </c>
      <c r="D23">
        <v>0.1628</v>
      </c>
      <c r="F23">
        <v>4.4669829999999999</v>
      </c>
      <c r="G23">
        <v>0.12239999999999999</v>
      </c>
      <c r="I23">
        <v>4.498723</v>
      </c>
      <c r="J23">
        <v>0.4</v>
      </c>
      <c r="M23" s="2" t="s">
        <v>213</v>
      </c>
      <c r="N23" s="3" t="s">
        <v>1</v>
      </c>
      <c r="O23" s="3" t="s">
        <v>2</v>
      </c>
      <c r="P23" s="3" t="s">
        <v>3</v>
      </c>
      <c r="R23" s="2" t="s">
        <v>0</v>
      </c>
      <c r="S23" s="3" t="s">
        <v>1</v>
      </c>
      <c r="T23" s="3" t="s">
        <v>2</v>
      </c>
      <c r="U23" s="3" t="s">
        <v>3</v>
      </c>
    </row>
    <row r="24" spans="1:21">
      <c r="A24" s="90"/>
      <c r="B24" s="9" t="s">
        <v>209</v>
      </c>
      <c r="C24" s="34">
        <v>5.5688789999999999</v>
      </c>
      <c r="F24" s="36">
        <v>5.7049649999999996</v>
      </c>
      <c r="I24" s="36">
        <v>5.5044420000000001</v>
      </c>
      <c r="M24" s="2" t="s">
        <v>61</v>
      </c>
      <c r="N24" s="18">
        <f>C9</f>
        <v>1.0418574385648944</v>
      </c>
      <c r="O24" s="18">
        <f>F9</f>
        <v>1.061154314906082</v>
      </c>
      <c r="P24" s="18">
        <f>I9</f>
        <v>0.98155760151911142</v>
      </c>
      <c r="R24" s="2" t="s">
        <v>61</v>
      </c>
      <c r="S24" s="17">
        <f>C26</f>
        <v>0.76556107611603696</v>
      </c>
      <c r="T24" s="18">
        <f>F26</f>
        <v>0.76687832440689829</v>
      </c>
      <c r="U24" s="18">
        <f>I26</f>
        <v>0.7615800111982286</v>
      </c>
    </row>
    <row r="25" spans="1:21">
      <c r="B25" s="9" t="s">
        <v>211</v>
      </c>
      <c r="C25">
        <f>C23/C24</f>
        <v>0.81442836161460874</v>
      </c>
      <c r="F25">
        <f>F23/F24</f>
        <v>0.78299919456122868</v>
      </c>
      <c r="I25">
        <f>I23/I24</f>
        <v>0.81728956359245863</v>
      </c>
      <c r="M25" s="2" t="s">
        <v>15</v>
      </c>
      <c r="N25" s="40">
        <f>C15</f>
        <v>0.96684773979670435</v>
      </c>
      <c r="O25" s="40">
        <f>F15</f>
        <v>0.93695799253255352</v>
      </c>
      <c r="P25" s="40">
        <f>I15</f>
        <v>0.86927826109979833</v>
      </c>
      <c r="R25" s="2" t="s">
        <v>15</v>
      </c>
      <c r="S25" s="42">
        <f>C32</f>
        <v>0.73326929890198733</v>
      </c>
      <c r="T25" s="42">
        <f>F32</f>
        <v>0.73466305227113571</v>
      </c>
      <c r="U25" s="40">
        <f>I32</f>
        <v>0.72915855957788278</v>
      </c>
    </row>
    <row r="26" spans="1:21" ht="17" thickBot="1">
      <c r="B26" s="9" t="s">
        <v>212</v>
      </c>
      <c r="C26">
        <f>C22/C24</f>
        <v>0.76556107611603696</v>
      </c>
      <c r="F26">
        <f>F22/F24</f>
        <v>0.76687832440689829</v>
      </c>
      <c r="I26">
        <f>I22/I24</f>
        <v>0.7615800111982286</v>
      </c>
      <c r="M26" s="4"/>
      <c r="N26" s="32"/>
      <c r="O26" s="32"/>
      <c r="P26" s="32"/>
      <c r="R26" s="4"/>
      <c r="S26" s="32"/>
      <c r="T26" s="32"/>
      <c r="U26" s="32"/>
    </row>
    <row r="28" spans="1:21">
      <c r="A28" s="90" t="s">
        <v>15</v>
      </c>
      <c r="B28" s="9" t="s">
        <v>93</v>
      </c>
      <c r="C28">
        <v>4.083488</v>
      </c>
      <c r="D28">
        <v>4.2189999999999998E-2</v>
      </c>
      <c r="F28">
        <v>4.1912269999999996</v>
      </c>
      <c r="G28">
        <v>4.8500000000000001E-2</v>
      </c>
      <c r="I28">
        <v>4.013611</v>
      </c>
      <c r="J28">
        <v>0.1908</v>
      </c>
    </row>
    <row r="29" spans="1:21">
      <c r="A29" s="90"/>
      <c r="B29" s="9" t="s">
        <v>208</v>
      </c>
      <c r="C29">
        <v>4.0104410000000001</v>
      </c>
      <c r="D29">
        <v>3.9390000000000001E-2</v>
      </c>
      <c r="F29">
        <v>4.107939</v>
      </c>
      <c r="G29">
        <v>5.0470000000000001E-2</v>
      </c>
      <c r="I29">
        <v>4.0346409999999997</v>
      </c>
      <c r="J29">
        <v>0.17699999999999999</v>
      </c>
    </row>
    <row r="30" spans="1:21">
      <c r="A30" s="90"/>
      <c r="B30" s="9" t="s">
        <v>209</v>
      </c>
      <c r="C30" s="34">
        <v>5.5688789999999999</v>
      </c>
      <c r="F30" s="36">
        <v>5.7049649999999996</v>
      </c>
      <c r="I30" s="36">
        <v>5.5044420000000001</v>
      </c>
    </row>
    <row r="31" spans="1:21">
      <c r="A31" s="90"/>
      <c r="B31" s="9" t="s">
        <v>211</v>
      </c>
      <c r="C31">
        <f>C29/C30</f>
        <v>0.72015229635982403</v>
      </c>
      <c r="F31">
        <f>F29/F30</f>
        <v>0.72006383912960037</v>
      </c>
      <c r="I31">
        <f>I29/I30</f>
        <v>0.73297911032580587</v>
      </c>
    </row>
    <row r="32" spans="1:21">
      <c r="A32" s="90"/>
      <c r="B32" s="9" t="s">
        <v>212</v>
      </c>
      <c r="C32">
        <f>C28/C30</f>
        <v>0.73326929890198733</v>
      </c>
      <c r="F32">
        <f>F28/F30</f>
        <v>0.73466305227113571</v>
      </c>
      <c r="I32">
        <f>I28/I30</f>
        <v>0.72915855957788278</v>
      </c>
    </row>
    <row r="33" spans="1:1">
      <c r="A33" s="9"/>
    </row>
  </sheetData>
  <mergeCells count="14">
    <mergeCell ref="A28:A32"/>
    <mergeCell ref="C20:J20"/>
    <mergeCell ref="R7:U7"/>
    <mergeCell ref="S8:U8"/>
    <mergeCell ref="R21:U21"/>
    <mergeCell ref="S22:U22"/>
    <mergeCell ref="A11:A16"/>
    <mergeCell ref="C3:J3"/>
    <mergeCell ref="A5:A8"/>
    <mergeCell ref="A22:A24"/>
    <mergeCell ref="M7:P7"/>
    <mergeCell ref="N8:P8"/>
    <mergeCell ref="M21:P21"/>
    <mergeCell ref="N22:P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2110-74E5-B94F-8048-06AB921D361A}">
  <dimension ref="A1:N35"/>
  <sheetViews>
    <sheetView topLeftCell="E1" zoomScale="149" workbookViewId="0">
      <selection activeCell="L35" sqref="L35"/>
    </sheetView>
  </sheetViews>
  <sheetFormatPr baseColWidth="10" defaultRowHeight="16"/>
  <cols>
    <col min="1" max="1" width="20.5" customWidth="1"/>
    <col min="2" max="3" width="12.1640625" customWidth="1"/>
    <col min="6" max="6" width="21" customWidth="1"/>
  </cols>
  <sheetData>
    <row r="1" spans="1:14">
      <c r="A1" s="86" t="s">
        <v>1</v>
      </c>
      <c r="B1" s="86"/>
      <c r="C1" s="86"/>
      <c r="D1" s="86"/>
      <c r="F1" s="90" t="s">
        <v>2</v>
      </c>
      <c r="G1" s="90"/>
      <c r="H1" s="90"/>
      <c r="I1" s="90"/>
      <c r="K1" s="90" t="s">
        <v>95</v>
      </c>
      <c r="L1" s="90"/>
      <c r="M1" s="90"/>
      <c r="N1" s="90"/>
    </row>
    <row r="2" spans="1:14">
      <c r="A2" s="9" t="s">
        <v>53</v>
      </c>
      <c r="B2" s="9" t="s">
        <v>93</v>
      </c>
      <c r="C2" s="9" t="s">
        <v>96</v>
      </c>
      <c r="D2" s="9" t="s">
        <v>94</v>
      </c>
      <c r="F2" s="9" t="s">
        <v>53</v>
      </c>
      <c r="G2" s="9" t="s">
        <v>93</v>
      </c>
      <c r="H2" s="9" t="s">
        <v>96</v>
      </c>
      <c r="I2" s="9" t="s">
        <v>94</v>
      </c>
      <c r="K2" s="9" t="s">
        <v>53</v>
      </c>
      <c r="L2" s="9" t="s">
        <v>93</v>
      </c>
      <c r="M2" s="9" t="s">
        <v>96</v>
      </c>
      <c r="N2" s="9" t="s">
        <v>94</v>
      </c>
    </row>
    <row r="3" spans="1:14" s="35" customFormat="1">
      <c r="A3" s="33" t="s">
        <v>5</v>
      </c>
      <c r="B3" s="34">
        <v>0.3394761</v>
      </c>
      <c r="C3" s="34">
        <f>B3/$B$3</f>
        <v>1</v>
      </c>
      <c r="D3" s="34"/>
      <c r="F3" s="33" t="s">
        <v>5</v>
      </c>
      <c r="G3" s="34">
        <v>0.51125909999999997</v>
      </c>
      <c r="H3" s="34">
        <f>G3/$G$3</f>
        <v>1</v>
      </c>
      <c r="I3" s="34"/>
      <c r="K3" s="33" t="s">
        <v>5</v>
      </c>
      <c r="L3" s="34">
        <v>0.57786409999999999</v>
      </c>
      <c r="M3" s="34">
        <f>L3/$L$3</f>
        <v>1</v>
      </c>
      <c r="N3" s="34"/>
    </row>
    <row r="4" spans="1:14" hidden="1">
      <c r="A4" s="8" t="s">
        <v>6</v>
      </c>
      <c r="B4" s="9"/>
      <c r="C4" s="9">
        <f t="shared" ref="C4:C33" si="0">B4/$B$3</f>
        <v>0</v>
      </c>
      <c r="D4" s="9"/>
      <c r="F4" s="8" t="s">
        <v>6</v>
      </c>
      <c r="G4" s="9"/>
      <c r="H4" s="9">
        <f>G4/$G$3</f>
        <v>0</v>
      </c>
      <c r="I4" s="9"/>
      <c r="K4" s="8" t="s">
        <v>6</v>
      </c>
      <c r="L4" s="9"/>
      <c r="M4" s="9">
        <f t="shared" ref="M4:M35" si="1">L4/$L$3</f>
        <v>0</v>
      </c>
      <c r="N4" s="9"/>
    </row>
    <row r="5" spans="1:14" hidden="1">
      <c r="A5" s="8" t="s">
        <v>7</v>
      </c>
      <c r="B5" s="9"/>
      <c r="C5" s="9">
        <f t="shared" si="0"/>
        <v>0</v>
      </c>
      <c r="D5" s="9"/>
      <c r="F5" s="8" t="s">
        <v>7</v>
      </c>
      <c r="H5" s="9">
        <f>G5/$G$3</f>
        <v>0</v>
      </c>
      <c r="I5" s="9"/>
      <c r="K5" s="8" t="s">
        <v>7</v>
      </c>
      <c r="L5" s="9"/>
      <c r="M5" s="9">
        <f>L5/$L$3</f>
        <v>0</v>
      </c>
      <c r="N5" s="9"/>
    </row>
    <row r="6" spans="1:14" hidden="1">
      <c r="A6" s="8" t="s">
        <v>26</v>
      </c>
      <c r="B6" s="9"/>
      <c r="C6" s="9">
        <f>B6/$B$3</f>
        <v>0</v>
      </c>
      <c r="D6" s="9"/>
      <c r="F6" s="8" t="s">
        <v>26</v>
      </c>
      <c r="G6" s="9"/>
      <c r="H6" s="9">
        <f t="shared" ref="H6:H35" si="2">G6/$G$3</f>
        <v>0</v>
      </c>
      <c r="I6" s="9"/>
      <c r="K6" s="8" t="s">
        <v>26</v>
      </c>
      <c r="L6" s="9"/>
      <c r="M6" s="9">
        <f t="shared" si="1"/>
        <v>0</v>
      </c>
      <c r="N6" s="9"/>
    </row>
    <row r="7" spans="1:14" s="35" customFormat="1">
      <c r="A7" s="33" t="s">
        <v>35</v>
      </c>
      <c r="B7" s="34">
        <v>0.35079470000000001</v>
      </c>
      <c r="C7" s="34">
        <f t="shared" si="0"/>
        <v>1.0333413751365708</v>
      </c>
      <c r="D7" s="34"/>
      <c r="F7" s="33" t="s">
        <v>35</v>
      </c>
      <c r="G7" s="34">
        <v>0.44672820000000002</v>
      </c>
      <c r="H7" s="34">
        <f t="shared" si="2"/>
        <v>0.87378043735554056</v>
      </c>
      <c r="I7" s="34">
        <v>0.29499999999999998</v>
      </c>
      <c r="K7" s="33" t="s">
        <v>35</v>
      </c>
      <c r="L7" s="34">
        <v>0.52701169999999997</v>
      </c>
      <c r="M7" s="34">
        <f t="shared" si="1"/>
        <v>0.91199937840056167</v>
      </c>
      <c r="N7" s="34">
        <v>0.80679999999999996</v>
      </c>
    </row>
    <row r="8" spans="1:14" hidden="1">
      <c r="A8" s="8" t="s">
        <v>36</v>
      </c>
      <c r="B8" s="9"/>
      <c r="C8" s="9">
        <f t="shared" si="0"/>
        <v>0</v>
      </c>
      <c r="D8" s="9"/>
      <c r="F8" s="8" t="s">
        <v>36</v>
      </c>
      <c r="G8" s="9"/>
      <c r="H8" s="9">
        <f t="shared" si="2"/>
        <v>0</v>
      </c>
      <c r="I8" s="9"/>
      <c r="K8" s="8" t="s">
        <v>36</v>
      </c>
      <c r="L8" s="9"/>
      <c r="M8" s="9">
        <f t="shared" si="1"/>
        <v>0</v>
      </c>
      <c r="N8" s="9"/>
    </row>
    <row r="9" spans="1:14" s="35" customFormat="1">
      <c r="A9" s="33" t="s">
        <v>34</v>
      </c>
      <c r="B9" s="34">
        <v>0.331737</v>
      </c>
      <c r="C9" s="34">
        <f t="shared" si="0"/>
        <v>0.97720281339393256</v>
      </c>
      <c r="D9" s="34">
        <v>0.61519999999999997</v>
      </c>
      <c r="F9" s="33" t="s">
        <v>34</v>
      </c>
      <c r="G9" s="34">
        <v>0.45386779999999999</v>
      </c>
      <c r="H9" s="34">
        <f t="shared" si="2"/>
        <v>0.88774517656507246</v>
      </c>
      <c r="I9" s="34">
        <v>0.50329999999999997</v>
      </c>
      <c r="K9" s="33" t="s">
        <v>34</v>
      </c>
      <c r="L9" s="34">
        <v>0.55294379999999999</v>
      </c>
      <c r="M9" s="34">
        <f t="shared" si="1"/>
        <v>0.95687515455623562</v>
      </c>
      <c r="N9" s="34">
        <v>0.80689999999999995</v>
      </c>
    </row>
    <row r="10" spans="1:14" hidden="1">
      <c r="A10" s="8" t="s">
        <v>50</v>
      </c>
      <c r="B10" s="9"/>
      <c r="C10" s="9">
        <f>B10/$B$3</f>
        <v>0</v>
      </c>
      <c r="D10" s="9"/>
      <c r="F10" s="8" t="s">
        <v>50</v>
      </c>
      <c r="G10" s="9"/>
      <c r="H10" s="9">
        <f t="shared" si="2"/>
        <v>0</v>
      </c>
      <c r="I10" s="9"/>
      <c r="K10" s="8" t="s">
        <v>50</v>
      </c>
      <c r="L10" s="9"/>
      <c r="M10" s="9">
        <f t="shared" si="1"/>
        <v>0</v>
      </c>
      <c r="N10" s="9"/>
    </row>
    <row r="11" spans="1:14" hidden="1">
      <c r="A11" s="8" t="s">
        <v>51</v>
      </c>
      <c r="B11" s="9"/>
      <c r="C11" s="9">
        <f t="shared" si="0"/>
        <v>0</v>
      </c>
      <c r="D11" s="9"/>
      <c r="F11" s="8" t="s">
        <v>51</v>
      </c>
      <c r="G11" s="9"/>
      <c r="H11" s="9">
        <f>G11/$G$3</f>
        <v>0</v>
      </c>
      <c r="I11" s="9"/>
      <c r="K11" s="8" t="s">
        <v>51</v>
      </c>
      <c r="L11" s="9"/>
      <c r="M11" s="9">
        <f t="shared" si="1"/>
        <v>0</v>
      </c>
      <c r="N11" s="9"/>
    </row>
    <row r="12" spans="1:14" hidden="1">
      <c r="A12" s="8" t="s">
        <v>52</v>
      </c>
      <c r="B12" s="9"/>
      <c r="C12" s="9">
        <f t="shared" si="0"/>
        <v>0</v>
      </c>
      <c r="D12" s="9"/>
      <c r="F12" s="8" t="s">
        <v>52</v>
      </c>
      <c r="G12" s="9"/>
      <c r="H12" s="9">
        <f t="shared" si="2"/>
        <v>0</v>
      </c>
      <c r="I12" s="9"/>
      <c r="K12" s="8" t="s">
        <v>52</v>
      </c>
      <c r="L12" s="9"/>
      <c r="M12" s="9">
        <f t="shared" si="1"/>
        <v>0</v>
      </c>
      <c r="N12" s="9"/>
    </row>
    <row r="13" spans="1:14" hidden="1">
      <c r="A13" s="31" t="s">
        <v>30</v>
      </c>
      <c r="B13" s="9"/>
      <c r="C13" s="9">
        <f t="shared" si="0"/>
        <v>0</v>
      </c>
      <c r="D13" s="9"/>
      <c r="F13" s="31" t="s">
        <v>30</v>
      </c>
      <c r="G13" s="9"/>
      <c r="H13" s="9">
        <f t="shared" si="2"/>
        <v>0</v>
      </c>
      <c r="I13" s="9"/>
      <c r="K13" s="31" t="s">
        <v>30</v>
      </c>
      <c r="L13" s="9"/>
      <c r="M13" s="9">
        <f t="shared" si="1"/>
        <v>0</v>
      </c>
      <c r="N13" s="9"/>
    </row>
    <row r="14" spans="1:14" hidden="1">
      <c r="A14" s="31" t="s">
        <v>32</v>
      </c>
      <c r="B14" s="9"/>
      <c r="C14" s="9">
        <f t="shared" si="0"/>
        <v>0</v>
      </c>
      <c r="D14" s="9"/>
      <c r="F14" s="31" t="s">
        <v>32</v>
      </c>
      <c r="G14" s="9"/>
      <c r="H14" s="9">
        <f t="shared" si="2"/>
        <v>0</v>
      </c>
      <c r="I14" s="9"/>
      <c r="K14" s="31" t="s">
        <v>32</v>
      </c>
      <c r="L14" s="9"/>
      <c r="M14" s="9">
        <f t="shared" si="1"/>
        <v>0</v>
      </c>
      <c r="N14" s="9"/>
    </row>
    <row r="15" spans="1:14" hidden="1">
      <c r="A15" s="31" t="s">
        <v>37</v>
      </c>
      <c r="B15" s="9"/>
      <c r="C15" s="9">
        <f t="shared" si="0"/>
        <v>0</v>
      </c>
      <c r="D15" s="9"/>
      <c r="F15" s="31" t="s">
        <v>37</v>
      </c>
      <c r="G15" s="9"/>
      <c r="H15" s="9">
        <f t="shared" si="2"/>
        <v>0</v>
      </c>
      <c r="I15" s="9"/>
      <c r="K15" s="31" t="s">
        <v>37</v>
      </c>
      <c r="L15" s="9"/>
      <c r="M15" s="9">
        <f t="shared" si="1"/>
        <v>0</v>
      </c>
      <c r="N15" s="9"/>
    </row>
    <row r="16" spans="1:14" hidden="1">
      <c r="A16" s="31" t="s">
        <v>82</v>
      </c>
      <c r="B16" s="9"/>
      <c r="C16" s="9">
        <f t="shared" si="0"/>
        <v>0</v>
      </c>
      <c r="D16" s="9"/>
      <c r="F16" s="31" t="s">
        <v>82</v>
      </c>
      <c r="G16" s="9"/>
      <c r="H16" s="9">
        <f t="shared" si="2"/>
        <v>0</v>
      </c>
      <c r="I16" s="9"/>
      <c r="K16" s="31" t="s">
        <v>82</v>
      </c>
      <c r="L16" s="9"/>
      <c r="M16" s="9">
        <f t="shared" si="1"/>
        <v>0</v>
      </c>
      <c r="N16" s="9"/>
    </row>
    <row r="17" spans="1:14" hidden="1">
      <c r="A17" s="31" t="s">
        <v>38</v>
      </c>
      <c r="B17" s="9"/>
      <c r="C17" s="9">
        <f t="shared" si="0"/>
        <v>0</v>
      </c>
      <c r="D17" s="9"/>
      <c r="F17" s="31" t="s">
        <v>38</v>
      </c>
      <c r="G17" s="9"/>
      <c r="H17" s="9">
        <f t="shared" si="2"/>
        <v>0</v>
      </c>
      <c r="I17" s="9"/>
      <c r="K17" s="31" t="s">
        <v>38</v>
      </c>
      <c r="L17" s="9"/>
      <c r="M17" s="9">
        <f t="shared" si="1"/>
        <v>0</v>
      </c>
      <c r="N17" s="9"/>
    </row>
    <row r="18" spans="1:14" hidden="1">
      <c r="A18" s="31" t="s">
        <v>39</v>
      </c>
      <c r="B18" s="9"/>
      <c r="C18" s="9">
        <f t="shared" si="0"/>
        <v>0</v>
      </c>
      <c r="D18" s="9"/>
      <c r="F18" s="31" t="s">
        <v>39</v>
      </c>
      <c r="G18" s="9"/>
      <c r="H18" s="9">
        <f t="shared" si="2"/>
        <v>0</v>
      </c>
      <c r="I18" s="9"/>
      <c r="K18" s="31" t="s">
        <v>39</v>
      </c>
      <c r="L18" s="9"/>
      <c r="M18" s="9">
        <f t="shared" si="1"/>
        <v>0</v>
      </c>
      <c r="N18" s="9"/>
    </row>
    <row r="19" spans="1:14" hidden="1">
      <c r="A19" s="31" t="s">
        <v>40</v>
      </c>
      <c r="B19" s="9"/>
      <c r="C19" s="9">
        <f t="shared" si="0"/>
        <v>0</v>
      </c>
      <c r="D19" s="9"/>
      <c r="F19" s="31" t="s">
        <v>40</v>
      </c>
      <c r="G19" s="9"/>
      <c r="H19" s="9">
        <f t="shared" si="2"/>
        <v>0</v>
      </c>
      <c r="I19" s="9"/>
      <c r="K19" s="31" t="s">
        <v>40</v>
      </c>
      <c r="L19" s="9"/>
      <c r="M19" s="9">
        <f t="shared" si="1"/>
        <v>0</v>
      </c>
      <c r="N19" s="9"/>
    </row>
    <row r="20" spans="1:14" hidden="1">
      <c r="A20" s="31" t="s">
        <v>83</v>
      </c>
      <c r="B20" s="9"/>
      <c r="C20" s="9">
        <f t="shared" si="0"/>
        <v>0</v>
      </c>
      <c r="D20" s="9"/>
      <c r="F20" s="31" t="s">
        <v>83</v>
      </c>
      <c r="G20" s="9"/>
      <c r="H20" s="9">
        <f t="shared" si="2"/>
        <v>0</v>
      </c>
      <c r="I20" s="9"/>
      <c r="K20" s="31" t="s">
        <v>83</v>
      </c>
      <c r="L20" s="9"/>
      <c r="M20" s="9">
        <f t="shared" si="1"/>
        <v>0</v>
      </c>
      <c r="N20" s="9"/>
    </row>
    <row r="21" spans="1:14" hidden="1">
      <c r="A21" s="31" t="s">
        <v>41</v>
      </c>
      <c r="B21" s="9"/>
      <c r="C21" s="9">
        <f t="shared" si="0"/>
        <v>0</v>
      </c>
      <c r="D21" s="9"/>
      <c r="F21" s="31" t="s">
        <v>41</v>
      </c>
      <c r="G21" s="9"/>
      <c r="H21" s="9">
        <f t="shared" si="2"/>
        <v>0</v>
      </c>
      <c r="I21" s="9"/>
      <c r="K21" s="31" t="s">
        <v>41</v>
      </c>
      <c r="L21" s="9"/>
      <c r="M21" s="9">
        <f t="shared" si="1"/>
        <v>0</v>
      </c>
      <c r="N21" s="9"/>
    </row>
    <row r="22" spans="1:14" hidden="1">
      <c r="A22" s="31" t="s">
        <v>42</v>
      </c>
      <c r="B22" s="9"/>
      <c r="C22" s="9">
        <f t="shared" si="0"/>
        <v>0</v>
      </c>
      <c r="D22" s="9"/>
      <c r="F22" s="31" t="s">
        <v>42</v>
      </c>
      <c r="G22" s="9"/>
      <c r="H22" s="9">
        <f t="shared" si="2"/>
        <v>0</v>
      </c>
      <c r="I22" s="9"/>
      <c r="K22" s="31" t="s">
        <v>42</v>
      </c>
      <c r="L22" s="9"/>
      <c r="M22" s="9">
        <f t="shared" si="1"/>
        <v>0</v>
      </c>
      <c r="N22" s="9"/>
    </row>
    <row r="23" spans="1:14" hidden="1">
      <c r="A23" s="31" t="s">
        <v>43</v>
      </c>
      <c r="B23" s="9"/>
      <c r="C23" s="9">
        <f t="shared" si="0"/>
        <v>0</v>
      </c>
      <c r="D23" s="9"/>
      <c r="F23" s="31" t="s">
        <v>43</v>
      </c>
      <c r="G23" s="9"/>
      <c r="H23" s="9">
        <f t="shared" si="2"/>
        <v>0</v>
      </c>
      <c r="I23" s="9"/>
      <c r="K23" s="31" t="s">
        <v>43</v>
      </c>
      <c r="L23" s="9"/>
      <c r="M23" s="9">
        <f t="shared" si="1"/>
        <v>0</v>
      </c>
      <c r="N23" s="9"/>
    </row>
    <row r="24" spans="1:14" hidden="1">
      <c r="A24" s="31" t="s">
        <v>44</v>
      </c>
      <c r="B24" s="9"/>
      <c r="C24" s="9">
        <f t="shared" si="0"/>
        <v>0</v>
      </c>
      <c r="D24" s="9"/>
      <c r="F24" s="31" t="s">
        <v>44</v>
      </c>
      <c r="G24" s="9"/>
      <c r="H24" s="9">
        <f t="shared" si="2"/>
        <v>0</v>
      </c>
      <c r="I24" s="9"/>
      <c r="K24" s="31" t="s">
        <v>44</v>
      </c>
      <c r="L24" s="9"/>
      <c r="M24" s="9">
        <f t="shared" si="1"/>
        <v>0</v>
      </c>
      <c r="N24" s="9"/>
    </row>
    <row r="25" spans="1:14" hidden="1">
      <c r="A25" s="31" t="s">
        <v>45</v>
      </c>
      <c r="B25" s="9"/>
      <c r="C25" s="9">
        <f t="shared" si="0"/>
        <v>0</v>
      </c>
      <c r="D25" s="9"/>
      <c r="F25" s="31" t="s">
        <v>45</v>
      </c>
      <c r="G25" s="9"/>
      <c r="H25" s="9">
        <f t="shared" si="2"/>
        <v>0</v>
      </c>
      <c r="I25" s="9"/>
      <c r="K25" s="31" t="s">
        <v>45</v>
      </c>
      <c r="L25" s="9"/>
      <c r="M25" s="9">
        <f t="shared" si="1"/>
        <v>0</v>
      </c>
      <c r="N25" s="9"/>
    </row>
    <row r="26" spans="1:14" hidden="1">
      <c r="A26" s="31" t="s">
        <v>46</v>
      </c>
      <c r="B26" s="9"/>
      <c r="C26" s="9">
        <f t="shared" si="0"/>
        <v>0</v>
      </c>
      <c r="D26" s="9"/>
      <c r="F26" s="31" t="s">
        <v>46</v>
      </c>
      <c r="G26" s="9"/>
      <c r="H26" s="9">
        <f t="shared" si="2"/>
        <v>0</v>
      </c>
      <c r="I26" s="9"/>
      <c r="K26" s="31" t="s">
        <v>46</v>
      </c>
      <c r="L26" s="9"/>
      <c r="M26" s="9">
        <f t="shared" si="1"/>
        <v>0</v>
      </c>
      <c r="N26" s="9"/>
    </row>
    <row r="27" spans="1:14" hidden="1">
      <c r="A27" s="31" t="s">
        <v>47</v>
      </c>
      <c r="B27" s="9"/>
      <c r="C27" s="9">
        <f t="shared" si="0"/>
        <v>0</v>
      </c>
      <c r="D27" s="9"/>
      <c r="F27" s="31" t="s">
        <v>47</v>
      </c>
      <c r="G27" s="9"/>
      <c r="H27" s="9">
        <f t="shared" si="2"/>
        <v>0</v>
      </c>
      <c r="I27" s="9"/>
      <c r="K27" s="31" t="s">
        <v>47</v>
      </c>
      <c r="L27" s="9"/>
      <c r="M27" s="9">
        <f t="shared" si="1"/>
        <v>0</v>
      </c>
      <c r="N27" s="9"/>
    </row>
    <row r="28" spans="1:14" hidden="1">
      <c r="A28" s="31" t="s">
        <v>48</v>
      </c>
      <c r="B28" s="9"/>
      <c r="C28" s="9"/>
      <c r="D28" s="9"/>
      <c r="F28" s="31" t="s">
        <v>48</v>
      </c>
      <c r="G28" s="9"/>
      <c r="H28" s="9"/>
      <c r="I28" s="9"/>
      <c r="K28" s="31" t="s">
        <v>48</v>
      </c>
      <c r="L28" s="9"/>
      <c r="M28" s="9"/>
      <c r="N28" s="9"/>
    </row>
    <row r="29" spans="1:14" s="35" customFormat="1">
      <c r="A29" s="33" t="s">
        <v>15</v>
      </c>
      <c r="B29" s="34">
        <v>0.31060939999999998</v>
      </c>
      <c r="C29" s="34">
        <f t="shared" si="0"/>
        <v>0.91496691519668094</v>
      </c>
      <c r="D29" s="34">
        <v>2.5069999999999999E-2</v>
      </c>
      <c r="F29" s="33" t="s">
        <v>15</v>
      </c>
      <c r="G29" s="34">
        <v>0.49520520000000001</v>
      </c>
      <c r="H29" s="34">
        <f t="shared" si="2"/>
        <v>0.96859928752368429</v>
      </c>
      <c r="I29" s="34">
        <v>0.70660000000000001</v>
      </c>
      <c r="K29" s="33" t="s">
        <v>15</v>
      </c>
      <c r="L29" s="34">
        <v>0.67408760000000001</v>
      </c>
      <c r="M29" s="34">
        <f t="shared" si="1"/>
        <v>1.1665157949767082</v>
      </c>
      <c r="N29" s="34"/>
    </row>
    <row r="30" spans="1:14" s="35" customFormat="1">
      <c r="A30" s="33" t="s">
        <v>16</v>
      </c>
      <c r="B30" s="34">
        <v>0.31948870000000001</v>
      </c>
      <c r="C30" s="34">
        <f t="shared" si="0"/>
        <v>0.9411228065834385</v>
      </c>
      <c r="D30" s="34">
        <v>0.1416</v>
      </c>
      <c r="F30" s="33" t="s">
        <v>16</v>
      </c>
      <c r="G30" s="34">
        <v>0.52359250000000002</v>
      </c>
      <c r="H30" s="34">
        <f t="shared" si="2"/>
        <v>1.0241235803920166</v>
      </c>
      <c r="I30" s="34"/>
      <c r="K30" s="33" t="s">
        <v>16</v>
      </c>
      <c r="L30" s="34">
        <v>0.56423480000000004</v>
      </c>
      <c r="M30" s="34">
        <f t="shared" si="1"/>
        <v>0.97641435070979499</v>
      </c>
      <c r="N30" s="34">
        <v>0.77500000000000002</v>
      </c>
    </row>
    <row r="31" spans="1:14" s="35" customFormat="1">
      <c r="A31" s="33" t="s">
        <v>17</v>
      </c>
      <c r="B31" s="34">
        <v>0.30018610000000001</v>
      </c>
      <c r="C31" s="34">
        <f t="shared" si="0"/>
        <v>0.88426283912181158</v>
      </c>
      <c r="D31" s="34">
        <v>2.078E-2</v>
      </c>
      <c r="F31" s="33" t="s">
        <v>17</v>
      </c>
      <c r="G31" s="34">
        <v>0.51542929999999998</v>
      </c>
      <c r="H31" s="34">
        <f t="shared" si="2"/>
        <v>1.0081567252299275</v>
      </c>
      <c r="I31" s="34"/>
      <c r="K31" s="33" t="s">
        <v>17</v>
      </c>
      <c r="L31" s="34">
        <v>0.77860870000000004</v>
      </c>
      <c r="M31" s="34">
        <f t="shared" si="1"/>
        <v>1.3473906754200513</v>
      </c>
      <c r="N31" s="34"/>
    </row>
    <row r="32" spans="1:14" hidden="1">
      <c r="A32" s="8" t="s">
        <v>18</v>
      </c>
      <c r="B32" s="9"/>
      <c r="C32" s="9">
        <f t="shared" si="0"/>
        <v>0</v>
      </c>
      <c r="D32" s="9"/>
      <c r="F32" s="8" t="s">
        <v>18</v>
      </c>
      <c r="G32" s="9"/>
      <c r="H32" s="9">
        <f t="shared" si="2"/>
        <v>0</v>
      </c>
      <c r="I32" s="9"/>
      <c r="K32" s="8" t="s">
        <v>18</v>
      </c>
      <c r="L32" s="9"/>
      <c r="M32" s="9">
        <f t="shared" si="1"/>
        <v>0</v>
      </c>
      <c r="N32" s="9"/>
    </row>
    <row r="33" spans="1:14" s="35" customFormat="1">
      <c r="A33" s="33" t="s">
        <v>49</v>
      </c>
      <c r="B33" s="34">
        <v>0.29822419999999999</v>
      </c>
      <c r="C33" s="34">
        <f t="shared" si="0"/>
        <v>0.87848363993812817</v>
      </c>
      <c r="D33" s="34">
        <v>3.4029999999999998E-2</v>
      </c>
      <c r="F33" s="33" t="s">
        <v>49</v>
      </c>
      <c r="G33" s="34">
        <v>0.52192099999999997</v>
      </c>
      <c r="H33" s="34">
        <f t="shared" si="2"/>
        <v>1.0208542009325605</v>
      </c>
      <c r="I33" s="34"/>
      <c r="K33" s="33" t="s">
        <v>49</v>
      </c>
      <c r="L33" s="34">
        <v>0.57743650000000002</v>
      </c>
      <c r="M33" s="34">
        <f t="shared" si="1"/>
        <v>0.99926003363074467</v>
      </c>
      <c r="N33" s="34">
        <v>0.98919999999999997</v>
      </c>
    </row>
    <row r="34" spans="1:14" s="35" customFormat="1">
      <c r="A34" s="33" t="s">
        <v>78</v>
      </c>
      <c r="B34" s="34">
        <v>0.29624240000000002</v>
      </c>
      <c r="C34" s="34">
        <f>B34/$B$3</f>
        <v>0.87264582101656052</v>
      </c>
      <c r="D34" s="36">
        <v>2.5440000000000001E-2</v>
      </c>
      <c r="F34" s="33" t="s">
        <v>78</v>
      </c>
      <c r="G34" s="35">
        <v>0.53937950000000001</v>
      </c>
      <c r="H34" s="34">
        <f t="shared" si="2"/>
        <v>1.0550022483707382</v>
      </c>
      <c r="K34" s="33" t="s">
        <v>78</v>
      </c>
      <c r="L34" s="35">
        <v>0.82135570000000002</v>
      </c>
      <c r="M34" s="34">
        <f t="shared" si="1"/>
        <v>1.4213648157066687</v>
      </c>
    </row>
    <row r="35" spans="1:14" s="35" customFormat="1">
      <c r="A35" s="33" t="s">
        <v>61</v>
      </c>
      <c r="B35" s="36">
        <v>0.3561665</v>
      </c>
      <c r="C35" s="34">
        <f>B35/$B$3</f>
        <v>1.0491651695067783</v>
      </c>
      <c r="F35" s="33" t="s">
        <v>61</v>
      </c>
      <c r="G35" s="35">
        <v>0.59138729999999995</v>
      </c>
      <c r="H35" s="34">
        <f t="shared" si="2"/>
        <v>1.1567271858828527</v>
      </c>
      <c r="K35" s="33" t="s">
        <v>61</v>
      </c>
      <c r="L35" s="36">
        <v>0.76142600000000005</v>
      </c>
      <c r="M35" s="34">
        <f t="shared" si="1"/>
        <v>1.3176558294588643</v>
      </c>
      <c r="N35" s="36"/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6062-BBB2-574F-BEC1-E67EE490C5D9}">
  <dimension ref="B2:M37"/>
  <sheetViews>
    <sheetView showGridLines="0" tabSelected="1" topLeftCell="A5" workbookViewId="0">
      <selection activeCell="G12" sqref="G12"/>
    </sheetView>
  </sheetViews>
  <sheetFormatPr baseColWidth="10" defaultRowHeight="16"/>
  <cols>
    <col min="5" max="5" width="14.6640625" customWidth="1"/>
    <col min="6" max="6" width="13.6640625" customWidth="1"/>
  </cols>
  <sheetData>
    <row r="2" spans="2:13" ht="17" thickBot="1">
      <c r="B2" s="83" t="s">
        <v>216</v>
      </c>
      <c r="C2" s="83"/>
      <c r="D2" s="83"/>
      <c r="E2" s="83"/>
    </row>
    <row r="3" spans="2:13" ht="16" customHeight="1" thickTop="1">
      <c r="B3" s="2"/>
      <c r="C3" s="85" t="s">
        <v>4</v>
      </c>
      <c r="D3" s="85"/>
      <c r="E3" s="85"/>
      <c r="H3">
        <f>H4/H7</f>
        <v>0.61530599680418885</v>
      </c>
    </row>
    <row r="4" spans="2:13" ht="16" customHeight="1">
      <c r="B4" s="2" t="s">
        <v>0</v>
      </c>
      <c r="C4" s="3" t="s">
        <v>1</v>
      </c>
      <c r="D4" s="3" t="s">
        <v>2</v>
      </c>
      <c r="E4" s="3" t="s">
        <v>3</v>
      </c>
      <c r="G4" s="80" t="s">
        <v>51</v>
      </c>
      <c r="H4">
        <v>0.1314245</v>
      </c>
    </row>
    <row r="5" spans="2:13" ht="16" customHeight="1">
      <c r="B5" s="2" t="s">
        <v>50</v>
      </c>
      <c r="C5" s="18">
        <f>H5/C7</f>
        <v>0.77151823499090089</v>
      </c>
      <c r="D5" s="18">
        <f t="shared" ref="D5:E5" si="0">I5/D7</f>
        <v>1.1470599332570184</v>
      </c>
      <c r="E5" s="40">
        <f t="shared" si="0"/>
        <v>0.97865542353392121</v>
      </c>
      <c r="G5" s="2" t="s">
        <v>50</v>
      </c>
      <c r="H5" s="31">
        <v>0.1647902</v>
      </c>
      <c r="I5" s="31">
        <v>0.3404935</v>
      </c>
      <c r="J5" s="31">
        <v>0.38299680000000003</v>
      </c>
      <c r="L5" t="s">
        <v>197</v>
      </c>
    </row>
    <row r="6" spans="2:13" ht="16" customHeight="1">
      <c r="B6" s="2" t="s">
        <v>217</v>
      </c>
      <c r="C6" s="42">
        <f>H6/C7</f>
        <v>0.72252484993592925</v>
      </c>
      <c r="D6" s="18">
        <f t="shared" ref="D6:E6" si="1">I6/D7</f>
        <v>1.2471477919769627</v>
      </c>
      <c r="E6" s="18">
        <f t="shared" si="1"/>
        <v>2.1409561773348669</v>
      </c>
      <c r="G6" s="2" t="s">
        <v>61</v>
      </c>
      <c r="H6" s="77">
        <v>0.15432560000000001</v>
      </c>
      <c r="I6" s="40">
        <v>0.37020360000000002</v>
      </c>
      <c r="J6" s="40">
        <f>0.8378632</f>
        <v>0.83786320000000003</v>
      </c>
      <c r="L6" t="s">
        <v>93</v>
      </c>
      <c r="M6">
        <v>9.7328970000000001E-2</v>
      </c>
    </row>
    <row r="7" spans="2:13" ht="16" customHeight="1">
      <c r="B7" s="2" t="s">
        <v>5</v>
      </c>
      <c r="C7" s="21">
        <f>H7</f>
        <v>0.21359210000000001</v>
      </c>
      <c r="D7" s="79">
        <f t="shared" ref="D7:E7" si="2">I7</f>
        <v>0.2968402</v>
      </c>
      <c r="E7" s="21">
        <f t="shared" si="2"/>
        <v>0.39134999999999998</v>
      </c>
      <c r="G7" s="2" t="s">
        <v>5</v>
      </c>
      <c r="H7" s="78">
        <v>0.21359210000000001</v>
      </c>
      <c r="I7" s="18">
        <v>0.2968402</v>
      </c>
      <c r="J7" s="18">
        <v>0.39134999999999998</v>
      </c>
      <c r="L7" t="s">
        <v>96</v>
      </c>
      <c r="M7">
        <f>M6/H7</f>
        <v>0.45567682512602292</v>
      </c>
    </row>
    <row r="8" spans="2:13" ht="16" customHeight="1" thickBot="1">
      <c r="B8" s="4"/>
      <c r="C8" s="32"/>
      <c r="D8" s="32"/>
      <c r="E8" s="32"/>
      <c r="H8">
        <v>2.5559999999999999E-2</v>
      </c>
      <c r="L8" t="s">
        <v>210</v>
      </c>
      <c r="M8">
        <v>8.4189999999999994E-3</v>
      </c>
    </row>
    <row r="9" spans="2:13" ht="30" customHeight="1">
      <c r="B9" s="93" t="s">
        <v>199</v>
      </c>
      <c r="C9" s="93"/>
      <c r="D9" s="93"/>
      <c r="E9" s="93"/>
      <c r="H9">
        <v>0.18260000000000001</v>
      </c>
      <c r="J9">
        <v>0.94930000000000003</v>
      </c>
    </row>
    <row r="10" spans="2:13" ht="30" customHeight="1">
      <c r="B10" s="91" t="s">
        <v>201</v>
      </c>
      <c r="C10" s="91"/>
      <c r="D10" s="91"/>
      <c r="E10" s="91"/>
      <c r="F10" s="81"/>
      <c r="H10">
        <v>3.0259999999999999E-2</v>
      </c>
    </row>
    <row r="11" spans="2:13" ht="30" customHeight="1">
      <c r="B11" s="92" t="s">
        <v>219</v>
      </c>
      <c r="C11" s="92"/>
      <c r="D11" s="92"/>
      <c r="E11" s="92"/>
    </row>
    <row r="12" spans="2:13" ht="19" customHeight="1">
      <c r="B12" s="82"/>
      <c r="C12" s="82"/>
      <c r="D12" s="82"/>
      <c r="E12" s="82"/>
    </row>
    <row r="15" spans="2:13" ht="17" thickBot="1">
      <c r="B15" s="83" t="s">
        <v>104</v>
      </c>
      <c r="C15" s="83"/>
      <c r="D15" s="83"/>
      <c r="E15" s="83"/>
    </row>
    <row r="16" spans="2:13" ht="16" customHeight="1" thickTop="1">
      <c r="B16" s="2"/>
      <c r="C16" s="85" t="s">
        <v>4</v>
      </c>
      <c r="D16" s="85"/>
      <c r="E16" s="85"/>
    </row>
    <row r="17" spans="2:13" ht="16" customHeight="1">
      <c r="B17" s="2" t="s">
        <v>0</v>
      </c>
      <c r="C17" s="3" t="s">
        <v>1</v>
      </c>
      <c r="D17" s="3" t="s">
        <v>2</v>
      </c>
      <c r="E17" s="3" t="s">
        <v>3</v>
      </c>
      <c r="H17" s="31"/>
      <c r="I17" s="31"/>
      <c r="J17" s="31"/>
    </row>
    <row r="18" spans="2:13" ht="16" customHeight="1">
      <c r="B18" s="2" t="s">
        <v>6</v>
      </c>
      <c r="C18" s="24">
        <f>H18/C20</f>
        <v>0.62853795209325924</v>
      </c>
      <c r="D18" s="40">
        <f t="shared" ref="D18" si="3">I18/D20</f>
        <v>0.66614481188284602</v>
      </c>
      <c r="E18" s="40">
        <f t="shared" ref="E18" si="4">J18/E20</f>
        <v>0.55956068271186599</v>
      </c>
      <c r="G18" s="2" t="s">
        <v>6</v>
      </c>
      <c r="H18" s="18">
        <v>3.0711369999999998</v>
      </c>
      <c r="I18" s="40">
        <v>3.0712459999999999</v>
      </c>
      <c r="J18" s="40">
        <v>3.0670310000000001</v>
      </c>
      <c r="L18" t="s">
        <v>197</v>
      </c>
    </row>
    <row r="19" spans="2:13" ht="16" customHeight="1">
      <c r="B19" s="2" t="s">
        <v>16</v>
      </c>
      <c r="C19" s="42">
        <f>H19/C20</f>
        <v>0.62785807259688586</v>
      </c>
      <c r="D19" s="18">
        <f t="shared" ref="D19" si="5">I19/D20</f>
        <v>0.84504079620377759</v>
      </c>
      <c r="E19" s="18">
        <f>J19/E20</f>
        <v>0.56742309676032787</v>
      </c>
      <c r="G19" s="2" t="s">
        <v>16</v>
      </c>
      <c r="H19" s="24">
        <v>3.067815</v>
      </c>
      <c r="I19" s="18">
        <v>3.896042</v>
      </c>
      <c r="J19" s="18">
        <v>3.1101260000000002</v>
      </c>
      <c r="L19" t="s">
        <v>93</v>
      </c>
      <c r="M19">
        <v>2.6617660000000001</v>
      </c>
    </row>
    <row r="20" spans="2:13" ht="16" customHeight="1">
      <c r="B20" s="2" t="s">
        <v>5</v>
      </c>
      <c r="C20" s="21">
        <f>H20</f>
        <v>4.8861600000000003</v>
      </c>
      <c r="D20" s="21">
        <f t="shared" ref="D20" si="6">I20</f>
        <v>4.6104779999999996</v>
      </c>
      <c r="E20" s="21">
        <f t="shared" ref="E20" si="7">J20</f>
        <v>5.481141</v>
      </c>
      <c r="G20" s="2" t="s">
        <v>5</v>
      </c>
      <c r="H20">
        <v>4.8861600000000003</v>
      </c>
      <c r="I20">
        <v>4.6104779999999996</v>
      </c>
      <c r="J20">
        <v>5.481141</v>
      </c>
      <c r="L20" t="s">
        <v>96</v>
      </c>
      <c r="M20">
        <f>M19/H20</f>
        <v>0.5447562093750512</v>
      </c>
    </row>
    <row r="21" spans="2:13" ht="16" customHeight="1" thickBot="1">
      <c r="B21" s="4"/>
      <c r="C21" s="32"/>
      <c r="D21" s="32"/>
      <c r="E21" s="32"/>
      <c r="H21">
        <v>1.042E-3</v>
      </c>
      <c r="I21">
        <v>0.10580000000000001</v>
      </c>
      <c r="J21">
        <v>0.4229</v>
      </c>
      <c r="L21" t="s">
        <v>210</v>
      </c>
      <c r="M21">
        <v>1.147E-3</v>
      </c>
    </row>
    <row r="22" spans="2:13" ht="30" customHeight="1">
      <c r="B22" s="93" t="s">
        <v>199</v>
      </c>
      <c r="C22" s="93"/>
      <c r="D22" s="93"/>
      <c r="E22" s="93"/>
      <c r="H22">
        <v>1.0449999999999999E-3</v>
      </c>
      <c r="I22">
        <v>0.2051</v>
      </c>
      <c r="J22">
        <v>0.42620000000000002</v>
      </c>
    </row>
    <row r="23" spans="2:13" ht="30" customHeight="1">
      <c r="B23" s="91" t="s">
        <v>201</v>
      </c>
      <c r="C23" s="91"/>
      <c r="D23" s="91"/>
      <c r="E23" s="91"/>
      <c r="G23" s="81"/>
      <c r="H23" s="81"/>
    </row>
    <row r="24" spans="2:13" ht="30" customHeight="1">
      <c r="B24" s="92" t="s">
        <v>218</v>
      </c>
      <c r="C24" s="92"/>
      <c r="D24" s="92"/>
      <c r="E24" s="92"/>
    </row>
    <row r="28" spans="2:13">
      <c r="B28" s="86"/>
      <c r="C28" s="86"/>
      <c r="D28" s="86"/>
      <c r="E28" s="86"/>
      <c r="F28" s="86"/>
      <c r="G28" s="86"/>
      <c r="H28" s="86"/>
      <c r="I28" s="86"/>
    </row>
    <row r="29" spans="2:13">
      <c r="B29" s="2"/>
      <c r="C29" s="85"/>
      <c r="D29" s="85"/>
      <c r="E29" s="85"/>
      <c r="F29" s="2"/>
      <c r="G29" s="85"/>
      <c r="H29" s="85"/>
      <c r="I29" s="85"/>
    </row>
    <row r="30" spans="2:13">
      <c r="B30" s="2"/>
      <c r="C30" s="31"/>
      <c r="D30" s="31"/>
      <c r="E30" s="31"/>
      <c r="F30" s="2"/>
      <c r="G30" s="31"/>
      <c r="H30" s="31"/>
      <c r="I30" s="31"/>
    </row>
    <row r="31" spans="2:13">
      <c r="B31" s="2"/>
      <c r="C31" s="18"/>
      <c r="D31" s="18"/>
      <c r="E31" s="40"/>
      <c r="F31" s="2"/>
      <c r="G31" s="18"/>
      <c r="H31" s="40"/>
      <c r="I31" s="40"/>
    </row>
    <row r="32" spans="2:13">
      <c r="B32" s="2"/>
      <c r="C32" s="40"/>
      <c r="D32" s="18"/>
      <c r="E32" s="18"/>
      <c r="F32" s="2"/>
      <c r="G32" s="40"/>
      <c r="H32" s="18"/>
      <c r="I32" s="18"/>
    </row>
    <row r="33" spans="2:9">
      <c r="B33" s="2"/>
      <c r="C33" s="21"/>
      <c r="D33" s="79"/>
      <c r="E33" s="21"/>
      <c r="F33" s="2"/>
      <c r="G33" s="21"/>
      <c r="H33" s="21"/>
      <c r="I33" s="21"/>
    </row>
    <row r="34" spans="2:9">
      <c r="C34" s="21"/>
      <c r="D34" s="21"/>
      <c r="E34" s="21"/>
      <c r="G34" s="21"/>
      <c r="H34" s="21"/>
      <c r="I34" s="21"/>
    </row>
    <row r="35" spans="2:9" ht="16" customHeight="1">
      <c r="B35" s="91"/>
      <c r="C35" s="91"/>
      <c r="D35" s="91"/>
      <c r="E35" s="91"/>
      <c r="F35" s="91"/>
      <c r="G35" s="91"/>
      <c r="H35" s="91"/>
      <c r="I35" s="91"/>
    </row>
    <row r="36" spans="2:9" ht="32" customHeight="1">
      <c r="B36" s="91"/>
      <c r="C36" s="91"/>
      <c r="D36" s="91"/>
      <c r="E36" s="91"/>
      <c r="F36" s="91"/>
      <c r="G36" s="91"/>
      <c r="H36" s="91"/>
      <c r="I36" s="91"/>
    </row>
    <row r="37" spans="2:9" ht="47" customHeight="1">
      <c r="B37" s="92"/>
      <c r="C37" s="92"/>
      <c r="D37" s="92"/>
      <c r="E37" s="92"/>
      <c r="F37" s="92"/>
      <c r="G37" s="92"/>
      <c r="H37" s="92"/>
      <c r="I37" s="92"/>
    </row>
  </sheetData>
  <mergeCells count="20">
    <mergeCell ref="B24:E24"/>
    <mergeCell ref="B9:E9"/>
    <mergeCell ref="B22:E22"/>
    <mergeCell ref="B2:E2"/>
    <mergeCell ref="C3:E3"/>
    <mergeCell ref="B15:E15"/>
    <mergeCell ref="C16:E16"/>
    <mergeCell ref="B10:E10"/>
    <mergeCell ref="B23:E23"/>
    <mergeCell ref="B11:E11"/>
    <mergeCell ref="B28:E28"/>
    <mergeCell ref="C29:E29"/>
    <mergeCell ref="B35:E35"/>
    <mergeCell ref="B36:E36"/>
    <mergeCell ref="B37:E37"/>
    <mergeCell ref="F28:I28"/>
    <mergeCell ref="G29:I29"/>
    <mergeCell ref="F35:I35"/>
    <mergeCell ref="F36:I36"/>
    <mergeCell ref="F37:I3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7912-0C8C-9148-92E3-D11D63C517C1}">
  <dimension ref="A2:E14"/>
  <sheetViews>
    <sheetView showGridLines="0" zoomScale="137" workbookViewId="0">
      <selection activeCell="C16" sqref="C16"/>
    </sheetView>
  </sheetViews>
  <sheetFormatPr baseColWidth="10" defaultRowHeight="16"/>
  <cols>
    <col min="2" max="3" width="14" customWidth="1"/>
    <col min="4" max="4" width="19.6640625" customWidth="1"/>
    <col min="5" max="5" width="55.83203125" customWidth="1"/>
  </cols>
  <sheetData>
    <row r="2" spans="1:5" ht="17" thickBot="1">
      <c r="B2" s="83" t="s">
        <v>57</v>
      </c>
      <c r="C2" s="83"/>
      <c r="D2" s="83"/>
      <c r="E2" s="83"/>
    </row>
    <row r="3" spans="1:5" ht="18" thickTop="1" thickBot="1">
      <c r="B3" s="7" t="s">
        <v>53</v>
      </c>
      <c r="C3" s="7" t="s">
        <v>185</v>
      </c>
      <c r="D3" s="7" t="s">
        <v>54</v>
      </c>
      <c r="E3" s="7" t="s">
        <v>56</v>
      </c>
    </row>
    <row r="4" spans="1:5" ht="34" hidden="1">
      <c r="B4" s="9" t="s">
        <v>55</v>
      </c>
      <c r="C4" s="9"/>
      <c r="D4" s="9" t="s">
        <v>58</v>
      </c>
      <c r="E4" s="15" t="s">
        <v>110</v>
      </c>
    </row>
    <row r="5" spans="1:5" ht="34" hidden="1">
      <c r="B5" s="9" t="s">
        <v>36</v>
      </c>
      <c r="C5" s="9"/>
      <c r="D5" s="9" t="s">
        <v>58</v>
      </c>
      <c r="E5" s="15" t="s">
        <v>110</v>
      </c>
    </row>
    <row r="6" spans="1:5">
      <c r="B6" s="9" t="s">
        <v>15</v>
      </c>
      <c r="C6" s="9" t="s">
        <v>187</v>
      </c>
      <c r="D6" s="9" t="s">
        <v>59</v>
      </c>
      <c r="E6" s="9" t="s">
        <v>183</v>
      </c>
    </row>
    <row r="7" spans="1:5">
      <c r="B7" s="9" t="s">
        <v>16</v>
      </c>
      <c r="C7" s="9" t="s">
        <v>186</v>
      </c>
      <c r="D7" s="9" t="s">
        <v>60</v>
      </c>
      <c r="E7" s="9" t="s">
        <v>103</v>
      </c>
    </row>
    <row r="8" spans="1:5">
      <c r="B8" s="9" t="s">
        <v>17</v>
      </c>
      <c r="C8" s="9" t="s">
        <v>186</v>
      </c>
      <c r="D8" s="9" t="s">
        <v>60</v>
      </c>
      <c r="E8" s="9" t="s">
        <v>103</v>
      </c>
    </row>
    <row r="9" spans="1:5" ht="34">
      <c r="B9" s="9" t="s">
        <v>49</v>
      </c>
      <c r="C9" s="9" t="s">
        <v>186</v>
      </c>
      <c r="D9" s="9" t="s">
        <v>102</v>
      </c>
      <c r="E9" s="15" t="s">
        <v>109</v>
      </c>
    </row>
    <row r="10" spans="1:5">
      <c r="B10" s="9" t="s">
        <v>61</v>
      </c>
      <c r="C10" s="9" t="s">
        <v>188</v>
      </c>
      <c r="D10" s="9" t="s">
        <v>62</v>
      </c>
      <c r="E10" s="47">
        <v>4.9999999999999996E-2</v>
      </c>
    </row>
    <row r="11" spans="1:5">
      <c r="B11" s="9" t="s">
        <v>78</v>
      </c>
      <c r="C11" s="9" t="s">
        <v>189</v>
      </c>
      <c r="D11" s="9" t="s">
        <v>79</v>
      </c>
      <c r="E11" s="9" t="s">
        <v>108</v>
      </c>
    </row>
    <row r="12" spans="1:5" ht="34" hidden="1">
      <c r="B12" s="34" t="s">
        <v>18</v>
      </c>
      <c r="C12" s="34"/>
      <c r="D12" s="34" t="s">
        <v>111</v>
      </c>
      <c r="E12" s="50" t="s">
        <v>184</v>
      </c>
    </row>
    <row r="13" spans="1:5" ht="17" thickBot="1">
      <c r="B13" s="4"/>
      <c r="C13" s="4"/>
      <c r="D13" s="4"/>
      <c r="E13" s="4"/>
    </row>
    <row r="14" spans="1:5" ht="29" customHeight="1">
      <c r="A14" s="1"/>
      <c r="B14" s="84" t="s">
        <v>190</v>
      </c>
      <c r="C14" s="84"/>
      <c r="D14" s="84"/>
      <c r="E14" s="84"/>
    </row>
  </sheetData>
  <mergeCells count="2">
    <mergeCell ref="B2:E2"/>
    <mergeCell ref="B14:E1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EE01-B63F-6E4B-BEC4-017733B15697}">
  <dimension ref="A2:C22"/>
  <sheetViews>
    <sheetView showGridLines="0" zoomScale="114" workbookViewId="0">
      <selection activeCell="G7" sqref="G7"/>
    </sheetView>
  </sheetViews>
  <sheetFormatPr baseColWidth="10" defaultRowHeight="16"/>
  <cols>
    <col min="2" max="2" width="20.6640625" customWidth="1"/>
    <col min="3" max="3" width="37.1640625" customWidth="1"/>
  </cols>
  <sheetData>
    <row r="2" spans="2:3" ht="17" thickBot="1">
      <c r="B2" s="83" t="s">
        <v>81</v>
      </c>
      <c r="C2" s="83"/>
    </row>
    <row r="3" spans="2:3" ht="18" thickTop="1" thickBot="1">
      <c r="B3" s="7" t="s">
        <v>53</v>
      </c>
      <c r="C3" s="7" t="s">
        <v>80</v>
      </c>
    </row>
    <row r="4" spans="2:3" ht="58" customHeight="1">
      <c r="B4" s="9" t="s">
        <v>32</v>
      </c>
      <c r="C4" s="15" t="s">
        <v>85</v>
      </c>
    </row>
    <row r="5" spans="2:3" ht="68">
      <c r="B5" s="9" t="s">
        <v>37</v>
      </c>
      <c r="C5" s="15" t="s">
        <v>97</v>
      </c>
    </row>
    <row r="6" spans="2:3" ht="51">
      <c r="B6" s="9" t="s">
        <v>82</v>
      </c>
      <c r="C6" s="15" t="s">
        <v>84</v>
      </c>
    </row>
    <row r="7" spans="2:3" ht="51">
      <c r="B7" s="1" t="s">
        <v>38</v>
      </c>
      <c r="C7" s="14" t="s">
        <v>86</v>
      </c>
    </row>
    <row r="8" spans="2:3" ht="68">
      <c r="B8" s="1" t="s">
        <v>39</v>
      </c>
      <c r="C8" s="15" t="s">
        <v>87</v>
      </c>
    </row>
    <row r="9" spans="2:3" ht="51">
      <c r="B9" s="1" t="s">
        <v>40</v>
      </c>
      <c r="C9" s="15" t="s">
        <v>88</v>
      </c>
    </row>
    <row r="10" spans="2:3" ht="68">
      <c r="B10" s="1" t="s">
        <v>83</v>
      </c>
      <c r="C10" s="15" t="s">
        <v>90</v>
      </c>
    </row>
    <row r="11" spans="2:3" ht="51">
      <c r="B11" s="1" t="s">
        <v>41</v>
      </c>
      <c r="C11" s="15" t="s">
        <v>91</v>
      </c>
    </row>
    <row r="12" spans="2:3">
      <c r="B12" s="1" t="s">
        <v>42</v>
      </c>
    </row>
    <row r="13" spans="2:3">
      <c r="B13" s="1" t="s">
        <v>43</v>
      </c>
    </row>
    <row r="14" spans="2:3">
      <c r="B14" s="1" t="s">
        <v>44</v>
      </c>
    </row>
    <row r="15" spans="2:3">
      <c r="B15" s="1" t="s">
        <v>45</v>
      </c>
    </row>
    <row r="16" spans="2:3">
      <c r="B16" s="1" t="s">
        <v>30</v>
      </c>
    </row>
    <row r="17" spans="1:3">
      <c r="B17" s="1" t="s">
        <v>46</v>
      </c>
    </row>
    <row r="18" spans="1:3">
      <c r="B18" s="1" t="s">
        <v>47</v>
      </c>
    </row>
    <row r="19" spans="1:3" ht="68">
      <c r="B19" s="9" t="s">
        <v>48</v>
      </c>
      <c r="C19" s="15" t="s">
        <v>92</v>
      </c>
    </row>
    <row r="20" spans="1:3" ht="17" thickBot="1">
      <c r="B20" s="16"/>
      <c r="C20" s="6"/>
    </row>
    <row r="22" spans="1:3">
      <c r="A22" t="s">
        <v>89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E983-1874-3F4C-A17C-C47B440A1152}">
  <dimension ref="B2:Q93"/>
  <sheetViews>
    <sheetView showGridLines="0" workbookViewId="0">
      <selection activeCell="B2" sqref="B2:E2"/>
    </sheetView>
  </sheetViews>
  <sheetFormatPr baseColWidth="10" defaultRowHeight="16"/>
  <cols>
    <col min="2" max="2" width="22" customWidth="1"/>
    <col min="3" max="3" width="13.5" customWidth="1"/>
    <col min="5" max="5" width="16" customWidth="1"/>
    <col min="9" max="9" width="28.5" customWidth="1"/>
    <col min="10" max="12" width="12.83203125" bestFit="1" customWidth="1"/>
    <col min="14" max="14" width="25.33203125" customWidth="1"/>
    <col min="15" max="17" width="12.83203125" bestFit="1" customWidth="1"/>
  </cols>
  <sheetData>
    <row r="2" spans="2:17" ht="17" thickBot="1">
      <c r="B2" s="83" t="s">
        <v>104</v>
      </c>
      <c r="C2" s="83"/>
      <c r="D2" s="83"/>
      <c r="E2" s="83"/>
      <c r="I2" s="83" t="s">
        <v>104</v>
      </c>
      <c r="J2" s="83"/>
      <c r="K2" s="83"/>
      <c r="L2" s="83"/>
      <c r="N2" s="83" t="s">
        <v>104</v>
      </c>
      <c r="O2" s="83"/>
      <c r="P2" s="83"/>
      <c r="Q2" s="83"/>
    </row>
    <row r="3" spans="2:17" ht="17" thickTop="1">
      <c r="B3" s="2"/>
      <c r="C3" s="85" t="s">
        <v>4</v>
      </c>
      <c r="D3" s="85"/>
      <c r="E3" s="85"/>
      <c r="I3" s="2"/>
      <c r="J3" s="85" t="s">
        <v>4</v>
      </c>
      <c r="K3" s="85"/>
      <c r="L3" s="85"/>
      <c r="N3" s="2"/>
      <c r="O3" s="85" t="s">
        <v>4</v>
      </c>
      <c r="P3" s="85"/>
      <c r="Q3" s="85"/>
    </row>
    <row r="4" spans="2:17">
      <c r="B4" s="2" t="s">
        <v>31</v>
      </c>
      <c r="C4" s="3" t="s">
        <v>1</v>
      </c>
      <c r="D4" s="3" t="s">
        <v>2</v>
      </c>
      <c r="E4" s="3" t="s">
        <v>3</v>
      </c>
      <c r="I4" s="2" t="s">
        <v>29</v>
      </c>
      <c r="J4" s="3" t="s">
        <v>1</v>
      </c>
      <c r="K4" s="3" t="s">
        <v>2</v>
      </c>
      <c r="L4" s="3" t="s">
        <v>3</v>
      </c>
      <c r="N4" s="2" t="s">
        <v>33</v>
      </c>
      <c r="O4" s="3" t="s">
        <v>1</v>
      </c>
      <c r="P4" s="3" t="s">
        <v>2</v>
      </c>
      <c r="Q4" s="3" t="s">
        <v>3</v>
      </c>
    </row>
    <row r="5" spans="2:17">
      <c r="B5" s="2" t="s">
        <v>5</v>
      </c>
      <c r="C5" s="21">
        <f>'RMSE TRM'!B3</f>
        <v>5.5688789999999999</v>
      </c>
      <c r="D5" s="21">
        <f>'RMSE TRM'!G3</f>
        <v>5.7049649999999996</v>
      </c>
      <c r="E5" s="21">
        <f>'RMSE TRM'!L3</f>
        <v>5.5044420000000001</v>
      </c>
      <c r="I5" s="2" t="s">
        <v>30</v>
      </c>
      <c r="J5" s="24">
        <f>'RMSE TRM'!C13</f>
        <v>0.70518159938472358</v>
      </c>
      <c r="K5" s="24">
        <f>'RMSE TRM'!H13</f>
        <v>0.68805137279545103</v>
      </c>
      <c r="L5" s="18">
        <f>'RMSE TRM'!M13</f>
        <v>0.68663399487177812</v>
      </c>
      <c r="N5" s="2" t="s">
        <v>15</v>
      </c>
      <c r="O5" s="24">
        <f>'RMSE TRM'!C29</f>
        <v>0.73291554727621122</v>
      </c>
      <c r="P5" s="24">
        <f>'RMSE TRM'!H29</f>
        <v>0.73269634432463648</v>
      </c>
      <c r="Q5" s="18">
        <f>'RMSE TRM'!M29</f>
        <v>0.72119226617339238</v>
      </c>
    </row>
    <row r="6" spans="2:17">
      <c r="B6" s="2" t="s">
        <v>6</v>
      </c>
      <c r="C6" s="43">
        <f>'RMSE TRM'!C4</f>
        <v>0.70801035540545953</v>
      </c>
      <c r="D6" s="42">
        <f>'RMSE TRM'!H4</f>
        <v>0.69199811041785531</v>
      </c>
      <c r="E6" s="17">
        <f>'RMSE TRM'!M4</f>
        <v>0.71303303768120363</v>
      </c>
      <c r="I6" s="2" t="s">
        <v>32</v>
      </c>
      <c r="J6" s="24">
        <f>'RMSE TRM'!C14</f>
        <v>0.70519381010074023</v>
      </c>
      <c r="K6" s="24">
        <f>'RMSE TRM'!H14</f>
        <v>0.68842385536107586</v>
      </c>
      <c r="L6" s="18">
        <f>'RMSE TRM'!M14</f>
        <v>0.68856934090685307</v>
      </c>
      <c r="N6" s="2" t="s">
        <v>16</v>
      </c>
      <c r="O6" s="42">
        <f>'RMSE TRM'!C30</f>
        <v>0.70224312648919107</v>
      </c>
      <c r="P6" s="42">
        <f>'RMSE TRM'!H30</f>
        <v>0.68692796537752643</v>
      </c>
      <c r="Q6" s="18">
        <f>'RMSE TRM'!M30</f>
        <v>0.71859745274816222</v>
      </c>
    </row>
    <row r="7" spans="2:17">
      <c r="B7" s="2" t="s">
        <v>7</v>
      </c>
      <c r="C7" s="19">
        <f>'RMSE TRM'!C5</f>
        <v>0.76843849543148623</v>
      </c>
      <c r="D7" s="24">
        <f>'RMSE TRM'!H5</f>
        <v>0.69349505211688423</v>
      </c>
      <c r="E7" s="44">
        <f>'RMSE TRM'!M5</f>
        <v>0.70749841673324931</v>
      </c>
      <c r="F7" s="39"/>
      <c r="I7" s="2" t="s">
        <v>37</v>
      </c>
      <c r="J7" s="42">
        <f>'RMSE TRM'!C15</f>
        <v>0.70369225116940048</v>
      </c>
      <c r="K7" s="24">
        <f>'RMSE TRM'!H15</f>
        <v>0.68973920085399298</v>
      </c>
      <c r="L7" s="18">
        <f>'RMSE TRM'!M15</f>
        <v>0.70749841673324931</v>
      </c>
      <c r="N7" s="2" t="s">
        <v>17</v>
      </c>
      <c r="O7" s="24">
        <f>'RMSE TRM'!C31</f>
        <v>0.72016576406131283</v>
      </c>
      <c r="P7" s="24">
        <f>'RMSE TRM'!H31</f>
        <v>0.69361319482240469</v>
      </c>
      <c r="Q7" s="18">
        <f>'RMSE TRM'!M31</f>
        <v>0.78898369716676087</v>
      </c>
    </row>
    <row r="8" spans="2:17">
      <c r="B8" s="2" t="s">
        <v>26</v>
      </c>
      <c r="C8" s="19">
        <f>'RMSE TRM'!C6</f>
        <v>0.83794135229011091</v>
      </c>
      <c r="D8" s="18">
        <f>'RMSE TRM'!H6</f>
        <v>0.87068737494445625</v>
      </c>
      <c r="E8" s="17">
        <f>'RMSE TRM'!M6</f>
        <v>0.89605885573869248</v>
      </c>
      <c r="I8" s="2" t="s">
        <v>82</v>
      </c>
      <c r="J8" s="18">
        <f>'RMSE TRM'!C16</f>
        <v>0.98161335521924609</v>
      </c>
      <c r="K8" s="24">
        <f>'RMSE TRM'!H16</f>
        <v>0.69887930951373067</v>
      </c>
      <c r="L8" s="18">
        <f>'RMSE TRM'!M16</f>
        <v>0.73457473073564949</v>
      </c>
      <c r="N8" s="2" t="s">
        <v>49</v>
      </c>
      <c r="O8" s="24">
        <f>'RMSE TRM'!C33</f>
        <v>0.70624231555399208</v>
      </c>
      <c r="P8" s="24">
        <f>'RMSE TRM'!H33</f>
        <v>0.69494256318838066</v>
      </c>
      <c r="Q8" s="40">
        <f>'RMSE TRM'!M33</f>
        <v>0.7118307359765077</v>
      </c>
    </row>
    <row r="9" spans="2:17">
      <c r="B9" s="2" t="s">
        <v>35</v>
      </c>
      <c r="C9" s="22">
        <f>'RMSE TRM'!C7</f>
        <v>0.73482760174893369</v>
      </c>
      <c r="D9" s="42">
        <f>'RMSE TRM'!H7</f>
        <v>0.69199811041785531</v>
      </c>
      <c r="E9" s="17">
        <f>'RMSE TRM'!M7</f>
        <v>7.1013828467990026</v>
      </c>
      <c r="I9" s="2" t="s">
        <v>38</v>
      </c>
      <c r="J9" s="24">
        <f>'RMSE TRM'!C17</f>
        <v>0.70517854670571944</v>
      </c>
      <c r="K9" s="42">
        <f>'RMSE TRM'!H17</f>
        <v>0.68785855829089226</v>
      </c>
      <c r="L9" s="40">
        <f>'RMSE TRM'!M17</f>
        <v>0.68584935584751372</v>
      </c>
      <c r="N9" s="2" t="s">
        <v>78</v>
      </c>
      <c r="O9" s="24">
        <f>'RMSE TRM'!C34</f>
        <v>0.71763168134915489</v>
      </c>
      <c r="P9" s="24">
        <f>'RMSE TRM'!H34</f>
        <v>0.69609927492981993</v>
      </c>
      <c r="Q9" s="18">
        <f>'RMSE TRM'!M34</f>
        <v>0.76755918220230135</v>
      </c>
    </row>
    <row r="10" spans="2:17">
      <c r="B10" s="2" t="s">
        <v>36</v>
      </c>
      <c r="C10" s="19">
        <f>'RMSE TRM'!C8</f>
        <v>1.0289169507902758</v>
      </c>
      <c r="D10" s="18">
        <f>'RMSE TRM'!H8</f>
        <v>1</v>
      </c>
      <c r="E10" s="17">
        <f>'RMSE TRM'!M8</f>
        <v>7.1168957725415218</v>
      </c>
      <c r="I10" s="2" t="s">
        <v>39</v>
      </c>
      <c r="J10" s="24">
        <f>'RMSE TRM'!C18</f>
        <v>0.70460913228676725</v>
      </c>
      <c r="K10" s="24">
        <f>'RMSE TRM'!H18</f>
        <v>0.70087984764148425</v>
      </c>
      <c r="L10" s="18">
        <f>'RMSE TRM'!M18</f>
        <v>0.68818365240291379</v>
      </c>
      <c r="N10" s="2" t="s">
        <v>61</v>
      </c>
      <c r="O10" s="18">
        <f>'RMSE TRM'!C35</f>
        <v>0.75284559064759715</v>
      </c>
      <c r="P10" s="24">
        <f>'RMSE TRM'!H35</f>
        <v>0.7193493737472535</v>
      </c>
      <c r="Q10" s="18">
        <f>'RMSE TRM'!M35</f>
        <v>0.71471113693268096</v>
      </c>
    </row>
    <row r="11" spans="2:17" ht="17" thickBot="1">
      <c r="B11" s="2" t="s">
        <v>34</v>
      </c>
      <c r="C11" s="19">
        <f>'RMSE TRM'!C9</f>
        <v>0.76359066160352917</v>
      </c>
      <c r="D11" s="24">
        <f>'RMSE TRM'!H9</f>
        <v>0.69158145580209518</v>
      </c>
      <c r="E11" s="17">
        <f>'RMSE TRM'!M9</f>
        <v>0.71296345751304124</v>
      </c>
      <c r="I11" s="2" t="s">
        <v>40</v>
      </c>
      <c r="J11" s="24">
        <f>'RMSE TRM'!C19</f>
        <v>0.70433133849738883</v>
      </c>
      <c r="K11" s="24">
        <f>'RMSE TRM'!H19</f>
        <v>0.68973920085399298</v>
      </c>
      <c r="L11" s="18">
        <f>'RMSE TRM'!M19</f>
        <v>0.70749841673324931</v>
      </c>
      <c r="N11" s="5"/>
      <c r="O11" s="4"/>
      <c r="P11" s="4"/>
      <c r="Q11" s="4"/>
    </row>
    <row r="12" spans="2:17">
      <c r="B12" s="2" t="s">
        <v>50</v>
      </c>
      <c r="C12" s="23">
        <f>'RMSE TRM'!C10</f>
        <v>0.71422309588698185</v>
      </c>
      <c r="D12" s="25">
        <f>'RMSE TRM'!H10</f>
        <v>0.69594589975573906</v>
      </c>
      <c r="E12" s="17">
        <f>'RMSE TRM'!M10</f>
        <v>0.71676220768608334</v>
      </c>
      <c r="I12" s="2" t="s">
        <v>83</v>
      </c>
      <c r="J12" s="24">
        <f>'RMSE TRM'!C20</f>
        <v>0.70457663023384065</v>
      </c>
      <c r="K12" s="24">
        <f>'RMSE TRM'!H20</f>
        <v>0.6915648036403379</v>
      </c>
      <c r="L12" s="18">
        <f>'RMSE TRM'!M20</f>
        <v>0.71152189449902459</v>
      </c>
      <c r="N12" s="2"/>
    </row>
    <row r="13" spans="2:17">
      <c r="B13" s="2" t="s">
        <v>51</v>
      </c>
      <c r="C13" s="23">
        <f>'RMSE TRM'!C11</f>
        <v>0.70809762611110783</v>
      </c>
      <c r="D13" s="25">
        <f>'RMSE TRM'!H11</f>
        <v>0.69209574467152735</v>
      </c>
      <c r="E13" s="17">
        <f>'RMSE TRM'!M11</f>
        <v>0.71302431745125117</v>
      </c>
      <c r="I13" s="2" t="s">
        <v>41</v>
      </c>
      <c r="J13" s="24">
        <f>'RMSE TRM'!C21</f>
        <v>0.70417583143752982</v>
      </c>
      <c r="K13" s="24">
        <f>'RMSE TRM'!H21</f>
        <v>0.68873025513741104</v>
      </c>
      <c r="L13" s="18">
        <f>'RMSE TRM'!M21</f>
        <v>0.69265658535415575</v>
      </c>
      <c r="N13" s="2"/>
    </row>
    <row r="14" spans="2:17">
      <c r="B14" s="2" t="s">
        <v>52</v>
      </c>
      <c r="C14" s="20">
        <f>'RMSE TRM'!C12</f>
        <v>1.7054114481568015</v>
      </c>
      <c r="D14" s="17">
        <f>'RMSE TRM'!H12</f>
        <v>13.297864228790186</v>
      </c>
      <c r="E14" s="17">
        <f>'RMSE TRM'!M12</f>
        <v>26.159218318587058</v>
      </c>
      <c r="I14" s="2" t="s">
        <v>42</v>
      </c>
      <c r="J14" s="18">
        <f>'RMSE TRM'!C22</f>
        <v>12.294549764862911</v>
      </c>
      <c r="K14" s="24">
        <f>'RMSE TRM'!H22</f>
        <v>0.73237644753298226</v>
      </c>
      <c r="L14" s="18">
        <f>'RMSE TRM'!M22</f>
        <v>0.82175886311455359</v>
      </c>
      <c r="N14" s="2"/>
    </row>
    <row r="15" spans="2:17" ht="17" thickBot="1">
      <c r="B15" s="5"/>
      <c r="C15" s="4"/>
      <c r="D15" s="4"/>
      <c r="E15" s="4"/>
      <c r="I15" s="2" t="s">
        <v>43</v>
      </c>
      <c r="J15" s="24">
        <f>'RMSE TRM'!C23</f>
        <v>0.70388295382248389</v>
      </c>
      <c r="K15" s="24">
        <f>'RMSE TRM'!H23</f>
        <v>0.68818213608672452</v>
      </c>
      <c r="L15" s="18">
        <f>'RMSE TRM'!M23</f>
        <v>0.69784911894793333</v>
      </c>
      <c r="N15" s="2"/>
    </row>
    <row r="16" spans="2:17">
      <c r="B16" s="26">
        <v>0.05</v>
      </c>
      <c r="I16" s="2" t="s">
        <v>44</v>
      </c>
      <c r="J16" s="24">
        <f>'RMSE TRM'!C24</f>
        <v>0.70836231133770367</v>
      </c>
      <c r="K16" s="24">
        <f>'RMSE TRM'!H24</f>
        <v>0.71300297197265894</v>
      </c>
      <c r="L16" s="18">
        <f>'RMSE TRM'!M24</f>
        <v>0.73009017081113758</v>
      </c>
      <c r="N16" s="2"/>
    </row>
    <row r="17" spans="2:17">
      <c r="B17" s="2"/>
      <c r="I17" s="2" t="s">
        <v>45</v>
      </c>
      <c r="J17" s="18">
        <f>'RMSE TRM'!C25</f>
        <v>7.4718466678841473</v>
      </c>
      <c r="K17" s="24">
        <f>'RMSE TRM'!H25</f>
        <v>0.70238572892208806</v>
      </c>
      <c r="L17" s="18">
        <f>'RMSE TRM'!M25</f>
        <v>0.74104423300309097</v>
      </c>
      <c r="N17" s="2"/>
    </row>
    <row r="18" spans="2:17">
      <c r="B18" s="2"/>
      <c r="I18" s="2" t="s">
        <v>46</v>
      </c>
      <c r="J18" s="24">
        <f>'RMSE TRM'!C26</f>
        <v>0.70388295382248389</v>
      </c>
      <c r="K18" s="24">
        <f>'RMSE TRM'!H26</f>
        <v>0.68818213608672452</v>
      </c>
      <c r="L18" s="18">
        <f>'RMSE TRM'!M26</f>
        <v>0.68663399487177812</v>
      </c>
      <c r="N18" s="2"/>
    </row>
    <row r="19" spans="2:17">
      <c r="B19" s="2"/>
      <c r="I19" s="2" t="s">
        <v>47</v>
      </c>
      <c r="J19" s="24">
        <f>'RMSE TRM'!C27</f>
        <v>0.70393251496396314</v>
      </c>
      <c r="K19" s="24">
        <f>'RMSE TRM'!H27</f>
        <v>0.68818213608672452</v>
      </c>
      <c r="L19" s="18">
        <f>'RMSE TRM'!M27</f>
        <v>0.68864073778958879</v>
      </c>
      <c r="N19" s="2"/>
    </row>
    <row r="20" spans="2:17">
      <c r="B20" s="2"/>
      <c r="I20" s="2" t="s">
        <v>48</v>
      </c>
      <c r="J20" s="18">
        <f>'RMSE TRM'!C28</f>
        <v>7.4718466678841473</v>
      </c>
      <c r="K20" s="24">
        <f>'RMSE TRM'!H28</f>
        <v>0.70238572892208806</v>
      </c>
      <c r="L20" s="18">
        <f>'RMSE TRM'!M28</f>
        <v>0.74104423300309097</v>
      </c>
      <c r="N20" s="2"/>
    </row>
    <row r="21" spans="2:17" ht="17" thickBot="1">
      <c r="B21" s="2"/>
      <c r="I21" s="5"/>
      <c r="J21" s="4"/>
      <c r="K21" s="4"/>
      <c r="L21" s="4"/>
    </row>
    <row r="22" spans="2:17">
      <c r="B22" s="2"/>
      <c r="I22" s="2"/>
    </row>
    <row r="23" spans="2:17" ht="17" thickBot="1">
      <c r="B23" s="83" t="s">
        <v>106</v>
      </c>
      <c r="C23" s="83"/>
      <c r="D23" s="83"/>
      <c r="E23" s="83"/>
      <c r="I23" s="2"/>
    </row>
    <row r="24" spans="2:17" ht="18" thickTop="1" thickBot="1">
      <c r="B24" s="2"/>
      <c r="C24" s="85" t="s">
        <v>4</v>
      </c>
      <c r="D24" s="85"/>
      <c r="E24" s="85"/>
      <c r="I24" s="2"/>
      <c r="N24" s="83" t="s">
        <v>105</v>
      </c>
      <c r="O24" s="83"/>
      <c r="P24" s="83"/>
      <c r="Q24" s="83"/>
    </row>
    <row r="25" spans="2:17" ht="17" thickTop="1">
      <c r="B25" s="2" t="s">
        <v>31</v>
      </c>
      <c r="C25" s="3" t="s">
        <v>1</v>
      </c>
      <c r="D25" s="3" t="s">
        <v>2</v>
      </c>
      <c r="E25" s="3" t="s">
        <v>3</v>
      </c>
      <c r="I25" s="2"/>
      <c r="N25" s="2"/>
      <c r="O25" s="85" t="s">
        <v>4</v>
      </c>
      <c r="P25" s="85"/>
      <c r="Q25" s="85"/>
    </row>
    <row r="26" spans="2:17" ht="17" thickBot="1">
      <c r="B26" s="2" t="s">
        <v>35</v>
      </c>
      <c r="C26" s="42">
        <f>'RMSE TRM (I(0))'!C7</f>
        <v>0.7167225217139751</v>
      </c>
      <c r="D26" s="24">
        <f>'RMSE TRM (I(0))'!H7</f>
        <v>0.69169994907944232</v>
      </c>
      <c r="E26" s="18">
        <f>'RMSE TRM (I(0))'!M7</f>
        <v>7.1042332719647154</v>
      </c>
      <c r="I26" s="83" t="s">
        <v>105</v>
      </c>
      <c r="J26" s="83"/>
      <c r="K26" s="83"/>
      <c r="L26" s="83"/>
      <c r="N26" s="2" t="s">
        <v>33</v>
      </c>
      <c r="O26" s="3" t="s">
        <v>1</v>
      </c>
      <c r="P26" s="3" t="s">
        <v>2</v>
      </c>
      <c r="Q26" s="3" t="s">
        <v>3</v>
      </c>
    </row>
    <row r="27" spans="2:17" ht="17" thickTop="1">
      <c r="B27" s="2" t="s">
        <v>34</v>
      </c>
      <c r="C27" s="18">
        <f>'RMSE TRM (I(0))'!C9</f>
        <v>0.75565836499589956</v>
      </c>
      <c r="D27" s="42">
        <f>'RMSE TRM (I(0))'!H9</f>
        <v>0.68973920085399298</v>
      </c>
      <c r="E27" s="40">
        <f>'RMSE TRM (I(0))'!M9</f>
        <v>0.71412270308234693</v>
      </c>
      <c r="I27" s="2"/>
      <c r="J27" s="85" t="s">
        <v>4</v>
      </c>
      <c r="K27" s="85"/>
      <c r="L27" s="85"/>
      <c r="N27" s="2" t="s">
        <v>15</v>
      </c>
      <c r="O27" s="24">
        <f>'RMSE TRM (I(0))'!C29</f>
        <v>0.7165908973780899</v>
      </c>
      <c r="P27" s="18">
        <f>'RMSE TRM (I(0))'!H29</f>
        <v>0.72381811281927233</v>
      </c>
      <c r="Q27" s="18">
        <f>'RMSE TRM (I(0))'!M29</f>
        <v>0.7296901302620683</v>
      </c>
    </row>
    <row r="28" spans="2:17" ht="17" thickBot="1">
      <c r="B28" s="4"/>
      <c r="C28" s="32"/>
      <c r="D28" s="32"/>
      <c r="E28" s="32"/>
      <c r="I28" s="2" t="s">
        <v>29</v>
      </c>
      <c r="J28" s="3" t="s">
        <v>1</v>
      </c>
      <c r="K28" s="3" t="s">
        <v>2</v>
      </c>
      <c r="L28" s="3" t="s">
        <v>3</v>
      </c>
      <c r="N28" s="2" t="s">
        <v>16</v>
      </c>
      <c r="O28" s="18">
        <f>'RMSE TRM (I(0))'!C30</f>
        <v>0.78903545938060426</v>
      </c>
      <c r="P28" s="18">
        <f>'RMSE TRM (I(0))'!H30</f>
        <v>0.71389465141328656</v>
      </c>
      <c r="Q28" s="18">
        <f>'RMSE TRM (I(0))'!M30</f>
        <v>0.72808815135121774</v>
      </c>
    </row>
    <row r="29" spans="2:17">
      <c r="C29" s="21"/>
      <c r="D29" s="21"/>
      <c r="E29" s="21"/>
      <c r="I29" s="2" t="s">
        <v>30</v>
      </c>
      <c r="J29" s="18">
        <f>'RMSE TRM (I(0))'!C13</f>
        <v>0</v>
      </c>
      <c r="K29" s="18">
        <f>'RMSE TRM (I(0))'!H13</f>
        <v>0</v>
      </c>
      <c r="L29" s="18">
        <f>'RMSE TRM (I(0))'!M13</f>
        <v>0</v>
      </c>
      <c r="N29" s="2" t="s">
        <v>17</v>
      </c>
      <c r="O29" s="42">
        <f>'RMSE TRM (I(0))'!C31</f>
        <v>0.70843126596932704</v>
      </c>
      <c r="P29" s="42">
        <f>'RMSE TRM (I(0))'!H31</f>
        <v>0.6922424589809052</v>
      </c>
      <c r="Q29" s="18">
        <f>'RMSE TRM (I(0))'!M31</f>
        <v>0.69937334247504113</v>
      </c>
    </row>
    <row r="30" spans="2:17">
      <c r="C30" s="21"/>
      <c r="D30" s="21"/>
      <c r="E30" s="21"/>
      <c r="I30" s="2" t="s">
        <v>32</v>
      </c>
      <c r="J30" s="18">
        <f>'RMSE TRM (I(0))'!C14</f>
        <v>0</v>
      </c>
      <c r="K30" s="18">
        <f>'RMSE TRM (I(0))'!H14</f>
        <v>0</v>
      </c>
      <c r="L30" s="18">
        <f>'RMSE TRM (I(0))'!M14</f>
        <v>0</v>
      </c>
      <c r="N30" s="2" t="s">
        <v>49</v>
      </c>
      <c r="O30" s="18">
        <f>'RMSE TRM (I(0))'!C33</f>
        <v>0.73911104909982783</v>
      </c>
      <c r="P30" s="18">
        <f>'RMSE TRM (I(0))'!H33</f>
        <v>0.71949415991158572</v>
      </c>
      <c r="Q30" s="18">
        <f>'RMSE TRM (I(0))'!M33</f>
        <v>0.72793118721207339</v>
      </c>
    </row>
    <row r="31" spans="2:17">
      <c r="C31" s="21"/>
      <c r="D31" s="21"/>
      <c r="E31" s="21"/>
      <c r="I31" s="2" t="s">
        <v>37</v>
      </c>
      <c r="J31" s="18">
        <f>'RMSE TRM (I(0))'!C15</f>
        <v>0</v>
      </c>
      <c r="K31" s="18">
        <f>'RMSE TRM (I(0))'!H15</f>
        <v>0</v>
      </c>
      <c r="L31" s="18">
        <f>'RMSE TRM (I(0))'!M15</f>
        <v>0</v>
      </c>
      <c r="N31" s="2" t="s">
        <v>78</v>
      </c>
      <c r="O31" s="18">
        <f>'RMSE TRM (I(0))'!C34</f>
        <v>0.76761696564066118</v>
      </c>
      <c r="P31" s="24">
        <f>'RMSE TRM (I(0))'!H34</f>
        <v>0.7051610307863414</v>
      </c>
      <c r="Q31" s="40">
        <f>'RMSE TRM (I(0))'!M34</f>
        <v>0.69103553094028414</v>
      </c>
    </row>
    <row r="32" spans="2:17">
      <c r="I32" s="2" t="s">
        <v>82</v>
      </c>
      <c r="J32" s="18">
        <f>'RMSE TRM (I(0))'!C16</f>
        <v>0</v>
      </c>
      <c r="K32" s="18">
        <f>'RMSE TRM (I(0))'!H16</f>
        <v>0</v>
      </c>
      <c r="L32" s="18">
        <f>'RMSE TRM (I(0))'!M16</f>
        <v>0</v>
      </c>
      <c r="N32" s="2" t="s">
        <v>61</v>
      </c>
      <c r="O32" s="24">
        <f>'RMSE TRM (I(0))'!C35</f>
        <v>0.72962098835331124</v>
      </c>
      <c r="P32" s="18">
        <f>'RMSE TRM (I(0))'!H35</f>
        <v>0.82069215148559194</v>
      </c>
      <c r="Q32" s="18">
        <f>'RMSE TRM (I(0))'!M35</f>
        <v>0.8275247518277058</v>
      </c>
    </row>
    <row r="33" spans="2:17" ht="17" thickBot="1">
      <c r="B33" s="2"/>
      <c r="C33" s="21"/>
      <c r="D33" s="21"/>
      <c r="E33" s="21"/>
      <c r="I33" s="2" t="s">
        <v>38</v>
      </c>
      <c r="J33" s="18">
        <f>'RMSE TRM (I(0))'!C17</f>
        <v>0</v>
      </c>
      <c r="K33" s="18">
        <f>'RMSE TRM (I(0))'!H17</f>
        <v>0</v>
      </c>
      <c r="L33" s="18">
        <f>'RMSE TRM (I(0))'!M17</f>
        <v>0</v>
      </c>
      <c r="N33" s="5"/>
      <c r="O33" s="4"/>
      <c r="P33" s="4"/>
      <c r="Q33" s="4"/>
    </row>
    <row r="34" spans="2:17">
      <c r="B34" s="2"/>
      <c r="C34" s="21"/>
      <c r="D34" s="21"/>
      <c r="E34" s="21"/>
      <c r="I34" s="2" t="s">
        <v>39</v>
      </c>
      <c r="J34" s="18">
        <f>'RMSE TRM (I(0))'!C18</f>
        <v>0</v>
      </c>
      <c r="K34" s="18">
        <f>'RMSE TRM (I(0))'!H18</f>
        <v>0</v>
      </c>
      <c r="L34" s="18">
        <f>'RMSE TRM (I(0))'!M18</f>
        <v>0</v>
      </c>
      <c r="N34" s="2"/>
    </row>
    <row r="35" spans="2:17">
      <c r="B35" s="2"/>
      <c r="C35" s="21"/>
      <c r="D35" s="21"/>
      <c r="E35" s="21"/>
      <c r="I35" s="2" t="s">
        <v>40</v>
      </c>
      <c r="J35" s="18">
        <f>'RMSE TRM (I(0))'!C19</f>
        <v>0</v>
      </c>
      <c r="K35" s="18">
        <f>'RMSE TRM (I(0))'!H19</f>
        <v>0</v>
      </c>
      <c r="L35" s="18">
        <f>'RMSE TRM (I(0))'!M19</f>
        <v>0</v>
      </c>
      <c r="N35" s="2"/>
    </row>
    <row r="36" spans="2:17">
      <c r="B36" s="2"/>
      <c r="I36" s="2" t="s">
        <v>83</v>
      </c>
      <c r="J36" s="18">
        <f>'RMSE TRM (I(0))'!C20</f>
        <v>0</v>
      </c>
      <c r="K36" s="18">
        <f>'RMSE TRM (I(0))'!H20</f>
        <v>0</v>
      </c>
      <c r="L36" s="18">
        <f>'RMSE TRM (I(0))'!M20</f>
        <v>0</v>
      </c>
      <c r="N36" s="2"/>
    </row>
    <row r="37" spans="2:17">
      <c r="B37" s="2"/>
      <c r="I37" s="2" t="s">
        <v>41</v>
      </c>
      <c r="J37" s="18">
        <f>'RMSE TRM (I(0))'!C21</f>
        <v>0</v>
      </c>
      <c r="K37" s="18">
        <f>'RMSE TRM (I(0))'!H21</f>
        <v>0</v>
      </c>
      <c r="L37" s="18">
        <f>'RMSE TRM (I(0))'!M21</f>
        <v>0</v>
      </c>
      <c r="N37" s="2"/>
    </row>
    <row r="38" spans="2:17">
      <c r="B38" s="2"/>
      <c r="I38" s="2" t="s">
        <v>42</v>
      </c>
      <c r="J38" s="18">
        <f>'RMSE TRM (I(0))'!C22</f>
        <v>0</v>
      </c>
      <c r="K38" s="18">
        <f>'RMSE TRM (I(0))'!H22</f>
        <v>0</v>
      </c>
      <c r="L38" s="18">
        <f>'RMSE TRM (I(0))'!M22</f>
        <v>0</v>
      </c>
      <c r="N38" s="2"/>
    </row>
    <row r="39" spans="2:17">
      <c r="B39" s="2"/>
      <c r="I39" s="2" t="s">
        <v>43</v>
      </c>
      <c r="J39" s="18">
        <f>'RMSE TRM (I(0))'!C23</f>
        <v>0</v>
      </c>
      <c r="K39" s="18">
        <f>'RMSE TRM (I(0))'!H23</f>
        <v>0</v>
      </c>
      <c r="L39" s="18">
        <f>'RMSE TRM (I(0))'!M23</f>
        <v>0</v>
      </c>
      <c r="N39" s="2"/>
    </row>
    <row r="40" spans="2:17">
      <c r="B40" s="2"/>
      <c r="I40" s="2" t="s">
        <v>44</v>
      </c>
      <c r="J40" s="18">
        <f>'RMSE TRM (I(0))'!C24</f>
        <v>0</v>
      </c>
      <c r="K40" s="18">
        <f>'RMSE TRM (I(0))'!H24</f>
        <v>0</v>
      </c>
      <c r="L40" s="18">
        <f>'RMSE TRM (I(0))'!M24</f>
        <v>0</v>
      </c>
      <c r="N40" s="2"/>
    </row>
    <row r="41" spans="2:17">
      <c r="B41" s="2"/>
      <c r="I41" s="2" t="s">
        <v>45</v>
      </c>
      <c r="J41" s="18">
        <f>'RMSE TRM (I(0))'!C25</f>
        <v>0</v>
      </c>
      <c r="K41" s="18">
        <f>'RMSE TRM (I(0))'!H25</f>
        <v>0</v>
      </c>
      <c r="L41" s="18">
        <f>'RMSE TRM (I(0))'!M25</f>
        <v>0</v>
      </c>
      <c r="N41" s="2"/>
    </row>
    <row r="42" spans="2:17">
      <c r="B42" s="2"/>
      <c r="I42" s="2" t="s">
        <v>46</v>
      </c>
      <c r="J42" s="18">
        <f>'RMSE TRM (I(0))'!C26</f>
        <v>0</v>
      </c>
      <c r="K42" s="18">
        <f>'RMSE TRM (I(0))'!H26</f>
        <v>0</v>
      </c>
      <c r="L42" s="18">
        <f>'RMSE TRM (I(0))'!M26</f>
        <v>0</v>
      </c>
      <c r="N42" s="2"/>
    </row>
    <row r="43" spans="2:17">
      <c r="B43" s="2"/>
      <c r="I43" s="2" t="s">
        <v>47</v>
      </c>
      <c r="J43" s="18">
        <f>'RMSE TRM (I(0))'!C27</f>
        <v>0</v>
      </c>
      <c r="K43" s="18">
        <f>'RMSE TRM (I(0))'!H27</f>
        <v>0</v>
      </c>
      <c r="L43" s="18">
        <f>'RMSE TRM (I(0))'!M27</f>
        <v>0</v>
      </c>
      <c r="N43" s="2"/>
    </row>
    <row r="44" spans="2:17">
      <c r="B44" s="2"/>
      <c r="I44" s="2" t="s">
        <v>48</v>
      </c>
      <c r="J44" s="18">
        <f>'RMSE TRM (I(0))'!C28</f>
        <v>0</v>
      </c>
      <c r="K44" s="18">
        <f>'RMSE TRM (I(0))'!H28</f>
        <v>0</v>
      </c>
      <c r="L44" s="18">
        <f>'RMSE TRM (I(0))'!M28</f>
        <v>0</v>
      </c>
      <c r="N44" s="2"/>
    </row>
    <row r="45" spans="2:17" ht="17" thickBot="1">
      <c r="B45" s="2"/>
      <c r="I45" s="5"/>
      <c r="J45" s="4"/>
      <c r="K45" s="4"/>
      <c r="L45" s="4"/>
      <c r="N45" s="2"/>
    </row>
    <row r="46" spans="2:17">
      <c r="B46" s="2"/>
      <c r="I46" s="2"/>
      <c r="N46" s="2"/>
    </row>
    <row r="47" spans="2:17">
      <c r="B47" s="2"/>
      <c r="I47" s="2"/>
      <c r="N47" s="2"/>
    </row>
    <row r="48" spans="2:17">
      <c r="B48" s="2"/>
      <c r="I48" s="2"/>
      <c r="N48" s="2"/>
    </row>
    <row r="49" spans="2:14">
      <c r="B49" s="2"/>
      <c r="I49" s="2"/>
      <c r="N49" s="2"/>
    </row>
    <row r="50" spans="2:14">
      <c r="B50" s="2"/>
      <c r="I50" s="2"/>
      <c r="N50" s="2"/>
    </row>
    <row r="51" spans="2:14">
      <c r="B51" s="2"/>
      <c r="I51" s="2"/>
      <c r="N51" s="2"/>
    </row>
    <row r="52" spans="2:14">
      <c r="B52" s="2"/>
      <c r="I52" s="2"/>
      <c r="N52" s="2"/>
    </row>
    <row r="53" spans="2:14">
      <c r="B53" s="2"/>
      <c r="I53" s="2"/>
      <c r="N53" s="2"/>
    </row>
    <row r="54" spans="2:14">
      <c r="B54" s="2"/>
      <c r="I54" s="2"/>
      <c r="N54" s="2"/>
    </row>
    <row r="55" spans="2:14" ht="17" thickBot="1">
      <c r="B55" s="83" t="s">
        <v>28</v>
      </c>
      <c r="C55" s="83"/>
      <c r="D55" s="83"/>
      <c r="E55" s="83"/>
      <c r="I55" s="2"/>
      <c r="N55" s="2"/>
    </row>
    <row r="56" spans="2:14" ht="17" thickTop="1">
      <c r="B56" s="2"/>
      <c r="C56" s="85" t="s">
        <v>4</v>
      </c>
      <c r="D56" s="85"/>
      <c r="E56" s="85"/>
      <c r="I56" s="2"/>
      <c r="N56" s="2"/>
    </row>
    <row r="57" spans="2:14">
      <c r="B57" s="2" t="s">
        <v>0</v>
      </c>
      <c r="C57" s="3" t="s">
        <v>1</v>
      </c>
      <c r="D57" s="3" t="s">
        <v>2</v>
      </c>
      <c r="E57" s="3" t="s">
        <v>3</v>
      </c>
      <c r="I57" s="2"/>
      <c r="N57" s="2"/>
    </row>
    <row r="58" spans="2:14">
      <c r="B58" s="2" t="s">
        <v>5</v>
      </c>
      <c r="C58" s="2"/>
      <c r="D58" s="2"/>
      <c r="E58" s="2"/>
      <c r="I58" s="2"/>
    </row>
    <row r="59" spans="2:14">
      <c r="B59" s="2" t="s">
        <v>6</v>
      </c>
      <c r="C59" s="2"/>
      <c r="D59" s="2"/>
      <c r="E59" s="2"/>
      <c r="I59" s="2"/>
    </row>
    <row r="60" spans="2:14">
      <c r="B60" s="2" t="s">
        <v>7</v>
      </c>
      <c r="C60" s="2"/>
      <c r="D60" s="2"/>
      <c r="E60" s="2"/>
      <c r="I60" s="2"/>
    </row>
    <row r="61" spans="2:14">
      <c r="B61" s="2" t="s">
        <v>26</v>
      </c>
      <c r="C61" s="2"/>
      <c r="D61" s="2"/>
      <c r="E61" s="2"/>
    </row>
    <row r="62" spans="2:14">
      <c r="B62" s="2" t="s">
        <v>8</v>
      </c>
    </row>
    <row r="63" spans="2:14">
      <c r="B63" s="2" t="s">
        <v>9</v>
      </c>
    </row>
    <row r="64" spans="2:14">
      <c r="B64" s="2" t="s">
        <v>10</v>
      </c>
    </row>
    <row r="65" spans="2:2">
      <c r="B65" s="2" t="s">
        <v>11</v>
      </c>
    </row>
    <row r="66" spans="2:2">
      <c r="B66" s="2" t="s">
        <v>12</v>
      </c>
    </row>
    <row r="67" spans="2:2">
      <c r="B67" s="2" t="s">
        <v>13</v>
      </c>
    </row>
    <row r="68" spans="2:2">
      <c r="B68" s="2" t="s">
        <v>14</v>
      </c>
    </row>
    <row r="69" spans="2:2">
      <c r="B69" s="2" t="s">
        <v>14</v>
      </c>
    </row>
    <row r="70" spans="2:2">
      <c r="B70" s="2" t="s">
        <v>14</v>
      </c>
    </row>
    <row r="71" spans="2:2">
      <c r="B71" s="2" t="s">
        <v>14</v>
      </c>
    </row>
    <row r="72" spans="2:2">
      <c r="B72" s="2" t="s">
        <v>14</v>
      </c>
    </row>
    <row r="73" spans="2:2">
      <c r="B73" s="2" t="s">
        <v>14</v>
      </c>
    </row>
    <row r="74" spans="2:2">
      <c r="B74" s="2" t="s">
        <v>15</v>
      </c>
    </row>
    <row r="75" spans="2:2">
      <c r="B75" s="2" t="s">
        <v>16</v>
      </c>
    </row>
    <row r="76" spans="2:2">
      <c r="B76" s="2" t="s">
        <v>17</v>
      </c>
    </row>
    <row r="77" spans="2:2">
      <c r="B77" s="2" t="s">
        <v>18</v>
      </c>
    </row>
    <row r="78" spans="2:2">
      <c r="B78" s="2" t="s">
        <v>19</v>
      </c>
    </row>
    <row r="79" spans="2:2">
      <c r="B79" s="2" t="s">
        <v>20</v>
      </c>
    </row>
    <row r="80" spans="2:2">
      <c r="B80" s="2" t="s">
        <v>21</v>
      </c>
    </row>
    <row r="81" spans="2:5">
      <c r="B81" s="2" t="s">
        <v>22</v>
      </c>
    </row>
    <row r="82" spans="2:5">
      <c r="B82" s="2" t="s">
        <v>23</v>
      </c>
    </row>
    <row r="83" spans="2:5">
      <c r="B83" s="2" t="s">
        <v>24</v>
      </c>
    </row>
    <row r="84" spans="2:5">
      <c r="B84" s="2" t="s">
        <v>25</v>
      </c>
    </row>
    <row r="85" spans="2:5">
      <c r="B85" s="2" t="s">
        <v>27</v>
      </c>
    </row>
    <row r="86" spans="2:5">
      <c r="B86" s="2" t="s">
        <v>27</v>
      </c>
    </row>
    <row r="87" spans="2:5">
      <c r="B87" s="2" t="s">
        <v>27</v>
      </c>
    </row>
    <row r="88" spans="2:5">
      <c r="B88" s="2" t="s">
        <v>27</v>
      </c>
    </row>
    <row r="89" spans="2:5">
      <c r="B89" s="2" t="s">
        <v>27</v>
      </c>
    </row>
    <row r="90" spans="2:5">
      <c r="B90" s="2" t="s">
        <v>27</v>
      </c>
    </row>
    <row r="91" spans="2:5">
      <c r="B91" s="2" t="s">
        <v>34</v>
      </c>
    </row>
    <row r="93" spans="2:5" ht="17" thickBot="1">
      <c r="B93" s="6"/>
      <c r="C93" s="6"/>
      <c r="D93" s="6"/>
      <c r="E93" s="6"/>
    </row>
  </sheetData>
  <mergeCells count="14">
    <mergeCell ref="B55:E55"/>
    <mergeCell ref="C56:E56"/>
    <mergeCell ref="B23:E23"/>
    <mergeCell ref="I26:L26"/>
    <mergeCell ref="N24:Q24"/>
    <mergeCell ref="C24:E24"/>
    <mergeCell ref="J27:L27"/>
    <mergeCell ref="O25:Q25"/>
    <mergeCell ref="B2:E2"/>
    <mergeCell ref="I2:L2"/>
    <mergeCell ref="N2:Q2"/>
    <mergeCell ref="C3:E3"/>
    <mergeCell ref="J3:L3"/>
    <mergeCell ref="O3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7A93-DFA4-DE49-BD81-CE15FB82F195}">
  <dimension ref="A1:AG41"/>
  <sheetViews>
    <sheetView topLeftCell="L1" zoomScale="114" workbookViewId="0">
      <selection activeCell="P15" sqref="P15"/>
    </sheetView>
  </sheetViews>
  <sheetFormatPr baseColWidth="10" defaultRowHeight="16"/>
  <cols>
    <col min="1" max="1" width="20" customWidth="1"/>
    <col min="2" max="3" width="12.1640625" customWidth="1"/>
  </cols>
  <sheetData>
    <row r="1" spans="1:18">
      <c r="A1" s="86" t="s">
        <v>1</v>
      </c>
      <c r="B1" s="86"/>
      <c r="C1" s="86"/>
      <c r="D1" s="86"/>
      <c r="F1" s="86" t="s">
        <v>2</v>
      </c>
      <c r="G1" s="86"/>
      <c r="H1" s="86"/>
      <c r="I1" s="86"/>
      <c r="K1" s="86" t="s">
        <v>95</v>
      </c>
      <c r="L1" s="86"/>
      <c r="M1" s="86"/>
      <c r="N1" s="86"/>
      <c r="Q1" t="s">
        <v>191</v>
      </c>
      <c r="R1" t="s">
        <v>96</v>
      </c>
    </row>
    <row r="2" spans="1:18">
      <c r="A2" s="9" t="s">
        <v>53</v>
      </c>
      <c r="B2" s="9" t="s">
        <v>93</v>
      </c>
      <c r="C2" s="9" t="s">
        <v>96</v>
      </c>
      <c r="D2" s="9" t="s">
        <v>94</v>
      </c>
      <c r="F2" t="s">
        <v>53</v>
      </c>
      <c r="G2" t="s">
        <v>93</v>
      </c>
      <c r="H2" t="s">
        <v>96</v>
      </c>
      <c r="I2" t="s">
        <v>94</v>
      </c>
      <c r="K2" t="s">
        <v>53</v>
      </c>
      <c r="L2" t="s">
        <v>93</v>
      </c>
      <c r="M2" t="s">
        <v>96</v>
      </c>
      <c r="N2" t="s">
        <v>94</v>
      </c>
      <c r="P2" t="s">
        <v>197</v>
      </c>
      <c r="Q2" s="74">
        <v>3.1786943227619227</v>
      </c>
      <c r="R2">
        <f>Q2/B3</f>
        <v>0.57079608351374178</v>
      </c>
    </row>
    <row r="3" spans="1:18" s="35" customFormat="1">
      <c r="A3" s="33" t="s">
        <v>5</v>
      </c>
      <c r="B3" s="34">
        <v>5.5688789999999999</v>
      </c>
      <c r="C3" s="34">
        <f>B3/$B$3</f>
        <v>1</v>
      </c>
      <c r="D3" s="34"/>
      <c r="E3" s="34"/>
      <c r="F3" s="33" t="s">
        <v>5</v>
      </c>
      <c r="G3" s="34">
        <v>5.7049649999999996</v>
      </c>
      <c r="H3" s="34">
        <f>G3/$G$3</f>
        <v>1</v>
      </c>
      <c r="I3" s="34"/>
      <c r="J3" s="34"/>
      <c r="K3" s="33" t="s">
        <v>5</v>
      </c>
      <c r="L3" s="34">
        <v>5.5044420000000001</v>
      </c>
      <c r="M3" s="34">
        <f>L3/$L$3</f>
        <v>1</v>
      </c>
      <c r="N3" s="34"/>
    </row>
    <row r="4" spans="1:18" s="35" customFormat="1">
      <c r="A4" s="33" t="s">
        <v>6</v>
      </c>
      <c r="B4" s="34">
        <v>3.9428239999999999</v>
      </c>
      <c r="C4" s="34">
        <f>B4/$B$3</f>
        <v>0.70801035540545953</v>
      </c>
      <c r="D4" s="34">
        <v>3.2890000000000003E-2</v>
      </c>
      <c r="E4" s="34"/>
      <c r="F4" s="33" t="s">
        <v>6</v>
      </c>
      <c r="G4" s="53">
        <v>3.9478249999999999</v>
      </c>
      <c r="H4" s="34">
        <f t="shared" ref="H4:H35" si="0">G4/$G$3</f>
        <v>0.69199811041785531</v>
      </c>
      <c r="I4" s="34">
        <v>3.0290000000000001E-2</v>
      </c>
      <c r="J4" s="34"/>
      <c r="K4" s="33" t="s">
        <v>6</v>
      </c>
      <c r="L4" s="34">
        <v>3.924849</v>
      </c>
      <c r="M4" s="34">
        <f t="shared" ref="M4:M35" si="1">L4/$L$3</f>
        <v>0.71303303768120363</v>
      </c>
      <c r="N4" s="34">
        <v>0.14960000000000001</v>
      </c>
    </row>
    <row r="5" spans="1:18" s="35" customFormat="1">
      <c r="A5" s="33" t="s">
        <v>7</v>
      </c>
      <c r="B5" s="34">
        <v>4.2793409999999996</v>
      </c>
      <c r="C5" s="34">
        <f t="shared" ref="C5:C34" si="2">B5/$B$3</f>
        <v>0.76843849543148623</v>
      </c>
      <c r="D5" s="34">
        <v>5.4530000000000002E-2</v>
      </c>
      <c r="E5" s="34"/>
      <c r="F5" s="33" t="s">
        <v>7</v>
      </c>
      <c r="G5" s="34">
        <v>3.9563649999999999</v>
      </c>
      <c r="H5" s="34">
        <f t="shared" si="0"/>
        <v>0.69349505211688423</v>
      </c>
      <c r="I5" s="34">
        <v>2.8549999999999999E-2</v>
      </c>
      <c r="J5" s="34"/>
      <c r="K5" s="33" t="s">
        <v>7</v>
      </c>
      <c r="L5" s="34">
        <v>3.8943840000000001</v>
      </c>
      <c r="M5" s="34">
        <f t="shared" si="1"/>
        <v>0.70749841673324931</v>
      </c>
      <c r="N5" s="34">
        <v>0.14749999999999999</v>
      </c>
    </row>
    <row r="6" spans="1:18" s="35" customFormat="1">
      <c r="A6" s="33" t="s">
        <v>26</v>
      </c>
      <c r="B6" s="34">
        <v>4.6663940000000004</v>
      </c>
      <c r="C6" s="34">
        <f t="shared" si="2"/>
        <v>0.83794135229011091</v>
      </c>
      <c r="D6" s="34">
        <v>0.19969999999999999</v>
      </c>
      <c r="E6" s="34"/>
      <c r="F6" s="33" t="s">
        <v>26</v>
      </c>
      <c r="G6" s="34">
        <v>4.9672409999999996</v>
      </c>
      <c r="H6" s="34">
        <f t="shared" si="0"/>
        <v>0.87068737494445625</v>
      </c>
      <c r="I6" s="34">
        <v>0.31330000000000002</v>
      </c>
      <c r="J6" s="34"/>
      <c r="K6" s="33" t="s">
        <v>26</v>
      </c>
      <c r="L6" s="34">
        <v>4.9323040000000002</v>
      </c>
      <c r="M6" s="34">
        <f t="shared" si="1"/>
        <v>0.89605885573869248</v>
      </c>
      <c r="N6" s="34">
        <v>0.57040000000000002</v>
      </c>
    </row>
    <row r="7" spans="1:18" s="35" customFormat="1">
      <c r="A7" s="33" t="s">
        <v>35</v>
      </c>
      <c r="B7" s="34">
        <v>4.0921659999999997</v>
      </c>
      <c r="C7" s="34">
        <f t="shared" si="2"/>
        <v>0.73482760174893369</v>
      </c>
      <c r="D7" s="34">
        <v>3.9489999999999997E-2</v>
      </c>
      <c r="E7" s="34"/>
      <c r="F7" s="33" t="s">
        <v>35</v>
      </c>
      <c r="G7" s="34">
        <v>3.9478249999999999</v>
      </c>
      <c r="H7" s="34">
        <f t="shared" si="0"/>
        <v>0.69199811041785531</v>
      </c>
      <c r="I7" s="34">
        <v>3.0290000000000001E-2</v>
      </c>
      <c r="J7" s="34"/>
      <c r="K7" s="33" t="s">
        <v>35</v>
      </c>
      <c r="L7" s="34">
        <v>39.089149999999997</v>
      </c>
      <c r="M7" s="34">
        <f t="shared" si="1"/>
        <v>7.1013828467990026</v>
      </c>
      <c r="N7" s="34"/>
    </row>
    <row r="8" spans="1:18" s="35" customFormat="1">
      <c r="A8" s="33" t="s">
        <v>36</v>
      </c>
      <c r="B8" s="34">
        <v>5.729914</v>
      </c>
      <c r="C8" s="34">
        <f t="shared" si="2"/>
        <v>1.0289169507902758</v>
      </c>
      <c r="D8" s="34"/>
      <c r="E8" s="34"/>
      <c r="F8" s="33" t="s">
        <v>36</v>
      </c>
      <c r="G8" s="34">
        <v>5.7049649999999996</v>
      </c>
      <c r="H8" s="34">
        <f t="shared" si="0"/>
        <v>1</v>
      </c>
      <c r="I8" s="34"/>
      <c r="J8" s="34"/>
      <c r="K8" s="33" t="s">
        <v>36</v>
      </c>
      <c r="L8" s="34">
        <v>39.17454</v>
      </c>
      <c r="M8" s="34">
        <f t="shared" si="1"/>
        <v>7.1168957725415218</v>
      </c>
      <c r="N8" s="34"/>
    </row>
    <row r="9" spans="1:18" s="35" customFormat="1">
      <c r="A9" s="33" t="s">
        <v>34</v>
      </c>
      <c r="B9" s="34">
        <v>4.2523439999999999</v>
      </c>
      <c r="C9" s="34">
        <f t="shared" si="2"/>
        <v>0.76359066160352917</v>
      </c>
      <c r="D9" s="34">
        <v>7.2249999999999995E-2</v>
      </c>
      <c r="E9" s="34"/>
      <c r="F9" s="33" t="s">
        <v>34</v>
      </c>
      <c r="G9" s="34">
        <v>3.9454479999999998</v>
      </c>
      <c r="H9" s="34">
        <f t="shared" si="0"/>
        <v>0.69158145580209518</v>
      </c>
      <c r="I9" s="34">
        <v>3.0130000000000001E-2</v>
      </c>
      <c r="J9" s="34"/>
      <c r="K9" s="33" t="s">
        <v>34</v>
      </c>
      <c r="L9" s="34">
        <v>3.9244659999999998</v>
      </c>
      <c r="M9" s="34">
        <f t="shared" si="1"/>
        <v>0.71296345751304124</v>
      </c>
      <c r="N9" s="34">
        <v>0.15670000000000001</v>
      </c>
    </row>
    <row r="10" spans="1:18" s="35" customFormat="1">
      <c r="A10" s="33" t="s">
        <v>50</v>
      </c>
      <c r="B10" s="34">
        <v>3.9774219999999998</v>
      </c>
      <c r="C10" s="34">
        <f t="shared" si="2"/>
        <v>0.71422309588698185</v>
      </c>
      <c r="D10" s="34">
        <v>3.7870000000000001E-2</v>
      </c>
      <c r="E10" s="34"/>
      <c r="F10" s="33" t="s">
        <v>50</v>
      </c>
      <c r="G10" s="34">
        <v>3.9703469999999998</v>
      </c>
      <c r="H10" s="34">
        <f t="shared" si="0"/>
        <v>0.69594589975573906</v>
      </c>
      <c r="I10" s="34">
        <v>3.2199999999999999E-2</v>
      </c>
      <c r="J10" s="34"/>
      <c r="K10" s="33" t="s">
        <v>50</v>
      </c>
      <c r="L10" s="34">
        <v>3.945376</v>
      </c>
      <c r="M10" s="34">
        <f t="shared" si="1"/>
        <v>0.71676220768608334</v>
      </c>
      <c r="N10" s="34">
        <v>0.1638</v>
      </c>
    </row>
    <row r="11" spans="1:18" s="35" customFormat="1">
      <c r="A11" s="33" t="s">
        <v>51</v>
      </c>
      <c r="B11" s="34">
        <v>3.9433099999999999</v>
      </c>
      <c r="C11" s="34">
        <f t="shared" si="2"/>
        <v>0.70809762611110783</v>
      </c>
      <c r="D11" s="34">
        <v>3.2910000000000002E-2</v>
      </c>
      <c r="E11" s="34"/>
      <c r="F11" s="33" t="s">
        <v>51</v>
      </c>
      <c r="G11" s="34">
        <v>3.9483820000000001</v>
      </c>
      <c r="H11" s="34">
        <f t="shared" si="0"/>
        <v>0.69209574467152735</v>
      </c>
      <c r="I11" s="34">
        <v>3.0450000000000001E-2</v>
      </c>
      <c r="J11" s="34"/>
      <c r="K11" s="33" t="s">
        <v>51</v>
      </c>
      <c r="L11" s="34">
        <v>3.924801</v>
      </c>
      <c r="M11" s="34">
        <f t="shared" si="1"/>
        <v>0.71302431745125117</v>
      </c>
      <c r="N11" s="34">
        <v>0.14949999999999999</v>
      </c>
    </row>
    <row r="12" spans="1:18" s="35" customFormat="1">
      <c r="A12" s="33" t="s">
        <v>52</v>
      </c>
      <c r="B12" s="34">
        <v>9.4972300000000001</v>
      </c>
      <c r="C12" s="34">
        <f t="shared" si="2"/>
        <v>1.7054114481568015</v>
      </c>
      <c r="D12" s="34"/>
      <c r="E12" s="34"/>
      <c r="F12" s="33" t="s">
        <v>52</v>
      </c>
      <c r="G12" s="34">
        <v>75.863849999999999</v>
      </c>
      <c r="H12" s="34">
        <f t="shared" si="0"/>
        <v>13.297864228790186</v>
      </c>
      <c r="I12" s="34"/>
      <c r="J12" s="34"/>
      <c r="K12" s="33" t="s">
        <v>52</v>
      </c>
      <c r="L12" s="34">
        <v>143.99189999999999</v>
      </c>
      <c r="M12" s="34">
        <f t="shared" si="1"/>
        <v>26.159218318587058</v>
      </c>
      <c r="N12" s="34"/>
    </row>
    <row r="13" spans="1:18" s="35" customFormat="1">
      <c r="A13" s="38" t="s">
        <v>30</v>
      </c>
      <c r="B13" s="34">
        <v>3.9270710000000002</v>
      </c>
      <c r="C13" s="34">
        <f t="shared" si="2"/>
        <v>0.70518159938472358</v>
      </c>
      <c r="D13" s="34">
        <v>3.0960000000000001E-2</v>
      </c>
      <c r="E13" s="34"/>
      <c r="F13" s="38" t="s">
        <v>30</v>
      </c>
      <c r="G13" s="34">
        <v>3.9253089999999999</v>
      </c>
      <c r="H13" s="34">
        <f t="shared" si="0"/>
        <v>0.68805137279545103</v>
      </c>
      <c r="I13" s="34">
        <v>2.8879999999999999E-2</v>
      </c>
      <c r="J13" s="34"/>
      <c r="K13" s="38" t="s">
        <v>30</v>
      </c>
      <c r="L13" s="34">
        <v>3.7795369999999999</v>
      </c>
      <c r="M13" s="34">
        <f t="shared" si="1"/>
        <v>0.68663399487177812</v>
      </c>
      <c r="N13" s="34">
        <v>6.7430000000000004E-2</v>
      </c>
    </row>
    <row r="14" spans="1:18" s="35" customFormat="1">
      <c r="A14" s="38" t="s">
        <v>32</v>
      </c>
      <c r="B14" s="34">
        <v>3.9271389999999999</v>
      </c>
      <c r="C14" s="34">
        <f t="shared" si="2"/>
        <v>0.70519381010074023</v>
      </c>
      <c r="D14" s="34">
        <v>3.099E-2</v>
      </c>
      <c r="E14" s="34"/>
      <c r="F14" s="38" t="s">
        <v>32</v>
      </c>
      <c r="G14" s="34">
        <v>3.9274339999999999</v>
      </c>
      <c r="H14" s="34">
        <f t="shared" si="0"/>
        <v>0.68842385536107586</v>
      </c>
      <c r="I14" s="34">
        <v>2.8910000000000002E-2</v>
      </c>
      <c r="J14" s="34"/>
      <c r="K14" s="38" t="s">
        <v>32</v>
      </c>
      <c r="L14" s="34">
        <v>3.7901899999999999</v>
      </c>
      <c r="M14" s="34">
        <f t="shared" si="1"/>
        <v>0.68856934090685307</v>
      </c>
      <c r="N14" s="34">
        <v>7.3830000000000007E-2</v>
      </c>
    </row>
    <row r="15" spans="1:18" s="35" customFormat="1">
      <c r="A15" s="38" t="s">
        <v>37</v>
      </c>
      <c r="B15" s="34">
        <v>3.918777</v>
      </c>
      <c r="C15" s="34">
        <f t="shared" si="2"/>
        <v>0.70369225116940048</v>
      </c>
      <c r="D15" s="34">
        <v>3.0339999999999999E-2</v>
      </c>
      <c r="E15" s="34"/>
      <c r="F15" s="38" t="s">
        <v>37</v>
      </c>
      <c r="G15" s="34">
        <v>3.9349379999999998</v>
      </c>
      <c r="H15" s="34">
        <f t="shared" si="0"/>
        <v>0.68973920085399298</v>
      </c>
      <c r="I15" s="34">
        <v>2.8490000000000001E-2</v>
      </c>
      <c r="J15" s="34"/>
      <c r="K15" s="38" t="s">
        <v>37</v>
      </c>
      <c r="L15" s="34">
        <v>3.8943840000000001</v>
      </c>
      <c r="M15" s="34">
        <f t="shared" si="1"/>
        <v>0.70749841673324931</v>
      </c>
      <c r="N15" s="34">
        <v>0.14749999999999999</v>
      </c>
    </row>
    <row r="16" spans="1:18" s="35" customFormat="1">
      <c r="A16" s="38" t="s">
        <v>82</v>
      </c>
      <c r="B16" s="34">
        <v>5.4664859999999997</v>
      </c>
      <c r="C16" s="34">
        <f t="shared" si="2"/>
        <v>0.98161335521924609</v>
      </c>
      <c r="D16" s="34">
        <v>0.90649999999999997</v>
      </c>
      <c r="E16" s="34"/>
      <c r="F16" s="38" t="s">
        <v>82</v>
      </c>
      <c r="G16" s="34">
        <v>3.987082</v>
      </c>
      <c r="H16" s="34">
        <f t="shared" si="0"/>
        <v>0.69887930951373067</v>
      </c>
      <c r="I16" s="34">
        <v>3.7280000000000001E-2</v>
      </c>
      <c r="J16" s="34"/>
      <c r="K16" s="38" t="s">
        <v>82</v>
      </c>
      <c r="L16" s="34">
        <v>4.0434239999999999</v>
      </c>
      <c r="M16" s="34">
        <f t="shared" si="1"/>
        <v>0.73457473073564949</v>
      </c>
      <c r="N16" s="34">
        <v>0.25650000000000001</v>
      </c>
    </row>
    <row r="17" spans="1:33" s="35" customFormat="1">
      <c r="A17" s="38" t="s">
        <v>38</v>
      </c>
      <c r="B17" s="34">
        <v>3.927054</v>
      </c>
      <c r="C17" s="34">
        <f t="shared" si="2"/>
        <v>0.70517854670571944</v>
      </c>
      <c r="D17" s="34">
        <v>3.0949999999999998E-2</v>
      </c>
      <c r="E17" s="34"/>
      <c r="F17" s="38" t="s">
        <v>38</v>
      </c>
      <c r="G17" s="34">
        <v>3.9242089999999998</v>
      </c>
      <c r="H17" s="34">
        <f t="shared" si="0"/>
        <v>0.68785855829089226</v>
      </c>
      <c r="I17" s="34">
        <v>2.887E-2</v>
      </c>
      <c r="J17" s="34"/>
      <c r="K17" s="38" t="s">
        <v>38</v>
      </c>
      <c r="L17" s="34">
        <v>3.7752180000000002</v>
      </c>
      <c r="M17" s="34">
        <f t="shared" si="1"/>
        <v>0.68584935584751372</v>
      </c>
      <c r="N17" s="34">
        <v>6.4729999999999996E-2</v>
      </c>
    </row>
    <row r="18" spans="1:33" s="35" customFormat="1">
      <c r="A18" s="38" t="s">
        <v>39</v>
      </c>
      <c r="B18" s="34">
        <v>3.923883</v>
      </c>
      <c r="C18" s="34">
        <f t="shared" si="2"/>
        <v>0.70460913228676725</v>
      </c>
      <c r="D18" s="34">
        <v>3.0540000000000001E-2</v>
      </c>
      <c r="E18" s="34"/>
      <c r="F18" s="38" t="s">
        <v>39</v>
      </c>
      <c r="G18" s="34">
        <v>3.9984950000000001</v>
      </c>
      <c r="H18" s="34">
        <f t="shared" si="0"/>
        <v>0.70087984764148425</v>
      </c>
      <c r="I18" s="34">
        <v>3.8890000000000001E-2</v>
      </c>
      <c r="J18" s="34"/>
      <c r="K18" s="38" t="s">
        <v>39</v>
      </c>
      <c r="L18" s="34">
        <v>3.7880669999999999</v>
      </c>
      <c r="M18" s="34">
        <f t="shared" si="1"/>
        <v>0.68818365240291379</v>
      </c>
      <c r="N18" s="34">
        <v>6.6790000000000002E-2</v>
      </c>
      <c r="R18" s="51">
        <v>3.7691150000000002</v>
      </c>
      <c r="S18" s="51">
        <v>3.7783180000000001</v>
      </c>
      <c r="T18" s="51">
        <v>3.8943840000000001</v>
      </c>
      <c r="U18" s="51">
        <v>3.9808240000000001</v>
      </c>
      <c r="V18" s="51">
        <v>3.7668780000000002</v>
      </c>
      <c r="W18" s="51">
        <v>3.8314659999999998</v>
      </c>
      <c r="X18" s="51">
        <v>3.8943840000000001</v>
      </c>
      <c r="Y18" s="51">
        <v>3.916531</v>
      </c>
      <c r="Z18" s="51">
        <v>3.7995749999999999</v>
      </c>
      <c r="AA18" s="51">
        <v>3.9229479999999999</v>
      </c>
      <c r="AB18" s="51">
        <v>3.8584040000000002</v>
      </c>
      <c r="AC18" s="51">
        <v>4.0678570000000001</v>
      </c>
      <c r="AD18" s="51">
        <v>4.039002</v>
      </c>
      <c r="AE18" s="51">
        <v>3.8584040000000002</v>
      </c>
      <c r="AF18" s="51">
        <v>3.8584040000000002</v>
      </c>
      <c r="AG18" s="51">
        <v>4.039002</v>
      </c>
    </row>
    <row r="19" spans="1:33" s="35" customFormat="1">
      <c r="A19" s="38" t="s">
        <v>40</v>
      </c>
      <c r="B19" s="34">
        <v>3.922336</v>
      </c>
      <c r="C19" s="34">
        <f t="shared" si="2"/>
        <v>0.70433133849738883</v>
      </c>
      <c r="D19" s="34">
        <v>3.0710000000000001E-2</v>
      </c>
      <c r="E19" s="34"/>
      <c r="F19" s="38" t="s">
        <v>40</v>
      </c>
      <c r="G19" s="34">
        <v>3.9349379999999998</v>
      </c>
      <c r="H19" s="34">
        <f t="shared" si="0"/>
        <v>0.68973920085399298</v>
      </c>
      <c r="I19" s="34">
        <v>2.8490000000000001E-2</v>
      </c>
      <c r="J19" s="34"/>
      <c r="K19" s="38" t="s">
        <v>40</v>
      </c>
      <c r="L19" s="34">
        <v>3.8943840000000001</v>
      </c>
      <c r="M19" s="34">
        <f t="shared" si="1"/>
        <v>0.70749841673324931</v>
      </c>
      <c r="N19" s="34">
        <v>0.14749999999999999</v>
      </c>
    </row>
    <row r="20" spans="1:33" s="35" customFormat="1">
      <c r="A20" s="38" t="s">
        <v>83</v>
      </c>
      <c r="B20" s="34">
        <v>3.923702</v>
      </c>
      <c r="C20" s="34">
        <f t="shared" si="2"/>
        <v>0.70457663023384065</v>
      </c>
      <c r="D20" s="34">
        <v>3.0880000000000001E-2</v>
      </c>
      <c r="E20" s="34"/>
      <c r="F20" s="38" t="s">
        <v>83</v>
      </c>
      <c r="G20" s="34">
        <v>3.9453529999999999</v>
      </c>
      <c r="H20" s="34">
        <f t="shared" si="0"/>
        <v>0.6915648036403379</v>
      </c>
      <c r="I20" s="34">
        <v>3.0169999999999999E-2</v>
      </c>
      <c r="J20" s="34"/>
      <c r="K20" s="38" t="s">
        <v>83</v>
      </c>
      <c r="L20" s="34">
        <v>3.916531</v>
      </c>
      <c r="M20" s="34">
        <f t="shared" si="1"/>
        <v>0.71152189449902459</v>
      </c>
      <c r="N20" s="34">
        <v>0.15340000000000001</v>
      </c>
    </row>
    <row r="21" spans="1:33" s="35" customFormat="1">
      <c r="A21" s="38" t="s">
        <v>41</v>
      </c>
      <c r="B21" s="34">
        <v>3.9214699999999998</v>
      </c>
      <c r="C21" s="34">
        <f t="shared" si="2"/>
        <v>0.70417583143752982</v>
      </c>
      <c r="D21" s="34">
        <v>3.0499999999999999E-2</v>
      </c>
      <c r="E21" s="34"/>
      <c r="F21" s="38" t="s">
        <v>41</v>
      </c>
      <c r="G21" s="34">
        <v>3.929182</v>
      </c>
      <c r="H21" s="34">
        <f t="shared" si="0"/>
        <v>0.68873025513741104</v>
      </c>
      <c r="I21" s="34">
        <v>2.879E-2</v>
      </c>
      <c r="J21" s="34"/>
      <c r="K21" s="38" t="s">
        <v>41</v>
      </c>
      <c r="L21" s="34">
        <v>3.8126880000000001</v>
      </c>
      <c r="M21" s="34">
        <f t="shared" si="1"/>
        <v>0.69265658535415575</v>
      </c>
      <c r="N21" s="34">
        <v>8.9569999999999997E-2</v>
      </c>
    </row>
    <row r="22" spans="1:33" s="35" customFormat="1">
      <c r="A22" s="38" t="s">
        <v>42</v>
      </c>
      <c r="B22" s="34">
        <v>68.466859999999997</v>
      </c>
      <c r="C22" s="34">
        <f t="shared" si="2"/>
        <v>12.294549764862911</v>
      </c>
      <c r="D22" s="34"/>
      <c r="E22" s="34"/>
      <c r="F22" s="38" t="s">
        <v>42</v>
      </c>
      <c r="G22" s="34">
        <v>4.1781819999999996</v>
      </c>
      <c r="H22" s="34">
        <f t="shared" si="0"/>
        <v>0.73237644753298226</v>
      </c>
      <c r="I22" s="34">
        <v>4.861E-2</v>
      </c>
      <c r="J22" s="34"/>
      <c r="K22" s="38" t="s">
        <v>42</v>
      </c>
      <c r="L22" s="34">
        <v>4.5233239999999997</v>
      </c>
      <c r="M22" s="34">
        <f t="shared" si="1"/>
        <v>0.82175886311455359</v>
      </c>
      <c r="N22" s="34">
        <v>0.51049999999999995</v>
      </c>
    </row>
    <row r="23" spans="1:33" s="35" customFormat="1">
      <c r="A23" s="38" t="s">
        <v>43</v>
      </c>
      <c r="B23" s="34">
        <v>3.9198390000000001</v>
      </c>
      <c r="C23" s="34">
        <f t="shared" si="2"/>
        <v>0.70388295382248389</v>
      </c>
      <c r="D23" s="34">
        <v>3.041E-2</v>
      </c>
      <c r="E23" s="34"/>
      <c r="F23" s="38" t="s">
        <v>43</v>
      </c>
      <c r="G23" s="34">
        <v>3.9260549999999999</v>
      </c>
      <c r="H23" s="34">
        <f t="shared" si="0"/>
        <v>0.68818213608672452</v>
      </c>
      <c r="I23" s="34">
        <v>2.8850000000000001E-2</v>
      </c>
      <c r="J23" s="34"/>
      <c r="K23" s="38" t="s">
        <v>43</v>
      </c>
      <c r="L23" s="34">
        <v>3.8412700000000002</v>
      </c>
      <c r="M23" s="34">
        <f t="shared" si="1"/>
        <v>0.69784911894793333</v>
      </c>
      <c r="N23" s="34">
        <v>9.9699999999999997E-2</v>
      </c>
    </row>
    <row r="24" spans="1:33" s="35" customFormat="1">
      <c r="A24" s="38" t="s">
        <v>44</v>
      </c>
      <c r="B24" s="34">
        <v>3.9447839999999998</v>
      </c>
      <c r="C24" s="34">
        <f t="shared" si="2"/>
        <v>0.70836231133770367</v>
      </c>
      <c r="D24" s="34">
        <v>3.2930000000000001E-2</v>
      </c>
      <c r="E24" s="34"/>
      <c r="F24" s="38" t="s">
        <v>44</v>
      </c>
      <c r="G24" s="34">
        <v>4.0676569999999996</v>
      </c>
      <c r="H24" s="34">
        <f t="shared" si="0"/>
        <v>0.71300297197265894</v>
      </c>
      <c r="I24" s="34">
        <v>3.3669999999999999E-2</v>
      </c>
      <c r="J24" s="34"/>
      <c r="K24" s="38" t="s">
        <v>44</v>
      </c>
      <c r="L24" s="34">
        <v>4.0187390000000001</v>
      </c>
      <c r="M24" s="34">
        <f t="shared" si="1"/>
        <v>0.73009017081113758</v>
      </c>
      <c r="N24" s="34">
        <v>0.2485</v>
      </c>
    </row>
    <row r="25" spans="1:33" s="35" customFormat="1">
      <c r="A25" s="38" t="s">
        <v>45</v>
      </c>
      <c r="B25" s="34">
        <v>41.609810000000003</v>
      </c>
      <c r="C25" s="34">
        <f>B25/$B$3</f>
        <v>7.4718466678841473</v>
      </c>
      <c r="D25" s="34"/>
      <c r="E25" s="34"/>
      <c r="F25" s="38" t="s">
        <v>45</v>
      </c>
      <c r="G25" s="34">
        <v>4.0070860000000001</v>
      </c>
      <c r="H25" s="34">
        <f t="shared" si="0"/>
        <v>0.70238572892208806</v>
      </c>
      <c r="I25" s="34">
        <v>3.5159999999999997E-2</v>
      </c>
      <c r="J25" s="34"/>
      <c r="K25" s="38" t="s">
        <v>45</v>
      </c>
      <c r="L25" s="34">
        <v>4.0790350000000002</v>
      </c>
      <c r="M25" s="34">
        <f t="shared" si="1"/>
        <v>0.74104423300309097</v>
      </c>
      <c r="N25" s="34">
        <v>0.29870000000000002</v>
      </c>
    </row>
    <row r="26" spans="1:33" s="35" customFormat="1">
      <c r="A26" s="38" t="s">
        <v>46</v>
      </c>
      <c r="B26" s="34">
        <v>3.9198390000000001</v>
      </c>
      <c r="C26" s="34">
        <f t="shared" si="2"/>
        <v>0.70388295382248389</v>
      </c>
      <c r="D26" s="34">
        <v>3.041E-2</v>
      </c>
      <c r="E26" s="34"/>
      <c r="F26" s="38" t="s">
        <v>46</v>
      </c>
      <c r="G26" s="34">
        <v>3.9260549999999999</v>
      </c>
      <c r="H26" s="34">
        <f t="shared" si="0"/>
        <v>0.68818213608672452</v>
      </c>
      <c r="I26" s="34">
        <v>2.8850000000000001E-2</v>
      </c>
      <c r="J26" s="34"/>
      <c r="K26" s="38" t="s">
        <v>46</v>
      </c>
      <c r="L26" s="34">
        <v>3.7795369999999999</v>
      </c>
      <c r="M26" s="34">
        <f t="shared" si="1"/>
        <v>0.68663399487177812</v>
      </c>
      <c r="N26" s="34">
        <v>6.7430000000000004E-2</v>
      </c>
    </row>
    <row r="27" spans="1:33" s="35" customFormat="1">
      <c r="A27" s="38" t="s">
        <v>47</v>
      </c>
      <c r="B27" s="34">
        <v>3.920115</v>
      </c>
      <c r="C27" s="34">
        <f t="shared" si="2"/>
        <v>0.70393251496396314</v>
      </c>
      <c r="D27" s="34">
        <v>3.0429999999999999E-2</v>
      </c>
      <c r="E27" s="34"/>
      <c r="F27" s="38" t="s">
        <v>47</v>
      </c>
      <c r="G27" s="34">
        <v>3.9260549999999999</v>
      </c>
      <c r="H27" s="34">
        <f t="shared" si="0"/>
        <v>0.68818213608672452</v>
      </c>
      <c r="I27" s="34">
        <v>2.8850000000000001E-2</v>
      </c>
      <c r="J27" s="34"/>
      <c r="K27" s="38" t="s">
        <v>47</v>
      </c>
      <c r="L27" s="34">
        <v>3.7905829999999998</v>
      </c>
      <c r="M27" s="34">
        <f t="shared" si="1"/>
        <v>0.68864073778958879</v>
      </c>
      <c r="N27" s="34">
        <v>7.2940000000000005E-2</v>
      </c>
    </row>
    <row r="28" spans="1:33" s="35" customFormat="1">
      <c r="A28" s="38" t="s">
        <v>48</v>
      </c>
      <c r="B28" s="34">
        <v>41.609810000000003</v>
      </c>
      <c r="C28" s="34">
        <f t="shared" si="2"/>
        <v>7.4718466678841473</v>
      </c>
      <c r="D28" s="34"/>
      <c r="E28" s="34"/>
      <c r="F28" s="38" t="s">
        <v>48</v>
      </c>
      <c r="G28" s="34">
        <v>4.0070860000000001</v>
      </c>
      <c r="H28" s="34">
        <f t="shared" si="0"/>
        <v>0.70238572892208806</v>
      </c>
      <c r="I28" s="34">
        <v>3.5159999999999997E-2</v>
      </c>
      <c r="J28" s="34"/>
      <c r="K28" s="38" t="s">
        <v>48</v>
      </c>
      <c r="L28" s="34">
        <v>4.0790350000000002</v>
      </c>
      <c r="M28" s="34">
        <f t="shared" si="1"/>
        <v>0.74104423300309097</v>
      </c>
      <c r="N28" s="34">
        <v>0.29870000000000002</v>
      </c>
    </row>
    <row r="29" spans="1:33" s="35" customFormat="1">
      <c r="A29" s="33" t="s">
        <v>15</v>
      </c>
      <c r="B29" s="34">
        <v>4.081518</v>
      </c>
      <c r="C29" s="34">
        <f t="shared" si="2"/>
        <v>0.73291554727621122</v>
      </c>
      <c r="D29" s="34">
        <v>3.8249999999999999E-2</v>
      </c>
      <c r="E29" s="34"/>
      <c r="F29" s="33" t="s">
        <v>15</v>
      </c>
      <c r="G29" s="34">
        <v>4.1800069999999998</v>
      </c>
      <c r="H29" s="34">
        <f t="shared" si="0"/>
        <v>0.73269634432463648</v>
      </c>
      <c r="I29" s="34">
        <v>4.4080000000000001E-2</v>
      </c>
      <c r="J29" s="34"/>
      <c r="K29" s="33" t="s">
        <v>15</v>
      </c>
      <c r="L29" s="34">
        <v>3.9697610000000001</v>
      </c>
      <c r="M29" s="34">
        <f t="shared" si="1"/>
        <v>0.72119226617339238</v>
      </c>
      <c r="N29" s="34">
        <v>0.1729</v>
      </c>
    </row>
    <row r="30" spans="1:33" s="35" customFormat="1">
      <c r="A30" s="33" t="s">
        <v>16</v>
      </c>
      <c r="B30" s="34">
        <v>3.9107069999999999</v>
      </c>
      <c r="C30" s="34">
        <f t="shared" si="2"/>
        <v>0.70224312648919107</v>
      </c>
      <c r="D30" s="34">
        <v>2.9479999999999999E-2</v>
      </c>
      <c r="E30" s="34"/>
      <c r="F30" s="33" t="s">
        <v>16</v>
      </c>
      <c r="G30" s="34">
        <v>3.9188999999999998</v>
      </c>
      <c r="H30" s="34">
        <f>G30/$G$3</f>
        <v>0.68692796537752643</v>
      </c>
      <c r="I30" s="34">
        <v>2.8989999999999998E-2</v>
      </c>
      <c r="J30" s="34"/>
      <c r="K30" s="33" t="s">
        <v>16</v>
      </c>
      <c r="L30" s="34">
        <v>3.9554779999999998</v>
      </c>
      <c r="M30" s="34">
        <f t="shared" si="1"/>
        <v>0.71859745274816222</v>
      </c>
      <c r="N30" s="34">
        <v>0.14369999999999999</v>
      </c>
    </row>
    <row r="31" spans="1:33" s="35" customFormat="1">
      <c r="A31" s="33" t="s">
        <v>17</v>
      </c>
      <c r="B31" s="34">
        <v>4.010516</v>
      </c>
      <c r="C31" s="34">
        <f t="shared" si="2"/>
        <v>0.72016576406131283</v>
      </c>
      <c r="D31" s="34">
        <v>3.8289999999999998E-2</v>
      </c>
      <c r="E31" s="34"/>
      <c r="F31" s="33" t="s">
        <v>17</v>
      </c>
      <c r="G31" s="34">
        <v>3.957039</v>
      </c>
      <c r="H31" s="34">
        <f t="shared" si="0"/>
        <v>0.69361319482240469</v>
      </c>
      <c r="I31" s="34">
        <v>2.9520000000000001E-2</v>
      </c>
      <c r="J31" s="34"/>
      <c r="K31" s="33" t="s">
        <v>17</v>
      </c>
      <c r="L31" s="34">
        <v>4.3429149999999996</v>
      </c>
      <c r="M31" s="34">
        <f t="shared" si="1"/>
        <v>0.78898369716676087</v>
      </c>
      <c r="N31" s="34">
        <v>0.45650000000000002</v>
      </c>
    </row>
    <row r="32" spans="1:33" hidden="1">
      <c r="A32" s="8" t="s">
        <v>18</v>
      </c>
      <c r="B32" s="9"/>
      <c r="C32" s="9">
        <f t="shared" si="2"/>
        <v>0</v>
      </c>
      <c r="D32" s="9"/>
      <c r="E32" s="9"/>
      <c r="F32" s="8" t="s">
        <v>18</v>
      </c>
      <c r="G32" s="9"/>
      <c r="H32" s="9">
        <f t="shared" si="0"/>
        <v>0</v>
      </c>
      <c r="I32" s="9"/>
      <c r="J32" s="9"/>
      <c r="K32" s="8" t="s">
        <v>18</v>
      </c>
      <c r="L32" s="9"/>
      <c r="M32" s="9">
        <f t="shared" si="1"/>
        <v>0</v>
      </c>
      <c r="N32" s="9"/>
    </row>
    <row r="33" spans="1:22" s="35" customFormat="1">
      <c r="A33" s="33" t="s">
        <v>49</v>
      </c>
      <c r="B33" s="34">
        <v>3.9329779999999999</v>
      </c>
      <c r="C33" s="34">
        <f t="shared" si="2"/>
        <v>0.70624231555399208</v>
      </c>
      <c r="D33" s="34">
        <v>3.0810000000000001E-2</v>
      </c>
      <c r="E33" s="34"/>
      <c r="F33" s="33" t="s">
        <v>49</v>
      </c>
      <c r="G33" s="34">
        <v>3.964623</v>
      </c>
      <c r="H33" s="34">
        <f t="shared" si="0"/>
        <v>0.69494256318838066</v>
      </c>
      <c r="I33" s="34">
        <v>3.211E-2</v>
      </c>
      <c r="J33" s="34"/>
      <c r="K33" s="33" t="s">
        <v>49</v>
      </c>
      <c r="L33" s="34">
        <v>3.918231</v>
      </c>
      <c r="M33" s="34">
        <f t="shared" si="1"/>
        <v>0.7118307359765077</v>
      </c>
      <c r="N33" s="34">
        <v>0.13689999999999999</v>
      </c>
    </row>
    <row r="34" spans="1:22" s="35" customFormat="1">
      <c r="A34" s="33" t="s">
        <v>78</v>
      </c>
      <c r="B34" s="34">
        <v>3.9964040000000001</v>
      </c>
      <c r="C34" s="34">
        <f t="shared" si="2"/>
        <v>0.71763168134915489</v>
      </c>
      <c r="D34" s="34">
        <v>3.1150000000000001E-2</v>
      </c>
      <c r="E34" s="34"/>
      <c r="F34" s="33" t="s">
        <v>78</v>
      </c>
      <c r="G34" s="34">
        <v>3.971222</v>
      </c>
      <c r="H34" s="34">
        <f t="shared" si="0"/>
        <v>0.69609927492981993</v>
      </c>
      <c r="I34" s="34">
        <v>3.3160000000000002E-2</v>
      </c>
      <c r="J34" s="34"/>
      <c r="K34" s="33" t="s">
        <v>78</v>
      </c>
      <c r="L34" s="34">
        <v>4.2249850000000002</v>
      </c>
      <c r="M34" s="34">
        <f t="shared" si="1"/>
        <v>0.76755918220230135</v>
      </c>
      <c r="N34" s="34">
        <v>0.34420000000000001</v>
      </c>
    </row>
    <row r="35" spans="1:22" s="35" customFormat="1">
      <c r="A35" s="33" t="s">
        <v>61</v>
      </c>
      <c r="B35" s="34">
        <v>4.1925059999999998</v>
      </c>
      <c r="C35" s="34">
        <f>B35/$B$3</f>
        <v>0.75284559064759715</v>
      </c>
      <c r="D35" s="34">
        <v>6.6820000000000004E-2</v>
      </c>
      <c r="E35" s="34"/>
      <c r="F35" s="33" t="s">
        <v>61</v>
      </c>
      <c r="G35" s="34">
        <v>4.1038629999999996</v>
      </c>
      <c r="H35" s="34">
        <f t="shared" si="0"/>
        <v>0.7193493737472535</v>
      </c>
      <c r="I35" s="34">
        <v>3.8739999999999997E-2</v>
      </c>
      <c r="J35" s="34"/>
      <c r="K35" s="33" t="s">
        <v>61</v>
      </c>
      <c r="L35" s="34">
        <v>3.9340860000000002</v>
      </c>
      <c r="M35" s="34">
        <f t="shared" si="1"/>
        <v>0.71471113693268096</v>
      </c>
      <c r="N35" s="34">
        <v>0.1762</v>
      </c>
    </row>
    <row r="37" spans="1:22">
      <c r="G37">
        <v>3.7795369999999999</v>
      </c>
      <c r="H37">
        <v>3.7901899999999999</v>
      </c>
      <c r="I37">
        <v>3.8943840000000001</v>
      </c>
      <c r="J37">
        <v>4.0434239999999999</v>
      </c>
      <c r="K37">
        <v>3.7752180000000002</v>
      </c>
      <c r="L37">
        <v>3.7880669999999999</v>
      </c>
      <c r="M37">
        <v>3.8943840000000001</v>
      </c>
      <c r="N37">
        <v>3.916531</v>
      </c>
      <c r="O37">
        <v>3.8126880000000001</v>
      </c>
      <c r="P37">
        <v>4.5233239999999997</v>
      </c>
      <c r="Q37">
        <v>3.8412700000000002</v>
      </c>
      <c r="R37">
        <v>4.0187390000000001</v>
      </c>
      <c r="S37">
        <v>4.0790350000000002</v>
      </c>
      <c r="T37">
        <v>3.7795369999999999</v>
      </c>
      <c r="U37">
        <v>3.7905829999999998</v>
      </c>
      <c r="V37">
        <v>4.0790350000000002</v>
      </c>
    </row>
    <row r="39" spans="1:22">
      <c r="A39" t="s">
        <v>16</v>
      </c>
      <c r="B39">
        <v>1</v>
      </c>
    </row>
    <row r="41" spans="1:22">
      <c r="G41">
        <v>3.9253089999999999</v>
      </c>
      <c r="H41">
        <v>3.9274339999999999</v>
      </c>
      <c r="I41">
        <v>3.9349379999999998</v>
      </c>
      <c r="J41">
        <v>3.987082</v>
      </c>
      <c r="K41">
        <v>3.9242089999999998</v>
      </c>
      <c r="L41">
        <v>3.9984950000000001</v>
      </c>
      <c r="M41">
        <v>3.9349379999999998</v>
      </c>
      <c r="N41">
        <v>3.9453529999999999</v>
      </c>
      <c r="O41">
        <v>3.929182</v>
      </c>
      <c r="P41">
        <v>4.1781819999999996</v>
      </c>
      <c r="Q41">
        <v>3.9260549999999999</v>
      </c>
      <c r="R41">
        <v>4.0676569999999996</v>
      </c>
      <c r="S41">
        <v>4.0070860000000001</v>
      </c>
      <c r="T41">
        <v>3.9260549999999999</v>
      </c>
      <c r="U41">
        <v>3.9260549999999999</v>
      </c>
      <c r="V41" s="48">
        <v>4.0070860000000001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00AE-548F-0F44-814A-D56B6039FE9C}">
  <dimension ref="C1:I18"/>
  <sheetViews>
    <sheetView showGridLines="0" topLeftCell="H1" workbookViewId="0">
      <selection activeCell="I14" sqref="I14"/>
    </sheetView>
  </sheetViews>
  <sheetFormatPr baseColWidth="10" defaultRowHeight="16"/>
  <cols>
    <col min="3" max="3" width="21.83203125" customWidth="1"/>
    <col min="4" max="4" width="14.1640625" customWidth="1"/>
    <col min="5" max="6" width="15.6640625" customWidth="1"/>
    <col min="7" max="7" width="13.83203125" customWidth="1"/>
    <col min="8" max="8" width="13.5" customWidth="1"/>
    <col min="9" max="9" width="16.83203125" customWidth="1"/>
  </cols>
  <sheetData>
    <row r="1" spans="3:9" ht="17" thickBot="1"/>
    <row r="2" spans="3:9" ht="17" thickBot="1">
      <c r="C2" s="87" t="s">
        <v>198</v>
      </c>
      <c r="D2" s="88"/>
      <c r="E2" s="88"/>
      <c r="F2" s="88"/>
      <c r="G2" s="88"/>
      <c r="H2" s="88"/>
      <c r="I2" s="89"/>
    </row>
    <row r="3" spans="3:9" ht="17" thickTop="1">
      <c r="C3" s="54"/>
      <c r="D3" s="65" t="s">
        <v>1</v>
      </c>
      <c r="E3" s="66" t="s">
        <v>194</v>
      </c>
      <c r="F3" s="67" t="s">
        <v>2</v>
      </c>
      <c r="G3" s="66" t="s">
        <v>194</v>
      </c>
      <c r="H3" s="68" t="s">
        <v>3</v>
      </c>
      <c r="I3" s="69" t="s">
        <v>194</v>
      </c>
    </row>
    <row r="4" spans="3:9">
      <c r="C4" s="70" t="s">
        <v>192</v>
      </c>
      <c r="D4" s="57" t="s">
        <v>51</v>
      </c>
      <c r="E4" s="72">
        <v>0.78132333910988139</v>
      </c>
      <c r="F4" s="60" t="s">
        <v>195</v>
      </c>
      <c r="G4" s="59">
        <v>0.87378043735554056</v>
      </c>
      <c r="H4" s="1" t="s">
        <v>15</v>
      </c>
      <c r="I4" s="63">
        <v>0.85993159983463241</v>
      </c>
    </row>
    <row r="5" spans="3:9" ht="17" thickBot="1">
      <c r="C5" s="71" t="s">
        <v>193</v>
      </c>
      <c r="D5" s="58" t="s">
        <v>43</v>
      </c>
      <c r="E5" s="73">
        <v>0.76926534739853558</v>
      </c>
      <c r="F5" s="61" t="s">
        <v>38</v>
      </c>
      <c r="G5" s="62">
        <v>0.85042300469566223</v>
      </c>
      <c r="H5" s="16" t="s">
        <v>43</v>
      </c>
      <c r="I5" s="64">
        <v>0.85176341634650776</v>
      </c>
    </row>
    <row r="6" spans="3:9">
      <c r="C6" t="s">
        <v>199</v>
      </c>
      <c r="D6" s="9"/>
    </row>
    <row r="7" spans="3:9" ht="13" customHeight="1">
      <c r="C7" t="s">
        <v>201</v>
      </c>
      <c r="D7" s="9"/>
    </row>
    <row r="8" spans="3:9">
      <c r="C8" s="75" t="s">
        <v>200</v>
      </c>
    </row>
    <row r="11" spans="3:9" ht="17" thickBot="1"/>
    <row r="12" spans="3:9" ht="17" thickBot="1">
      <c r="C12" s="87" t="s">
        <v>196</v>
      </c>
      <c r="D12" s="88"/>
      <c r="E12" s="88"/>
      <c r="F12" s="88"/>
      <c r="G12" s="88"/>
      <c r="H12" s="88"/>
      <c r="I12" s="89"/>
    </row>
    <row r="13" spans="3:9" ht="17" thickTop="1">
      <c r="C13" s="54"/>
      <c r="D13" s="65" t="s">
        <v>1</v>
      </c>
      <c r="E13" s="66" t="s">
        <v>194</v>
      </c>
      <c r="F13" s="67" t="s">
        <v>2</v>
      </c>
      <c r="G13" s="66" t="s">
        <v>194</v>
      </c>
      <c r="H13" s="68" t="s">
        <v>3</v>
      </c>
      <c r="I13" s="69" t="s">
        <v>194</v>
      </c>
    </row>
    <row r="14" spans="3:9">
      <c r="C14" s="55" t="s">
        <v>192</v>
      </c>
      <c r="D14" s="57" t="s">
        <v>16</v>
      </c>
      <c r="E14" s="72">
        <v>0.70224312648919107</v>
      </c>
      <c r="F14" s="57" t="s">
        <v>16</v>
      </c>
      <c r="G14" s="72">
        <v>0.68692796537752643</v>
      </c>
      <c r="H14" s="31" t="s">
        <v>203</v>
      </c>
      <c r="I14" s="63">
        <v>0.69103553094028414</v>
      </c>
    </row>
    <row r="15" spans="3:9" ht="17" thickBot="1">
      <c r="C15" s="56" t="s">
        <v>193</v>
      </c>
      <c r="D15" s="58" t="s">
        <v>37</v>
      </c>
      <c r="E15" s="73">
        <v>0.70369225116940048</v>
      </c>
      <c r="F15" s="61" t="s">
        <v>38</v>
      </c>
      <c r="G15" s="76">
        <v>0.68785855829089226</v>
      </c>
      <c r="H15" s="61" t="s">
        <v>38</v>
      </c>
      <c r="I15" s="64">
        <v>0.68584935584751372</v>
      </c>
    </row>
    <row r="16" spans="3:9">
      <c r="C16" t="s">
        <v>199</v>
      </c>
      <c r="D16" s="9"/>
    </row>
    <row r="17" spans="3:4">
      <c r="C17" t="s">
        <v>201</v>
      </c>
      <c r="D17" s="9"/>
    </row>
    <row r="18" spans="3:4">
      <c r="C18" s="75" t="s">
        <v>202</v>
      </c>
    </row>
  </sheetData>
  <mergeCells count="2">
    <mergeCell ref="C12:I12"/>
    <mergeCell ref="C2:I2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BEBB-574B-AF48-9FA5-E06F3341DF54}">
  <dimension ref="A1:N35"/>
  <sheetViews>
    <sheetView topLeftCell="F1" zoomScale="125" workbookViewId="0">
      <selection activeCell="M34" sqref="M34"/>
    </sheetView>
  </sheetViews>
  <sheetFormatPr baseColWidth="10" defaultRowHeight="16"/>
  <cols>
    <col min="1" max="1" width="13.6640625" style="1" customWidth="1"/>
    <col min="2" max="3" width="12.1640625" style="1" customWidth="1"/>
    <col min="4" max="16384" width="10.83203125" style="1"/>
  </cols>
  <sheetData>
    <row r="1" spans="1:14">
      <c r="A1" s="86" t="s">
        <v>1</v>
      </c>
      <c r="B1" s="86"/>
      <c r="C1" s="86"/>
      <c r="D1" s="86"/>
      <c r="F1" s="86" t="s">
        <v>2</v>
      </c>
      <c r="G1" s="86"/>
      <c r="H1" s="86"/>
      <c r="I1" s="86"/>
      <c r="K1" s="86" t="s">
        <v>95</v>
      </c>
      <c r="L1" s="86"/>
      <c r="M1" s="86"/>
      <c r="N1" s="86"/>
    </row>
    <row r="2" spans="1:14">
      <c r="A2" s="9" t="s">
        <v>53</v>
      </c>
      <c r="B2" s="9" t="s">
        <v>93</v>
      </c>
      <c r="C2" s="9" t="s">
        <v>96</v>
      </c>
      <c r="D2" s="9" t="s">
        <v>94</v>
      </c>
      <c r="F2" s="1" t="s">
        <v>53</v>
      </c>
      <c r="G2" s="1" t="s">
        <v>93</v>
      </c>
      <c r="H2" s="1" t="s">
        <v>96</v>
      </c>
      <c r="I2" s="1" t="s">
        <v>94</v>
      </c>
      <c r="K2" s="1" t="s">
        <v>53</v>
      </c>
      <c r="L2" s="1" t="s">
        <v>93</v>
      </c>
      <c r="M2" s="1" t="s">
        <v>96</v>
      </c>
      <c r="N2" s="1" t="s">
        <v>94</v>
      </c>
    </row>
    <row r="3" spans="1:14" s="36" customFormat="1">
      <c r="A3" s="33" t="s">
        <v>5</v>
      </c>
      <c r="B3" s="34">
        <v>5.5688789999999999</v>
      </c>
      <c r="C3" s="34">
        <f>B3/$B$3</f>
        <v>1</v>
      </c>
      <c r="D3" s="34"/>
      <c r="F3" s="38" t="s">
        <v>5</v>
      </c>
      <c r="G3" s="36">
        <v>5.7049649999999996</v>
      </c>
      <c r="H3" s="36">
        <f>G3/$G$3</f>
        <v>1</v>
      </c>
      <c r="K3" s="38" t="s">
        <v>5</v>
      </c>
      <c r="L3" s="36">
        <v>5.5044420000000001</v>
      </c>
      <c r="M3" s="36">
        <f>L3/$L$3</f>
        <v>1</v>
      </c>
    </row>
    <row r="4" spans="1:14" hidden="1">
      <c r="A4" s="8" t="s">
        <v>6</v>
      </c>
      <c r="B4" s="9">
        <v>3.9428239999999999</v>
      </c>
      <c r="C4" s="9">
        <f>B4/$B$3</f>
        <v>0.70801035540545953</v>
      </c>
      <c r="D4" s="9">
        <v>3.0949999999999998E-2</v>
      </c>
      <c r="F4" s="31" t="s">
        <v>6</v>
      </c>
      <c r="G4" s="1">
        <v>3.9478249999999999</v>
      </c>
      <c r="H4" s="1">
        <f t="shared" ref="H4:H35" si="0">G4/$G$3</f>
        <v>0.69199811041785531</v>
      </c>
      <c r="I4" s="1">
        <v>2.1170000000000001E-2</v>
      </c>
      <c r="K4" s="31" t="s">
        <v>6</v>
      </c>
      <c r="L4" s="1">
        <v>3.924849</v>
      </c>
      <c r="M4" s="1">
        <f t="shared" ref="M4:M35" si="1">L4/$L$3</f>
        <v>0.71303303768120363</v>
      </c>
      <c r="N4" s="1">
        <v>6.6919999999999993E-2</v>
      </c>
    </row>
    <row r="5" spans="1:14" hidden="1">
      <c r="A5" s="8" t="s">
        <v>7</v>
      </c>
      <c r="B5" s="9">
        <v>4.3521289999999997</v>
      </c>
      <c r="C5" s="9">
        <f t="shared" ref="C5:C34" si="2">B5/$B$3</f>
        <v>0.78150898951117442</v>
      </c>
      <c r="D5" s="9">
        <v>3.0949999999999998E-2</v>
      </c>
      <c r="F5" s="31" t="s">
        <v>7</v>
      </c>
      <c r="G5" s="1">
        <v>3.9392469999999999</v>
      </c>
      <c r="H5" s="1">
        <f t="shared" si="0"/>
        <v>0.69049450785412358</v>
      </c>
      <c r="I5" s="1">
        <v>3.4869999999999998E-2</v>
      </c>
      <c r="K5" s="31" t="s">
        <v>7</v>
      </c>
      <c r="L5" s="1">
        <v>3.9316300000000002</v>
      </c>
      <c r="M5" s="1">
        <f t="shared" si="1"/>
        <v>0.71426495183344652</v>
      </c>
      <c r="N5" s="1">
        <v>6.4100000000000004E-2</v>
      </c>
    </row>
    <row r="6" spans="1:14" hidden="1">
      <c r="A6" s="8" t="s">
        <v>26</v>
      </c>
      <c r="B6" s="9">
        <v>5.0770220000000004</v>
      </c>
      <c r="C6" s="9">
        <f t="shared" si="2"/>
        <v>0.91167755665009065</v>
      </c>
      <c r="D6" s="9">
        <v>0.51839999999999997</v>
      </c>
      <c r="F6" s="31" t="s">
        <v>26</v>
      </c>
      <c r="G6" s="1">
        <v>5.3770090000000001</v>
      </c>
      <c r="H6" s="1">
        <f t="shared" si="0"/>
        <v>0.94251393303902842</v>
      </c>
      <c r="I6" s="1">
        <v>0.74350000000000005</v>
      </c>
      <c r="K6" s="31" t="s">
        <v>26</v>
      </c>
      <c r="L6" s="1">
        <v>5.3593489999999999</v>
      </c>
      <c r="M6" s="1">
        <f t="shared" si="1"/>
        <v>0.97364074323973249</v>
      </c>
      <c r="N6" s="45">
        <v>0.61280000000000001</v>
      </c>
    </row>
    <row r="7" spans="1:14" s="36" customFormat="1">
      <c r="A7" s="33" t="s">
        <v>35</v>
      </c>
      <c r="B7" s="34">
        <v>3.9913409999999998</v>
      </c>
      <c r="C7" s="34">
        <f t="shared" si="2"/>
        <v>0.7167225217139751</v>
      </c>
      <c r="D7" s="34">
        <v>4.3549999999999998E-2</v>
      </c>
      <c r="F7" s="38" t="s">
        <v>35</v>
      </c>
      <c r="G7" s="34">
        <v>3.9461240000000002</v>
      </c>
      <c r="H7" s="36">
        <f t="shared" si="0"/>
        <v>0.69169994907944232</v>
      </c>
      <c r="I7" s="34">
        <v>3.0020000000000002E-2</v>
      </c>
      <c r="K7" s="38" t="s">
        <v>35</v>
      </c>
      <c r="L7" s="34">
        <v>39.104840000000003</v>
      </c>
      <c r="M7" s="36">
        <f t="shared" si="1"/>
        <v>7.1042332719647154</v>
      </c>
    </row>
    <row r="8" spans="1:14" hidden="1">
      <c r="A8" s="8" t="s">
        <v>36</v>
      </c>
      <c r="B8" s="9"/>
      <c r="C8" s="9">
        <f t="shared" si="2"/>
        <v>0</v>
      </c>
      <c r="D8" s="9"/>
      <c r="F8" s="31" t="s">
        <v>36</v>
      </c>
      <c r="H8" s="1">
        <f t="shared" si="0"/>
        <v>0</v>
      </c>
      <c r="K8" s="31" t="s">
        <v>36</v>
      </c>
      <c r="M8" s="1">
        <f t="shared" si="1"/>
        <v>0</v>
      </c>
    </row>
    <row r="9" spans="1:14" s="36" customFormat="1">
      <c r="A9" s="33" t="s">
        <v>34</v>
      </c>
      <c r="B9" s="34">
        <v>4.20817</v>
      </c>
      <c r="C9" s="34">
        <f t="shared" si="2"/>
        <v>0.75565836499589956</v>
      </c>
      <c r="D9" s="34">
        <v>6.5479999999999997E-2</v>
      </c>
      <c r="F9" s="38" t="s">
        <v>34</v>
      </c>
      <c r="G9" s="36">
        <v>3.9349379999999998</v>
      </c>
      <c r="H9" s="36">
        <f t="shared" si="0"/>
        <v>0.68973920085399298</v>
      </c>
      <c r="I9" s="36">
        <v>2.8490000000000001E-2</v>
      </c>
      <c r="K9" s="38" t="s">
        <v>34</v>
      </c>
      <c r="L9" s="36">
        <v>3.930847</v>
      </c>
      <c r="M9" s="36">
        <f t="shared" si="1"/>
        <v>0.71412270308234693</v>
      </c>
      <c r="N9" s="36">
        <v>0.15010000000000001</v>
      </c>
    </row>
    <row r="10" spans="1:14" hidden="1">
      <c r="A10" s="8" t="s">
        <v>50</v>
      </c>
      <c r="B10" s="9">
        <v>3.9774219999999998</v>
      </c>
      <c r="C10" s="9">
        <f t="shared" si="2"/>
        <v>0.71422309588698185</v>
      </c>
      <c r="D10" s="9">
        <v>3.7870000000000001E-2</v>
      </c>
      <c r="F10" s="31" t="s">
        <v>50</v>
      </c>
      <c r="G10" s="1">
        <v>3.9703469999999998</v>
      </c>
      <c r="H10" s="1">
        <f t="shared" si="0"/>
        <v>0.69594589975573906</v>
      </c>
      <c r="I10" s="1">
        <v>2.4119999999999999E-2</v>
      </c>
      <c r="K10" s="31" t="s">
        <v>50</v>
      </c>
      <c r="L10" s="1">
        <v>3.945376</v>
      </c>
      <c r="M10" s="1">
        <f t="shared" si="1"/>
        <v>0.71676220768608334</v>
      </c>
      <c r="N10" s="1">
        <v>7.6319999999999999E-2</v>
      </c>
    </row>
    <row r="11" spans="1:14" hidden="1">
      <c r="A11" s="8" t="s">
        <v>51</v>
      </c>
      <c r="B11" s="9">
        <v>3.9433099999999999</v>
      </c>
      <c r="C11" s="9">
        <f t="shared" si="2"/>
        <v>0.70809762611110783</v>
      </c>
      <c r="D11" s="9">
        <v>3.2910000000000002E-2</v>
      </c>
      <c r="F11" s="31" t="s">
        <v>51</v>
      </c>
      <c r="G11" s="1">
        <v>3.9483820000000001</v>
      </c>
      <c r="H11" s="1">
        <f t="shared" si="0"/>
        <v>0.69209574467152735</v>
      </c>
      <c r="I11" s="1">
        <v>2.1350000000000001E-2</v>
      </c>
      <c r="K11" s="31" t="s">
        <v>51</v>
      </c>
      <c r="L11" s="1">
        <v>3.924801</v>
      </c>
      <c r="M11" s="1">
        <f t="shared" si="1"/>
        <v>0.71302431745125117</v>
      </c>
      <c r="N11" s="1">
        <v>6.6830000000000001E-2</v>
      </c>
    </row>
    <row r="12" spans="1:14" hidden="1">
      <c r="A12" s="8" t="s">
        <v>52</v>
      </c>
      <c r="B12" s="9">
        <v>9.4972300000000001</v>
      </c>
      <c r="C12" s="9">
        <f t="shared" si="2"/>
        <v>1.7054114481568015</v>
      </c>
      <c r="D12" s="9"/>
      <c r="F12" s="31" t="s">
        <v>52</v>
      </c>
      <c r="G12" s="1">
        <v>75.863849999999999</v>
      </c>
      <c r="H12" s="1">
        <f t="shared" si="0"/>
        <v>13.297864228790186</v>
      </c>
      <c r="K12" s="31" t="s">
        <v>52</v>
      </c>
      <c r="L12" s="1">
        <v>143.99189999999999</v>
      </c>
      <c r="M12" s="1">
        <f t="shared" si="1"/>
        <v>26.159218318587058</v>
      </c>
    </row>
    <row r="13" spans="1:14" hidden="1">
      <c r="A13" s="31" t="s">
        <v>30</v>
      </c>
      <c r="B13" s="9"/>
      <c r="C13" s="9">
        <f t="shared" si="2"/>
        <v>0</v>
      </c>
      <c r="D13" s="9"/>
      <c r="F13" s="31" t="s">
        <v>30</v>
      </c>
      <c r="H13" s="1">
        <f t="shared" si="0"/>
        <v>0</v>
      </c>
      <c r="K13" s="31" t="s">
        <v>30</v>
      </c>
      <c r="M13" s="1">
        <f t="shared" si="1"/>
        <v>0</v>
      </c>
    </row>
    <row r="14" spans="1:14" hidden="1">
      <c r="A14" s="31" t="s">
        <v>32</v>
      </c>
      <c r="B14" s="9"/>
      <c r="C14" s="9">
        <f t="shared" si="2"/>
        <v>0</v>
      </c>
      <c r="D14" s="9"/>
      <c r="F14" s="31" t="s">
        <v>32</v>
      </c>
      <c r="H14" s="1">
        <f t="shared" si="0"/>
        <v>0</v>
      </c>
      <c r="K14" s="31" t="s">
        <v>32</v>
      </c>
      <c r="M14" s="1">
        <f t="shared" si="1"/>
        <v>0</v>
      </c>
    </row>
    <row r="15" spans="1:14" hidden="1">
      <c r="A15" s="31" t="s">
        <v>37</v>
      </c>
      <c r="B15" s="9"/>
      <c r="C15" s="9">
        <f t="shared" si="2"/>
        <v>0</v>
      </c>
      <c r="D15" s="9"/>
      <c r="F15" s="31" t="s">
        <v>37</v>
      </c>
      <c r="H15" s="1">
        <f t="shared" si="0"/>
        <v>0</v>
      </c>
      <c r="K15" s="31" t="s">
        <v>37</v>
      </c>
      <c r="M15" s="1">
        <f t="shared" si="1"/>
        <v>0</v>
      </c>
    </row>
    <row r="16" spans="1:14" hidden="1">
      <c r="A16" s="31" t="s">
        <v>82</v>
      </c>
      <c r="B16" s="9"/>
      <c r="C16" s="9">
        <f t="shared" si="2"/>
        <v>0</v>
      </c>
      <c r="D16" s="9"/>
      <c r="F16" s="31" t="s">
        <v>82</v>
      </c>
      <c r="H16" s="1">
        <f t="shared" si="0"/>
        <v>0</v>
      </c>
      <c r="K16" s="31" t="s">
        <v>82</v>
      </c>
      <c r="M16" s="1">
        <f t="shared" si="1"/>
        <v>0</v>
      </c>
    </row>
    <row r="17" spans="1:14" hidden="1">
      <c r="A17" s="31" t="s">
        <v>38</v>
      </c>
      <c r="B17" s="9"/>
      <c r="C17" s="9">
        <f t="shared" si="2"/>
        <v>0</v>
      </c>
      <c r="D17" s="9"/>
      <c r="F17" s="31" t="s">
        <v>38</v>
      </c>
      <c r="H17" s="1">
        <f t="shared" si="0"/>
        <v>0</v>
      </c>
      <c r="K17" s="31" t="s">
        <v>38</v>
      </c>
      <c r="M17" s="1">
        <f t="shared" si="1"/>
        <v>0</v>
      </c>
    </row>
    <row r="18" spans="1:14" hidden="1">
      <c r="A18" s="31" t="s">
        <v>39</v>
      </c>
      <c r="B18" s="9"/>
      <c r="C18" s="9">
        <f t="shared" si="2"/>
        <v>0</v>
      </c>
      <c r="D18" s="9"/>
      <c r="F18" s="31" t="s">
        <v>39</v>
      </c>
      <c r="H18" s="1">
        <f t="shared" si="0"/>
        <v>0</v>
      </c>
      <c r="K18" s="31" t="s">
        <v>39</v>
      </c>
      <c r="M18" s="1">
        <f t="shared" si="1"/>
        <v>0</v>
      </c>
    </row>
    <row r="19" spans="1:14" hidden="1">
      <c r="A19" s="31" t="s">
        <v>40</v>
      </c>
      <c r="B19" s="9"/>
      <c r="C19" s="9">
        <f t="shared" si="2"/>
        <v>0</v>
      </c>
      <c r="D19" s="9"/>
      <c r="F19" s="31" t="s">
        <v>40</v>
      </c>
      <c r="H19" s="1">
        <f t="shared" si="0"/>
        <v>0</v>
      </c>
      <c r="K19" s="31" t="s">
        <v>40</v>
      </c>
      <c r="M19" s="1">
        <f t="shared" si="1"/>
        <v>0</v>
      </c>
    </row>
    <row r="20" spans="1:14" hidden="1">
      <c r="A20" s="31" t="s">
        <v>83</v>
      </c>
      <c r="B20" s="9"/>
      <c r="C20" s="9">
        <f t="shared" si="2"/>
        <v>0</v>
      </c>
      <c r="D20" s="9"/>
      <c r="F20" s="31" t="s">
        <v>83</v>
      </c>
      <c r="H20" s="1">
        <f t="shared" si="0"/>
        <v>0</v>
      </c>
      <c r="K20" s="31" t="s">
        <v>83</v>
      </c>
      <c r="M20" s="1">
        <f t="shared" si="1"/>
        <v>0</v>
      </c>
    </row>
    <row r="21" spans="1:14" hidden="1">
      <c r="A21" s="31" t="s">
        <v>41</v>
      </c>
      <c r="B21" s="9"/>
      <c r="C21" s="9">
        <f t="shared" si="2"/>
        <v>0</v>
      </c>
      <c r="D21" s="9"/>
      <c r="F21" s="31" t="s">
        <v>41</v>
      </c>
      <c r="H21" s="1">
        <f t="shared" si="0"/>
        <v>0</v>
      </c>
      <c r="K21" s="31" t="s">
        <v>41</v>
      </c>
      <c r="M21" s="1">
        <f t="shared" si="1"/>
        <v>0</v>
      </c>
    </row>
    <row r="22" spans="1:14" hidden="1">
      <c r="A22" s="31" t="s">
        <v>42</v>
      </c>
      <c r="B22" s="9"/>
      <c r="C22" s="9">
        <f t="shared" si="2"/>
        <v>0</v>
      </c>
      <c r="D22" s="9"/>
      <c r="F22" s="31" t="s">
        <v>42</v>
      </c>
      <c r="H22" s="1">
        <f t="shared" si="0"/>
        <v>0</v>
      </c>
      <c r="K22" s="31" t="s">
        <v>42</v>
      </c>
      <c r="M22" s="1">
        <f t="shared" si="1"/>
        <v>0</v>
      </c>
    </row>
    <row r="23" spans="1:14" hidden="1">
      <c r="A23" s="31" t="s">
        <v>43</v>
      </c>
      <c r="B23" s="9"/>
      <c r="C23" s="9">
        <f t="shared" si="2"/>
        <v>0</v>
      </c>
      <c r="D23" s="9"/>
      <c r="F23" s="31" t="s">
        <v>43</v>
      </c>
      <c r="H23" s="1">
        <f t="shared" si="0"/>
        <v>0</v>
      </c>
      <c r="K23" s="31" t="s">
        <v>43</v>
      </c>
      <c r="M23" s="1">
        <f t="shared" si="1"/>
        <v>0</v>
      </c>
    </row>
    <row r="24" spans="1:14" hidden="1">
      <c r="A24" s="31" t="s">
        <v>44</v>
      </c>
      <c r="B24" s="9"/>
      <c r="C24" s="9">
        <f t="shared" si="2"/>
        <v>0</v>
      </c>
      <c r="D24" s="9"/>
      <c r="F24" s="31" t="s">
        <v>44</v>
      </c>
      <c r="H24" s="1">
        <f t="shared" si="0"/>
        <v>0</v>
      </c>
      <c r="K24" s="31" t="s">
        <v>44</v>
      </c>
      <c r="M24" s="1">
        <f t="shared" si="1"/>
        <v>0</v>
      </c>
    </row>
    <row r="25" spans="1:14" hidden="1">
      <c r="A25" s="31" t="s">
        <v>45</v>
      </c>
      <c r="B25" s="9"/>
      <c r="C25" s="9">
        <f t="shared" si="2"/>
        <v>0</v>
      </c>
      <c r="D25" s="9"/>
      <c r="F25" s="31" t="s">
        <v>45</v>
      </c>
      <c r="H25" s="1">
        <f t="shared" si="0"/>
        <v>0</v>
      </c>
      <c r="K25" s="31" t="s">
        <v>45</v>
      </c>
      <c r="M25" s="1">
        <f t="shared" si="1"/>
        <v>0</v>
      </c>
    </row>
    <row r="26" spans="1:14" hidden="1">
      <c r="A26" s="31" t="s">
        <v>46</v>
      </c>
      <c r="B26" s="9"/>
      <c r="C26" s="9">
        <f t="shared" si="2"/>
        <v>0</v>
      </c>
      <c r="D26" s="9"/>
      <c r="F26" s="31" t="s">
        <v>46</v>
      </c>
      <c r="H26" s="1">
        <f t="shared" si="0"/>
        <v>0</v>
      </c>
      <c r="K26" s="31" t="s">
        <v>46</v>
      </c>
      <c r="M26" s="1">
        <f t="shared" si="1"/>
        <v>0</v>
      </c>
    </row>
    <row r="27" spans="1:14" hidden="1">
      <c r="A27" s="31" t="s">
        <v>47</v>
      </c>
      <c r="B27" s="9"/>
      <c r="C27" s="9">
        <f t="shared" si="2"/>
        <v>0</v>
      </c>
      <c r="D27" s="9"/>
      <c r="F27" s="31" t="s">
        <v>47</v>
      </c>
      <c r="H27" s="1">
        <f t="shared" si="0"/>
        <v>0</v>
      </c>
      <c r="K27" s="31" t="s">
        <v>47</v>
      </c>
      <c r="M27" s="1">
        <f t="shared" si="1"/>
        <v>0</v>
      </c>
    </row>
    <row r="28" spans="1:14" hidden="1">
      <c r="A28" s="31" t="s">
        <v>48</v>
      </c>
      <c r="B28" s="9"/>
      <c r="C28" s="9">
        <f t="shared" si="2"/>
        <v>0</v>
      </c>
      <c r="D28" s="9"/>
      <c r="F28" s="31" t="s">
        <v>48</v>
      </c>
      <c r="K28" s="31" t="s">
        <v>48</v>
      </c>
    </row>
    <row r="29" spans="1:14" s="36" customFormat="1">
      <c r="A29" s="33" t="s">
        <v>15</v>
      </c>
      <c r="B29" s="34">
        <v>3.9906079999999999</v>
      </c>
      <c r="C29" s="34">
        <f>B29/$B$3</f>
        <v>0.7165908973780899</v>
      </c>
      <c r="D29" s="34">
        <v>3.551E-2</v>
      </c>
      <c r="F29" s="38" t="s">
        <v>15</v>
      </c>
      <c r="G29" s="36">
        <v>4.1293569999999997</v>
      </c>
      <c r="H29" s="36">
        <f t="shared" si="0"/>
        <v>0.72381811281927233</v>
      </c>
      <c r="I29" s="36">
        <v>5.645E-2</v>
      </c>
      <c r="K29" s="38" t="s">
        <v>15</v>
      </c>
      <c r="L29" s="36">
        <v>4.0165369999999996</v>
      </c>
      <c r="M29" s="36">
        <f t="shared" si="1"/>
        <v>0.7296901302620683</v>
      </c>
      <c r="N29" s="36">
        <v>0.1651</v>
      </c>
    </row>
    <row r="30" spans="1:14" s="36" customFormat="1">
      <c r="A30" s="33" t="s">
        <v>16</v>
      </c>
      <c r="B30" s="34">
        <v>4.3940429999999999</v>
      </c>
      <c r="C30" s="34">
        <f t="shared" si="2"/>
        <v>0.78903545938060426</v>
      </c>
      <c r="D30" s="34">
        <v>0.15290000000000001</v>
      </c>
      <c r="F30" s="38" t="s">
        <v>16</v>
      </c>
      <c r="G30" s="36">
        <v>4.0727440000000001</v>
      </c>
      <c r="H30" s="36">
        <f t="shared" si="0"/>
        <v>0.71389465141328656</v>
      </c>
      <c r="I30" s="36">
        <v>6.028E-2</v>
      </c>
      <c r="K30" s="38" t="s">
        <v>16</v>
      </c>
      <c r="L30" s="36">
        <v>4.0077189999999998</v>
      </c>
      <c r="M30" s="36">
        <f t="shared" si="1"/>
        <v>0.72808815135121774</v>
      </c>
      <c r="N30" s="36">
        <v>0.15540000000000001</v>
      </c>
    </row>
    <row r="31" spans="1:14" s="36" customFormat="1">
      <c r="A31" s="33" t="s">
        <v>17</v>
      </c>
      <c r="B31" s="34">
        <v>3.9451679999999998</v>
      </c>
      <c r="C31" s="34">
        <f t="shared" si="2"/>
        <v>0.70843126596932704</v>
      </c>
      <c r="D31" s="34">
        <v>3.7719999999999997E-2</v>
      </c>
      <c r="F31" s="38" t="s">
        <v>17</v>
      </c>
      <c r="G31" s="36">
        <v>3.9492189999999998</v>
      </c>
      <c r="H31" s="36">
        <f t="shared" si="0"/>
        <v>0.6922424589809052</v>
      </c>
      <c r="I31" s="36">
        <v>3.0519999999999999E-2</v>
      </c>
      <c r="K31" s="38" t="s">
        <v>17</v>
      </c>
      <c r="L31" s="36">
        <v>3.8496600000000001</v>
      </c>
      <c r="M31" s="36">
        <f t="shared" si="1"/>
        <v>0.69937334247504113</v>
      </c>
      <c r="N31" s="36">
        <v>0.10059999999999999</v>
      </c>
    </row>
    <row r="32" spans="1:14" hidden="1">
      <c r="A32" s="8" t="s">
        <v>18</v>
      </c>
      <c r="B32" s="9"/>
      <c r="C32" s="9">
        <f t="shared" si="2"/>
        <v>0</v>
      </c>
      <c r="D32" s="9"/>
      <c r="F32" s="31" t="s">
        <v>18</v>
      </c>
      <c r="H32" s="1">
        <f t="shared" si="0"/>
        <v>0</v>
      </c>
      <c r="K32" s="31" t="s">
        <v>18</v>
      </c>
      <c r="M32" s="1">
        <f t="shared" si="1"/>
        <v>0</v>
      </c>
    </row>
    <row r="33" spans="1:14" s="36" customFormat="1">
      <c r="A33" s="33" t="s">
        <v>49</v>
      </c>
      <c r="B33" s="34">
        <v>4.1160199999999998</v>
      </c>
      <c r="C33" s="34">
        <f t="shared" si="2"/>
        <v>0.73911104909982783</v>
      </c>
      <c r="D33" s="34">
        <v>7.6939999999999995E-2</v>
      </c>
      <c r="F33" s="38" t="s">
        <v>49</v>
      </c>
      <c r="G33" s="36">
        <v>4.1046889999999996</v>
      </c>
      <c r="H33" s="36">
        <f t="shared" si="0"/>
        <v>0.71949415991158572</v>
      </c>
      <c r="I33" s="36">
        <v>6.7320000000000005E-2</v>
      </c>
      <c r="K33" s="38" t="s">
        <v>49</v>
      </c>
      <c r="L33" s="36">
        <v>4.0068549999999998</v>
      </c>
      <c r="M33" s="36">
        <f t="shared" si="1"/>
        <v>0.72793118721207339</v>
      </c>
      <c r="N33" s="36">
        <v>0.15670000000000001</v>
      </c>
    </row>
    <row r="34" spans="1:14" s="35" customFormat="1">
      <c r="A34" s="33" t="s">
        <v>78</v>
      </c>
      <c r="B34" s="34">
        <v>4.2747659999999996</v>
      </c>
      <c r="C34" s="34">
        <f t="shared" si="2"/>
        <v>0.76761696564066118</v>
      </c>
      <c r="D34" s="34">
        <v>0.11849999999999999</v>
      </c>
      <c r="E34" s="34"/>
      <c r="F34" s="33" t="s">
        <v>78</v>
      </c>
      <c r="G34" s="34">
        <v>4.0229189999999999</v>
      </c>
      <c r="H34" s="34">
        <f t="shared" si="0"/>
        <v>0.7051610307863414</v>
      </c>
      <c r="I34" s="34">
        <v>4.2599999999999999E-2</v>
      </c>
      <c r="J34" s="34"/>
      <c r="K34" s="33" t="s">
        <v>78</v>
      </c>
      <c r="L34" s="34">
        <v>3.8037649999999998</v>
      </c>
      <c r="M34" s="34">
        <f t="shared" si="1"/>
        <v>0.69103553094028414</v>
      </c>
      <c r="N34" s="34">
        <v>5.3609999999999998E-2</v>
      </c>
    </row>
    <row r="35" spans="1:14" s="35" customFormat="1">
      <c r="A35" s="33" t="s">
        <v>61</v>
      </c>
      <c r="B35" s="34">
        <v>4.0631709999999996</v>
      </c>
      <c r="C35" s="34">
        <f>B35/$B$3</f>
        <v>0.72962098835331124</v>
      </c>
      <c r="D35" s="34">
        <v>4.2099999999999999E-2</v>
      </c>
      <c r="E35" s="34"/>
      <c r="F35" s="33" t="s">
        <v>61</v>
      </c>
      <c r="G35" s="34">
        <v>4.6820199999999996</v>
      </c>
      <c r="H35" s="34">
        <f t="shared" si="0"/>
        <v>0.82069215148559194</v>
      </c>
      <c r="I35" s="34">
        <v>8.5669999999999996E-2</v>
      </c>
      <c r="J35" s="34"/>
      <c r="K35" s="33" t="s">
        <v>61</v>
      </c>
      <c r="L35" s="34">
        <v>4.5550620000000004</v>
      </c>
      <c r="M35" s="34">
        <f t="shared" si="1"/>
        <v>0.8275247518277058</v>
      </c>
      <c r="N35" s="34">
        <v>0.50739999999999996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2959-ABC2-8F4B-9F71-0EF47A79DE53}">
  <dimension ref="B2:Q93"/>
  <sheetViews>
    <sheetView showGridLines="0" topLeftCell="N1" zoomScale="125" zoomScaleNormal="220" workbookViewId="0">
      <selection activeCell="E12" sqref="E12"/>
    </sheetView>
  </sheetViews>
  <sheetFormatPr baseColWidth="10" defaultRowHeight="16"/>
  <cols>
    <col min="2" max="2" width="22" customWidth="1"/>
    <col min="3" max="3" width="13.5" customWidth="1"/>
    <col min="9" max="9" width="28.5" customWidth="1"/>
    <col min="14" max="14" width="25.33203125" customWidth="1"/>
  </cols>
  <sheetData>
    <row r="2" spans="2:17" ht="17" thickBot="1">
      <c r="B2" s="83" t="s">
        <v>99</v>
      </c>
      <c r="C2" s="83"/>
      <c r="D2" s="83"/>
      <c r="E2" s="83"/>
      <c r="I2" s="83" t="s">
        <v>99</v>
      </c>
      <c r="J2" s="83"/>
      <c r="K2" s="83"/>
      <c r="L2" s="83"/>
      <c r="N2" s="83" t="s">
        <v>99</v>
      </c>
      <c r="O2" s="83"/>
      <c r="P2" s="83"/>
      <c r="Q2" s="83"/>
    </row>
    <row r="3" spans="2:17" ht="17" thickTop="1">
      <c r="B3" s="2"/>
      <c r="C3" s="85" t="s">
        <v>4</v>
      </c>
      <c r="D3" s="85"/>
      <c r="E3" s="85"/>
      <c r="I3" s="2"/>
      <c r="J3" s="85" t="s">
        <v>4</v>
      </c>
      <c r="K3" s="85"/>
      <c r="L3" s="85"/>
      <c r="N3" s="2"/>
      <c r="O3" s="85" t="s">
        <v>4</v>
      </c>
      <c r="P3" s="85"/>
      <c r="Q3" s="85"/>
    </row>
    <row r="4" spans="2:17">
      <c r="B4" s="2" t="s">
        <v>31</v>
      </c>
      <c r="C4" s="3" t="s">
        <v>1</v>
      </c>
      <c r="D4" s="3" t="s">
        <v>2</v>
      </c>
      <c r="E4" s="3" t="s">
        <v>3</v>
      </c>
      <c r="I4" s="2" t="s">
        <v>29</v>
      </c>
      <c r="J4" s="3" t="s">
        <v>1</v>
      </c>
      <c r="K4" s="3" t="s">
        <v>2</v>
      </c>
      <c r="L4" s="3" t="s">
        <v>3</v>
      </c>
      <c r="N4" s="2" t="s">
        <v>33</v>
      </c>
      <c r="O4" s="3" t="s">
        <v>1</v>
      </c>
      <c r="P4" s="3" t="s">
        <v>2</v>
      </c>
      <c r="Q4" s="3" t="s">
        <v>3</v>
      </c>
    </row>
    <row r="5" spans="2:17">
      <c r="B5" s="2" t="s">
        <v>5</v>
      </c>
      <c r="C5" s="21">
        <f>'RMSE Inf'!B3</f>
        <v>0.3394761</v>
      </c>
      <c r="D5" s="21">
        <f>'RMSE Inf'!G3</f>
        <v>0.51125909999999997</v>
      </c>
      <c r="E5" s="21">
        <f>'RMSE Inf'!L3</f>
        <v>0.57786409999999999</v>
      </c>
      <c r="I5" s="2" t="s">
        <v>30</v>
      </c>
      <c r="J5" s="24">
        <f>'RMSE Inf'!C13</f>
        <v>0.77972528846655176</v>
      </c>
      <c r="K5" s="18">
        <f>'RMSE Inf'!H13</f>
        <v>0.85498957377971363</v>
      </c>
      <c r="L5" s="18">
        <f>'RMSE Inf'!M13</f>
        <v>0.85894019026272783</v>
      </c>
      <c r="N5" s="2" t="s">
        <v>15</v>
      </c>
      <c r="O5" s="18">
        <f>'RMSE Inf'!C29</f>
        <v>0.96778241531583531</v>
      </c>
      <c r="P5" s="40">
        <f>'RMSE Inf'!H29</f>
        <v>0.93157324730259083</v>
      </c>
      <c r="Q5" s="40">
        <f>'RMSE Inf'!M29</f>
        <v>0.85993159983463241</v>
      </c>
    </row>
    <row r="6" spans="2:17">
      <c r="B6" s="2" t="s">
        <v>6</v>
      </c>
      <c r="C6" s="19">
        <f>'RMSE Inf'!C4</f>
        <v>1.4717527979141978</v>
      </c>
      <c r="D6" s="18">
        <f>'RMSE Inf'!H4</f>
        <v>1.0193271865478777</v>
      </c>
      <c r="E6" s="18">
        <f>'RMSE Inf'!M4</f>
        <v>0.89535757628826584</v>
      </c>
      <c r="I6" s="2" t="s">
        <v>32</v>
      </c>
      <c r="J6" s="24">
        <f>'RMSE Inf'!C14</f>
        <v>0.77824153158351939</v>
      </c>
      <c r="K6" s="18">
        <f>'RMSE Inf'!H14</f>
        <v>0.8659828255379709</v>
      </c>
      <c r="L6" s="18">
        <f>'RMSE Inf'!M14</f>
        <v>0.8600985941158138</v>
      </c>
      <c r="N6" s="2" t="s">
        <v>16</v>
      </c>
      <c r="O6" s="18">
        <f>'RMSE Inf'!C30</f>
        <v>0.88775940338657122</v>
      </c>
      <c r="P6" s="18">
        <f>'RMSE Inf'!H30</f>
        <v>1.0195353002029695</v>
      </c>
      <c r="Q6" s="18">
        <f>'RMSE Inf'!M30</f>
        <v>0.91705264265421571</v>
      </c>
    </row>
    <row r="7" spans="2:17">
      <c r="B7" s="2" t="s">
        <v>7</v>
      </c>
      <c r="C7" s="19">
        <f>'RMSE Inf'!C5</f>
        <v>0.94299421962253016</v>
      </c>
      <c r="D7" s="18">
        <f>'RMSE Inf'!H5</f>
        <v>1.0466964793389497</v>
      </c>
      <c r="E7" s="18">
        <f>'RMSE Inf'!M5</f>
        <v>0.90915355357773575</v>
      </c>
      <c r="I7" s="2" t="s">
        <v>37</v>
      </c>
      <c r="J7" s="24">
        <f>'RMSE Inf'!C15</f>
        <v>0.77402503445750681</v>
      </c>
      <c r="K7" s="18">
        <f>'RMSE Inf'!H15</f>
        <v>0.8998083359298642</v>
      </c>
      <c r="L7" s="18">
        <f>'RMSE Inf'!M15</f>
        <v>0.86955202789029451</v>
      </c>
      <c r="N7" s="2" t="s">
        <v>17</v>
      </c>
      <c r="O7" s="18">
        <f>'RMSE Inf'!C31</f>
        <v>0.86323484922797222</v>
      </c>
      <c r="P7" s="18">
        <f>'RMSE Inf'!H31</f>
        <v>1.0307116293871346</v>
      </c>
      <c r="Q7" s="18">
        <f>'RMSE Inf'!M31</f>
        <v>0.97533503119505094</v>
      </c>
    </row>
    <row r="8" spans="2:17">
      <c r="B8" s="2" t="s">
        <v>26</v>
      </c>
      <c r="C8" s="19">
        <f>'RMSE Inf'!C6</f>
        <v>1.0648022055160877</v>
      </c>
      <c r="D8" s="18">
        <f>'RMSE Inf'!H6</f>
        <v>0.98723602181359715</v>
      </c>
      <c r="E8" s="18">
        <f>'RMSE Inf'!M6</f>
        <v>1.0145868206728883</v>
      </c>
      <c r="I8" s="2" t="s">
        <v>82</v>
      </c>
      <c r="J8" s="24">
        <f>'RMSE Inf'!C16</f>
        <v>0.78094687667261398</v>
      </c>
      <c r="K8" s="18">
        <f>'RMSE Inf'!H16</f>
        <v>0.99912744829382982</v>
      </c>
      <c r="L8" s="18">
        <f>'RMSE Inf'!M16</f>
        <v>1.0721067462055525</v>
      </c>
      <c r="N8" s="2" t="s">
        <v>49</v>
      </c>
      <c r="O8" s="18">
        <f>'RMSE Inf'!C33</f>
        <v>0.86247426549321138</v>
      </c>
      <c r="P8" s="18">
        <f>'RMSE Inf'!H33</f>
        <v>1.0323826020896256</v>
      </c>
      <c r="Q8" s="18">
        <f>'RMSE Inf'!M33</f>
        <v>0.93151971198764549</v>
      </c>
    </row>
    <row r="9" spans="2:17">
      <c r="B9" s="2" t="s">
        <v>35</v>
      </c>
      <c r="C9" s="19">
        <f>'RMSE Inf'!C7</f>
        <v>0.84047389492220503</v>
      </c>
      <c r="D9" s="18">
        <f>'RMSE Inf'!H7</f>
        <v>1.0955376637794811</v>
      </c>
      <c r="E9" s="18">
        <f>'RMSE Inf'!M7</f>
        <v>2.2191099948932629</v>
      </c>
      <c r="I9" s="2" t="s">
        <v>38</v>
      </c>
      <c r="J9" s="24">
        <f>'RMSE Inf'!C17</f>
        <v>0.78059545281685516</v>
      </c>
      <c r="K9" s="40">
        <f>'RMSE Inf'!H17</f>
        <v>0.85042300469566223</v>
      </c>
      <c r="L9" s="18">
        <f>'RMSE Inf'!M17</f>
        <v>0.86020934679970595</v>
      </c>
      <c r="N9" s="2" t="s">
        <v>78</v>
      </c>
      <c r="O9" s="46">
        <f>'RMSE Inf'!C34</f>
        <v>0.81889741280755857</v>
      </c>
      <c r="P9" s="18">
        <f>'RMSE Inf'!H34</f>
        <v>0.94704407217397202</v>
      </c>
      <c r="Q9" s="18">
        <f>'RMSE Inf'!M34</f>
        <v>0.91270386930075764</v>
      </c>
    </row>
    <row r="10" spans="2:17">
      <c r="B10" s="2" t="s">
        <v>36</v>
      </c>
      <c r="C10" s="19">
        <f>'RMSE Inf'!C8</f>
        <v>1.0481427116665945</v>
      </c>
      <c r="D10" s="18">
        <f>'RMSE Inf'!H8</f>
        <v>1.0340138688973948</v>
      </c>
      <c r="E10" s="18">
        <f>'RMSE Inf'!M8</f>
        <v>2.194048739141262</v>
      </c>
      <c r="I10" s="2" t="s">
        <v>39</v>
      </c>
      <c r="J10" s="24">
        <f>'RMSE Inf'!C18</f>
        <v>0.79266935139174743</v>
      </c>
      <c r="K10" s="18">
        <f>'RMSE Inf'!H18</f>
        <v>1.2866294213638447</v>
      </c>
      <c r="L10" s="18">
        <f>'RMSE Inf'!M18</f>
        <v>0.97610251268421067</v>
      </c>
      <c r="N10" s="2" t="s">
        <v>61</v>
      </c>
      <c r="O10" s="18">
        <f>'RMSE Inf'!C35</f>
        <v>1.4252897332094954</v>
      </c>
      <c r="P10" s="18">
        <f>'RMSE Inf'!H35</f>
        <v>1.0634224407937189</v>
      </c>
      <c r="Q10" s="18">
        <f>'RMSE Inf'!M35</f>
        <v>0.97802147598371325</v>
      </c>
    </row>
    <row r="11" spans="2:17" ht="17" thickBot="1">
      <c r="B11" s="2" t="s">
        <v>34</v>
      </c>
      <c r="C11" s="19">
        <f>'RMSE Inf'!C9</f>
        <v>0.93429493269187425</v>
      </c>
      <c r="D11" s="18">
        <f>'RMSE Inf'!H9</f>
        <v>1.2308352066496226</v>
      </c>
      <c r="E11" s="18">
        <f>'RMSE Inf'!M9</f>
        <v>1.4044251927053437</v>
      </c>
      <c r="I11" s="2" t="s">
        <v>40</v>
      </c>
      <c r="J11" s="24">
        <f>'RMSE Inf'!C19</f>
        <v>0.78132333910988139</v>
      </c>
      <c r="K11" s="18">
        <f>'RMSE Inf'!H19</f>
        <v>0.90610690352504242</v>
      </c>
      <c r="L11" s="18">
        <f>'RMSE Inf'!M19</f>
        <v>0.87045362395760517</v>
      </c>
      <c r="N11" s="5"/>
      <c r="O11" s="4"/>
      <c r="P11" s="4"/>
      <c r="Q11" s="4"/>
    </row>
    <row r="12" spans="2:17">
      <c r="B12" s="2" t="s">
        <v>50</v>
      </c>
      <c r="C12" s="20">
        <f>'RMSE Inf'!C10</f>
        <v>0.8621611359385829</v>
      </c>
      <c r="D12" s="18">
        <f>'RMSE Inf'!H10</f>
        <v>0.97868673633388648</v>
      </c>
      <c r="E12" s="40">
        <f>'RMSE Inf'!M10</f>
        <v>0.88824258160352931</v>
      </c>
      <c r="I12" s="2" t="s">
        <v>83</v>
      </c>
      <c r="J12" s="24">
        <f>'RMSE Inf'!C20</f>
        <v>0.78232164208319821</v>
      </c>
      <c r="K12" s="18">
        <f>'RMSE Inf'!H20</f>
        <v>1.0403128276836542</v>
      </c>
      <c r="L12" s="18">
        <f>'RMSE Inf'!M20</f>
        <v>0.92913818318182428</v>
      </c>
      <c r="N12" s="2"/>
    </row>
    <row r="13" spans="2:17">
      <c r="B13" s="2" t="s">
        <v>51</v>
      </c>
      <c r="C13" s="41">
        <f>'RMSE Inf'!C11</f>
        <v>0.78132333910988139</v>
      </c>
      <c r="D13" s="40">
        <f>'RMSE Inf'!H11</f>
        <v>0.91940720468349613</v>
      </c>
      <c r="E13" s="18">
        <f>'RMSE Inf'!M11</f>
        <v>0.908740134574894</v>
      </c>
      <c r="I13" s="2" t="s">
        <v>41</v>
      </c>
      <c r="J13" s="24">
        <f>'RMSE Inf'!C21</f>
        <v>0.7758393006164499</v>
      </c>
      <c r="K13" s="18">
        <f>'RMSE Inf'!H21</f>
        <v>0.87232638010746422</v>
      </c>
      <c r="L13" s="18">
        <f>'RMSE Inf'!M21</f>
        <v>0.86164220964756255</v>
      </c>
      <c r="N13" s="2"/>
    </row>
    <row r="14" spans="2:17">
      <c r="B14" s="2" t="s">
        <v>52</v>
      </c>
      <c r="C14" s="20">
        <f>'RMSE Inf'!C12</f>
        <v>1.4408369248969219</v>
      </c>
      <c r="D14" s="18">
        <f>'RMSE Inf'!H12</f>
        <v>7.3317580068501478</v>
      </c>
      <c r="E14" s="18">
        <f>'RMSE Inf'!M12</f>
        <v>10.579755689962397</v>
      </c>
      <c r="I14" s="2" t="s">
        <v>42</v>
      </c>
      <c r="J14" s="18">
        <f>'RMSE Inf'!C22</f>
        <v>0.82791100757903124</v>
      </c>
      <c r="K14" s="18">
        <f>'RMSE Inf'!H22</f>
        <v>1.0187067574934119</v>
      </c>
      <c r="L14" s="18">
        <f>'RMSE Inf'!M22</f>
        <v>1.1396774778014416</v>
      </c>
      <c r="N14" s="2"/>
    </row>
    <row r="15" spans="2:17" ht="17" thickBot="1">
      <c r="B15" s="5"/>
      <c r="C15" s="4"/>
      <c r="D15" s="4"/>
      <c r="E15" s="4"/>
      <c r="I15" s="2" t="s">
        <v>43</v>
      </c>
      <c r="J15" s="42">
        <f>'RMSE Inf'!C23</f>
        <v>0.76926534739853558</v>
      </c>
      <c r="K15" s="18">
        <f>'RMSE Inf'!H23</f>
        <v>0.86427801480697364</v>
      </c>
      <c r="L15" s="40">
        <f>'RMSE Inf'!M23</f>
        <v>0.85176341634650776</v>
      </c>
      <c r="N15" s="2"/>
    </row>
    <row r="16" spans="2:17">
      <c r="B16" s="2"/>
      <c r="I16" s="2" t="s">
        <v>44</v>
      </c>
      <c r="J16" s="24">
        <f>'RMSE Inf'!C24</f>
        <v>0.77806125379665902</v>
      </c>
      <c r="K16" s="18">
        <f>'RMSE Inf'!H24</f>
        <v>0.97235393951912052</v>
      </c>
      <c r="L16" s="18">
        <f>'RMSE Inf'!M24</f>
        <v>0.90375159142088946</v>
      </c>
      <c r="N16" s="2"/>
    </row>
    <row r="17" spans="2:17">
      <c r="B17" s="2"/>
      <c r="I17" s="2" t="s">
        <v>45</v>
      </c>
      <c r="J17" s="24">
        <f>'RMSE Inf'!C25</f>
        <v>0.77688974275361367</v>
      </c>
      <c r="K17" s="18">
        <f>'RMSE Inf'!H25</f>
        <v>1.0080426930298161</v>
      </c>
      <c r="L17" s="18">
        <f>'RMSE Inf'!M25</f>
        <v>1.2809788668304538</v>
      </c>
      <c r="N17" s="2"/>
    </row>
    <row r="18" spans="2:17">
      <c r="B18" s="2"/>
      <c r="I18" s="2" t="s">
        <v>46</v>
      </c>
      <c r="J18" s="42">
        <f>'RMSE Inf'!C26</f>
        <v>0.76926534739853558</v>
      </c>
      <c r="K18" s="18">
        <f>'RMSE Inf'!H26</f>
        <v>0.85498957377971363</v>
      </c>
      <c r="L18" s="18">
        <f>'RMSE Inf'!M26</f>
        <v>0.85894019026272783</v>
      </c>
      <c r="N18" s="2"/>
    </row>
    <row r="19" spans="2:17">
      <c r="B19" s="2"/>
      <c r="I19" s="2" t="s">
        <v>47</v>
      </c>
      <c r="J19" s="42">
        <f>'RMSE Inf'!C27</f>
        <v>0.76926534739853558</v>
      </c>
      <c r="K19" s="18">
        <f>'RMSE Inf'!H27</f>
        <v>0.85750160730635416</v>
      </c>
      <c r="L19" s="18">
        <f>'RMSE Inf'!M27</f>
        <v>0.85894019026272783</v>
      </c>
      <c r="N19" s="2"/>
    </row>
    <row r="20" spans="2:17">
      <c r="B20" s="2"/>
      <c r="I20" s="2" t="s">
        <v>48</v>
      </c>
      <c r="J20" s="24">
        <f>'RMSE Inf'!C28</f>
        <v>0.77688974275361367</v>
      </c>
      <c r="K20" s="18">
        <f>'RMSE Inf'!H28</f>
        <v>1.0080426930298161</v>
      </c>
      <c r="L20" s="18">
        <f>'RMSE Inf'!M28</f>
        <v>1.2809788668304538</v>
      </c>
      <c r="N20" s="2"/>
    </row>
    <row r="21" spans="2:17" ht="17" thickBot="1">
      <c r="B21" s="2"/>
      <c r="I21" s="5"/>
      <c r="J21" s="4"/>
      <c r="K21" s="4"/>
      <c r="L21" s="4"/>
    </row>
    <row r="22" spans="2:17">
      <c r="B22" s="2"/>
      <c r="I22" s="2"/>
    </row>
    <row r="23" spans="2:17" ht="17" thickBot="1">
      <c r="B23" s="83" t="s">
        <v>107</v>
      </c>
      <c r="C23" s="83"/>
      <c r="D23" s="83"/>
      <c r="E23" s="83"/>
      <c r="I23" s="2"/>
    </row>
    <row r="24" spans="2:17" ht="18" thickTop="1" thickBot="1">
      <c r="B24" s="2"/>
      <c r="C24" s="85" t="s">
        <v>4</v>
      </c>
      <c r="D24" s="85"/>
      <c r="E24" s="85"/>
      <c r="I24" s="2"/>
      <c r="N24" s="83" t="s">
        <v>107</v>
      </c>
      <c r="O24" s="83"/>
      <c r="P24" s="83"/>
      <c r="Q24" s="83"/>
    </row>
    <row r="25" spans="2:17" ht="17" thickTop="1">
      <c r="B25" s="2" t="s">
        <v>31</v>
      </c>
      <c r="C25" s="3" t="s">
        <v>1</v>
      </c>
      <c r="D25" s="3" t="s">
        <v>2</v>
      </c>
      <c r="E25" s="3" t="s">
        <v>3</v>
      </c>
      <c r="I25" s="2"/>
      <c r="N25" s="2"/>
      <c r="O25" s="85" t="s">
        <v>4</v>
      </c>
      <c r="P25" s="85"/>
      <c r="Q25" s="85"/>
    </row>
    <row r="26" spans="2:17" ht="17" thickBot="1">
      <c r="B26" s="2" t="s">
        <v>35</v>
      </c>
      <c r="C26" s="18">
        <f>'RMSE Inf I(0)'!C7</f>
        <v>1.0333413751365708</v>
      </c>
      <c r="D26" s="40">
        <f>'RMSE Inf I(0)'!H7</f>
        <v>0.87378043735554056</v>
      </c>
      <c r="E26" s="40">
        <f>'RMSE Inf I(0)'!M7</f>
        <v>0.91199937840056167</v>
      </c>
      <c r="I26" s="83" t="s">
        <v>107</v>
      </c>
      <c r="J26" s="83"/>
      <c r="K26" s="83"/>
      <c r="L26" s="83"/>
      <c r="N26" s="2" t="s">
        <v>33</v>
      </c>
      <c r="O26" s="3" t="s">
        <v>1</v>
      </c>
      <c r="P26" s="3" t="s">
        <v>2</v>
      </c>
      <c r="Q26" s="3" t="s">
        <v>3</v>
      </c>
    </row>
    <row r="27" spans="2:17" ht="17" thickTop="1">
      <c r="B27" s="2" t="s">
        <v>34</v>
      </c>
      <c r="C27" s="40">
        <f>'RMSE Inf I(0)'!C9</f>
        <v>0.97720281339393256</v>
      </c>
      <c r="D27" s="18">
        <f>'RMSE Inf I(0)'!H9</f>
        <v>0.88774517656507246</v>
      </c>
      <c r="E27" s="18">
        <f>'RMSE Inf I(0)'!M9</f>
        <v>0.95687515455623562</v>
      </c>
      <c r="I27" s="2"/>
      <c r="J27" s="85" t="s">
        <v>4</v>
      </c>
      <c r="K27" s="85"/>
      <c r="L27" s="85"/>
      <c r="N27" s="2" t="s">
        <v>15</v>
      </c>
      <c r="O27" s="24">
        <f>'RMSE Inf I(0)'!C29</f>
        <v>0.91496691519668094</v>
      </c>
      <c r="P27" s="40">
        <f>'RMSE Inf I(0)'!H29</f>
        <v>0.96859928752368429</v>
      </c>
      <c r="Q27" s="18">
        <f>'RMSE Inf I(0)'!M29</f>
        <v>1.1665157949767082</v>
      </c>
    </row>
    <row r="28" spans="2:17" ht="17" thickBot="1">
      <c r="B28" s="4"/>
      <c r="C28" s="32"/>
      <c r="D28" s="32"/>
      <c r="E28" s="32"/>
      <c r="I28" s="2" t="s">
        <v>29</v>
      </c>
      <c r="J28" s="3" t="s">
        <v>1</v>
      </c>
      <c r="K28" s="3" t="s">
        <v>2</v>
      </c>
      <c r="L28" s="3" t="s">
        <v>3</v>
      </c>
      <c r="N28" s="2" t="s">
        <v>16</v>
      </c>
      <c r="O28" s="18">
        <f>'RMSE Inf I(0)'!C30</f>
        <v>0.9411228065834385</v>
      </c>
      <c r="P28" s="18">
        <f>'RMSE Inf I(0)'!H30</f>
        <v>1.0241235803920166</v>
      </c>
      <c r="Q28" s="40">
        <f>'RMSE Inf I(0)'!M30</f>
        <v>0.97641435070979499</v>
      </c>
    </row>
    <row r="29" spans="2:17">
      <c r="C29" s="21"/>
      <c r="D29" s="21"/>
      <c r="E29" s="21"/>
      <c r="I29" s="2" t="s">
        <v>30</v>
      </c>
      <c r="J29" s="31">
        <f>'RMSE Inf I(0)'!C13</f>
        <v>0</v>
      </c>
      <c r="K29" s="31">
        <f>'RMSE TRM (I(0))'!H13</f>
        <v>0</v>
      </c>
      <c r="L29" s="31">
        <f>'RMSE Inf I(0)'!M13</f>
        <v>0</v>
      </c>
      <c r="N29" s="2" t="s">
        <v>17</v>
      </c>
      <c r="O29" s="24">
        <f>'RMSE Inf I(0)'!C31</f>
        <v>0.88426283912181158</v>
      </c>
      <c r="P29" s="18">
        <f>'RMSE Inf I(0)'!H31</f>
        <v>1.0081567252299275</v>
      </c>
      <c r="Q29" s="18">
        <f>'RMSE Inf I(0)'!M31</f>
        <v>1.3473906754200513</v>
      </c>
    </row>
    <row r="30" spans="2:17">
      <c r="C30" s="21"/>
      <c r="D30" s="21"/>
      <c r="E30" s="21"/>
      <c r="I30" s="2" t="s">
        <v>32</v>
      </c>
      <c r="J30" s="31">
        <f>'RMSE Inf I(0)'!C14</f>
        <v>0</v>
      </c>
      <c r="K30" s="31">
        <f>'RMSE TRM (I(0))'!H14</f>
        <v>0</v>
      </c>
      <c r="L30" s="31">
        <f>'RMSE Inf I(0)'!M14</f>
        <v>0</v>
      </c>
      <c r="N30" s="2" t="s">
        <v>49</v>
      </c>
      <c r="O30" s="24">
        <f>'RMSE Inf I(0)'!C33</f>
        <v>0.87848363993812817</v>
      </c>
      <c r="P30" s="18">
        <f>'RMSE Inf I(0)'!H33</f>
        <v>1.0208542009325605</v>
      </c>
      <c r="Q30" s="18">
        <f>'RMSE Inf I(0)'!M33</f>
        <v>0.99926003363074467</v>
      </c>
    </row>
    <row r="31" spans="2:17">
      <c r="C31" s="21"/>
      <c r="D31" s="21"/>
      <c r="E31" s="21"/>
      <c r="I31" s="2" t="s">
        <v>37</v>
      </c>
      <c r="J31" s="31">
        <f>'RMSE Inf I(0)'!C15</f>
        <v>0</v>
      </c>
      <c r="K31" s="31">
        <f>'RMSE TRM (I(0))'!H15</f>
        <v>0</v>
      </c>
      <c r="L31" s="31">
        <f>'RMSE Inf I(0)'!M15</f>
        <v>0</v>
      </c>
      <c r="N31" s="2" t="s">
        <v>78</v>
      </c>
      <c r="O31" s="42">
        <f>'RMSE Inf I(0)'!C34</f>
        <v>0.87264582101656052</v>
      </c>
      <c r="P31" s="18">
        <f>'RMSE Inf I(0)'!H34</f>
        <v>1.0550022483707382</v>
      </c>
      <c r="Q31" s="18">
        <f>'RMSE Inf I(0)'!M34</f>
        <v>1.4213648157066687</v>
      </c>
    </row>
    <row r="32" spans="2:17">
      <c r="I32" s="2" t="s">
        <v>82</v>
      </c>
      <c r="J32" s="31">
        <f>'RMSE Inf I(0)'!C16</f>
        <v>0</v>
      </c>
      <c r="K32" s="31">
        <f>'RMSE TRM (I(0))'!H16</f>
        <v>0</v>
      </c>
      <c r="L32" s="31">
        <f>'RMSE Inf I(0)'!M16</f>
        <v>0</v>
      </c>
      <c r="N32" s="2" t="s">
        <v>61</v>
      </c>
      <c r="O32" s="18">
        <f>'RMSE Inf I(0)'!C35</f>
        <v>1.0491651695067783</v>
      </c>
      <c r="P32" s="18">
        <f>'RMSE Inf I(0)'!H35</f>
        <v>1.1567271858828527</v>
      </c>
      <c r="Q32" s="18">
        <f>'RMSE Inf I(0)'!M35</f>
        <v>1.3176558294588643</v>
      </c>
    </row>
    <row r="33" spans="2:17" ht="17" thickBot="1">
      <c r="B33" s="2"/>
      <c r="C33" s="21"/>
      <c r="D33" s="21"/>
      <c r="E33" s="21"/>
      <c r="I33" s="2" t="s">
        <v>38</v>
      </c>
      <c r="J33" s="31">
        <f>'RMSE Inf I(0)'!C17</f>
        <v>0</v>
      </c>
      <c r="K33" s="31">
        <f>'RMSE TRM (I(0))'!H17</f>
        <v>0</v>
      </c>
      <c r="L33" s="31">
        <f>'RMSE Inf I(0)'!M17</f>
        <v>0</v>
      </c>
      <c r="N33" s="5"/>
      <c r="O33" s="4"/>
      <c r="P33" s="4"/>
      <c r="Q33" s="4"/>
    </row>
    <row r="34" spans="2:17">
      <c r="B34" s="2"/>
      <c r="C34" s="21"/>
      <c r="D34" s="21"/>
      <c r="E34" s="21"/>
      <c r="I34" s="2" t="s">
        <v>39</v>
      </c>
      <c r="J34" s="31">
        <f>'RMSE Inf I(0)'!C18</f>
        <v>0</v>
      </c>
      <c r="K34" s="31">
        <f>'RMSE TRM (I(0))'!H18</f>
        <v>0</v>
      </c>
      <c r="L34" s="31">
        <f>'RMSE Inf I(0)'!M18</f>
        <v>0</v>
      </c>
      <c r="N34" s="2"/>
    </row>
    <row r="35" spans="2:17">
      <c r="B35" s="2"/>
      <c r="C35" s="21"/>
      <c r="D35" s="21"/>
      <c r="E35" s="21"/>
      <c r="I35" s="2" t="s">
        <v>40</v>
      </c>
      <c r="J35" s="31">
        <f>'RMSE Inf I(0)'!C19</f>
        <v>0</v>
      </c>
      <c r="K35" s="31">
        <f>'RMSE TRM (I(0))'!H19</f>
        <v>0</v>
      </c>
      <c r="L35" s="31">
        <f>'RMSE Inf I(0)'!M19</f>
        <v>0</v>
      </c>
      <c r="N35" s="2"/>
    </row>
    <row r="36" spans="2:17">
      <c r="B36" s="2"/>
      <c r="I36" s="2" t="s">
        <v>83</v>
      </c>
      <c r="J36" s="31">
        <f>'RMSE Inf I(0)'!C20</f>
        <v>0</v>
      </c>
      <c r="K36" s="31">
        <f>'RMSE TRM (I(0))'!H20</f>
        <v>0</v>
      </c>
      <c r="L36" s="31">
        <f>'RMSE Inf I(0)'!M20</f>
        <v>0</v>
      </c>
      <c r="N36" s="2"/>
    </row>
    <row r="37" spans="2:17">
      <c r="B37" s="2"/>
      <c r="I37" s="2" t="s">
        <v>41</v>
      </c>
      <c r="J37" s="31">
        <f>'RMSE Inf I(0)'!C21</f>
        <v>0</v>
      </c>
      <c r="K37" s="31">
        <f>'RMSE TRM (I(0))'!H21</f>
        <v>0</v>
      </c>
      <c r="L37" s="31">
        <f>'RMSE Inf I(0)'!M21</f>
        <v>0</v>
      </c>
      <c r="N37" s="2"/>
    </row>
    <row r="38" spans="2:17">
      <c r="B38" s="2"/>
      <c r="I38" s="2" t="s">
        <v>42</v>
      </c>
      <c r="J38" s="31">
        <f>'RMSE Inf I(0)'!C22</f>
        <v>0</v>
      </c>
      <c r="K38" s="31">
        <f>'RMSE TRM (I(0))'!H22</f>
        <v>0</v>
      </c>
      <c r="L38" s="31">
        <f>'RMSE Inf I(0)'!M22</f>
        <v>0</v>
      </c>
      <c r="N38" s="2"/>
    </row>
    <row r="39" spans="2:17">
      <c r="B39" s="2"/>
      <c r="I39" s="2" t="s">
        <v>43</v>
      </c>
      <c r="J39" s="31">
        <f>'RMSE Inf I(0)'!C23</f>
        <v>0</v>
      </c>
      <c r="K39" s="31">
        <f>'RMSE TRM (I(0))'!H23</f>
        <v>0</v>
      </c>
      <c r="L39" s="31">
        <f>'RMSE Inf I(0)'!M23</f>
        <v>0</v>
      </c>
      <c r="N39" s="2"/>
    </row>
    <row r="40" spans="2:17">
      <c r="B40" s="2"/>
      <c r="I40" s="2" t="s">
        <v>44</v>
      </c>
      <c r="J40" s="31">
        <f>'RMSE Inf I(0)'!C24</f>
        <v>0</v>
      </c>
      <c r="K40" s="31">
        <f>'RMSE TRM (I(0))'!H24</f>
        <v>0</v>
      </c>
      <c r="L40" s="31">
        <f>'RMSE Inf I(0)'!M24</f>
        <v>0</v>
      </c>
      <c r="N40" s="2"/>
    </row>
    <row r="41" spans="2:17">
      <c r="B41" s="2"/>
      <c r="I41" s="2" t="s">
        <v>45</v>
      </c>
      <c r="J41" s="31">
        <f>'RMSE Inf I(0)'!C25</f>
        <v>0</v>
      </c>
      <c r="K41" s="31">
        <f>'RMSE TRM (I(0))'!H25</f>
        <v>0</v>
      </c>
      <c r="L41" s="31">
        <f>'RMSE Inf I(0)'!M25</f>
        <v>0</v>
      </c>
      <c r="N41" s="2"/>
    </row>
    <row r="42" spans="2:17">
      <c r="B42" s="2"/>
      <c r="I42" s="2" t="s">
        <v>46</v>
      </c>
      <c r="J42" s="31">
        <f>'RMSE Inf I(0)'!C26</f>
        <v>0</v>
      </c>
      <c r="K42" s="31">
        <f>'RMSE TRM (I(0))'!H26</f>
        <v>0</v>
      </c>
      <c r="L42" s="31">
        <f>'RMSE Inf I(0)'!M26</f>
        <v>0</v>
      </c>
      <c r="N42" s="2"/>
    </row>
    <row r="43" spans="2:17">
      <c r="B43" s="2"/>
      <c r="I43" s="2" t="s">
        <v>47</v>
      </c>
      <c r="J43" s="31">
        <f>'RMSE Inf I(0)'!C27</f>
        <v>0</v>
      </c>
      <c r="K43" s="31">
        <f>'RMSE TRM (I(0))'!H27</f>
        <v>0</v>
      </c>
      <c r="L43" s="31">
        <f>'RMSE Inf I(0)'!M27</f>
        <v>0</v>
      </c>
      <c r="N43" s="2"/>
    </row>
    <row r="44" spans="2:17">
      <c r="B44" s="2"/>
      <c r="I44" s="2" t="s">
        <v>48</v>
      </c>
      <c r="J44" s="31">
        <f>'RMSE Inf I(0)'!C28</f>
        <v>0</v>
      </c>
      <c r="K44" s="31">
        <f>'RMSE TRM (I(0))'!H28</f>
        <v>0</v>
      </c>
      <c r="L44" s="31">
        <f>'RMSE Inf I(0)'!M28</f>
        <v>0</v>
      </c>
      <c r="N44" s="2"/>
    </row>
    <row r="45" spans="2:17" ht="17" thickBot="1">
      <c r="B45" s="2"/>
      <c r="I45" s="5"/>
      <c r="J45" s="4"/>
      <c r="K45" s="4"/>
      <c r="L45" s="4"/>
      <c r="N45" s="2"/>
    </row>
    <row r="46" spans="2:17">
      <c r="B46" s="2"/>
      <c r="I46" s="2"/>
      <c r="N46" s="2"/>
    </row>
    <row r="47" spans="2:17">
      <c r="B47" s="2"/>
      <c r="I47" s="2"/>
      <c r="N47" s="2"/>
    </row>
    <row r="48" spans="2:17">
      <c r="B48" s="2"/>
      <c r="I48" s="2"/>
      <c r="N48" s="2"/>
    </row>
    <row r="49" spans="2:14">
      <c r="B49" s="2"/>
      <c r="I49" s="2"/>
      <c r="N49" s="2"/>
    </row>
    <row r="50" spans="2:14">
      <c r="B50" s="2"/>
      <c r="I50" s="2"/>
      <c r="N50" s="2"/>
    </row>
    <row r="51" spans="2:14">
      <c r="B51" s="2"/>
      <c r="I51" s="2"/>
      <c r="N51" s="2"/>
    </row>
    <row r="52" spans="2:14">
      <c r="B52" s="2"/>
      <c r="I52" s="2"/>
      <c r="N52" s="2"/>
    </row>
    <row r="53" spans="2:14">
      <c r="B53" s="2"/>
      <c r="I53" s="2"/>
      <c r="N53" s="2"/>
    </row>
    <row r="54" spans="2:14">
      <c r="B54" s="2"/>
      <c r="I54" s="2"/>
      <c r="N54" s="2"/>
    </row>
    <row r="55" spans="2:14" ht="17" thickBot="1">
      <c r="B55" s="83" t="s">
        <v>28</v>
      </c>
      <c r="C55" s="83"/>
      <c r="D55" s="83"/>
      <c r="E55" s="83"/>
      <c r="I55" s="2"/>
      <c r="N55" s="2"/>
    </row>
    <row r="56" spans="2:14" ht="17" thickTop="1">
      <c r="B56" s="2"/>
      <c r="C56" s="85" t="s">
        <v>4</v>
      </c>
      <c r="D56" s="85"/>
      <c r="E56" s="85"/>
      <c r="I56" s="2"/>
      <c r="N56" s="2"/>
    </row>
    <row r="57" spans="2:14">
      <c r="B57" s="2" t="s">
        <v>0</v>
      </c>
      <c r="C57" s="3" t="s">
        <v>1</v>
      </c>
      <c r="D57" s="3" t="s">
        <v>2</v>
      </c>
      <c r="E57" s="3" t="s">
        <v>3</v>
      </c>
      <c r="I57" s="2"/>
      <c r="N57" s="2"/>
    </row>
    <row r="58" spans="2:14">
      <c r="B58" s="2" t="s">
        <v>5</v>
      </c>
      <c r="C58" s="2"/>
      <c r="D58" s="2"/>
      <c r="E58" s="2"/>
      <c r="I58" s="2"/>
    </row>
    <row r="59" spans="2:14">
      <c r="B59" s="2" t="s">
        <v>6</v>
      </c>
      <c r="C59" s="2"/>
      <c r="D59" s="2"/>
      <c r="E59" s="2"/>
      <c r="I59" s="2"/>
    </row>
    <row r="60" spans="2:14">
      <c r="B60" s="2" t="s">
        <v>7</v>
      </c>
      <c r="C60" s="2"/>
      <c r="D60" s="2"/>
      <c r="E60" s="2"/>
      <c r="I60" s="2"/>
    </row>
    <row r="61" spans="2:14">
      <c r="B61" s="2" t="s">
        <v>26</v>
      </c>
      <c r="C61" s="2"/>
      <c r="D61" s="2"/>
      <c r="E61" s="2"/>
    </row>
    <row r="62" spans="2:14">
      <c r="B62" s="2" t="s">
        <v>8</v>
      </c>
    </row>
    <row r="63" spans="2:14">
      <c r="B63" s="2" t="s">
        <v>9</v>
      </c>
    </row>
    <row r="64" spans="2:14">
      <c r="B64" s="2" t="s">
        <v>10</v>
      </c>
    </row>
    <row r="65" spans="2:2">
      <c r="B65" s="2" t="s">
        <v>11</v>
      </c>
    </row>
    <row r="66" spans="2:2">
      <c r="B66" s="2" t="s">
        <v>12</v>
      </c>
    </row>
    <row r="67" spans="2:2">
      <c r="B67" s="2" t="s">
        <v>13</v>
      </c>
    </row>
    <row r="68" spans="2:2">
      <c r="B68" s="2" t="s">
        <v>14</v>
      </c>
    </row>
    <row r="69" spans="2:2">
      <c r="B69" s="2" t="s">
        <v>14</v>
      </c>
    </row>
    <row r="70" spans="2:2">
      <c r="B70" s="2" t="s">
        <v>14</v>
      </c>
    </row>
    <row r="71" spans="2:2">
      <c r="B71" s="2" t="s">
        <v>14</v>
      </c>
    </row>
    <row r="72" spans="2:2">
      <c r="B72" s="2" t="s">
        <v>14</v>
      </c>
    </row>
    <row r="73" spans="2:2">
      <c r="B73" s="2" t="s">
        <v>14</v>
      </c>
    </row>
    <row r="74" spans="2:2">
      <c r="B74" s="2" t="s">
        <v>15</v>
      </c>
    </row>
    <row r="75" spans="2:2">
      <c r="B75" s="2" t="s">
        <v>16</v>
      </c>
    </row>
    <row r="76" spans="2:2">
      <c r="B76" s="2" t="s">
        <v>17</v>
      </c>
    </row>
    <row r="77" spans="2:2">
      <c r="B77" s="2" t="s">
        <v>18</v>
      </c>
    </row>
    <row r="78" spans="2:2">
      <c r="B78" s="2" t="s">
        <v>19</v>
      </c>
    </row>
    <row r="79" spans="2:2">
      <c r="B79" s="2" t="s">
        <v>20</v>
      </c>
    </row>
    <row r="80" spans="2:2">
      <c r="B80" s="2" t="s">
        <v>21</v>
      </c>
    </row>
    <row r="81" spans="2:5">
      <c r="B81" s="2" t="s">
        <v>22</v>
      </c>
    </row>
    <row r="82" spans="2:5">
      <c r="B82" s="2" t="s">
        <v>23</v>
      </c>
    </row>
    <row r="83" spans="2:5">
      <c r="B83" s="2" t="s">
        <v>24</v>
      </c>
    </row>
    <row r="84" spans="2:5">
      <c r="B84" s="2" t="s">
        <v>25</v>
      </c>
    </row>
    <row r="85" spans="2:5">
      <c r="B85" s="2" t="s">
        <v>27</v>
      </c>
    </row>
    <row r="86" spans="2:5">
      <c r="B86" s="2" t="s">
        <v>27</v>
      </c>
    </row>
    <row r="87" spans="2:5">
      <c r="B87" s="2" t="s">
        <v>27</v>
      </c>
    </row>
    <row r="88" spans="2:5">
      <c r="B88" s="2" t="s">
        <v>27</v>
      </c>
    </row>
    <row r="89" spans="2:5">
      <c r="B89" s="2" t="s">
        <v>27</v>
      </c>
    </row>
    <row r="90" spans="2:5">
      <c r="B90" s="2" t="s">
        <v>27</v>
      </c>
    </row>
    <row r="91" spans="2:5">
      <c r="B91" s="2" t="s">
        <v>34</v>
      </c>
    </row>
    <row r="93" spans="2:5" ht="17" thickBot="1">
      <c r="B93" s="6"/>
      <c r="C93" s="6"/>
      <c r="D93" s="6"/>
      <c r="E93" s="6"/>
    </row>
  </sheetData>
  <mergeCells count="14">
    <mergeCell ref="N24:Q24"/>
    <mergeCell ref="C3:E3"/>
    <mergeCell ref="B2:E2"/>
    <mergeCell ref="J27:L27"/>
    <mergeCell ref="O25:Q25"/>
    <mergeCell ref="I2:L2"/>
    <mergeCell ref="J3:L3"/>
    <mergeCell ref="N2:Q2"/>
    <mergeCell ref="O3:Q3"/>
    <mergeCell ref="B55:E55"/>
    <mergeCell ref="C56:E56"/>
    <mergeCell ref="C24:E24"/>
    <mergeCell ref="B23:E23"/>
    <mergeCell ref="I26:L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2872-F73C-EE45-98AE-287A7752E98C}">
  <dimension ref="A1"/>
  <sheetViews>
    <sheetView showGridLines="0" topLeftCell="F1" workbookViewId="0">
      <selection activeCell="P10" sqref="P10"/>
    </sheetView>
  </sheetViews>
  <sheetFormatPr baseColWidth="10" defaultRowHeight="16"/>
  <sheetData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Variable List</vt:lpstr>
      <vt:lpstr>Models Tuning P</vt:lpstr>
      <vt:lpstr>F.Comb</vt:lpstr>
      <vt:lpstr>Res.Exc</vt:lpstr>
      <vt:lpstr>RMSE TRM</vt:lpstr>
      <vt:lpstr>Best Models</vt:lpstr>
      <vt:lpstr>RMSE TRM (I(0))</vt:lpstr>
      <vt:lpstr>Res.Inf</vt:lpstr>
      <vt:lpstr>Hoja1</vt:lpstr>
      <vt:lpstr>RMSE Inf</vt:lpstr>
      <vt:lpstr>With Scaling</vt:lpstr>
      <vt:lpstr>RMSE Inf I(0)</vt:lpstr>
      <vt:lpstr>Robustness Ex.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Diaz Espitia</dc:creator>
  <cp:lastModifiedBy>Santiago Diaz Espitia</cp:lastModifiedBy>
  <dcterms:created xsi:type="dcterms:W3CDTF">2023-02-09T22:53:10Z</dcterms:created>
  <dcterms:modified xsi:type="dcterms:W3CDTF">2023-06-23T01:27:12Z</dcterms:modified>
</cp:coreProperties>
</file>