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OPORTE\Downloads\BI-master\"/>
    </mc:Choice>
  </mc:AlternateContent>
  <xr:revisionPtr revIDLastSave="0" documentId="13_ncr:1_{3C27454D-06B8-4776-8D9C-0F36456793B2}" xr6:coauthVersionLast="47" xr6:coauthVersionMax="47" xr10:uidLastSave="{00000000-0000-0000-0000-000000000000}"/>
  <bookViews>
    <workbookView xWindow="810" yWindow="-120" windowWidth="19800" windowHeight="11760" activeTab="6" xr2:uid="{00000000-000D-0000-FFFF-FFFF00000000}"/>
  </bookViews>
  <sheets>
    <sheet name="Task 1" sheetId="7" r:id="rId1"/>
    <sheet name="Tasks 2,3,4" sheetId="8" r:id="rId2"/>
    <sheet name="Task 5" sheetId="9" r:id="rId3"/>
    <sheet name="Tasks 6,7" sheetId="10" r:id="rId4"/>
    <sheet name="Tasks 8,9" sheetId="5" r:id="rId5"/>
    <sheet name="Task 10" sheetId="6" r:id="rId6"/>
    <sheet name="365RE" sheetId="1" r:id="rId7"/>
  </sheets>
  <definedNames>
    <definedName name="_xlnm._FilterDatabase" localSheetId="6" hidden="1">'365RE'!$A$5:$AM$926</definedName>
    <definedName name="_xlchart.v1.0" hidden="1">'Tasks 6,7'!$E$12:$E$18</definedName>
    <definedName name="_xlchart.v1.1" hidden="1">'Tasks 6,7'!$F$11</definedName>
    <definedName name="_xlchart.v1.2" hidden="1">'Tasks 6,7'!$F$12:$F$18</definedName>
    <definedName name="_xlchart.v1.3" hidden="1">'Tasks 6,7'!$G$11</definedName>
    <definedName name="_xlchart.v1.4" hidden="1">'Tasks 6,7'!$G$12:$G$18</definedName>
    <definedName name="_xlchart.v1.5" hidden="1">'Tasks 6,7'!$H$11</definedName>
    <definedName name="_xlchart.v1.6" hidden="1">'Tasks 6,7'!$H$12:$H$18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 i="8" l="1"/>
  <c r="F15" i="8"/>
  <c r="P11" i="8" s="1"/>
  <c r="G9" i="6"/>
  <c r="G8" i="6"/>
  <c r="E18" i="5"/>
  <c r="E17" i="5"/>
  <c r="E16" i="5"/>
  <c r="E15" i="5"/>
  <c r="E14" i="5"/>
  <c r="E13" i="5"/>
  <c r="G13" i="10"/>
  <c r="G17" i="10"/>
  <c r="F13" i="10"/>
  <c r="H13" i="10" s="1"/>
  <c r="F14" i="10"/>
  <c r="G14" i="10" s="1"/>
  <c r="F15" i="10"/>
  <c r="G15" i="10" s="1"/>
  <c r="F16" i="10"/>
  <c r="G16" i="10" s="1"/>
  <c r="F17" i="10"/>
  <c r="F18" i="10"/>
  <c r="G18" i="10" s="1"/>
  <c r="F12" i="10"/>
  <c r="G12" i="10" s="1"/>
  <c r="F11" i="8"/>
  <c r="F10" i="8"/>
  <c r="Q11" i="8" l="1"/>
  <c r="P12" i="8" s="1"/>
  <c r="H14" i="10"/>
  <c r="H15" i="10" s="1"/>
  <c r="H16" i="10" s="1"/>
  <c r="H17" i="10" s="1"/>
  <c r="H18" i="10" s="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2" i="8" l="1"/>
  <c r="Q161" i="1"/>
  <c r="P159" i="1"/>
  <c r="P170" i="1"/>
  <c r="P180" i="1"/>
  <c r="P13" i="8" l="1"/>
  <c r="P6" i="1"/>
  <c r="Q13" i="8" l="1"/>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4" i="8" l="1"/>
  <c r="P184" i="1"/>
  <c r="Q14" i="8" l="1"/>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P15" i="8" l="1"/>
  <c r="Q150" i="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5" i="8" l="1"/>
  <c r="Q143" i="1"/>
  <c r="P16" i="8" l="1"/>
  <c r="Q16" i="8" l="1"/>
  <c r="P17" i="8" s="1"/>
  <c r="Q17" i="8" l="1"/>
  <c r="P18" i="8" l="1"/>
  <c r="Q18" i="8" l="1"/>
  <c r="P19" i="8" l="1"/>
  <c r="Q19" i="8" l="1"/>
  <c r="P20" i="8" l="1"/>
  <c r="Q20" i="8" l="1"/>
  <c r="P21" i="8" l="1"/>
  <c r="Q21" i="8" l="1"/>
  <c r="P22" i="8" s="1"/>
  <c r="Q22" i="8" l="1"/>
  <c r="P23" i="8" l="1"/>
  <c r="Q23" i="8" l="1"/>
  <c r="P24" i="8" l="1"/>
  <c r="Q24" i="8" l="1"/>
  <c r="P25" i="8" l="1"/>
  <c r="Q25" i="8" l="1"/>
  <c r="P26" i="8" l="1"/>
  <c r="Q26" i="8" l="1"/>
  <c r="P27" i="8" s="1"/>
  <c r="Q27" i="8" l="1"/>
  <c r="R27" i="8" s="1"/>
  <c r="R11" i="8" l="1"/>
  <c r="R12" i="8"/>
  <c r="R13" i="8"/>
  <c r="R14" i="8"/>
  <c r="R15" i="8"/>
  <c r="R16" i="8"/>
  <c r="R17" i="8"/>
  <c r="R18" i="8"/>
  <c r="R19" i="8"/>
  <c r="R20" i="8"/>
  <c r="R21" i="8"/>
  <c r="R24" i="8"/>
  <c r="R26" i="8"/>
  <c r="R22" i="8"/>
  <c r="R23" i="8"/>
  <c r="R25" i="8"/>
</calcChain>
</file>

<file path=xl/sharedStrings.xml><?xml version="1.0" encoding="utf-8"?>
<sst xmlns="http://schemas.openxmlformats.org/spreadsheetml/2006/main" count="3194" uniqueCount="573">
  <si>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</si>
  <si>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</si>
  <si>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</si>
  <si>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</si>
  <si>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</si>
  <si>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</si>
  <si>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</si>
  <si>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</si>
  <si>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</si>
  <si>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</si>
  <si>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</si>
  <si>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</si>
  <si>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</si>
  <si>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</si>
  <si>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</si>
  <si>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</si>
  <si>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</si>
  <si>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</si>
  <si>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</si>
  <si>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</si>
  <si>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</si>
  <si>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</si>
  <si>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</si>
  <si>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</si>
  <si>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</si>
  <si>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</si>
  <si>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</si>
  <si>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</si>
  <si>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</si>
  <si>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</si>
  <si>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</si>
  <si>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</si>
  <si>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</si>
  <si>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</si>
  <si>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</si>
  <si>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</si>
  <si>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</si>
  <si>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</si>
  <si>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</si>
  <si>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</si>
  <si>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</si>
  <si>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</si>
  <si>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</si>
  <si>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</si>
  <si>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</si>
  <si>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</si>
  <si>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</si>
  <si>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</si>
  <si>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</si>
  <si>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</si>
  <si>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</si>
  <si>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</si>
  <si>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</si>
  <si>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</si>
  <si>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</si>
  <si>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</si>
  <si>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</si>
  <si>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</si>
  <si>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</si>
  <si>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</si>
  <si>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</si>
  <si>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</si>
  <si>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</si>
  <si>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</si>
  <si>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</si>
  <si>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</si>
  <si>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</si>
  <si>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</si>
  <si>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</si>
  <si>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</si>
  <si>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</si>
  <si>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</si>
  <si>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</si>
  <si>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</si>
  <si>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</si>
  <si>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</si>
  <si>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</si>
  <si>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</si>
  <si>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</si>
  <si>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</si>
  <si>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</si>
  <si>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</si>
  <si>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</si>
  <si>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</si>
  <si>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</si>
  <si>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</si>
  <si>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</si>
  <si>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</si>
  <si>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</si>
  <si>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</si>
  <si>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</si>
  <si>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</si>
  <si>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</si>
  <si>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</si>
  <si>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</si>
  <si>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</si>
  <si>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</si>
  <si>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</si>
  <si>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</si>
  <si>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</si>
  <si>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</si>
  <si>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</si>
  <si>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</si>
  <si>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</si>
  <si>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</si>
  <si>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</si>
  <si>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</si>
  <si>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</si>
  <si>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</si>
  <si>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</si>
  <si>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</si>
  <si>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</si>
  <si>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</si>
  <si>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</si>
  <si>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</si>
  <si>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</si>
  <si>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</si>
  <si>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</si>
  <si>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</si>
  <si>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</si>
  <si>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</si>
  <si>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</si>
  <si>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</si>
  <si>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</si>
  <si>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</si>
  <si>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</si>
  <si>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</si>
  <si>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</si>
  <si>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</si>
  <si>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</si>
  <si>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</si>
  <si>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</si>
  <si>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</si>
  <si>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</si>
  <si>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</si>
  <si>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</si>
  <si>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</si>
  <si>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</si>
  <si>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</si>
  <si>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</si>
  <si>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</si>
  <si>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</si>
  <si>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</si>
  <si>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</si>
  <si>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</si>
  <si>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</si>
  <si>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</si>
  <si>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</si>
  <si>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</si>
  <si>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</si>
  <si>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</si>
  <si>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</si>
  <si>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</si>
  <si>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</si>
  <si>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</si>
  <si>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</si>
  <si>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</si>
  <si>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</si>
  <si>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</si>
  <si>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</si>
  <si>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</si>
  <si>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</si>
  <si>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</si>
  <si>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</si>
  <si>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</si>
  <si>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</si>
  <si>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</si>
  <si>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</si>
  <si>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</si>
  <si>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</si>
  <si>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</si>
  <si>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</si>
  <si>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</si>
  <si>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</si>
  <si>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</si>
  <si>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</si>
  <si>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</si>
  <si>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</si>
  <si>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</si>
  <si>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</si>
  <si>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</si>
  <si>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</si>
  <si>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</si>
  <si>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</si>
  <si>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</si>
  <si>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</si>
  <si>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</si>
  <si>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</si>
  <si>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</si>
  <si>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</si>
  <si>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</si>
  <si>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</si>
  <si>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</si>
  <si>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</si>
  <si>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</si>
  <si>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</si>
  <si>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</si>
  <si>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</si>
  <si>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</si>
  <si>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</si>
  <si>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</si>
  <si>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</si>
  <si>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</si>
  <si>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</si>
  <si>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</si>
  <si>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</si>
  <si>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</si>
  <si>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</si>
  <si>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</si>
  <si>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</si>
  <si>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</si>
  <si>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</si>
  <si>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</si>
  <si>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</si>
  <si>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</si>
  <si>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</si>
  <si>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</si>
  <si>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</si>
  <si>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</si>
  <si>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</si>
  <si>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</si>
  <si>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</si>
  <si>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</si>
  <si>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</si>
  <si>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</si>
  <si>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</si>
  <si>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</si>
  <si>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</si>
  <si>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</si>
  <si>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</si>
  <si>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</si>
  <si>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</si>
  <si>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</si>
  <si>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</si>
  <si>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</si>
  <si>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</si>
  <si>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</si>
  <si>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</si>
  <si>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</si>
  <si>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</si>
  <si>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</si>
  <si>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</si>
  <si>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</si>
  <si>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</si>
  <si>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</si>
  <si>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</si>
  <si>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</si>
  <si>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</si>
  <si>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</si>
  <si>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</si>
  <si>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</si>
  <si>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</si>
  <si>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</si>
  <si>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</si>
  <si>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</si>
  <si>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</si>
  <si>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</si>
  <si>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</si>
  <si>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</si>
  <si>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</si>
  <si>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</si>
  <si>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</si>
  <si>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</si>
  <si>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</si>
  <si>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</si>
  <si>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</si>
  <si>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</si>
  <si>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</si>
  <si>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</si>
  <si>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</si>
  <si>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</si>
  <si>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</si>
  <si>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</si>
  <si>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</si>
  <si>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</si>
  <si>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</si>
  <si>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</si>
  <si>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</si>
  <si>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</si>
  <si>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</si>
  <si>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</si>
  <si>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</si>
  <si>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</si>
  <si>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</si>
  <si>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</si>
  <si>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</si>
  <si>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</si>
  <si>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</si>
  <si>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</si>
  <si>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</si>
  <si>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</si>
  <si>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</si>
  <si>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</si>
  <si>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</si>
  <si>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</si>
  <si>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</si>
  <si>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</si>
  <si>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</si>
  <si>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</si>
  <si>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</si>
  <si>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</si>
  <si>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</si>
  <si>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</si>
  <si>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</si>
  <si>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</si>
  <si>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</si>
  <si>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</si>
  <si>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</si>
  <si>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</si>
  <si>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</si>
  <si>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</si>
  <si>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</si>
  <si>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</si>
  <si>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</si>
  <si>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</si>
  <si>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</si>
  <si>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</si>
  <si>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</si>
  <si>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</si>
  <si>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</si>
  <si>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</si>
  <si>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</si>
  <si>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</si>
  <si>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</si>
  <si>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</si>
  <si>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</si>
  <si>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</si>
  <si>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</si>
  <si>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</si>
  <si>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</si>
  <si>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</si>
  <si>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</si>
  <si>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</si>
  <si>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</si>
  <si>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</si>
  <si>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</si>
  <si>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</si>
  <si>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</si>
  <si>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</si>
  <si>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</si>
  <si>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</si>
  <si>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</si>
  <si>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</si>
  <si>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</si>
  <si>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</si>
  <si>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</si>
  <si>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</si>
  <si>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</si>
  <si>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</si>
  <si>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</si>
  <si>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</si>
  <si>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</si>
  <si>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</si>
  <si>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</si>
  <si>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</si>
  <si>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</si>
  <si>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</si>
  <si>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</si>
  <si>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</si>
  <si>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</si>
  <si>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</si>
  <si>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</si>
  <si>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</si>
  <si>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</si>
  <si>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</si>
  <si>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</si>
  <si>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</si>
  <si>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</si>
  <si>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</si>
  <si>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</si>
  <si>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</si>
  <si>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</si>
  <si>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</si>
  <si>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</si>
  <si>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</si>
  <si>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</si>
  <si>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</si>
  <si>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</si>
  <si>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</si>
  <si>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</si>
  <si>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</si>
  <si>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</si>
  <si>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</si>
  <si>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</si>
  <si>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</si>
  <si>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</si>
  <si>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</si>
  <si>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</si>
  <si>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</si>
  <si>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</si>
  <si>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</si>
  <si>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</si>
  <si>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</si>
  <si>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</si>
  <si>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</si>
  <si>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</si>
  <si>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</si>
  <si>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</si>
  <si>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</si>
  <si>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</si>
  <si>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</si>
  <si>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</si>
  <si>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</si>
  <si>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</si>
  <si>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</si>
  <si>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</si>
  <si>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</si>
  <si>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</si>
  <si>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</si>
  <si>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</si>
  <si>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</si>
  <si>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</si>
  <si>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</si>
  <si>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</si>
  <si>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</si>
  <si>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</si>
  <si>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</si>
  <si>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</si>
  <si>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</si>
  <si>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</si>
  <si>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</si>
  <si>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</si>
  <si>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</si>
  <si>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</si>
  <si>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</si>
  <si>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</si>
  <si>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</si>
  <si>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</si>
  <si>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</si>
  <si>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</si>
  <si>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</si>
  <si>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</si>
  <si>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</si>
  <si>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</si>
  <si>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</si>
  <si>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</si>
  <si>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</si>
  <si>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</si>
  <si>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</si>
  <si>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</si>
  <si>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</si>
  <si>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</si>
  <si>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</si>
  <si>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</si>
  <si>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</si>
  <si>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</si>
  <si>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</si>
  <si>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</si>
  <si>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</si>
  <si>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</si>
  <si>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</si>
  <si>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</si>
  <si>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</si>
  <si>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</si>
  <si>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</si>
  <si>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</si>
  <si>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</si>
  <si>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</si>
  <si>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</si>
  <si>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</si>
  <si>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</si>
  <si>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</si>
  <si>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</si>
  <si>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</si>
  <si>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</si>
  <si>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</si>
  <si>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</si>
  <si>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</si>
  <si>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</si>
  <si>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</si>
  <si>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</si>
  <si>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</si>
  <si>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</si>
  <si>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</si>
  <si>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</si>
  <si>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</si>
  <si>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</si>
  <si>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</si>
  <si>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</si>
  <si>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</si>
  <si>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</si>
  <si>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</si>
  <si>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</si>
  <si>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</si>
  <si>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</si>
  <si>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</si>
  <si>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</si>
  <si>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</si>
  <si>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</si>
  <si>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</si>
  <si>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</si>
  <si>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</si>
  <si>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</si>
  <si>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</si>
  <si>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</si>
  <si>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</si>
  <si>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</si>
  <si>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</si>
  <si>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</si>
  <si>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</si>
  <si>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</si>
  <si>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</si>
  <si>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</si>
  <si>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</si>
  <si>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</si>
  <si>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</si>
  <si>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</si>
  <si>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</si>
  <si>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</si>
  <si>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</si>
  <si>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</si>
  <si>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</si>
  <si>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</si>
  <si>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</si>
  <si>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</si>
  <si>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</si>
  <si>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</si>
  <si>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</si>
  <si>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</si>
  <si>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</si>
  <si>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</si>
  <si>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</si>
  <si>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</si>
  <si>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</si>
  <si>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</si>
  <si>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</si>
  <si>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</si>
  <si>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</si>
  <si>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</si>
  <si>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</si>
  <si>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</si>
  <si>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</si>
  <si>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</si>
  <si>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</si>
  <si>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</si>
  <si>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</si>
  <si>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</si>
  <si>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</si>
  <si>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</si>
  <si>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</si>
  <si>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</si>
  <si>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</si>
  <si>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</si>
  <si>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</si>
  <si>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</si>
  <si>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</si>
  <si>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</si>
  <si>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</si>
  <si>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</si>
  <si>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</si>
  <si>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</si>
  <si>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 xml:space="preserve">Cust ID </t>
  </si>
  <si>
    <t>Categorica</t>
  </si>
  <si>
    <t>Numerica Discreta</t>
  </si>
  <si>
    <t>DATOS</t>
  </si>
  <si>
    <t>FRECUENCIA</t>
  </si>
  <si>
    <t>F RELATIVA</t>
  </si>
  <si>
    <t>F ABSOLUTA</t>
  </si>
  <si>
    <t>PRECIO</t>
  </si>
  <si>
    <t>MEDIA</t>
  </si>
  <si>
    <t>MEDIANA</t>
  </si>
  <si>
    <t>VARIANZA</t>
  </si>
  <si>
    <t>DESV. ESTAN</t>
  </si>
  <si>
    <t>ASIMETRIA</t>
  </si>
  <si>
    <t>AREA</t>
  </si>
  <si>
    <t>COVARIANZA</t>
  </si>
  <si>
    <t>COE. CORR</t>
  </si>
  <si>
    <t>minimo</t>
  </si>
  <si>
    <t>maximo</t>
  </si>
  <si>
    <t>amplitud</t>
  </si>
  <si>
    <t>Precios agru</t>
  </si>
  <si>
    <t>Frecuencia</t>
  </si>
  <si>
    <t xml:space="preserve">MODA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</si>
</sst>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
      <b/>
      <sz val="13"/>
      <color rgb="FF000000"/>
      <name val="Arial"/>
      <family val="2"/>
    </font>
    <font>
      <sz val="9"/>
      <color rgb="FFFF0000"/>
      <name val="Arial"/>
      <family val="2"/>
    </font>
    <font>
      <b/>
      <sz val="13"/>
      <color rgb="FF000000"/>
      <name val="Calibri"/>
      <family val="2"/>
    </font>
    <font>
      <sz val="9"/>
      <color rgb="FFFF0000"/>
      <name val="Calibri"/>
      <family val="2"/>
    </font>
    <font>
      <b/>
      <sz val="12"/>
      <color rgb="FF000000"/>
      <name val="Arial"/>
      <family val="2"/>
    </font>
    <font>
      <b/>
      <sz val="9"/>
      <color rgb="FFFF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5" fontId="1" fillId="0" borderId="0" applyFont="0" applyFill="0" applyBorder="0" applyAlignment="0" applyProtection="0"/>
  </cellStyleXfs>
  <cellXfs count="51">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5"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5"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10" fillId="4" borderId="0" xfId="0" applyFont="1" applyFill="1"/>
    <xf numFmtId="165" fontId="2" fillId="4" borderId="0" xfId="0" applyNumberFormat="1" applyFont="1" applyFill="1"/>
    <xf numFmtId="164" fontId="2" fillId="4" borderId="0" xfId="0" applyNumberFormat="1" applyFont="1" applyFill="1"/>
    <xf numFmtId="0" fontId="11" fillId="4" borderId="0" xfId="0" applyFont="1" applyFill="1"/>
    <xf numFmtId="0" fontId="12" fillId="4" borderId="0" xfId="0" applyFont="1" applyFill="1"/>
    <xf numFmtId="0" fontId="13" fillId="4" borderId="0" xfId="0" applyFont="1" applyFill="1"/>
    <xf numFmtId="0" fontId="14" fillId="4" borderId="0" xfId="0" applyFont="1" applyFill="1"/>
    <xf numFmtId="0" fontId="15" fillId="4" borderId="0" xfId="0" applyFont="1" applyFill="1"/>
    <xf numFmtId="0" fontId="9" fillId="6" borderId="0" xfId="0" applyFont="1" applyFill="1" applyAlignment="1">
      <alignment horizontal="center" vertical="center"/>
    </xf>
    <xf numFmtId="0" fontId="16" fillId="4" borderId="0" xfId="0" applyFont="1" applyFill="1"/>
    <xf numFmtId="0" fontId="16" fillId="4" borderId="0" xfId="0" applyNumberFormat="1" applyFont="1" applyFill="1" applyAlignment="1">
      <alignment horizontal="left"/>
    </xf>
    <xf numFmtId="0" fontId="2" fillId="4" borderId="0" xfId="0" applyNumberFormat="1" applyFont="1" applyFill="1" applyAlignment="1">
      <alignment horizontal="left"/>
    </xf>
    <xf numFmtId="0" fontId="5" fillId="4" borderId="0" xfId="0" applyNumberFormat="1" applyFont="1" applyFill="1" applyAlignment="1">
      <alignment horizontal="left" vertical="center"/>
    </xf>
    <xf numFmtId="0" fontId="12" fillId="4" borderId="0" xfId="0" applyNumberFormat="1" applyFont="1" applyFill="1" applyAlignment="1">
      <alignment horizontal="left"/>
    </xf>
  </cellXfs>
  <cellStyles count="2">
    <cellStyle name="Moneda" xfId="1" builtinId="4"/>
    <cellStyle name="Normal" xfId="0" builtinId="0"/>
  </cellStyles>
  <dxfs count="2">
    <dxf>
      <fill>
        <patternFill patternType="solid">
          <fgColor rgb="FFFFFFFF"/>
          <bgColor rgb="FFFFFFFF"/>
        </patternFill>
      </fill>
      <border>
        <left/>
        <right/>
        <top/>
        <bottom/>
      </border>
    </dxf>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Grafico</a:t>
            </a:r>
            <a:r>
              <a:rPr lang="es-CO" baseline="0"/>
              <a:t> Task 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solidFill>
          <a:schemeClr val="tx1">
            <a:lumMod val="95000"/>
            <a:lumOff val="5000"/>
          </a:schemeClr>
        </a:solidFill>
        <a:ln>
          <a:noFill/>
        </a:ln>
        <a:effectLst/>
        <a:sp3d/>
      </c:spPr>
    </c:sideWall>
    <c:backWall>
      <c:thickness val="0"/>
      <c:spPr>
        <a:solidFill>
          <a:schemeClr val="tx1">
            <a:lumMod val="95000"/>
            <a:lumOff val="5000"/>
          </a:schemeClr>
        </a:solid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'Tasks 2,3,4'!$E$10:$E$11</c:f>
              <c:strCache>
                <c:ptCount val="2"/>
                <c:pt idx="0">
                  <c:v>Apartment</c:v>
                </c:pt>
                <c:pt idx="1">
                  <c:v>Office</c:v>
                </c:pt>
              </c:strCache>
            </c:strRef>
          </c:cat>
          <c:val>
            <c:numRef>
              <c:f>'Tasks 2,3,4'!$F$10:$F$11</c:f>
              <c:numCache>
                <c:formatCode>General</c:formatCode>
                <c:ptCount val="2"/>
                <c:pt idx="0">
                  <c:v>259</c:v>
                </c:pt>
                <c:pt idx="1">
                  <c:v>8</c:v>
                </c:pt>
              </c:numCache>
            </c:numRef>
          </c:val>
          <c:extLst>
            <c:ext xmlns:c16="http://schemas.microsoft.com/office/drawing/2014/chart" uri="{C3380CC4-5D6E-409C-BE32-E72D297353CC}">
              <c16:uniqueId val="{00000000-3F84-45A8-853F-FA7C9C3E758A}"/>
            </c:ext>
          </c:extLst>
        </c:ser>
        <c:dLbls>
          <c:showLegendKey val="0"/>
          <c:showVal val="0"/>
          <c:showCatName val="0"/>
          <c:showSerName val="0"/>
          <c:showPercent val="0"/>
          <c:showBubbleSize val="0"/>
        </c:dLbls>
        <c:gapWidth val="150"/>
        <c:shape val="box"/>
        <c:axId val="462945119"/>
        <c:axId val="1229595103"/>
        <c:axId val="0"/>
      </c:bar3DChart>
      <c:catAx>
        <c:axId val="46294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29595103"/>
        <c:crosses val="autoZero"/>
        <c:auto val="1"/>
        <c:lblAlgn val="ctr"/>
        <c:lblOffset val="100"/>
        <c:noMultiLvlLbl val="0"/>
      </c:catAx>
      <c:valAx>
        <c:axId val="122959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629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title pos="t" align="ctr" overlay="0">
      <cx:tx>
        <cx:txData>
          <cx:v>Task 7</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Task 7</a:t>
          </a:r>
        </a:p>
      </cx:txPr>
    </cx:title>
    <cx:plotArea>
      <cx:plotAreaRegion>
        <cx:plotSurface>
          <cx:spPr>
            <a:solidFill>
              <a:schemeClr val="tx1">
                <a:lumMod val="95000"/>
                <a:lumOff val="5000"/>
              </a:schemeClr>
            </a:solidFill>
          </cx:spPr>
        </cx:plotSurface>
        <cx:series layoutId="clusteredColumn" uniqueId="{BDBD7709-B371-49DE-A346-056853AD8AF0}" formatIdx="0">
          <cx:tx>
            <cx:txData>
              <cx:f>_xlchart.v1.1</cx:f>
              <cx:v>FRECUENCIA</cx:v>
            </cx:txData>
          </cx:tx>
          <cx:dataId val="0"/>
          <cx:layoutPr>
            <cx:aggregation/>
          </cx:layoutPr>
          <cx:axisId val="1"/>
        </cx:series>
        <cx:series layoutId="paretoLine" ownerIdx="0" uniqueId="{0CB0D2A6-9F44-470A-B899-70D5DD455A69}" formatIdx="1">
          <cx:axisId val="2"/>
        </cx:series>
        <cx:series layoutId="clusteredColumn" hidden="1" uniqueId="{1EC34B5A-B7F4-467A-AD3D-6695C436436D}" formatIdx="2">
          <cx:tx>
            <cx:txData>
              <cx:f>_xlchart.v1.3</cx:f>
              <cx:v>F RELATIVA</cx:v>
            </cx:txData>
          </cx:tx>
          <cx:dataId val="1"/>
          <cx:layoutPr>
            <cx:aggregation/>
          </cx:layoutPr>
          <cx:axisId val="1"/>
        </cx:series>
        <cx:series layoutId="paretoLine" ownerIdx="2" uniqueId="{10CCF14F-5271-49E3-B699-5ECCB3DBBF88}" formatIdx="3">
          <cx:axisId val="2"/>
        </cx:series>
        <cx:series layoutId="clusteredColumn" hidden="1" uniqueId="{FFD22129-673A-40E3-B2B9-FD6EC655E0B7}" formatIdx="4">
          <cx:tx>
            <cx:txData>
              <cx:f>_xlchart.v1.5</cx:f>
              <cx:v>F ABSOLUTA</cx:v>
            </cx:txData>
          </cx:tx>
          <cx:dataId val="2"/>
          <cx:layoutPr>
            <cx:aggregation/>
          </cx:layoutPr>
          <cx:axisId val="1"/>
        </cx:series>
        <cx:series layoutId="paretoLine" ownerIdx="4" uniqueId="{6B581C77-00E7-47F6-A2BC-D3A8C455AA81}"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333375</xdr:colOff>
      <xdr:row>6</xdr:row>
      <xdr:rowOff>109537</xdr:rowOff>
    </xdr:from>
    <xdr:to>
      <xdr:col>14</xdr:col>
      <xdr:colOff>180975</xdr:colOff>
      <xdr:row>24</xdr:row>
      <xdr:rowOff>109537</xdr:rowOff>
    </xdr:to>
    <xdr:graphicFrame macro="">
      <xdr:nvGraphicFramePr>
        <xdr:cNvPr id="3" name="Gráfico 2">
          <a:extLst>
            <a:ext uri="{FF2B5EF4-FFF2-40B4-BE49-F238E27FC236}">
              <a16:creationId xmlns:a16="http://schemas.microsoft.com/office/drawing/2014/main" id="{B4D139F5-F977-370C-649E-5EACC0D64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5</xdr:row>
      <xdr:rowOff>133350</xdr:rowOff>
    </xdr:from>
    <xdr:to>
      <xdr:col>7</xdr:col>
      <xdr:colOff>107839</xdr:colOff>
      <xdr:row>23</xdr:row>
      <xdr:rowOff>88631</xdr:rowOff>
    </xdr:to>
    <xdr:pic>
      <xdr:nvPicPr>
        <xdr:cNvPr id="3" name="Imagen 2">
          <a:extLst>
            <a:ext uri="{FF2B5EF4-FFF2-40B4-BE49-F238E27FC236}">
              <a16:creationId xmlns:a16="http://schemas.microsoft.com/office/drawing/2014/main" id="{84EDB655-9E82-BF17-8182-453BD797D531}"/>
            </a:ext>
          </a:extLst>
        </xdr:cNvPr>
        <xdr:cNvPicPr>
          <a:picLocks noChangeAspect="1"/>
        </xdr:cNvPicPr>
      </xdr:nvPicPr>
      <xdr:blipFill>
        <a:blip xmlns:r="http://schemas.openxmlformats.org/officeDocument/2006/relationships" r:embed="rId1"/>
        <a:stretch>
          <a:fillRect/>
        </a:stretch>
      </xdr:blipFill>
      <xdr:spPr>
        <a:xfrm>
          <a:off x="142875" y="942975"/>
          <a:ext cx="4584589" cy="2755631"/>
        </a:xfrm>
        <a:prstGeom prst="rect">
          <a:avLst/>
        </a:prstGeom>
        <a:solidFill>
          <a:schemeClr val="tx1">
            <a:lumMod val="95000"/>
            <a:lumOff val="5000"/>
          </a:schemeClr>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361950</xdr:colOff>
      <xdr:row>5</xdr:row>
      <xdr:rowOff>42862</xdr:rowOff>
    </xdr:from>
    <xdr:to>
      <xdr:col>16</xdr:col>
      <xdr:colOff>123825</xdr:colOff>
      <xdr:row>20</xdr:row>
      <xdr:rowOff>4762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1B1BB7F0-B0B7-433D-625A-1E8855AA43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5025" y="852487"/>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962025</xdr:colOff>
      <xdr:row>22</xdr:row>
      <xdr:rowOff>71221</xdr:rowOff>
    </xdr:from>
    <xdr:to>
      <xdr:col>13</xdr:col>
      <xdr:colOff>304800</xdr:colOff>
      <xdr:row>33</xdr:row>
      <xdr:rowOff>104468</xdr:rowOff>
    </xdr:to>
    <xdr:pic>
      <xdr:nvPicPr>
        <xdr:cNvPr id="4" name="Imagen 3">
          <a:extLst>
            <a:ext uri="{FF2B5EF4-FFF2-40B4-BE49-F238E27FC236}">
              <a16:creationId xmlns:a16="http://schemas.microsoft.com/office/drawing/2014/main" id="{7D34C9C3-F9B1-83A3-FF22-47A0FA369EF8}"/>
            </a:ext>
          </a:extLst>
        </xdr:cNvPr>
        <xdr:cNvPicPr>
          <a:picLocks noChangeAspect="1"/>
        </xdr:cNvPicPr>
      </xdr:nvPicPr>
      <xdr:blipFill>
        <a:blip xmlns:r="http://schemas.openxmlformats.org/officeDocument/2006/relationships" r:embed="rId1"/>
        <a:stretch>
          <a:fillRect/>
        </a:stretch>
      </xdr:blipFill>
      <xdr:spPr>
        <a:xfrm>
          <a:off x="5038725" y="3881221"/>
          <a:ext cx="3886200" cy="212874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C31" sqref="C31"/>
    </sheetView>
  </sheetViews>
  <sheetFormatPr baseColWidth="10" defaultColWidth="8.85546875" defaultRowHeight="12" x14ac:dyDescent="0.2"/>
  <cols>
    <col min="1" max="1" width="2" style="27" customWidth="1"/>
    <col min="2" max="2" width="11" style="27" customWidth="1"/>
    <col min="3" max="3" width="14.85546875" style="27" bestFit="1" customWidth="1"/>
    <col min="4" max="4" width="18.5703125" style="27" bestFit="1" customWidth="1"/>
    <col min="5" max="16384" width="8.85546875" style="27"/>
  </cols>
  <sheetData>
    <row r="1" spans="2:4" ht="15.75" x14ac:dyDescent="0.2">
      <c r="B1" s="21" t="s">
        <v>527</v>
      </c>
    </row>
    <row r="2" spans="2:4" x14ac:dyDescent="0.2">
      <c r="B2" s="22" t="s">
        <v>534</v>
      </c>
    </row>
    <row r="4" spans="2:4" x14ac:dyDescent="0.2">
      <c r="B4" s="28" t="s">
        <v>544</v>
      </c>
    </row>
    <row r="5" spans="2:4" x14ac:dyDescent="0.2">
      <c r="B5" s="25"/>
      <c r="C5" s="33"/>
      <c r="D5" s="33"/>
    </row>
    <row r="6" spans="2:4" x14ac:dyDescent="0.2">
      <c r="B6" s="23" t="s">
        <v>551</v>
      </c>
      <c r="C6" s="25" t="s">
        <v>553</v>
      </c>
      <c r="D6" s="24"/>
    </row>
    <row r="7" spans="2:4" x14ac:dyDescent="0.2">
      <c r="B7" s="27" t="s">
        <v>37</v>
      </c>
      <c r="C7" s="25" t="s">
        <v>552</v>
      </c>
      <c r="D7" s="24"/>
    </row>
    <row r="8" spans="2:4" x14ac:dyDescent="0.2">
      <c r="B8" s="23" t="s">
        <v>26</v>
      </c>
      <c r="C8" s="25" t="s">
        <v>553</v>
      </c>
      <c r="D8" s="24"/>
    </row>
    <row r="9" spans="2:4" x14ac:dyDescent="0.2">
      <c r="B9" s="23"/>
      <c r="C9" s="25"/>
      <c r="D9" s="24"/>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R276"/>
  <sheetViews>
    <sheetView workbookViewId="0">
      <selection activeCell="F20" sqref="F20"/>
    </sheetView>
  </sheetViews>
  <sheetFormatPr baseColWidth="10" defaultColWidth="8.85546875" defaultRowHeight="12" x14ac:dyDescent="0.2"/>
  <cols>
    <col min="1" max="1" width="2" style="27" customWidth="1"/>
    <col min="2" max="2" width="7.28515625" style="27" customWidth="1"/>
    <col min="3" max="3" width="11.42578125" style="27" customWidth="1"/>
    <col min="4" max="4" width="18.5703125" style="27" bestFit="1" customWidth="1"/>
    <col min="5" max="5" width="8.85546875" style="27"/>
    <col min="6" max="6" width="12" style="27" bestFit="1" customWidth="1"/>
    <col min="7" max="15" width="8.85546875" style="27"/>
    <col min="16" max="16" width="13.7109375" style="27" customWidth="1"/>
    <col min="17" max="17" width="12.42578125" style="27" bestFit="1" customWidth="1"/>
    <col min="18" max="16384" width="8.85546875" style="27"/>
  </cols>
  <sheetData>
    <row r="1" spans="2:18" ht="15.75" x14ac:dyDescent="0.2">
      <c r="B1" s="21" t="s">
        <v>527</v>
      </c>
    </row>
    <row r="2" spans="2:18" x14ac:dyDescent="0.2">
      <c r="B2" s="22" t="s">
        <v>535</v>
      </c>
    </row>
    <row r="4" spans="2:18" x14ac:dyDescent="0.2">
      <c r="B4" s="28" t="s">
        <v>546</v>
      </c>
    </row>
    <row r="5" spans="2:18" x14ac:dyDescent="0.2">
      <c r="B5" s="28" t="s">
        <v>542</v>
      </c>
      <c r="C5" s="33"/>
      <c r="D5" s="33"/>
    </row>
    <row r="6" spans="2:18" x14ac:dyDescent="0.2">
      <c r="B6" s="36" t="s">
        <v>547</v>
      </c>
      <c r="C6" s="25"/>
      <c r="D6" s="24"/>
    </row>
    <row r="7" spans="2:18" x14ac:dyDescent="0.2">
      <c r="B7" s="28" t="s">
        <v>543</v>
      </c>
      <c r="C7" s="25"/>
      <c r="D7" s="24"/>
    </row>
    <row r="8" spans="2:18" x14ac:dyDescent="0.2">
      <c r="B8" s="23"/>
      <c r="C8" s="25"/>
      <c r="D8" s="24"/>
    </row>
    <row r="10" spans="2:18" x14ac:dyDescent="0.2">
      <c r="C10" s="3" t="s">
        <v>1</v>
      </c>
      <c r="D10" s="20">
        <v>246172.67600000001</v>
      </c>
      <c r="E10" s="37" t="s">
        <v>1</v>
      </c>
      <c r="F10" s="27">
        <f>COUNTIF(C10:C276,E10)</f>
        <v>259</v>
      </c>
      <c r="P10" s="27" t="s">
        <v>570</v>
      </c>
      <c r="R10" s="27" t="s">
        <v>571</v>
      </c>
    </row>
    <row r="11" spans="2:18" x14ac:dyDescent="0.2">
      <c r="C11" s="3" t="s">
        <v>1</v>
      </c>
      <c r="D11" s="20">
        <v>246331.90400000001</v>
      </c>
      <c r="E11" s="37" t="s">
        <v>0</v>
      </c>
      <c r="F11" s="27">
        <f>COUNTIF(C10:C276,E11)</f>
        <v>8</v>
      </c>
      <c r="P11" s="38">
        <f>F15</f>
        <v>117564.0716</v>
      </c>
      <c r="Q11" s="39">
        <f>P11+$F$17</f>
        <v>142564.0716</v>
      </c>
      <c r="R11" s="27">
        <f>FREQUENCY(D10:D276,P11:Q27)</f>
        <v>1</v>
      </c>
    </row>
    <row r="12" spans="2:18" x14ac:dyDescent="0.2">
      <c r="C12" s="3" t="s">
        <v>1</v>
      </c>
      <c r="D12" s="20">
        <v>209280.91039999999</v>
      </c>
      <c r="P12" s="39">
        <f>Q11</f>
        <v>142564.0716</v>
      </c>
      <c r="Q12" s="39">
        <f>P12+$F$17</f>
        <v>167564.0716</v>
      </c>
      <c r="R12" s="27">
        <f t="shared" ref="R12:R27" si="0">FREQUENCY(D11:D277,P12:Q28)</f>
        <v>1</v>
      </c>
    </row>
    <row r="13" spans="2:18" x14ac:dyDescent="0.2">
      <c r="C13" s="3" t="s">
        <v>1</v>
      </c>
      <c r="D13" s="20">
        <v>452667.00639999995</v>
      </c>
      <c r="P13" s="39">
        <f t="shared" ref="P13:P26" si="1">Q12</f>
        <v>167564.0716</v>
      </c>
      <c r="Q13" s="39">
        <f t="shared" ref="Q13:Q26" si="2">P13+$F$17</f>
        <v>192564.0716</v>
      </c>
      <c r="R13" s="27">
        <f t="shared" si="0"/>
        <v>5</v>
      </c>
    </row>
    <row r="14" spans="2:18" x14ac:dyDescent="0.2">
      <c r="C14" s="3" t="s">
        <v>1</v>
      </c>
      <c r="D14" s="20">
        <v>467083.31319999998</v>
      </c>
      <c r="P14" s="39">
        <f t="shared" si="1"/>
        <v>192564.0716</v>
      </c>
      <c r="Q14" s="39">
        <f t="shared" si="2"/>
        <v>217564.0716</v>
      </c>
      <c r="R14" s="27">
        <f t="shared" si="0"/>
        <v>17</v>
      </c>
    </row>
    <row r="15" spans="2:18" x14ac:dyDescent="0.2">
      <c r="C15" s="3" t="s">
        <v>1</v>
      </c>
      <c r="D15" s="20">
        <v>203491.84999999998</v>
      </c>
      <c r="E15" s="37" t="s">
        <v>567</v>
      </c>
      <c r="F15" s="38">
        <f>MIN(D10:D276)</f>
        <v>117564.0716</v>
      </c>
      <c r="P15" s="39">
        <f t="shared" si="1"/>
        <v>217564.0716</v>
      </c>
      <c r="Q15" s="39">
        <f t="shared" si="2"/>
        <v>242564.0716</v>
      </c>
      <c r="R15" s="27">
        <f t="shared" si="0"/>
        <v>66</v>
      </c>
    </row>
    <row r="16" spans="2:18" x14ac:dyDescent="0.2">
      <c r="C16" s="3" t="s">
        <v>1</v>
      </c>
      <c r="D16" s="20">
        <v>212520.826</v>
      </c>
      <c r="E16" s="37" t="s">
        <v>568</v>
      </c>
      <c r="F16" s="38">
        <f>MAX(D10:D276)</f>
        <v>538271.73560000001</v>
      </c>
      <c r="P16" s="39">
        <f t="shared" si="1"/>
        <v>242564.0716</v>
      </c>
      <c r="Q16" s="39">
        <f t="shared" si="2"/>
        <v>267564.07160000002</v>
      </c>
      <c r="R16" s="27">
        <f t="shared" si="0"/>
        <v>120</v>
      </c>
    </row>
    <row r="17" spans="3:18" x14ac:dyDescent="0.2">
      <c r="C17" s="3" t="s">
        <v>1</v>
      </c>
      <c r="D17" s="20">
        <v>198591.84879999998</v>
      </c>
      <c r="E17" s="37" t="s">
        <v>569</v>
      </c>
      <c r="F17" s="27">
        <v>25000</v>
      </c>
      <c r="P17" s="39">
        <f t="shared" si="1"/>
        <v>267564.07160000002</v>
      </c>
      <c r="Q17" s="39">
        <f t="shared" si="2"/>
        <v>292564.07160000002</v>
      </c>
      <c r="R17" s="27">
        <f t="shared" si="0"/>
        <v>156</v>
      </c>
    </row>
    <row r="18" spans="3:18" x14ac:dyDescent="0.2">
      <c r="C18" s="3" t="s">
        <v>1</v>
      </c>
      <c r="D18" s="20">
        <v>265467.68000000005</v>
      </c>
      <c r="P18" s="39">
        <f t="shared" si="1"/>
        <v>292564.07160000002</v>
      </c>
      <c r="Q18" s="39">
        <f t="shared" si="2"/>
        <v>317564.07160000002</v>
      </c>
      <c r="R18" s="27">
        <f t="shared" si="0"/>
        <v>171</v>
      </c>
    </row>
    <row r="19" spans="3:18" x14ac:dyDescent="0.2">
      <c r="C19" s="3" t="s">
        <v>1</v>
      </c>
      <c r="D19" s="20">
        <v>235633.2592</v>
      </c>
      <c r="P19" s="39">
        <f t="shared" si="1"/>
        <v>317564.07160000002</v>
      </c>
      <c r="Q19" s="39">
        <f t="shared" si="2"/>
        <v>342564.07160000002</v>
      </c>
      <c r="R19" s="27">
        <f t="shared" si="0"/>
        <v>190</v>
      </c>
    </row>
    <row r="20" spans="3:18" x14ac:dyDescent="0.2">
      <c r="C20" s="3" t="s">
        <v>1</v>
      </c>
      <c r="D20" s="20">
        <v>317473.86080000002</v>
      </c>
      <c r="P20" s="39">
        <f t="shared" si="1"/>
        <v>342564.07160000002</v>
      </c>
      <c r="Q20" s="39">
        <f t="shared" si="2"/>
        <v>367564.07160000002</v>
      </c>
      <c r="R20" s="27">
        <f t="shared" si="0"/>
        <v>199</v>
      </c>
    </row>
    <row r="21" spans="3:18" x14ac:dyDescent="0.2">
      <c r="C21" s="3" t="s">
        <v>1</v>
      </c>
      <c r="D21" s="20">
        <v>503790.23080000002</v>
      </c>
      <c r="P21" s="39">
        <f t="shared" si="1"/>
        <v>367564.07160000002</v>
      </c>
      <c r="Q21" s="39">
        <f t="shared" si="2"/>
        <v>392564.07160000002</v>
      </c>
      <c r="R21" s="27">
        <f t="shared" si="0"/>
        <v>210</v>
      </c>
    </row>
    <row r="22" spans="3:18" x14ac:dyDescent="0.2">
      <c r="C22" s="3" t="s">
        <v>1</v>
      </c>
      <c r="D22" s="20">
        <v>217786.37600000002</v>
      </c>
      <c r="P22" s="39">
        <f t="shared" si="1"/>
        <v>392564.07160000002</v>
      </c>
      <c r="Q22" s="39">
        <f t="shared" si="2"/>
        <v>417564.07160000002</v>
      </c>
      <c r="R22" s="27">
        <f t="shared" si="0"/>
        <v>222</v>
      </c>
    </row>
    <row r="23" spans="3:18" x14ac:dyDescent="0.2">
      <c r="C23" s="3" t="s">
        <v>1</v>
      </c>
      <c r="D23" s="20">
        <v>460001.25599999994</v>
      </c>
      <c r="P23" s="39">
        <f t="shared" si="1"/>
        <v>417564.07160000002</v>
      </c>
      <c r="Q23" s="39">
        <f t="shared" si="2"/>
        <v>442564.07160000002</v>
      </c>
      <c r="R23" s="27">
        <f t="shared" si="0"/>
        <v>233</v>
      </c>
    </row>
    <row r="24" spans="3:18" x14ac:dyDescent="0.2">
      <c r="C24" s="3" t="s">
        <v>1</v>
      </c>
      <c r="D24" s="20">
        <v>460001.25599999994</v>
      </c>
      <c r="P24" s="39">
        <f t="shared" si="1"/>
        <v>442564.07160000002</v>
      </c>
      <c r="Q24" s="39">
        <f t="shared" si="2"/>
        <v>467564.07160000002</v>
      </c>
      <c r="R24" s="27">
        <f t="shared" si="0"/>
        <v>234</v>
      </c>
    </row>
    <row r="25" spans="3:18" x14ac:dyDescent="0.2">
      <c r="C25" s="3" t="s">
        <v>1</v>
      </c>
      <c r="D25" s="20">
        <v>448134.26880000002</v>
      </c>
      <c r="P25" s="39">
        <f t="shared" si="1"/>
        <v>467564.07160000002</v>
      </c>
      <c r="Q25" s="39">
        <f t="shared" si="2"/>
        <v>492564.07160000002</v>
      </c>
      <c r="R25" s="27">
        <f t="shared" si="0"/>
        <v>240</v>
      </c>
    </row>
    <row r="26" spans="3:18" x14ac:dyDescent="0.2">
      <c r="C26" s="3" t="s">
        <v>1</v>
      </c>
      <c r="D26" s="20">
        <v>249591.99479999999</v>
      </c>
      <c r="P26" s="39">
        <f t="shared" si="1"/>
        <v>492564.07160000002</v>
      </c>
      <c r="Q26" s="39">
        <f t="shared" si="2"/>
        <v>517564.07160000002</v>
      </c>
      <c r="R26" s="27">
        <f t="shared" si="0"/>
        <v>242</v>
      </c>
    </row>
    <row r="27" spans="3:18" x14ac:dyDescent="0.2">
      <c r="C27" s="3" t="s">
        <v>1</v>
      </c>
      <c r="D27" s="20">
        <v>196142.19200000001</v>
      </c>
      <c r="P27" s="39">
        <f>Q26</f>
        <v>517564.07160000002</v>
      </c>
      <c r="Q27" s="39">
        <f>P27+$F$17</f>
        <v>542564.07160000002</v>
      </c>
      <c r="R27" s="27">
        <f t="shared" si="0"/>
        <v>246</v>
      </c>
    </row>
    <row r="28" spans="3:18" x14ac:dyDescent="0.2">
      <c r="C28" s="3" t="s">
        <v>1</v>
      </c>
      <c r="D28" s="20">
        <v>258572.47760000001</v>
      </c>
    </row>
    <row r="29" spans="3:18" ht="16.5" x14ac:dyDescent="0.25">
      <c r="C29" s="3" t="s">
        <v>1</v>
      </c>
      <c r="D29" s="20">
        <v>310831.21159999998</v>
      </c>
      <c r="F29" s="40"/>
    </row>
    <row r="30" spans="3:18" x14ac:dyDescent="0.2">
      <c r="C30" s="3" t="s">
        <v>1</v>
      </c>
      <c r="D30" s="20">
        <v>207281.5912</v>
      </c>
      <c r="F30" s="41"/>
    </row>
    <row r="31" spans="3:18" x14ac:dyDescent="0.2">
      <c r="C31" s="3" t="s">
        <v>1</v>
      </c>
      <c r="D31" s="20">
        <v>168834.04240000001</v>
      </c>
      <c r="F31" s="41"/>
    </row>
    <row r="32" spans="3:18" x14ac:dyDescent="0.2">
      <c r="C32" s="3" t="s">
        <v>1</v>
      </c>
      <c r="D32" s="20">
        <v>396973.83240000001</v>
      </c>
      <c r="F32" s="41"/>
    </row>
    <row r="33" spans="3:4" x14ac:dyDescent="0.2">
      <c r="C33" s="3" t="s">
        <v>1</v>
      </c>
      <c r="D33" s="20">
        <v>188743.1072</v>
      </c>
    </row>
    <row r="34" spans="3:4" x14ac:dyDescent="0.2">
      <c r="C34" s="3" t="s">
        <v>1</v>
      </c>
      <c r="D34" s="20">
        <v>179674.07519999999</v>
      </c>
    </row>
    <row r="35" spans="3:4" x14ac:dyDescent="0.2">
      <c r="C35" s="3" t="s">
        <v>1</v>
      </c>
      <c r="D35" s="20">
        <v>306363.64360000001</v>
      </c>
    </row>
    <row r="36" spans="3:4" x14ac:dyDescent="0.2">
      <c r="C36" s="3" t="s">
        <v>1</v>
      </c>
      <c r="D36" s="20">
        <v>200300.63399999999</v>
      </c>
    </row>
    <row r="37" spans="3:4" x14ac:dyDescent="0.2">
      <c r="C37" s="3" t="s">
        <v>1</v>
      </c>
      <c r="D37" s="20">
        <v>382041.12799999997</v>
      </c>
    </row>
    <row r="38" spans="3:4" x14ac:dyDescent="0.2">
      <c r="C38" s="3" t="s">
        <v>1</v>
      </c>
      <c r="D38" s="20">
        <v>245572.7936</v>
      </c>
    </row>
    <row r="39" spans="3:4" x14ac:dyDescent="0.2">
      <c r="C39" s="3" t="s">
        <v>1</v>
      </c>
      <c r="D39" s="20">
        <v>407214.28960000002</v>
      </c>
    </row>
    <row r="40" spans="3:4" x14ac:dyDescent="0.2">
      <c r="C40" s="3" t="s">
        <v>1</v>
      </c>
      <c r="D40" s="20">
        <v>355073.4032</v>
      </c>
    </row>
    <row r="41" spans="3:4" x14ac:dyDescent="0.2">
      <c r="C41" s="3" t="s">
        <v>1</v>
      </c>
      <c r="D41" s="20">
        <v>256821.6404</v>
      </c>
    </row>
    <row r="42" spans="3:4" x14ac:dyDescent="0.2">
      <c r="C42" s="3" t="s">
        <v>1</v>
      </c>
      <c r="D42" s="20">
        <v>226342.80319999999</v>
      </c>
    </row>
    <row r="43" spans="3:4" x14ac:dyDescent="0.2">
      <c r="C43" s="3" t="s">
        <v>1</v>
      </c>
      <c r="D43" s="20">
        <v>191389.8688</v>
      </c>
    </row>
    <row r="44" spans="3:4" x14ac:dyDescent="0.2">
      <c r="C44" s="3" t="s">
        <v>1</v>
      </c>
      <c r="D44" s="20">
        <v>297008.96519999998</v>
      </c>
    </row>
    <row r="45" spans="3:4" x14ac:dyDescent="0.2">
      <c r="C45" s="3" t="s">
        <v>1</v>
      </c>
      <c r="D45" s="20">
        <v>250773.1452</v>
      </c>
    </row>
    <row r="46" spans="3:4" x14ac:dyDescent="0.2">
      <c r="C46" s="3" t="s">
        <v>1</v>
      </c>
      <c r="D46" s="20">
        <v>312211.14399999997</v>
      </c>
    </row>
    <row r="47" spans="3:4" x14ac:dyDescent="0.2">
      <c r="C47" s="3" t="s">
        <v>1</v>
      </c>
      <c r="D47" s="20">
        <v>190119.50400000002</v>
      </c>
    </row>
    <row r="48" spans="3:4" x14ac:dyDescent="0.2">
      <c r="C48" s="3" t="s">
        <v>1</v>
      </c>
      <c r="D48" s="20">
        <v>225050.52000000002</v>
      </c>
    </row>
    <row r="49" spans="3:4" x14ac:dyDescent="0.2">
      <c r="C49" s="3" t="s">
        <v>1</v>
      </c>
      <c r="D49" s="20">
        <v>261742.742</v>
      </c>
    </row>
    <row r="50" spans="3:4" x14ac:dyDescent="0.2">
      <c r="C50" s="3" t="s">
        <v>1</v>
      </c>
      <c r="D50" s="20">
        <v>344530.88879999996</v>
      </c>
    </row>
    <row r="51" spans="3:4" x14ac:dyDescent="0.2">
      <c r="C51" s="3" t="s">
        <v>1</v>
      </c>
      <c r="D51" s="20">
        <v>215410.27600000001</v>
      </c>
    </row>
    <row r="52" spans="3:4" x14ac:dyDescent="0.2">
      <c r="C52" s="3" t="s">
        <v>1</v>
      </c>
      <c r="D52" s="20">
        <v>252185.992</v>
      </c>
    </row>
    <row r="53" spans="3:4" x14ac:dyDescent="0.2">
      <c r="C53" s="3" t="s">
        <v>1</v>
      </c>
      <c r="D53" s="20">
        <v>480545.80959999998</v>
      </c>
    </row>
    <row r="54" spans="3:4" x14ac:dyDescent="0.2">
      <c r="C54" s="3" t="s">
        <v>1</v>
      </c>
      <c r="D54" s="20">
        <v>300385.6176</v>
      </c>
    </row>
    <row r="55" spans="3:4" x14ac:dyDescent="0.2">
      <c r="C55" s="3" t="s">
        <v>1</v>
      </c>
      <c r="D55" s="20">
        <v>240539.34760000001</v>
      </c>
    </row>
    <row r="56" spans="3:4" x14ac:dyDescent="0.2">
      <c r="C56" s="3" t="s">
        <v>1</v>
      </c>
      <c r="D56" s="20">
        <v>222138.71599999999</v>
      </c>
    </row>
    <row r="57" spans="3:4" x14ac:dyDescent="0.2">
      <c r="C57" s="3" t="s">
        <v>1</v>
      </c>
      <c r="D57" s="20">
        <v>228410.054</v>
      </c>
    </row>
    <row r="58" spans="3:4" x14ac:dyDescent="0.2">
      <c r="C58" s="3" t="s">
        <v>1</v>
      </c>
      <c r="D58" s="20">
        <v>197053.51439999999</v>
      </c>
    </row>
    <row r="59" spans="3:4" x14ac:dyDescent="0.2">
      <c r="C59" s="3" t="s">
        <v>0</v>
      </c>
      <c r="D59" s="20">
        <v>193660.62079999998</v>
      </c>
    </row>
    <row r="60" spans="3:4" x14ac:dyDescent="0.2">
      <c r="C60" s="3" t="s">
        <v>1</v>
      </c>
      <c r="D60" s="20">
        <v>237060.1488</v>
      </c>
    </row>
    <row r="61" spans="3:4" x14ac:dyDescent="0.2">
      <c r="C61" s="3" t="s">
        <v>1</v>
      </c>
      <c r="D61" s="20">
        <v>372001.69679999998</v>
      </c>
    </row>
    <row r="62" spans="3:4" x14ac:dyDescent="0.2">
      <c r="C62" s="3" t="s">
        <v>1</v>
      </c>
      <c r="D62" s="20">
        <v>290031.25879999995</v>
      </c>
    </row>
    <row r="63" spans="3:4" x14ac:dyDescent="0.2">
      <c r="C63" s="3" t="s">
        <v>1</v>
      </c>
      <c r="D63" s="20">
        <v>238811.06399999998</v>
      </c>
    </row>
    <row r="64" spans="3:4" x14ac:dyDescent="0.2">
      <c r="C64" s="3" t="s">
        <v>1</v>
      </c>
      <c r="D64" s="20">
        <v>199054.1992</v>
      </c>
    </row>
    <row r="65" spans="3:4" x14ac:dyDescent="0.2">
      <c r="C65" s="3" t="s">
        <v>1</v>
      </c>
      <c r="D65" s="20">
        <v>496266.40639999998</v>
      </c>
    </row>
    <row r="66" spans="3:4" x14ac:dyDescent="0.2">
      <c r="C66" s="3" t="s">
        <v>1</v>
      </c>
      <c r="D66" s="20">
        <v>346906.89319999993</v>
      </c>
    </row>
    <row r="67" spans="3:4" x14ac:dyDescent="0.2">
      <c r="C67" s="3" t="s">
        <v>1</v>
      </c>
      <c r="D67" s="20">
        <v>376964.61560000002</v>
      </c>
    </row>
    <row r="68" spans="3:4" x14ac:dyDescent="0.2">
      <c r="C68" s="3" t="s">
        <v>1</v>
      </c>
      <c r="D68" s="20">
        <v>315733.15360000002</v>
      </c>
    </row>
    <row r="69" spans="3:4" x14ac:dyDescent="0.2">
      <c r="C69" s="3" t="s">
        <v>1</v>
      </c>
      <c r="D69" s="20">
        <v>188273.7304</v>
      </c>
    </row>
    <row r="70" spans="3:4" x14ac:dyDescent="0.2">
      <c r="C70" s="3" t="s">
        <v>1</v>
      </c>
      <c r="D70" s="20">
        <v>253831.02480000001</v>
      </c>
    </row>
    <row r="71" spans="3:4" x14ac:dyDescent="0.2">
      <c r="C71" s="3" t="s">
        <v>1</v>
      </c>
      <c r="D71" s="20">
        <v>278575.86879999994</v>
      </c>
    </row>
    <row r="72" spans="3:4" x14ac:dyDescent="0.2">
      <c r="C72" s="3" t="s">
        <v>1</v>
      </c>
      <c r="D72" s="20">
        <v>402081.79600000003</v>
      </c>
    </row>
    <row r="73" spans="3:4" x14ac:dyDescent="0.2">
      <c r="C73" s="3" t="s">
        <v>1</v>
      </c>
      <c r="D73" s="20">
        <v>310832.58759999997</v>
      </c>
    </row>
    <row r="74" spans="3:4" x14ac:dyDescent="0.2">
      <c r="C74" s="3" t="s">
        <v>1</v>
      </c>
      <c r="D74" s="20">
        <v>257183.48</v>
      </c>
    </row>
    <row r="75" spans="3:4" x14ac:dyDescent="0.2">
      <c r="C75" s="3" t="s">
        <v>1</v>
      </c>
      <c r="D75" s="20">
        <v>326885.33600000001</v>
      </c>
    </row>
    <row r="76" spans="3:4" x14ac:dyDescent="0.2">
      <c r="C76" s="3" t="s">
        <v>1</v>
      </c>
      <c r="D76" s="20">
        <v>344568.74280000001</v>
      </c>
    </row>
    <row r="77" spans="3:4" x14ac:dyDescent="0.2">
      <c r="C77" s="3" t="s">
        <v>1</v>
      </c>
      <c r="D77" s="20">
        <v>214631.68039999998</v>
      </c>
    </row>
    <row r="78" spans="3:4" x14ac:dyDescent="0.2">
      <c r="C78" s="3" t="s">
        <v>1</v>
      </c>
      <c r="D78" s="20">
        <v>237207.67999999999</v>
      </c>
    </row>
    <row r="79" spans="3:4" x14ac:dyDescent="0.2">
      <c r="C79" s="3" t="s">
        <v>1</v>
      </c>
      <c r="D79" s="20">
        <v>464549.19040000002</v>
      </c>
    </row>
    <row r="80" spans="3:4" x14ac:dyDescent="0.2">
      <c r="C80" s="3" t="s">
        <v>1</v>
      </c>
      <c r="D80" s="20">
        <v>310577.03959999996</v>
      </c>
    </row>
    <row r="81" spans="3:4" x14ac:dyDescent="0.2">
      <c r="C81" s="3" t="s">
        <v>1</v>
      </c>
      <c r="D81" s="20">
        <v>205098.2108</v>
      </c>
    </row>
    <row r="82" spans="3:4" x14ac:dyDescent="0.2">
      <c r="C82" s="3" t="s">
        <v>1</v>
      </c>
      <c r="D82" s="20">
        <v>248525.11680000002</v>
      </c>
    </row>
    <row r="83" spans="3:4" x14ac:dyDescent="0.2">
      <c r="C83" s="3" t="s">
        <v>1</v>
      </c>
      <c r="D83" s="20">
        <v>224463.86599999998</v>
      </c>
    </row>
    <row r="84" spans="3:4" x14ac:dyDescent="0.2">
      <c r="C84" s="3" t="s">
        <v>1</v>
      </c>
      <c r="D84" s="20">
        <v>220606.28</v>
      </c>
    </row>
    <row r="85" spans="3:4" x14ac:dyDescent="0.2">
      <c r="C85" s="3" t="s">
        <v>1</v>
      </c>
      <c r="D85" s="20">
        <v>220865</v>
      </c>
    </row>
    <row r="86" spans="3:4" x14ac:dyDescent="0.2">
      <c r="C86" s="3" t="s">
        <v>1</v>
      </c>
      <c r="D86" s="20">
        <v>338181.18080000003</v>
      </c>
    </row>
    <row r="87" spans="3:4" x14ac:dyDescent="0.2">
      <c r="C87" s="3" t="s">
        <v>1</v>
      </c>
      <c r="D87" s="20">
        <v>432679.91199999995</v>
      </c>
    </row>
    <row r="88" spans="3:4" x14ac:dyDescent="0.2">
      <c r="C88" s="3" t="s">
        <v>1</v>
      </c>
      <c r="D88" s="20">
        <v>196220.04800000001</v>
      </c>
    </row>
    <row r="89" spans="3:4" x14ac:dyDescent="0.2">
      <c r="C89" s="3" t="s">
        <v>1</v>
      </c>
      <c r="D89" s="20">
        <v>323915.8112</v>
      </c>
    </row>
    <row r="90" spans="3:4" x14ac:dyDescent="0.2">
      <c r="C90" s="3" t="s">
        <v>1</v>
      </c>
      <c r="D90" s="20">
        <v>200719.01519999999</v>
      </c>
    </row>
    <row r="91" spans="3:4" x14ac:dyDescent="0.2">
      <c r="C91" s="3" t="s">
        <v>1</v>
      </c>
      <c r="D91" s="20">
        <v>380809.52</v>
      </c>
    </row>
    <row r="92" spans="3:4" x14ac:dyDescent="0.2">
      <c r="C92" s="3" t="s">
        <v>1</v>
      </c>
      <c r="D92" s="20">
        <v>213942.5624</v>
      </c>
    </row>
    <row r="93" spans="3:4" x14ac:dyDescent="0.2">
      <c r="C93" s="3" t="s">
        <v>1</v>
      </c>
      <c r="D93" s="20">
        <v>207581.42720000001</v>
      </c>
    </row>
    <row r="94" spans="3:4" x14ac:dyDescent="0.2">
      <c r="C94" s="3" t="s">
        <v>1</v>
      </c>
      <c r="D94" s="20">
        <v>241671.52000000002</v>
      </c>
    </row>
    <row r="95" spans="3:4" x14ac:dyDescent="0.2">
      <c r="C95" s="3" t="s">
        <v>1</v>
      </c>
      <c r="D95" s="20">
        <v>336695.2524</v>
      </c>
    </row>
    <row r="96" spans="3:4" x14ac:dyDescent="0.2">
      <c r="C96" s="3" t="s">
        <v>1</v>
      </c>
      <c r="D96" s="20">
        <v>171262.6544</v>
      </c>
    </row>
    <row r="97" spans="3:4" x14ac:dyDescent="0.2">
      <c r="C97" s="3" t="s">
        <v>1</v>
      </c>
      <c r="D97" s="20">
        <v>299159.1384</v>
      </c>
    </row>
    <row r="98" spans="3:4" x14ac:dyDescent="0.2">
      <c r="C98" s="3" t="s">
        <v>1</v>
      </c>
      <c r="D98" s="20">
        <v>212265.66799999998</v>
      </c>
    </row>
    <row r="99" spans="3:4" x14ac:dyDescent="0.2">
      <c r="C99" s="3" t="s">
        <v>1</v>
      </c>
      <c r="D99" s="20">
        <v>388515.14</v>
      </c>
    </row>
    <row r="100" spans="3:4" x14ac:dyDescent="0.2">
      <c r="C100" s="3" t="s">
        <v>1</v>
      </c>
      <c r="D100" s="20">
        <v>263790.81440000003</v>
      </c>
    </row>
    <row r="101" spans="3:4" x14ac:dyDescent="0.2">
      <c r="C101" s="3" t="s">
        <v>1</v>
      </c>
      <c r="D101" s="20">
        <v>367976.45760000002</v>
      </c>
    </row>
    <row r="102" spans="3:4" x14ac:dyDescent="0.2">
      <c r="C102" s="3" t="s">
        <v>1</v>
      </c>
      <c r="D102" s="20">
        <v>243052.59039999999</v>
      </c>
    </row>
    <row r="103" spans="3:4" x14ac:dyDescent="0.2">
      <c r="C103" s="3" t="s">
        <v>1</v>
      </c>
      <c r="D103" s="20">
        <v>269075.30160000001</v>
      </c>
    </row>
    <row r="104" spans="3:4" x14ac:dyDescent="0.2">
      <c r="C104" s="3" t="s">
        <v>1</v>
      </c>
      <c r="D104" s="20">
        <v>223577.32</v>
      </c>
    </row>
    <row r="105" spans="3:4" x14ac:dyDescent="0.2">
      <c r="C105" s="3" t="s">
        <v>1</v>
      </c>
      <c r="D105" s="20">
        <v>198075.992</v>
      </c>
    </row>
    <row r="106" spans="3:4" x14ac:dyDescent="0.2">
      <c r="C106" s="3" t="s">
        <v>1</v>
      </c>
      <c r="D106" s="20">
        <v>354553.23239999998</v>
      </c>
    </row>
    <row r="107" spans="3:4" x14ac:dyDescent="0.2">
      <c r="C107" s="3" t="s">
        <v>1</v>
      </c>
      <c r="D107" s="20">
        <v>456919.45599999995</v>
      </c>
    </row>
    <row r="108" spans="3:4" x14ac:dyDescent="0.2">
      <c r="C108" s="3" t="s">
        <v>1</v>
      </c>
      <c r="D108" s="20">
        <v>233142.8</v>
      </c>
    </row>
    <row r="109" spans="3:4" x14ac:dyDescent="0.2">
      <c r="C109" s="3" t="s">
        <v>1</v>
      </c>
      <c r="D109" s="20">
        <v>225401.6152</v>
      </c>
    </row>
    <row r="110" spans="3:4" x14ac:dyDescent="0.2">
      <c r="C110" s="3" t="s">
        <v>1</v>
      </c>
      <c r="D110" s="20">
        <v>195153.16</v>
      </c>
    </row>
    <row r="111" spans="3:4" x14ac:dyDescent="0.2">
      <c r="C111" s="3" t="s">
        <v>1</v>
      </c>
      <c r="D111" s="20">
        <v>206631.81</v>
      </c>
    </row>
    <row r="112" spans="3:4" x14ac:dyDescent="0.2">
      <c r="C112" s="3" t="s">
        <v>1</v>
      </c>
      <c r="D112" s="20">
        <v>358525.59239999996</v>
      </c>
    </row>
    <row r="113" spans="3:4" x14ac:dyDescent="0.2">
      <c r="C113" s="3" t="s">
        <v>1</v>
      </c>
      <c r="D113" s="20">
        <v>223917.33600000001</v>
      </c>
    </row>
    <row r="114" spans="3:4" x14ac:dyDescent="0.2">
      <c r="C114" s="3" t="s">
        <v>1</v>
      </c>
      <c r="D114" s="20">
        <v>201518.89440000002</v>
      </c>
    </row>
    <row r="115" spans="3:4" x14ac:dyDescent="0.2">
      <c r="C115" s="3" t="s">
        <v>1</v>
      </c>
      <c r="D115" s="20">
        <v>269278.57199999999</v>
      </c>
    </row>
    <row r="116" spans="3:4" x14ac:dyDescent="0.2">
      <c r="C116" s="3" t="s">
        <v>1</v>
      </c>
      <c r="D116" s="20">
        <v>204808.16039999996</v>
      </c>
    </row>
    <row r="117" spans="3:4" x14ac:dyDescent="0.2">
      <c r="C117" s="3" t="s">
        <v>1</v>
      </c>
      <c r="D117" s="20">
        <v>306878.45759999997</v>
      </c>
    </row>
    <row r="118" spans="3:4" x14ac:dyDescent="0.2">
      <c r="C118" s="3" t="s">
        <v>1</v>
      </c>
      <c r="D118" s="20">
        <v>275394.24839999998</v>
      </c>
    </row>
    <row r="119" spans="3:4" x14ac:dyDescent="0.2">
      <c r="C119" s="3" t="s">
        <v>1</v>
      </c>
      <c r="D119" s="20">
        <v>192092.24</v>
      </c>
    </row>
    <row r="120" spans="3:4" x14ac:dyDescent="0.2">
      <c r="C120" s="3" t="s">
        <v>1</v>
      </c>
      <c r="D120" s="20">
        <v>165430.28200000001</v>
      </c>
    </row>
    <row r="121" spans="3:4" x14ac:dyDescent="0.2">
      <c r="C121" s="3" t="s">
        <v>1</v>
      </c>
      <c r="D121" s="20">
        <v>310223.29079999996</v>
      </c>
    </row>
    <row r="122" spans="3:4" x14ac:dyDescent="0.2">
      <c r="C122" s="3" t="s">
        <v>1</v>
      </c>
      <c r="D122" s="20">
        <v>231552.32559999998</v>
      </c>
    </row>
    <row r="123" spans="3:4" x14ac:dyDescent="0.2">
      <c r="C123" s="3" t="s">
        <v>1</v>
      </c>
      <c r="D123" s="20">
        <v>215774.28439999997</v>
      </c>
    </row>
    <row r="124" spans="3:4" x14ac:dyDescent="0.2">
      <c r="C124" s="3" t="s">
        <v>1</v>
      </c>
      <c r="D124" s="20">
        <v>289727.99040000001</v>
      </c>
    </row>
    <row r="125" spans="3:4" x14ac:dyDescent="0.2">
      <c r="C125" s="3" t="s">
        <v>1</v>
      </c>
      <c r="D125" s="20">
        <v>195874.94399999999</v>
      </c>
    </row>
    <row r="126" spans="3:4" x14ac:dyDescent="0.2">
      <c r="C126" s="3" t="s">
        <v>1</v>
      </c>
      <c r="D126" s="20">
        <v>357538.19519999996</v>
      </c>
    </row>
    <row r="127" spans="3:4" x14ac:dyDescent="0.2">
      <c r="C127" s="3" t="s">
        <v>1</v>
      </c>
      <c r="D127" s="20">
        <v>239248.7512</v>
      </c>
    </row>
    <row r="128" spans="3:4" x14ac:dyDescent="0.2">
      <c r="C128" s="6" t="s">
        <v>1</v>
      </c>
      <c r="D128" s="20">
        <v>382277.14880000002</v>
      </c>
    </row>
    <row r="129" spans="3:4" x14ac:dyDescent="0.2">
      <c r="C129" s="3" t="s">
        <v>1</v>
      </c>
      <c r="D129" s="20">
        <v>248422.66399999999</v>
      </c>
    </row>
    <row r="130" spans="3:4" x14ac:dyDescent="0.2">
      <c r="C130" s="3" t="s">
        <v>1</v>
      </c>
      <c r="D130" s="20">
        <v>242740.65599999999</v>
      </c>
    </row>
    <row r="131" spans="3:4" x14ac:dyDescent="0.2">
      <c r="C131" s="3" t="s">
        <v>1</v>
      </c>
      <c r="D131" s="20">
        <v>253025.77720000001</v>
      </c>
    </row>
    <row r="132" spans="3:4" x14ac:dyDescent="0.2">
      <c r="C132" s="3" t="s">
        <v>1</v>
      </c>
      <c r="D132" s="20">
        <v>234172.38800000004</v>
      </c>
    </row>
    <row r="133" spans="3:4" x14ac:dyDescent="0.2">
      <c r="C133" s="3" t="s">
        <v>1</v>
      </c>
      <c r="D133" s="20">
        <v>200678.75119999997</v>
      </c>
    </row>
    <row r="134" spans="3:4" x14ac:dyDescent="0.2">
      <c r="C134" s="3" t="s">
        <v>1</v>
      </c>
      <c r="D134" s="20">
        <v>226578.51199999999</v>
      </c>
    </row>
    <row r="135" spans="3:4" x14ac:dyDescent="0.2">
      <c r="C135" s="3" t="s">
        <v>1</v>
      </c>
      <c r="D135" s="20">
        <v>200148.89440000002</v>
      </c>
    </row>
    <row r="136" spans="3:4" x14ac:dyDescent="0.2">
      <c r="C136" s="3" t="s">
        <v>1</v>
      </c>
      <c r="D136" s="20">
        <v>218585.92480000001</v>
      </c>
    </row>
    <row r="137" spans="3:4" x14ac:dyDescent="0.2">
      <c r="C137" s="3" t="s">
        <v>1</v>
      </c>
      <c r="D137" s="20">
        <v>198841.69519999996</v>
      </c>
    </row>
    <row r="138" spans="3:4" x14ac:dyDescent="0.2">
      <c r="C138" s="3" t="s">
        <v>1</v>
      </c>
      <c r="D138" s="20">
        <v>252927.84</v>
      </c>
    </row>
    <row r="139" spans="3:4" x14ac:dyDescent="0.2">
      <c r="C139" s="3" t="s">
        <v>1</v>
      </c>
      <c r="D139" s="20">
        <v>225290.22039999999</v>
      </c>
    </row>
    <row r="140" spans="3:4" x14ac:dyDescent="0.2">
      <c r="C140" s="3" t="s">
        <v>1</v>
      </c>
      <c r="D140" s="20">
        <v>234750.58600000001</v>
      </c>
    </row>
    <row r="141" spans="3:4" x14ac:dyDescent="0.2">
      <c r="C141" s="3" t="s">
        <v>1</v>
      </c>
      <c r="D141" s="20">
        <v>287466.41159999999</v>
      </c>
    </row>
    <row r="142" spans="3:4" x14ac:dyDescent="0.2">
      <c r="C142" s="3" t="s">
        <v>1</v>
      </c>
      <c r="D142" s="20">
        <v>229464.71119999999</v>
      </c>
    </row>
    <row r="143" spans="3:4" x14ac:dyDescent="0.2">
      <c r="C143" s="3" t="s">
        <v>1</v>
      </c>
      <c r="D143" s="20">
        <v>377313.5552</v>
      </c>
    </row>
    <row r="144" spans="3:4" x14ac:dyDescent="0.2">
      <c r="C144" s="3" t="s">
        <v>1</v>
      </c>
      <c r="D144" s="20">
        <v>276759.18</v>
      </c>
    </row>
    <row r="145" spans="3:4" x14ac:dyDescent="0.2">
      <c r="C145" s="3" t="s">
        <v>1</v>
      </c>
      <c r="D145" s="20">
        <v>219373.4056</v>
      </c>
    </row>
    <row r="146" spans="3:4" x14ac:dyDescent="0.2">
      <c r="C146" s="3" t="s">
        <v>1</v>
      </c>
      <c r="D146" s="20">
        <v>230216.21919999999</v>
      </c>
    </row>
    <row r="147" spans="3:4" x14ac:dyDescent="0.2">
      <c r="C147" s="3" t="s">
        <v>0</v>
      </c>
      <c r="D147" s="20">
        <v>410932.67319999996</v>
      </c>
    </row>
    <row r="148" spans="3:4" x14ac:dyDescent="0.2">
      <c r="C148" s="3" t="s">
        <v>1</v>
      </c>
      <c r="D148" s="20">
        <v>214341.3364</v>
      </c>
    </row>
    <row r="149" spans="3:4" x14ac:dyDescent="0.2">
      <c r="C149" s="3" t="s">
        <v>1</v>
      </c>
      <c r="D149" s="20">
        <v>248274.31359999999</v>
      </c>
    </row>
    <row r="150" spans="3:4" x14ac:dyDescent="0.2">
      <c r="C150" s="3" t="s">
        <v>1</v>
      </c>
      <c r="D150" s="20">
        <v>390494.27120000002</v>
      </c>
    </row>
    <row r="151" spans="3:4" x14ac:dyDescent="0.2">
      <c r="C151" s="3" t="s">
        <v>1</v>
      </c>
      <c r="D151" s="20">
        <v>293876.27480000001</v>
      </c>
    </row>
    <row r="152" spans="3:4" x14ac:dyDescent="0.2">
      <c r="C152" s="3" t="s">
        <v>1</v>
      </c>
      <c r="D152" s="20">
        <v>204286.66679999998</v>
      </c>
    </row>
    <row r="153" spans="3:4" x14ac:dyDescent="0.2">
      <c r="C153" s="3" t="s">
        <v>1</v>
      </c>
      <c r="D153" s="20">
        <v>230154.52999999997</v>
      </c>
    </row>
    <row r="154" spans="3:4" x14ac:dyDescent="0.2">
      <c r="C154" s="3" t="s">
        <v>1</v>
      </c>
      <c r="D154" s="20">
        <v>228170.02560000002</v>
      </c>
    </row>
    <row r="155" spans="3:4" x14ac:dyDescent="0.2">
      <c r="C155" s="3" t="s">
        <v>1</v>
      </c>
      <c r="D155" s="20">
        <v>205085.40479999999</v>
      </c>
    </row>
    <row r="156" spans="3:4" x14ac:dyDescent="0.2">
      <c r="C156" s="3" t="s">
        <v>1</v>
      </c>
      <c r="D156" s="20">
        <v>177555.06399999998</v>
      </c>
    </row>
    <row r="157" spans="3:4" x14ac:dyDescent="0.2">
      <c r="C157" s="3" t="s">
        <v>1</v>
      </c>
      <c r="D157" s="20">
        <v>217748.48000000001</v>
      </c>
    </row>
    <row r="158" spans="3:4" x14ac:dyDescent="0.2">
      <c r="C158" s="3" t="s">
        <v>1</v>
      </c>
      <c r="D158" s="20">
        <v>247739.44</v>
      </c>
    </row>
    <row r="159" spans="3:4" x14ac:dyDescent="0.2">
      <c r="C159" s="3" t="s">
        <v>1</v>
      </c>
      <c r="D159" s="20">
        <v>484458.03040000005</v>
      </c>
    </row>
    <row r="160" spans="3:4" x14ac:dyDescent="0.2">
      <c r="C160" s="3" t="s">
        <v>1</v>
      </c>
      <c r="D160" s="20">
        <v>356506.36999999994</v>
      </c>
    </row>
    <row r="161" spans="3:4" x14ac:dyDescent="0.2">
      <c r="C161" s="3" t="s">
        <v>1</v>
      </c>
      <c r="D161" s="20">
        <v>197869.36400000003</v>
      </c>
    </row>
    <row r="162" spans="3:4" x14ac:dyDescent="0.2">
      <c r="C162" s="3" t="s">
        <v>1</v>
      </c>
      <c r="D162" s="20">
        <v>236608.95279999997</v>
      </c>
    </row>
    <row r="163" spans="3:4" x14ac:dyDescent="0.2">
      <c r="C163" s="3" t="s">
        <v>1</v>
      </c>
      <c r="D163" s="20">
        <v>208930.81200000001</v>
      </c>
    </row>
    <row r="164" spans="3:4" x14ac:dyDescent="0.2">
      <c r="C164" s="3" t="s">
        <v>1</v>
      </c>
      <c r="D164" s="20">
        <v>263123.42080000002</v>
      </c>
    </row>
    <row r="165" spans="3:4" x14ac:dyDescent="0.2">
      <c r="C165" s="3" t="s">
        <v>1</v>
      </c>
      <c r="D165" s="20">
        <v>286433.57279999997</v>
      </c>
    </row>
    <row r="166" spans="3:4" x14ac:dyDescent="0.2">
      <c r="C166" s="3" t="s">
        <v>1</v>
      </c>
      <c r="D166" s="20">
        <v>229581.7836</v>
      </c>
    </row>
    <row r="167" spans="3:4" x14ac:dyDescent="0.2">
      <c r="C167" s="3" t="s">
        <v>1</v>
      </c>
      <c r="D167" s="20">
        <v>252053.0264</v>
      </c>
    </row>
    <row r="168" spans="3:4" x14ac:dyDescent="0.2">
      <c r="C168" s="3" t="s">
        <v>1</v>
      </c>
      <c r="D168" s="20">
        <v>244820.66720000003</v>
      </c>
    </row>
    <row r="169" spans="3:4" x14ac:dyDescent="0.2">
      <c r="C169" s="3" t="s">
        <v>1</v>
      </c>
      <c r="D169" s="20">
        <v>241620.48320000002</v>
      </c>
    </row>
    <row r="170" spans="3:4" x14ac:dyDescent="0.2">
      <c r="C170" s="3" t="s">
        <v>1</v>
      </c>
      <c r="D170" s="20">
        <v>235762.34000000003</v>
      </c>
    </row>
    <row r="171" spans="3:4" x14ac:dyDescent="0.2">
      <c r="C171" s="3" t="s">
        <v>1</v>
      </c>
      <c r="D171" s="20">
        <v>236639.56</v>
      </c>
    </row>
    <row r="172" spans="3:4" x14ac:dyDescent="0.2">
      <c r="C172" s="3" t="s">
        <v>1</v>
      </c>
      <c r="D172" s="20">
        <v>294807.64799999999</v>
      </c>
    </row>
    <row r="173" spans="3:4" x14ac:dyDescent="0.2">
      <c r="C173" s="3" t="s">
        <v>1</v>
      </c>
      <c r="D173" s="20">
        <v>293828.68799999997</v>
      </c>
    </row>
    <row r="174" spans="3:4" x14ac:dyDescent="0.2">
      <c r="C174" s="3" t="s">
        <v>1</v>
      </c>
      <c r="D174" s="20">
        <v>412856.56159999996</v>
      </c>
    </row>
    <row r="175" spans="3:4" x14ac:dyDescent="0.2">
      <c r="C175" s="3" t="s">
        <v>1</v>
      </c>
      <c r="D175" s="20">
        <v>224076.83600000001</v>
      </c>
    </row>
    <row r="176" spans="3:4" x14ac:dyDescent="0.2">
      <c r="C176" s="3" t="s">
        <v>1</v>
      </c>
      <c r="D176" s="20">
        <v>258015.61439999999</v>
      </c>
    </row>
    <row r="177" spans="3:4" x14ac:dyDescent="0.2">
      <c r="C177" s="3" t="s">
        <v>1</v>
      </c>
      <c r="D177" s="20">
        <v>153466.71240000002</v>
      </c>
    </row>
    <row r="178" spans="3:4" x14ac:dyDescent="0.2">
      <c r="C178" s="3" t="s">
        <v>1</v>
      </c>
      <c r="D178" s="20">
        <v>261871.696</v>
      </c>
    </row>
    <row r="179" spans="3:4" x14ac:dyDescent="0.2">
      <c r="C179" s="3" t="s">
        <v>1</v>
      </c>
      <c r="D179" s="20">
        <v>210038.6992</v>
      </c>
    </row>
    <row r="180" spans="3:4" x14ac:dyDescent="0.2">
      <c r="C180" s="3" t="s">
        <v>1</v>
      </c>
      <c r="D180" s="20">
        <v>210824.0576</v>
      </c>
    </row>
    <row r="181" spans="3:4" x14ac:dyDescent="0.2">
      <c r="C181" s="3" t="s">
        <v>1</v>
      </c>
      <c r="D181" s="20">
        <v>249075.6568</v>
      </c>
    </row>
    <row r="182" spans="3:4" x14ac:dyDescent="0.2">
      <c r="C182" s="3" t="s">
        <v>1</v>
      </c>
      <c r="D182" s="20">
        <v>219865.76079999999</v>
      </c>
    </row>
    <row r="183" spans="3:4" x14ac:dyDescent="0.2">
      <c r="C183" s="3" t="s">
        <v>1</v>
      </c>
      <c r="D183" s="20">
        <v>204292.49399999998</v>
      </c>
    </row>
    <row r="184" spans="3:4" x14ac:dyDescent="0.2">
      <c r="C184" s="3" t="s">
        <v>1</v>
      </c>
      <c r="D184" s="20">
        <v>261579.89200000002</v>
      </c>
    </row>
    <row r="185" spans="3:4" x14ac:dyDescent="0.2">
      <c r="C185" s="3" t="s">
        <v>1</v>
      </c>
      <c r="D185" s="20">
        <v>222867.42080000002</v>
      </c>
    </row>
    <row r="186" spans="3:4" x14ac:dyDescent="0.2">
      <c r="C186" s="3" t="s">
        <v>1</v>
      </c>
      <c r="D186" s="20">
        <v>291494.36</v>
      </c>
    </row>
    <row r="187" spans="3:4" x14ac:dyDescent="0.2">
      <c r="C187" s="3" t="s">
        <v>1</v>
      </c>
      <c r="D187" s="20">
        <v>296483.14399999997</v>
      </c>
    </row>
    <row r="188" spans="3:4" x14ac:dyDescent="0.2">
      <c r="C188" s="3" t="s">
        <v>1</v>
      </c>
      <c r="D188" s="16">
        <v>532877.38399999996</v>
      </c>
    </row>
    <row r="189" spans="3:4" x14ac:dyDescent="0.2">
      <c r="C189" s="3" t="s">
        <v>0</v>
      </c>
      <c r="D189" s="20">
        <v>117564.0716</v>
      </c>
    </row>
    <row r="190" spans="3:4" x14ac:dyDescent="0.2">
      <c r="C190" s="3" t="s">
        <v>0</v>
      </c>
      <c r="D190" s="20">
        <v>317196.39999999997</v>
      </c>
    </row>
    <row r="191" spans="3:4" x14ac:dyDescent="0.2">
      <c r="C191" s="3" t="s">
        <v>0</v>
      </c>
      <c r="D191" s="20">
        <v>264142.16000000003</v>
      </c>
    </row>
    <row r="192" spans="3:4" x14ac:dyDescent="0.2">
      <c r="C192" s="3" t="s">
        <v>0</v>
      </c>
      <c r="D192" s="20">
        <v>222947.20879999999</v>
      </c>
    </row>
    <row r="193" spans="3:4" x14ac:dyDescent="0.2">
      <c r="C193" s="3" t="s">
        <v>1</v>
      </c>
      <c r="D193" s="20">
        <v>250312.5344</v>
      </c>
    </row>
    <row r="194" spans="3:4" x14ac:dyDescent="0.2">
      <c r="C194" s="3" t="s">
        <v>0</v>
      </c>
      <c r="D194" s="20">
        <v>246050.40400000001</v>
      </c>
    </row>
    <row r="195" spans="3:4" x14ac:dyDescent="0.2">
      <c r="C195" s="3" t="s">
        <v>1</v>
      </c>
      <c r="D195" s="20">
        <v>529317.28319999995</v>
      </c>
    </row>
    <row r="196" spans="3:4" x14ac:dyDescent="0.2">
      <c r="C196" s="3" t="s">
        <v>1</v>
      </c>
      <c r="D196" s="20">
        <v>169158.29440000001</v>
      </c>
    </row>
    <row r="197" spans="3:4" x14ac:dyDescent="0.2">
      <c r="C197" s="3" t="s">
        <v>1</v>
      </c>
      <c r="D197" s="20">
        <v>206958.712</v>
      </c>
    </row>
    <row r="198" spans="3:4" x14ac:dyDescent="0.2">
      <c r="C198" s="3" t="s">
        <v>1</v>
      </c>
      <c r="D198" s="20">
        <v>206445.42319999999</v>
      </c>
    </row>
    <row r="199" spans="3:4" x14ac:dyDescent="0.2">
      <c r="C199" s="3" t="s">
        <v>1</v>
      </c>
      <c r="D199" s="20">
        <v>239341.58079999997</v>
      </c>
    </row>
    <row r="200" spans="3:4" x14ac:dyDescent="0.2">
      <c r="C200" s="3" t="s">
        <v>1</v>
      </c>
      <c r="D200" s="20">
        <v>398903.42240000004</v>
      </c>
    </row>
    <row r="201" spans="3:4" x14ac:dyDescent="0.2">
      <c r="C201" s="3" t="s">
        <v>1</v>
      </c>
      <c r="D201" s="20">
        <v>210745.16639999999</v>
      </c>
    </row>
    <row r="202" spans="3:4" x14ac:dyDescent="0.2">
      <c r="C202" s="3" t="s">
        <v>1</v>
      </c>
      <c r="D202" s="20">
        <v>331154.87840000005</v>
      </c>
    </row>
    <row r="203" spans="3:4" x14ac:dyDescent="0.2">
      <c r="C203" s="3" t="s">
        <v>1</v>
      </c>
      <c r="D203" s="20">
        <v>204434.6784</v>
      </c>
    </row>
    <row r="204" spans="3:4" x14ac:dyDescent="0.2">
      <c r="C204" s="3" t="s">
        <v>1</v>
      </c>
      <c r="D204" s="20">
        <v>189194.30720000001</v>
      </c>
    </row>
    <row r="205" spans="3:4" x14ac:dyDescent="0.2">
      <c r="C205" s="3" t="s">
        <v>1</v>
      </c>
      <c r="D205" s="20">
        <v>204027.0912</v>
      </c>
    </row>
    <row r="206" spans="3:4" x14ac:dyDescent="0.2">
      <c r="C206" s="3" t="s">
        <v>1</v>
      </c>
      <c r="D206" s="16">
        <v>400865.91599999997</v>
      </c>
    </row>
    <row r="207" spans="3:4" x14ac:dyDescent="0.2">
      <c r="C207" s="3" t="s">
        <v>0</v>
      </c>
      <c r="D207" s="16">
        <v>217787.71039999998</v>
      </c>
    </row>
    <row r="208" spans="3:4" x14ac:dyDescent="0.2">
      <c r="C208" s="3" t="s">
        <v>1</v>
      </c>
      <c r="D208" s="16">
        <v>219630.90120000002</v>
      </c>
    </row>
    <row r="209" spans="3:4" x14ac:dyDescent="0.2">
      <c r="C209" s="3" t="s">
        <v>1</v>
      </c>
      <c r="D209" s="16">
        <v>244624.87199999997</v>
      </c>
    </row>
    <row r="210" spans="3:4" x14ac:dyDescent="0.2">
      <c r="C210" s="3" t="s">
        <v>1</v>
      </c>
      <c r="D210" s="16">
        <v>163162.8792</v>
      </c>
    </row>
    <row r="211" spans="3:4" x14ac:dyDescent="0.2">
      <c r="C211" s="3" t="s">
        <v>1</v>
      </c>
      <c r="D211" s="16">
        <v>401302.81920000003</v>
      </c>
    </row>
    <row r="212" spans="3:4" x14ac:dyDescent="0.2">
      <c r="C212" s="3" t="s">
        <v>1</v>
      </c>
      <c r="D212" s="16">
        <v>538271.73560000001</v>
      </c>
    </row>
    <row r="213" spans="3:4" x14ac:dyDescent="0.2">
      <c r="C213" s="3" t="s">
        <v>1</v>
      </c>
      <c r="D213" s="16">
        <v>461464.99200000003</v>
      </c>
    </row>
    <row r="214" spans="3:4" x14ac:dyDescent="0.2">
      <c r="C214" s="3" t="s">
        <v>1</v>
      </c>
      <c r="D214" s="16">
        <v>275812.49280000001</v>
      </c>
    </row>
    <row r="215" spans="3:4" x14ac:dyDescent="0.2">
      <c r="C215" s="3" t="s">
        <v>1</v>
      </c>
      <c r="D215" s="16">
        <v>216552.71200000003</v>
      </c>
    </row>
    <row r="216" spans="3:4" x14ac:dyDescent="0.2">
      <c r="C216" s="3" t="s">
        <v>1</v>
      </c>
      <c r="D216" s="16">
        <v>495570.44480000006</v>
      </c>
    </row>
    <row r="217" spans="3:4" x14ac:dyDescent="0.2">
      <c r="C217" s="3" t="s">
        <v>1</v>
      </c>
      <c r="D217" s="16">
        <v>388656.80639999994</v>
      </c>
    </row>
    <row r="218" spans="3:4" x14ac:dyDescent="0.2">
      <c r="C218" s="3" t="s">
        <v>1</v>
      </c>
      <c r="D218" s="16">
        <v>495024.09120000002</v>
      </c>
    </row>
    <row r="219" spans="3:4" x14ac:dyDescent="0.2">
      <c r="C219" s="3" t="s">
        <v>1</v>
      </c>
      <c r="D219" s="16">
        <v>526947.16320000007</v>
      </c>
    </row>
    <row r="220" spans="3:4" x14ac:dyDescent="0.2">
      <c r="C220" s="3" t="s">
        <v>1</v>
      </c>
      <c r="D220" s="16">
        <v>427236.09959999996</v>
      </c>
    </row>
    <row r="221" spans="3:4" x14ac:dyDescent="0.2">
      <c r="C221" s="3" t="s">
        <v>1</v>
      </c>
      <c r="D221" s="16">
        <v>327044.36839999998</v>
      </c>
    </row>
    <row r="222" spans="3:4" x14ac:dyDescent="0.2">
      <c r="C222" s="3" t="s">
        <v>1</v>
      </c>
      <c r="D222" s="16">
        <v>385447.68719999999</v>
      </c>
    </row>
    <row r="223" spans="3:4" x14ac:dyDescent="0.2">
      <c r="C223" s="3" t="s">
        <v>1</v>
      </c>
      <c r="D223" s="16">
        <v>401894.81799999997</v>
      </c>
    </row>
    <row r="224" spans="3:4" x14ac:dyDescent="0.2">
      <c r="C224" s="3" t="s">
        <v>1</v>
      </c>
      <c r="D224" s="16">
        <v>264275.78240000003</v>
      </c>
    </row>
    <row r="225" spans="3:4" x14ac:dyDescent="0.2">
      <c r="C225" s="3" t="s">
        <v>1</v>
      </c>
      <c r="D225" s="16">
        <v>231348.92799999996</v>
      </c>
    </row>
    <row r="226" spans="3:4" x14ac:dyDescent="0.2">
      <c r="C226" s="3" t="s">
        <v>1</v>
      </c>
      <c r="D226" s="16">
        <v>264238.94999999995</v>
      </c>
    </row>
    <row r="227" spans="3:4" x14ac:dyDescent="0.2">
      <c r="C227" s="3" t="s">
        <v>1</v>
      </c>
      <c r="D227" s="16">
        <v>217357.63279999999</v>
      </c>
    </row>
    <row r="228" spans="3:4" x14ac:dyDescent="0.2">
      <c r="C228" s="3" t="s">
        <v>1</v>
      </c>
      <c r="D228" s="16">
        <v>482404.31200000003</v>
      </c>
    </row>
    <row r="229" spans="3:4" x14ac:dyDescent="0.2">
      <c r="C229" s="3" t="s">
        <v>1</v>
      </c>
      <c r="D229" s="16">
        <v>228937.89599999995</v>
      </c>
    </row>
    <row r="230" spans="3:4" x14ac:dyDescent="0.2">
      <c r="C230" s="3" t="s">
        <v>1</v>
      </c>
      <c r="D230" s="16">
        <v>498994.03200000006</v>
      </c>
    </row>
    <row r="231" spans="3:4" x14ac:dyDescent="0.2">
      <c r="C231" s="3" t="s">
        <v>1</v>
      </c>
      <c r="D231" s="16">
        <v>256376.27599999995</v>
      </c>
    </row>
    <row r="232" spans="3:4" x14ac:dyDescent="0.2">
      <c r="C232" s="3" t="s">
        <v>1</v>
      </c>
      <c r="D232" s="16">
        <v>255243.10879999999</v>
      </c>
    </row>
    <row r="233" spans="3:4" x14ac:dyDescent="0.2">
      <c r="C233" s="3" t="s">
        <v>1</v>
      </c>
      <c r="D233" s="16">
        <v>506786.66400000005</v>
      </c>
    </row>
    <row r="234" spans="3:4" x14ac:dyDescent="0.2">
      <c r="C234" s="3" t="s">
        <v>1</v>
      </c>
      <c r="D234" s="16">
        <v>233172.48999999996</v>
      </c>
    </row>
    <row r="235" spans="3:4" x14ac:dyDescent="0.2">
      <c r="C235" s="3" t="s">
        <v>1</v>
      </c>
      <c r="D235" s="16">
        <v>233834.00480000002</v>
      </c>
    </row>
    <row r="236" spans="3:4" x14ac:dyDescent="0.2">
      <c r="C236" s="3" t="s">
        <v>1</v>
      </c>
      <c r="D236" s="16">
        <v>523373.44800000009</v>
      </c>
    </row>
    <row r="237" spans="3:4" x14ac:dyDescent="0.2">
      <c r="C237" s="3" t="s">
        <v>1</v>
      </c>
      <c r="D237" s="16">
        <v>228872.91199999995</v>
      </c>
    </row>
    <row r="238" spans="3:4" x14ac:dyDescent="0.2">
      <c r="C238" s="3" t="s">
        <v>1</v>
      </c>
      <c r="D238" s="16">
        <v>208655.6704</v>
      </c>
    </row>
    <row r="239" spans="3:4" x14ac:dyDescent="0.2">
      <c r="C239" s="3" t="s">
        <v>1</v>
      </c>
      <c r="D239" s="16">
        <v>322952.55839999998</v>
      </c>
    </row>
    <row r="240" spans="3:4" x14ac:dyDescent="0.2">
      <c r="C240" s="3" t="s">
        <v>1</v>
      </c>
      <c r="D240" s="16">
        <v>216826</v>
      </c>
    </row>
    <row r="241" spans="3:4" x14ac:dyDescent="0.2">
      <c r="C241" s="3" t="s">
        <v>1</v>
      </c>
      <c r="D241" s="16">
        <v>298730.40399999998</v>
      </c>
    </row>
    <row r="242" spans="3:4" x14ac:dyDescent="0.2">
      <c r="C242" s="3" t="s">
        <v>1</v>
      </c>
      <c r="D242" s="16">
        <v>230495.00639999998</v>
      </c>
    </row>
    <row r="243" spans="3:4" x14ac:dyDescent="0.2">
      <c r="C243" s="3" t="s">
        <v>1</v>
      </c>
      <c r="D243" s="16">
        <v>346048.04079999996</v>
      </c>
    </row>
    <row r="244" spans="3:4" x14ac:dyDescent="0.2">
      <c r="C244" s="3" t="s">
        <v>1</v>
      </c>
      <c r="D244" s="16">
        <v>377043.5956</v>
      </c>
    </row>
    <row r="245" spans="3:4" x14ac:dyDescent="0.2">
      <c r="C245" s="3" t="s">
        <v>1</v>
      </c>
      <c r="D245" s="16">
        <v>413761.70639999997</v>
      </c>
    </row>
    <row r="246" spans="3:4" x14ac:dyDescent="0.2">
      <c r="C246" s="3" t="s">
        <v>1</v>
      </c>
      <c r="D246" s="16">
        <v>212644.39479999998</v>
      </c>
    </row>
    <row r="247" spans="3:4" x14ac:dyDescent="0.2">
      <c r="C247" s="3" t="s">
        <v>1</v>
      </c>
      <c r="D247" s="16">
        <v>250415.38199999995</v>
      </c>
    </row>
    <row r="248" spans="3:4" x14ac:dyDescent="0.2">
      <c r="C248" s="3" t="s">
        <v>1</v>
      </c>
      <c r="D248" s="16">
        <v>219252.89199999996</v>
      </c>
    </row>
    <row r="249" spans="3:4" x14ac:dyDescent="0.2">
      <c r="C249" s="3" t="s">
        <v>1</v>
      </c>
      <c r="D249" s="16">
        <v>264011.69799999997</v>
      </c>
    </row>
    <row r="250" spans="3:4" x14ac:dyDescent="0.2">
      <c r="C250" s="3" t="s">
        <v>1</v>
      </c>
      <c r="D250" s="16">
        <v>211406.86800000002</v>
      </c>
    </row>
    <row r="251" spans="3:4" x14ac:dyDescent="0.2">
      <c r="C251" s="3" t="s">
        <v>1</v>
      </c>
      <c r="D251" s="16">
        <v>396330.29079999996</v>
      </c>
    </row>
    <row r="252" spans="3:4" x14ac:dyDescent="0.2">
      <c r="C252" s="3" t="s">
        <v>1</v>
      </c>
      <c r="D252" s="16">
        <v>227072.87839999996</v>
      </c>
    </row>
    <row r="253" spans="3:4" x14ac:dyDescent="0.2">
      <c r="C253" s="3" t="s">
        <v>1</v>
      </c>
      <c r="D253" s="16">
        <v>276323.86559999996</v>
      </c>
    </row>
    <row r="254" spans="3:4" x14ac:dyDescent="0.2">
      <c r="C254" s="3" t="s">
        <v>1</v>
      </c>
      <c r="D254" s="16">
        <v>230943.37959999996</v>
      </c>
    </row>
    <row r="255" spans="3:4" x14ac:dyDescent="0.2">
      <c r="C255" s="3" t="s">
        <v>1</v>
      </c>
      <c r="D255" s="16">
        <v>315382.11</v>
      </c>
    </row>
    <row r="256" spans="3:4" x14ac:dyDescent="0.2">
      <c r="C256" s="3" t="s">
        <v>1</v>
      </c>
      <c r="D256" s="16">
        <v>372016.56160000002</v>
      </c>
    </row>
    <row r="257" spans="3:4" x14ac:dyDescent="0.2">
      <c r="C257" s="3" t="s">
        <v>1</v>
      </c>
      <c r="D257" s="16">
        <v>237680.87519999995</v>
      </c>
    </row>
    <row r="258" spans="3:4" x14ac:dyDescent="0.2">
      <c r="C258" s="3" t="s">
        <v>1</v>
      </c>
      <c r="D258" s="16">
        <v>234032.88399999996</v>
      </c>
    </row>
    <row r="259" spans="3:4" x14ac:dyDescent="0.2">
      <c r="C259" s="3" t="s">
        <v>1</v>
      </c>
      <c r="D259" s="16">
        <v>273165.57680000004</v>
      </c>
    </row>
    <row r="260" spans="3:4" x14ac:dyDescent="0.2">
      <c r="C260" s="3" t="s">
        <v>1</v>
      </c>
      <c r="D260" s="16">
        <v>271227.49439999997</v>
      </c>
    </row>
    <row r="261" spans="3:4" x14ac:dyDescent="0.2">
      <c r="C261" s="3" t="s">
        <v>1</v>
      </c>
      <c r="D261" s="16">
        <v>349865.22239999997</v>
      </c>
    </row>
    <row r="262" spans="3:4" x14ac:dyDescent="0.2">
      <c r="C262" s="3" t="s">
        <v>1</v>
      </c>
      <c r="D262" s="16">
        <v>199730.734</v>
      </c>
    </row>
    <row r="263" spans="3:4" x14ac:dyDescent="0.2">
      <c r="C263" s="3" t="s">
        <v>1</v>
      </c>
      <c r="D263" s="16">
        <v>338482.45439999999</v>
      </c>
    </row>
    <row r="264" spans="3:4" x14ac:dyDescent="0.2">
      <c r="C264" s="3" t="s">
        <v>1</v>
      </c>
      <c r="D264" s="16">
        <v>351304.57759999996</v>
      </c>
    </row>
    <row r="265" spans="3:4" x14ac:dyDescent="0.2">
      <c r="C265" s="3" t="s">
        <v>1</v>
      </c>
      <c r="D265" s="16">
        <v>338472.13279999996</v>
      </c>
    </row>
    <row r="266" spans="3:4" x14ac:dyDescent="0.2">
      <c r="C266" s="3" t="s">
        <v>1</v>
      </c>
      <c r="D266" s="16">
        <v>212916.35680000001</v>
      </c>
    </row>
    <row r="267" spans="3:4" x14ac:dyDescent="0.2">
      <c r="C267" s="3" t="s">
        <v>1</v>
      </c>
      <c r="D267" s="16">
        <v>308660.80319999997</v>
      </c>
    </row>
    <row r="268" spans="3:4" x14ac:dyDescent="0.2">
      <c r="C268" s="3" t="s">
        <v>1</v>
      </c>
      <c r="D268" s="16">
        <v>147343.69400000002</v>
      </c>
    </row>
    <row r="269" spans="3:4" x14ac:dyDescent="0.2">
      <c r="C269" s="3" t="s">
        <v>1</v>
      </c>
      <c r="D269" s="16">
        <v>448574.6704</v>
      </c>
    </row>
    <row r="270" spans="3:4" x14ac:dyDescent="0.2">
      <c r="C270" s="3" t="s">
        <v>1</v>
      </c>
      <c r="D270" s="16">
        <v>255337.89800000002</v>
      </c>
    </row>
    <row r="271" spans="3:4" x14ac:dyDescent="0.2">
      <c r="C271" s="3" t="s">
        <v>1</v>
      </c>
      <c r="D271" s="16">
        <v>175773.58559999999</v>
      </c>
    </row>
    <row r="272" spans="3:4" x14ac:dyDescent="0.2">
      <c r="C272" s="3" t="s">
        <v>1</v>
      </c>
      <c r="D272" s="16">
        <v>322610.73919999995</v>
      </c>
    </row>
    <row r="273" spans="3:4" x14ac:dyDescent="0.2">
      <c r="C273" s="3" t="s">
        <v>1</v>
      </c>
      <c r="D273" s="16">
        <v>279191.25599999999</v>
      </c>
    </row>
    <row r="274" spans="3:4" x14ac:dyDescent="0.2">
      <c r="C274" s="3" t="s">
        <v>1</v>
      </c>
      <c r="D274" s="16">
        <v>287996.52960000001</v>
      </c>
    </row>
    <row r="275" spans="3:4" x14ac:dyDescent="0.2">
      <c r="C275" s="3" t="s">
        <v>1</v>
      </c>
      <c r="D275" s="16">
        <v>365868.77759999997</v>
      </c>
    </row>
    <row r="276" spans="3:4" x14ac:dyDescent="0.2">
      <c r="C276" s="3" t="s">
        <v>1</v>
      </c>
      <c r="D276" s="16">
        <v>199216.40399999995</v>
      </c>
    </row>
  </sheetData>
  <conditionalFormatting sqref="C83">
    <cfRule type="notContainsBlanks" dxfId="0" priority="1">
      <formula>LEN(TRIM(C83))&gt;0</formula>
    </cfRule>
  </conditionalFormatting>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J11"/>
  <sheetViews>
    <sheetView topLeftCell="A2" workbookViewId="0">
      <selection activeCell="E4" sqref="E4"/>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10" ht="15.75" x14ac:dyDescent="0.2">
      <c r="B1" s="21" t="s">
        <v>527</v>
      </c>
    </row>
    <row r="2" spans="2:10" x14ac:dyDescent="0.2">
      <c r="B2" s="22" t="s">
        <v>536</v>
      </c>
    </row>
    <row r="4" spans="2:10" x14ac:dyDescent="0.2">
      <c r="B4" s="28" t="s">
        <v>548</v>
      </c>
    </row>
    <row r="5" spans="2:10" x14ac:dyDescent="0.2">
      <c r="B5" s="28"/>
      <c r="C5" s="33"/>
      <c r="D5" s="33"/>
    </row>
    <row r="8" spans="2:10" ht="16.5" x14ac:dyDescent="0.25">
      <c r="J8" s="40"/>
    </row>
    <row r="9" spans="2:10" x14ac:dyDescent="0.2">
      <c r="J9" s="41"/>
    </row>
    <row r="10" spans="2:10" x14ac:dyDescent="0.2">
      <c r="J10" s="41"/>
    </row>
    <row r="11" spans="2:10" x14ac:dyDescent="0.2">
      <c r="J11" s="41"/>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10"/>
  <sheetViews>
    <sheetView workbookViewId="0">
      <selection activeCell="D20" sqref="D20"/>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5.7109375" style="27" bestFit="1" customWidth="1"/>
    <col min="5" max="5" width="9.140625" style="27" customWidth="1"/>
    <col min="6" max="6" width="12.85546875" style="27" customWidth="1"/>
    <col min="7" max="7" width="10.28515625" style="27" customWidth="1"/>
    <col min="8" max="8" width="11.140625" style="27" customWidth="1"/>
    <col min="9" max="9" width="10.140625" style="27" customWidth="1"/>
    <col min="10" max="16384" width="8.85546875" style="27"/>
  </cols>
  <sheetData>
    <row r="1" spans="2:10" ht="15.75" x14ac:dyDescent="0.2">
      <c r="B1" s="21" t="s">
        <v>527</v>
      </c>
    </row>
    <row r="2" spans="2:10" x14ac:dyDescent="0.2">
      <c r="B2" s="22" t="s">
        <v>537</v>
      </c>
    </row>
    <row r="4" spans="2:10" x14ac:dyDescent="0.2">
      <c r="B4" s="28" t="s">
        <v>545</v>
      </c>
    </row>
    <row r="5" spans="2:10" x14ac:dyDescent="0.2">
      <c r="B5" s="28" t="s">
        <v>538</v>
      </c>
      <c r="C5" s="33"/>
      <c r="D5" s="33"/>
    </row>
    <row r="6" spans="2:10" x14ac:dyDescent="0.2">
      <c r="B6" s="28"/>
      <c r="C6" s="33"/>
      <c r="D6" s="33"/>
    </row>
    <row r="7" spans="2:10" x14ac:dyDescent="0.2">
      <c r="B7" s="28"/>
      <c r="C7" s="33"/>
      <c r="D7" s="33"/>
    </row>
    <row r="8" spans="2:10" ht="15" x14ac:dyDescent="0.25">
      <c r="J8" s="26"/>
    </row>
    <row r="9" spans="2:10" ht="15" x14ac:dyDescent="0.25">
      <c r="J9" s="26"/>
    </row>
    <row r="10" spans="2:10" ht="15" x14ac:dyDescent="0.25">
      <c r="J10" s="26"/>
    </row>
    <row r="11" spans="2:10" ht="15" x14ac:dyDescent="0.25">
      <c r="E11" s="37" t="s">
        <v>554</v>
      </c>
      <c r="F11" s="37" t="s">
        <v>555</v>
      </c>
      <c r="G11" s="37" t="s">
        <v>556</v>
      </c>
      <c r="H11" s="37" t="s">
        <v>557</v>
      </c>
      <c r="J11" s="26"/>
    </row>
    <row r="12" spans="2:10" ht="15" x14ac:dyDescent="0.25">
      <c r="B12" s="28"/>
      <c r="E12" s="27" t="s">
        <v>5</v>
      </c>
      <c r="F12" s="27">
        <f>COUNTIF(B15:B210,E12)</f>
        <v>177</v>
      </c>
      <c r="G12" s="27">
        <f>F12/194</f>
        <v>0.91237113402061853</v>
      </c>
      <c r="H12" s="27">
        <v>177</v>
      </c>
      <c r="J12" s="26"/>
    </row>
    <row r="13" spans="2:10" ht="15" x14ac:dyDescent="0.25">
      <c r="E13" s="27" t="s">
        <v>9</v>
      </c>
      <c r="F13" s="27">
        <f t="shared" ref="F13:F18" si="0">COUNTIF(B16:B211,E13)</f>
        <v>2</v>
      </c>
      <c r="G13" s="27">
        <f t="shared" ref="G13:G18" si="1">F13/194</f>
        <v>1.0309278350515464E-2</v>
      </c>
      <c r="H13" s="27">
        <f>F13+H12</f>
        <v>179</v>
      </c>
      <c r="J13" s="26"/>
    </row>
    <row r="14" spans="2:10" ht="15" x14ac:dyDescent="0.25">
      <c r="E14" s="27" t="s">
        <v>7</v>
      </c>
      <c r="F14" s="27">
        <f t="shared" si="0"/>
        <v>2</v>
      </c>
      <c r="G14" s="27">
        <f t="shared" si="1"/>
        <v>1.0309278350515464E-2</v>
      </c>
      <c r="H14" s="27">
        <f t="shared" ref="H14:H18" si="2">F14+H13</f>
        <v>181</v>
      </c>
      <c r="J14" s="26"/>
    </row>
    <row r="15" spans="2:10" ht="15" x14ac:dyDescent="0.25">
      <c r="B15" s="3" t="s">
        <v>5</v>
      </c>
      <c r="C15" s="3" t="s">
        <v>62</v>
      </c>
      <c r="E15" s="27" t="s">
        <v>6</v>
      </c>
      <c r="F15" s="27">
        <f t="shared" si="0"/>
        <v>4</v>
      </c>
      <c r="G15" s="27">
        <f t="shared" si="1"/>
        <v>2.0618556701030927E-2</v>
      </c>
      <c r="H15" s="27">
        <f t="shared" si="2"/>
        <v>185</v>
      </c>
      <c r="J15" s="26"/>
    </row>
    <row r="16" spans="2:10" ht="15" x14ac:dyDescent="0.25">
      <c r="B16" s="3" t="s">
        <v>5</v>
      </c>
      <c r="C16" s="3" t="s">
        <v>61</v>
      </c>
      <c r="E16" s="27" t="s">
        <v>10</v>
      </c>
      <c r="F16" s="27">
        <f t="shared" si="0"/>
        <v>1</v>
      </c>
      <c r="G16" s="27">
        <f t="shared" si="1"/>
        <v>5.1546391752577319E-3</v>
      </c>
      <c r="H16" s="27">
        <f t="shared" si="2"/>
        <v>186</v>
      </c>
      <c r="J16" s="26"/>
    </row>
    <row r="17" spans="2:10" ht="15" x14ac:dyDescent="0.25">
      <c r="B17" s="3" t="s">
        <v>5</v>
      </c>
      <c r="C17" s="3" t="s">
        <v>132</v>
      </c>
      <c r="E17" s="27" t="s">
        <v>11</v>
      </c>
      <c r="F17" s="27">
        <f t="shared" si="0"/>
        <v>1</v>
      </c>
      <c r="G17" s="27">
        <f t="shared" si="1"/>
        <v>5.1546391752577319E-3</v>
      </c>
      <c r="H17" s="27">
        <f t="shared" si="2"/>
        <v>187</v>
      </c>
      <c r="J17" s="26"/>
    </row>
    <row r="18" spans="2:10" ht="15" x14ac:dyDescent="0.25">
      <c r="B18" s="3" t="s">
        <v>5</v>
      </c>
      <c r="C18" s="3" t="s">
        <v>163</v>
      </c>
      <c r="E18" s="27" t="s">
        <v>490</v>
      </c>
      <c r="F18" s="27">
        <f t="shared" si="0"/>
        <v>7</v>
      </c>
      <c r="G18" s="27">
        <f t="shared" si="1"/>
        <v>3.608247422680412E-2</v>
      </c>
      <c r="H18" s="27">
        <f t="shared" si="2"/>
        <v>194</v>
      </c>
      <c r="J18" s="26"/>
    </row>
    <row r="19" spans="2:10" ht="15" x14ac:dyDescent="0.25">
      <c r="B19" s="3" t="s">
        <v>5</v>
      </c>
      <c r="C19" s="3" t="s">
        <v>49</v>
      </c>
      <c r="J19" s="26"/>
    </row>
    <row r="20" spans="2:10" ht="15" x14ac:dyDescent="0.25">
      <c r="B20" s="3" t="s">
        <v>5</v>
      </c>
      <c r="C20" s="3" t="s">
        <v>142</v>
      </c>
      <c r="J20" s="26"/>
    </row>
    <row r="21" spans="2:10" ht="15" x14ac:dyDescent="0.25">
      <c r="B21" s="3" t="s">
        <v>5</v>
      </c>
      <c r="C21" s="3" t="s">
        <v>142</v>
      </c>
      <c r="J21" s="26"/>
    </row>
    <row r="22" spans="2:10" ht="15" x14ac:dyDescent="0.25">
      <c r="B22" s="3" t="s">
        <v>5</v>
      </c>
      <c r="C22" s="3" t="s">
        <v>168</v>
      </c>
      <c r="J22" s="26"/>
    </row>
    <row r="23" spans="2:10" ht="15" x14ac:dyDescent="0.25">
      <c r="B23" s="3" t="s">
        <v>5</v>
      </c>
      <c r="C23" s="3" t="s">
        <v>68</v>
      </c>
      <c r="J23" s="26"/>
    </row>
    <row r="24" spans="2:10" ht="15" x14ac:dyDescent="0.25">
      <c r="B24" s="3" t="s">
        <v>5</v>
      </c>
      <c r="C24" s="3" t="s">
        <v>512</v>
      </c>
      <c r="J24" s="26"/>
    </row>
    <row r="25" spans="2:10" ht="15" x14ac:dyDescent="0.25">
      <c r="B25" s="3" t="s">
        <v>5</v>
      </c>
      <c r="C25" s="3" t="s">
        <v>44</v>
      </c>
      <c r="J25" s="26"/>
    </row>
    <row r="26" spans="2:10" ht="15" x14ac:dyDescent="0.25">
      <c r="B26" s="3" t="s">
        <v>5</v>
      </c>
      <c r="C26" s="3" t="s">
        <v>75</v>
      </c>
      <c r="J26" s="26"/>
    </row>
    <row r="27" spans="2:10" ht="15" x14ac:dyDescent="0.25">
      <c r="B27" s="3" t="s">
        <v>5</v>
      </c>
      <c r="C27" s="3" t="s">
        <v>488</v>
      </c>
      <c r="J27" s="26"/>
    </row>
    <row r="28" spans="2:10" ht="15" x14ac:dyDescent="0.25">
      <c r="B28" s="3" t="s">
        <v>5</v>
      </c>
      <c r="C28" s="3" t="s">
        <v>91</v>
      </c>
      <c r="J28" s="26"/>
    </row>
    <row r="29" spans="2:10" ht="15" x14ac:dyDescent="0.25">
      <c r="B29" s="3" t="s">
        <v>5</v>
      </c>
      <c r="C29" s="3" t="s">
        <v>116</v>
      </c>
      <c r="J29" s="26"/>
    </row>
    <row r="30" spans="2:10" ht="15" x14ac:dyDescent="0.25">
      <c r="B30" s="3" t="s">
        <v>5</v>
      </c>
      <c r="C30" s="3" t="s">
        <v>162</v>
      </c>
      <c r="J30" s="26"/>
    </row>
    <row r="31" spans="2:10" ht="15" x14ac:dyDescent="0.25">
      <c r="B31" s="3" t="s">
        <v>5</v>
      </c>
      <c r="C31" s="3" t="s">
        <v>171</v>
      </c>
      <c r="J31" s="26"/>
    </row>
    <row r="32" spans="2:10" ht="15" x14ac:dyDescent="0.25">
      <c r="B32" s="3" t="s">
        <v>5</v>
      </c>
      <c r="C32" s="3" t="s">
        <v>76</v>
      </c>
      <c r="J32" s="26"/>
    </row>
    <row r="33" spans="2:10" ht="15" x14ac:dyDescent="0.25">
      <c r="B33" s="3" t="s">
        <v>5</v>
      </c>
      <c r="C33" s="3" t="s">
        <v>119</v>
      </c>
      <c r="J33" s="26"/>
    </row>
    <row r="34" spans="2:10" ht="15" x14ac:dyDescent="0.25">
      <c r="B34" s="3" t="s">
        <v>5</v>
      </c>
      <c r="C34" s="3" t="s">
        <v>119</v>
      </c>
      <c r="J34" s="26"/>
    </row>
    <row r="35" spans="2:10" ht="15" x14ac:dyDescent="0.25">
      <c r="B35" s="3" t="s">
        <v>5</v>
      </c>
      <c r="C35" s="3" t="s">
        <v>83</v>
      </c>
      <c r="J35" s="26"/>
    </row>
    <row r="36" spans="2:10" ht="15" x14ac:dyDescent="0.25">
      <c r="B36" s="3" t="s">
        <v>5</v>
      </c>
      <c r="C36" s="3" t="s">
        <v>94</v>
      </c>
      <c r="J36" s="26"/>
    </row>
    <row r="37" spans="2:10" ht="15" x14ac:dyDescent="0.25">
      <c r="B37" s="3" t="s">
        <v>5</v>
      </c>
      <c r="C37" s="3" t="s">
        <v>94</v>
      </c>
      <c r="J37" s="26"/>
    </row>
    <row r="38" spans="2:10" ht="15" x14ac:dyDescent="0.25">
      <c r="B38" s="3" t="s">
        <v>5</v>
      </c>
      <c r="C38" s="3" t="s">
        <v>144</v>
      </c>
      <c r="J38" s="26"/>
    </row>
    <row r="39" spans="2:10" ht="15" x14ac:dyDescent="0.25">
      <c r="B39" s="3" t="s">
        <v>5</v>
      </c>
      <c r="C39" s="3" t="s">
        <v>54</v>
      </c>
      <c r="J39" s="26"/>
    </row>
    <row r="40" spans="2:10" ht="15" x14ac:dyDescent="0.25">
      <c r="B40" s="3" t="s">
        <v>5</v>
      </c>
      <c r="C40" s="3" t="s">
        <v>71</v>
      </c>
      <c r="J40" s="26"/>
    </row>
    <row r="41" spans="2:10" ht="15" x14ac:dyDescent="0.25">
      <c r="B41" s="3" t="s">
        <v>5</v>
      </c>
      <c r="C41" s="3" t="s">
        <v>143</v>
      </c>
      <c r="J41" s="26"/>
    </row>
    <row r="42" spans="2:10" ht="15" x14ac:dyDescent="0.25">
      <c r="B42" s="3" t="s">
        <v>5</v>
      </c>
      <c r="C42" s="3" t="s">
        <v>53</v>
      </c>
      <c r="J42" s="26"/>
    </row>
    <row r="43" spans="2:10" ht="15" x14ac:dyDescent="0.25">
      <c r="B43" s="3" t="s">
        <v>5</v>
      </c>
      <c r="C43" s="3" t="s">
        <v>74</v>
      </c>
      <c r="J43" s="26"/>
    </row>
    <row r="44" spans="2:10" ht="15" x14ac:dyDescent="0.25">
      <c r="B44" s="3" t="s">
        <v>5</v>
      </c>
      <c r="C44" s="3" t="s">
        <v>110</v>
      </c>
      <c r="J44" s="26"/>
    </row>
    <row r="45" spans="2:10" ht="15" x14ac:dyDescent="0.25">
      <c r="B45" s="3" t="s">
        <v>5</v>
      </c>
      <c r="C45" s="3" t="s">
        <v>113</v>
      </c>
      <c r="J45" s="26"/>
    </row>
    <row r="46" spans="2:10" ht="15" x14ac:dyDescent="0.25">
      <c r="B46" s="3" t="s">
        <v>5</v>
      </c>
      <c r="C46" s="3" t="s">
        <v>115</v>
      </c>
      <c r="J46" s="26"/>
    </row>
    <row r="47" spans="2:10" ht="15" x14ac:dyDescent="0.25">
      <c r="B47" s="3" t="s">
        <v>9</v>
      </c>
      <c r="C47" s="3" t="s">
        <v>118</v>
      </c>
      <c r="J47" s="26"/>
    </row>
    <row r="48" spans="2:10" ht="15" x14ac:dyDescent="0.25">
      <c r="B48" s="3" t="s">
        <v>5</v>
      </c>
      <c r="C48" s="3" t="s">
        <v>42</v>
      </c>
      <c r="J48" s="26"/>
    </row>
    <row r="49" spans="2:10" ht="15" x14ac:dyDescent="0.25">
      <c r="B49" s="3" t="s">
        <v>5</v>
      </c>
      <c r="C49" s="3" t="s">
        <v>81</v>
      </c>
      <c r="J49" s="26"/>
    </row>
    <row r="50" spans="2:10" ht="15" x14ac:dyDescent="0.25">
      <c r="B50" s="3" t="s">
        <v>5</v>
      </c>
      <c r="C50" s="3" t="s">
        <v>95</v>
      </c>
      <c r="J50" s="26"/>
    </row>
    <row r="51" spans="2:10" ht="15" x14ac:dyDescent="0.25">
      <c r="B51" s="3" t="s">
        <v>5</v>
      </c>
      <c r="C51" s="3" t="s">
        <v>121</v>
      </c>
      <c r="J51" s="26"/>
    </row>
    <row r="52" spans="2:10" ht="15" x14ac:dyDescent="0.25">
      <c r="B52" s="3" t="s">
        <v>5</v>
      </c>
      <c r="C52" s="3" t="s">
        <v>166</v>
      </c>
      <c r="J52" s="26"/>
    </row>
    <row r="53" spans="2:10" ht="15" x14ac:dyDescent="0.25">
      <c r="B53" s="3" t="s">
        <v>5</v>
      </c>
      <c r="C53" s="3" t="s">
        <v>72</v>
      </c>
      <c r="J53" s="26"/>
    </row>
    <row r="54" spans="2:10" ht="15" x14ac:dyDescent="0.25">
      <c r="B54" s="3" t="s">
        <v>5</v>
      </c>
      <c r="C54" s="3" t="s">
        <v>493</v>
      </c>
      <c r="J54" s="26"/>
    </row>
    <row r="55" spans="2:10" ht="15" x14ac:dyDescent="0.25">
      <c r="B55" s="3" t="s">
        <v>5</v>
      </c>
      <c r="C55" s="3" t="s">
        <v>153</v>
      </c>
      <c r="J55" s="26"/>
    </row>
    <row r="56" spans="2:10" ht="15" x14ac:dyDescent="0.25">
      <c r="B56" s="3" t="s">
        <v>7</v>
      </c>
      <c r="C56" s="3" t="s">
        <v>50</v>
      </c>
      <c r="J56" s="26"/>
    </row>
    <row r="57" spans="2:10" ht="15" x14ac:dyDescent="0.25">
      <c r="B57" s="3" t="s">
        <v>5</v>
      </c>
      <c r="C57" s="3" t="s">
        <v>139</v>
      </c>
      <c r="J57" s="26"/>
    </row>
    <row r="58" spans="2:10" ht="15" x14ac:dyDescent="0.25">
      <c r="B58" s="3" t="s">
        <v>5</v>
      </c>
      <c r="C58" s="3" t="s">
        <v>52</v>
      </c>
      <c r="J58" s="26"/>
    </row>
    <row r="59" spans="2:10" ht="15" x14ac:dyDescent="0.25">
      <c r="B59" s="3" t="s">
        <v>5</v>
      </c>
      <c r="C59" s="3" t="s">
        <v>55</v>
      </c>
      <c r="J59" s="26"/>
    </row>
    <row r="60" spans="2:10" ht="15" x14ac:dyDescent="0.25">
      <c r="B60" s="3" t="s">
        <v>5</v>
      </c>
      <c r="C60" s="3" t="s">
        <v>492</v>
      </c>
      <c r="J60" s="26"/>
    </row>
    <row r="61" spans="2:10" ht="15" x14ac:dyDescent="0.25">
      <c r="B61" s="3" t="s">
        <v>5</v>
      </c>
      <c r="C61" s="3" t="s">
        <v>514</v>
      </c>
      <c r="J61" s="26"/>
    </row>
    <row r="62" spans="2:10" ht="15" x14ac:dyDescent="0.25">
      <c r="B62" s="3" t="s">
        <v>5</v>
      </c>
      <c r="C62" s="3" t="s">
        <v>160</v>
      </c>
      <c r="J62" s="26"/>
    </row>
    <row r="63" spans="2:10" ht="15" x14ac:dyDescent="0.25">
      <c r="B63" s="3" t="s">
        <v>5</v>
      </c>
      <c r="C63" s="3" t="s">
        <v>170</v>
      </c>
      <c r="J63" s="26"/>
    </row>
    <row r="64" spans="2:10" ht="15" x14ac:dyDescent="0.25">
      <c r="B64" s="3" t="s">
        <v>5</v>
      </c>
      <c r="C64" s="3" t="s">
        <v>57</v>
      </c>
      <c r="J64" s="26"/>
    </row>
    <row r="65" spans="2:10" ht="15" x14ac:dyDescent="0.25">
      <c r="B65" s="3" t="s">
        <v>5</v>
      </c>
      <c r="C65" s="3" t="s">
        <v>102</v>
      </c>
      <c r="J65" s="26"/>
    </row>
    <row r="66" spans="2:10" ht="15" x14ac:dyDescent="0.25">
      <c r="B66" s="3" t="s">
        <v>5</v>
      </c>
      <c r="C66" s="3" t="s">
        <v>150</v>
      </c>
      <c r="J66" s="26"/>
    </row>
    <row r="67" spans="2:10" ht="15" x14ac:dyDescent="0.25">
      <c r="B67" s="3" t="s">
        <v>5</v>
      </c>
      <c r="C67" s="3" t="s">
        <v>156</v>
      </c>
      <c r="J67" s="26"/>
    </row>
    <row r="68" spans="2:10" ht="15" x14ac:dyDescent="0.25">
      <c r="B68" s="3" t="s">
        <v>5</v>
      </c>
      <c r="C68" s="3" t="s">
        <v>46</v>
      </c>
      <c r="J68" s="26"/>
    </row>
    <row r="69" spans="2:10" ht="15" x14ac:dyDescent="0.25">
      <c r="B69" s="3" t="s">
        <v>5</v>
      </c>
      <c r="C69" s="3" t="s">
        <v>103</v>
      </c>
      <c r="J69" s="26"/>
    </row>
    <row r="70" spans="2:10" ht="15" x14ac:dyDescent="0.25">
      <c r="B70" s="3" t="s">
        <v>5</v>
      </c>
      <c r="C70" s="3" t="s">
        <v>502</v>
      </c>
      <c r="J70" s="26"/>
    </row>
    <row r="71" spans="2:10" ht="15" x14ac:dyDescent="0.25">
      <c r="B71" s="3" t="s">
        <v>5</v>
      </c>
      <c r="C71" s="3" t="s">
        <v>131</v>
      </c>
      <c r="J71" s="26"/>
    </row>
    <row r="72" spans="2:10" ht="15" x14ac:dyDescent="0.25">
      <c r="B72" s="3" t="s">
        <v>5</v>
      </c>
      <c r="C72" s="3" t="s">
        <v>140</v>
      </c>
      <c r="J72" s="26"/>
    </row>
    <row r="73" spans="2:10" ht="15" x14ac:dyDescent="0.25">
      <c r="B73" s="3" t="s">
        <v>6</v>
      </c>
      <c r="C73" s="3" t="s">
        <v>100</v>
      </c>
      <c r="J73" s="26"/>
    </row>
    <row r="74" spans="2:10" ht="15" x14ac:dyDescent="0.25">
      <c r="B74" s="3" t="s">
        <v>5</v>
      </c>
      <c r="C74" s="3" t="s">
        <v>105</v>
      </c>
      <c r="J74" s="26"/>
    </row>
    <row r="75" spans="2:10" ht="15" x14ac:dyDescent="0.25">
      <c r="B75" s="3" t="s">
        <v>5</v>
      </c>
      <c r="C75" s="3" t="s">
        <v>106</v>
      </c>
      <c r="J75" s="26"/>
    </row>
    <row r="76" spans="2:10" ht="15" x14ac:dyDescent="0.25">
      <c r="B76" s="3" t="s">
        <v>5</v>
      </c>
      <c r="C76" s="3" t="s">
        <v>501</v>
      </c>
      <c r="J76" s="26"/>
    </row>
    <row r="77" spans="2:10" ht="15" x14ac:dyDescent="0.25">
      <c r="B77" s="3" t="s">
        <v>5</v>
      </c>
      <c r="C77" s="3" t="s">
        <v>149</v>
      </c>
      <c r="J77" s="26"/>
    </row>
    <row r="78" spans="2:10" ht="15" x14ac:dyDescent="0.25">
      <c r="B78" s="3" t="s">
        <v>5</v>
      </c>
      <c r="C78" s="3" t="s">
        <v>158</v>
      </c>
      <c r="J78" s="26"/>
    </row>
    <row r="79" spans="2:10" ht="15" x14ac:dyDescent="0.25">
      <c r="B79" s="3" t="s">
        <v>8</v>
      </c>
      <c r="C79" s="3" t="s">
        <v>80</v>
      </c>
      <c r="J79" s="26"/>
    </row>
    <row r="80" spans="2:10" ht="15" x14ac:dyDescent="0.25">
      <c r="B80" s="3" t="s">
        <v>5</v>
      </c>
      <c r="C80" s="3" t="s">
        <v>90</v>
      </c>
      <c r="J80" s="26"/>
    </row>
    <row r="81" spans="2:10" ht="15" x14ac:dyDescent="0.25">
      <c r="B81" s="3" t="s">
        <v>5</v>
      </c>
      <c r="C81" s="3" t="s">
        <v>96</v>
      </c>
      <c r="J81" s="26"/>
    </row>
    <row r="82" spans="2:10" ht="15" x14ac:dyDescent="0.25">
      <c r="B82" s="3" t="s">
        <v>5</v>
      </c>
      <c r="C82" s="3" t="s">
        <v>98</v>
      </c>
      <c r="J82" s="26"/>
    </row>
    <row r="83" spans="2:10" ht="15" x14ac:dyDescent="0.25">
      <c r="B83" s="3" t="s">
        <v>5</v>
      </c>
      <c r="C83" s="3" t="s">
        <v>117</v>
      </c>
      <c r="J83" s="26"/>
    </row>
    <row r="84" spans="2:10" ht="15" x14ac:dyDescent="0.25">
      <c r="B84" s="3" t="s">
        <v>5</v>
      </c>
      <c r="C84" s="3" t="s">
        <v>120</v>
      </c>
      <c r="J84" s="26"/>
    </row>
    <row r="85" spans="2:10" ht="15" x14ac:dyDescent="0.25">
      <c r="B85" s="3" t="s">
        <v>5</v>
      </c>
      <c r="C85" s="3" t="s">
        <v>157</v>
      </c>
      <c r="J85" s="26"/>
    </row>
    <row r="86" spans="2:10" ht="15" x14ac:dyDescent="0.25">
      <c r="B86" s="3" t="s">
        <v>10</v>
      </c>
      <c r="C86" s="3" t="s">
        <v>164</v>
      </c>
      <c r="J86" s="26"/>
    </row>
    <row r="87" spans="2:10" ht="15" x14ac:dyDescent="0.25">
      <c r="B87" s="3" t="s">
        <v>5</v>
      </c>
      <c r="C87" s="3" t="s">
        <v>45</v>
      </c>
      <c r="J87" s="26"/>
    </row>
    <row r="88" spans="2:10" ht="15" x14ac:dyDescent="0.25">
      <c r="B88" s="3" t="s">
        <v>5</v>
      </c>
      <c r="C88" s="3" t="s">
        <v>86</v>
      </c>
      <c r="J88" s="26"/>
    </row>
    <row r="89" spans="2:10" ht="15" x14ac:dyDescent="0.25">
      <c r="B89" s="3" t="s">
        <v>5</v>
      </c>
      <c r="C89" s="3" t="s">
        <v>88</v>
      </c>
      <c r="J89" s="26"/>
    </row>
    <row r="90" spans="2:10" ht="15" x14ac:dyDescent="0.25">
      <c r="B90" s="3" t="s">
        <v>5</v>
      </c>
      <c r="C90" s="3" t="s">
        <v>111</v>
      </c>
      <c r="J90" s="26"/>
    </row>
    <row r="91" spans="2:10" ht="15" x14ac:dyDescent="0.25">
      <c r="B91" s="3" t="s">
        <v>11</v>
      </c>
      <c r="C91" s="3" t="s">
        <v>114</v>
      </c>
      <c r="J91" s="26"/>
    </row>
    <row r="92" spans="2:10" ht="15" x14ac:dyDescent="0.25">
      <c r="B92" s="3" t="s">
        <v>5</v>
      </c>
      <c r="C92" s="3" t="s">
        <v>51</v>
      </c>
      <c r="J92" s="26"/>
    </row>
    <row r="93" spans="2:10" ht="15" x14ac:dyDescent="0.25">
      <c r="B93" s="3" t="s">
        <v>5</v>
      </c>
      <c r="C93" s="3" t="s">
        <v>69</v>
      </c>
      <c r="J93" s="26"/>
    </row>
    <row r="94" spans="2:10" ht="15" x14ac:dyDescent="0.25">
      <c r="B94" s="3" t="s">
        <v>5</v>
      </c>
      <c r="C94" s="3" t="s">
        <v>92</v>
      </c>
      <c r="J94" s="26"/>
    </row>
    <row r="95" spans="2:10" ht="15" x14ac:dyDescent="0.25">
      <c r="B95" s="3" t="s">
        <v>5</v>
      </c>
      <c r="C95" s="3" t="s">
        <v>123</v>
      </c>
      <c r="J95" s="26"/>
    </row>
    <row r="96" spans="2:10" ht="15" x14ac:dyDescent="0.25">
      <c r="B96" s="3" t="s">
        <v>5</v>
      </c>
      <c r="C96" s="3" t="s">
        <v>123</v>
      </c>
      <c r="J96" s="26"/>
    </row>
    <row r="97" spans="2:10" ht="15" x14ac:dyDescent="0.25">
      <c r="B97" s="3" t="s">
        <v>9</v>
      </c>
      <c r="C97" s="3" t="s">
        <v>134</v>
      </c>
      <c r="J97" s="26"/>
    </row>
    <row r="98" spans="2:10" ht="15" x14ac:dyDescent="0.25">
      <c r="B98" s="3" t="s">
        <v>5</v>
      </c>
      <c r="C98" s="3" t="s">
        <v>41</v>
      </c>
      <c r="J98" s="26"/>
    </row>
    <row r="99" spans="2:10" ht="15" x14ac:dyDescent="0.25">
      <c r="B99" s="3" t="s">
        <v>5</v>
      </c>
      <c r="C99" s="3" t="s">
        <v>85</v>
      </c>
      <c r="J99" s="26"/>
    </row>
    <row r="100" spans="2:10" ht="15" x14ac:dyDescent="0.25">
      <c r="B100" s="3" t="s">
        <v>5</v>
      </c>
      <c r="C100" s="3" t="s">
        <v>99</v>
      </c>
      <c r="J100" s="26"/>
    </row>
    <row r="101" spans="2:10" ht="15" x14ac:dyDescent="0.25">
      <c r="B101" s="3" t="s">
        <v>5</v>
      </c>
      <c r="C101" s="3" t="s">
        <v>99</v>
      </c>
      <c r="J101" s="26"/>
    </row>
    <row r="102" spans="2:10" ht="15" x14ac:dyDescent="0.25">
      <c r="B102" s="3" t="s">
        <v>5</v>
      </c>
      <c r="C102" s="3" t="s">
        <v>99</v>
      </c>
      <c r="J102" s="26"/>
    </row>
    <row r="103" spans="2:10" ht="15" x14ac:dyDescent="0.25">
      <c r="B103" s="3" t="s">
        <v>5</v>
      </c>
      <c r="C103" s="3" t="s">
        <v>107</v>
      </c>
      <c r="J103" s="26"/>
    </row>
    <row r="104" spans="2:10" ht="15" x14ac:dyDescent="0.25">
      <c r="B104" s="3" t="s">
        <v>5</v>
      </c>
      <c r="C104" s="3" t="s">
        <v>169</v>
      </c>
      <c r="J104" s="26"/>
    </row>
    <row r="105" spans="2:10" ht="15" x14ac:dyDescent="0.25">
      <c r="B105" s="3" t="s">
        <v>5</v>
      </c>
      <c r="C105" s="3" t="s">
        <v>489</v>
      </c>
      <c r="J105" s="26"/>
    </row>
    <row r="106" spans="2:10" ht="15" x14ac:dyDescent="0.25">
      <c r="B106" s="3" t="s">
        <v>5</v>
      </c>
      <c r="C106" s="3" t="s">
        <v>128</v>
      </c>
      <c r="J106" s="26"/>
    </row>
    <row r="107" spans="2:10" ht="15" x14ac:dyDescent="0.25">
      <c r="B107" s="3" t="s">
        <v>5</v>
      </c>
      <c r="C107" s="3" t="s">
        <v>146</v>
      </c>
      <c r="J107" s="26"/>
    </row>
    <row r="108" spans="2:10" ht="15" x14ac:dyDescent="0.25">
      <c r="B108" s="3" t="s">
        <v>5</v>
      </c>
      <c r="C108" s="3" t="s">
        <v>154</v>
      </c>
      <c r="J108" s="26"/>
    </row>
    <row r="109" spans="2:10" ht="15" x14ac:dyDescent="0.25">
      <c r="B109" s="3" t="s">
        <v>5</v>
      </c>
      <c r="C109" s="3" t="s">
        <v>154</v>
      </c>
      <c r="J109" s="26"/>
    </row>
    <row r="110" spans="2:10" ht="15" x14ac:dyDescent="0.25">
      <c r="B110" s="3" t="s">
        <v>5</v>
      </c>
      <c r="C110" s="3" t="s">
        <v>81</v>
      </c>
      <c r="J110" s="26"/>
    </row>
    <row r="111" spans="2:10" ht="15" x14ac:dyDescent="0.25">
      <c r="B111" s="3" t="s">
        <v>5</v>
      </c>
      <c r="C111" s="3" t="s">
        <v>122</v>
      </c>
      <c r="J111" s="26"/>
    </row>
    <row r="112" spans="2:10" ht="15" x14ac:dyDescent="0.25">
      <c r="B112" s="3" t="s">
        <v>5</v>
      </c>
      <c r="C112" s="3" t="s">
        <v>506</v>
      </c>
      <c r="J112" s="26"/>
    </row>
    <row r="113" spans="2:10" ht="15" x14ac:dyDescent="0.25">
      <c r="B113" s="3" t="s">
        <v>5</v>
      </c>
      <c r="C113" s="3" t="s">
        <v>152</v>
      </c>
      <c r="J113" s="26"/>
    </row>
    <row r="114" spans="2:10" ht="15" x14ac:dyDescent="0.25">
      <c r="B114" s="3" t="s">
        <v>5</v>
      </c>
      <c r="C114" s="3" t="s">
        <v>97</v>
      </c>
      <c r="J114" s="26"/>
    </row>
    <row r="115" spans="2:10" ht="15" x14ac:dyDescent="0.25">
      <c r="B115" s="3" t="s">
        <v>5</v>
      </c>
      <c r="C115" s="3" t="s">
        <v>112</v>
      </c>
      <c r="J115" s="26"/>
    </row>
    <row r="116" spans="2:10" ht="15" x14ac:dyDescent="0.25">
      <c r="B116" s="3" t="s">
        <v>5</v>
      </c>
      <c r="C116" s="3" t="s">
        <v>133</v>
      </c>
      <c r="J116" s="26"/>
    </row>
    <row r="117" spans="2:10" ht="15" x14ac:dyDescent="0.25">
      <c r="B117" s="3" t="s">
        <v>5</v>
      </c>
      <c r="C117" s="3" t="s">
        <v>147</v>
      </c>
      <c r="J117" s="26"/>
    </row>
    <row r="118" spans="2:10" ht="15" x14ac:dyDescent="0.25">
      <c r="B118" s="3" t="s">
        <v>5</v>
      </c>
      <c r="C118" s="3" t="s">
        <v>151</v>
      </c>
      <c r="J118" s="26"/>
    </row>
    <row r="119" spans="2:10" ht="15" x14ac:dyDescent="0.25">
      <c r="B119" s="3" t="s">
        <v>5</v>
      </c>
      <c r="C119" s="3" t="s">
        <v>151</v>
      </c>
      <c r="J119" s="26"/>
    </row>
    <row r="120" spans="2:10" ht="15" x14ac:dyDescent="0.25">
      <c r="B120" s="3" t="s">
        <v>5</v>
      </c>
      <c r="C120" s="3" t="s">
        <v>159</v>
      </c>
      <c r="J120" s="26"/>
    </row>
    <row r="121" spans="2:10" ht="15" x14ac:dyDescent="0.25">
      <c r="B121" s="3" t="s">
        <v>5</v>
      </c>
      <c r="C121" s="3" t="s">
        <v>165</v>
      </c>
      <c r="J121" s="26"/>
    </row>
    <row r="122" spans="2:10" ht="15" x14ac:dyDescent="0.25">
      <c r="B122" s="3" t="s">
        <v>5</v>
      </c>
      <c r="C122" s="3" t="s">
        <v>73</v>
      </c>
      <c r="J122" s="26"/>
    </row>
    <row r="123" spans="2:10" ht="15" x14ac:dyDescent="0.25">
      <c r="B123" s="3" t="s">
        <v>5</v>
      </c>
      <c r="C123" s="3" t="s">
        <v>101</v>
      </c>
      <c r="J123" s="26"/>
    </row>
    <row r="124" spans="2:10" ht="15" x14ac:dyDescent="0.25">
      <c r="B124" s="3" t="s">
        <v>5</v>
      </c>
      <c r="C124" s="3" t="s">
        <v>124</v>
      </c>
      <c r="J124" s="26"/>
    </row>
    <row r="125" spans="2:10" ht="15" x14ac:dyDescent="0.25">
      <c r="B125" s="3" t="s">
        <v>5</v>
      </c>
      <c r="C125" s="3" t="s">
        <v>513</v>
      </c>
      <c r="J125" s="26"/>
    </row>
    <row r="126" spans="2:10" ht="15" x14ac:dyDescent="0.25">
      <c r="B126" s="3" t="s">
        <v>5</v>
      </c>
      <c r="C126" s="3" t="s">
        <v>83</v>
      </c>
      <c r="J126" s="26"/>
    </row>
    <row r="127" spans="2:10" ht="15" x14ac:dyDescent="0.25">
      <c r="B127" s="3" t="s">
        <v>5</v>
      </c>
      <c r="C127" s="3" t="s">
        <v>84</v>
      </c>
      <c r="J127" s="26"/>
    </row>
    <row r="128" spans="2:10" ht="15" x14ac:dyDescent="0.25">
      <c r="B128" s="3" t="s">
        <v>5</v>
      </c>
      <c r="C128" s="3" t="s">
        <v>84</v>
      </c>
      <c r="J128" s="26"/>
    </row>
    <row r="129" spans="2:10" ht="15" x14ac:dyDescent="0.25">
      <c r="B129" s="3" t="s">
        <v>6</v>
      </c>
      <c r="C129" s="3" t="s">
        <v>93</v>
      </c>
      <c r="J129" s="26"/>
    </row>
    <row r="130" spans="2:10" ht="15" x14ac:dyDescent="0.25">
      <c r="B130" s="3" t="s">
        <v>5</v>
      </c>
      <c r="C130" s="3" t="s">
        <v>494</v>
      </c>
      <c r="J130" s="26"/>
    </row>
    <row r="131" spans="2:10" ht="15" x14ac:dyDescent="0.25">
      <c r="B131" s="3" t="s">
        <v>5</v>
      </c>
      <c r="C131" s="3" t="s">
        <v>499</v>
      </c>
      <c r="J131" s="26"/>
    </row>
    <row r="132" spans="2:10" ht="15" x14ac:dyDescent="0.25">
      <c r="B132" s="3" t="s">
        <v>5</v>
      </c>
      <c r="C132" s="3" t="s">
        <v>167</v>
      </c>
      <c r="J132" s="26"/>
    </row>
    <row r="133" spans="2:10" ht="15" x14ac:dyDescent="0.25">
      <c r="B133" s="3" t="s">
        <v>5</v>
      </c>
      <c r="C133" s="3" t="s">
        <v>78</v>
      </c>
      <c r="J133" s="26"/>
    </row>
    <row r="134" spans="2:10" ht="15" x14ac:dyDescent="0.25">
      <c r="B134" s="3" t="s">
        <v>5</v>
      </c>
      <c r="C134" s="3" t="s">
        <v>516</v>
      </c>
      <c r="J134" s="26"/>
    </row>
    <row r="135" spans="2:10" ht="15" x14ac:dyDescent="0.25">
      <c r="B135" s="3" t="s">
        <v>7</v>
      </c>
      <c r="C135" s="3" t="s">
        <v>136</v>
      </c>
      <c r="J135" s="26"/>
    </row>
    <row r="136" spans="2:10" ht="15" x14ac:dyDescent="0.25">
      <c r="B136" s="3" t="s">
        <v>5</v>
      </c>
      <c r="C136" s="3" t="s">
        <v>137</v>
      </c>
      <c r="J136" s="26"/>
    </row>
    <row r="137" spans="2:10" ht="15" x14ac:dyDescent="0.25">
      <c r="B137" s="3" t="s">
        <v>5</v>
      </c>
      <c r="C137" s="3" t="s">
        <v>67</v>
      </c>
      <c r="J137" s="26"/>
    </row>
    <row r="138" spans="2:10" ht="15" x14ac:dyDescent="0.25">
      <c r="B138" s="3" t="s">
        <v>5</v>
      </c>
      <c r="C138" s="3" t="s">
        <v>500</v>
      </c>
      <c r="J138" s="26"/>
    </row>
    <row r="139" spans="2:10" ht="15" x14ac:dyDescent="0.25">
      <c r="B139" s="3" t="s">
        <v>5</v>
      </c>
      <c r="C139" s="3" t="s">
        <v>504</v>
      </c>
      <c r="J139" s="26"/>
    </row>
    <row r="140" spans="2:10" ht="15" x14ac:dyDescent="0.25">
      <c r="B140" s="3" t="s">
        <v>5</v>
      </c>
      <c r="C140" s="3" t="s">
        <v>526</v>
      </c>
      <c r="J140" s="26"/>
    </row>
    <row r="141" spans="2:10" ht="15" x14ac:dyDescent="0.25">
      <c r="B141" s="3" t="s">
        <v>5</v>
      </c>
      <c r="C141" s="3" t="s">
        <v>43</v>
      </c>
      <c r="J141" s="26"/>
    </row>
    <row r="142" spans="2:10" ht="15" x14ac:dyDescent="0.25">
      <c r="B142" s="3" t="s">
        <v>5</v>
      </c>
      <c r="C142" s="3" t="s">
        <v>58</v>
      </c>
      <c r="J142" s="26"/>
    </row>
    <row r="143" spans="2:10" ht="15" x14ac:dyDescent="0.25">
      <c r="B143" s="3" t="s">
        <v>5</v>
      </c>
      <c r="C143" s="3" t="s">
        <v>129</v>
      </c>
      <c r="J143" s="26"/>
    </row>
    <row r="144" spans="2:10" ht="15" x14ac:dyDescent="0.25">
      <c r="B144" s="3" t="s">
        <v>5</v>
      </c>
      <c r="C144" s="3" t="s">
        <v>130</v>
      </c>
      <c r="J144" s="26"/>
    </row>
    <row r="145" spans="2:10" ht="15" x14ac:dyDescent="0.25">
      <c r="B145" s="3" t="s">
        <v>5</v>
      </c>
      <c r="C145" s="3" t="s">
        <v>507</v>
      </c>
      <c r="J145" s="26"/>
    </row>
    <row r="146" spans="2:10" ht="15" x14ac:dyDescent="0.25">
      <c r="B146" s="3" t="s">
        <v>5</v>
      </c>
      <c r="C146" s="3" t="s">
        <v>507</v>
      </c>
      <c r="J146" s="26"/>
    </row>
    <row r="147" spans="2:10" ht="15" x14ac:dyDescent="0.25">
      <c r="B147" s="3" t="s">
        <v>5</v>
      </c>
      <c r="C147" s="3" t="s">
        <v>30</v>
      </c>
      <c r="J147" s="26"/>
    </row>
    <row r="148" spans="2:10" ht="15" x14ac:dyDescent="0.25">
      <c r="B148" s="3" t="s">
        <v>5</v>
      </c>
      <c r="C148" s="3" t="s">
        <v>31</v>
      </c>
      <c r="J148" s="26"/>
    </row>
    <row r="149" spans="2:10" ht="15" x14ac:dyDescent="0.25">
      <c r="B149" s="3" t="s">
        <v>5</v>
      </c>
      <c r="C149" s="3" t="s">
        <v>59</v>
      </c>
      <c r="J149" s="26"/>
    </row>
    <row r="150" spans="2:10" ht="15" x14ac:dyDescent="0.25">
      <c r="B150" s="3" t="s">
        <v>5</v>
      </c>
      <c r="C150" s="3" t="s">
        <v>64</v>
      </c>
      <c r="J150" s="26"/>
    </row>
    <row r="151" spans="2:10" ht="15" x14ac:dyDescent="0.25">
      <c r="B151" s="3" t="s">
        <v>5</v>
      </c>
      <c r="C151" s="3" t="s">
        <v>155</v>
      </c>
      <c r="J151" s="26"/>
    </row>
    <row r="152" spans="2:10" ht="15" x14ac:dyDescent="0.25">
      <c r="B152" s="3" t="s">
        <v>5</v>
      </c>
      <c r="C152" s="3" t="s">
        <v>29</v>
      </c>
      <c r="J152" s="26"/>
    </row>
    <row r="153" spans="2:10" ht="15" x14ac:dyDescent="0.25">
      <c r="B153" s="3" t="s">
        <v>5</v>
      </c>
      <c r="C153" s="3" t="s">
        <v>65</v>
      </c>
      <c r="J153" s="26"/>
    </row>
    <row r="154" spans="2:10" ht="15" x14ac:dyDescent="0.25">
      <c r="B154" s="3" t="s">
        <v>6</v>
      </c>
      <c r="C154" s="3" t="s">
        <v>89</v>
      </c>
      <c r="J154" s="26"/>
    </row>
    <row r="155" spans="2:10" ht="15" x14ac:dyDescent="0.25">
      <c r="B155" s="3" t="s">
        <v>5</v>
      </c>
      <c r="C155" s="3" t="s">
        <v>511</v>
      </c>
      <c r="J155" s="26"/>
    </row>
    <row r="156" spans="2:10" ht="15" x14ac:dyDescent="0.25">
      <c r="B156" s="3" t="s">
        <v>5</v>
      </c>
      <c r="C156" s="3" t="s">
        <v>77</v>
      </c>
      <c r="J156" s="26"/>
    </row>
    <row r="157" spans="2:10" ht="15" x14ac:dyDescent="0.25">
      <c r="B157" s="3" t="s">
        <v>5</v>
      </c>
      <c r="C157" s="3" t="s">
        <v>108</v>
      </c>
      <c r="J157" s="26"/>
    </row>
    <row r="158" spans="2:10" ht="15" x14ac:dyDescent="0.25">
      <c r="B158" s="3" t="s">
        <v>5</v>
      </c>
      <c r="C158" s="3" t="s">
        <v>141</v>
      </c>
      <c r="J158" s="26"/>
    </row>
    <row r="159" spans="2:10" ht="15" x14ac:dyDescent="0.25">
      <c r="B159" s="3" t="s">
        <v>5</v>
      </c>
      <c r="C159" s="3" t="s">
        <v>82</v>
      </c>
      <c r="J159" s="26"/>
    </row>
    <row r="160" spans="2:10" ht="15" x14ac:dyDescent="0.25">
      <c r="B160" s="3" t="s">
        <v>5</v>
      </c>
      <c r="C160" s="3" t="s">
        <v>82</v>
      </c>
      <c r="J160" s="26"/>
    </row>
    <row r="161" spans="2:10" ht="15" x14ac:dyDescent="0.25">
      <c r="B161" s="3" t="s">
        <v>490</v>
      </c>
      <c r="C161" s="3" t="s">
        <v>109</v>
      </c>
      <c r="J161" s="26"/>
    </row>
    <row r="162" spans="2:10" ht="15" x14ac:dyDescent="0.25">
      <c r="B162" s="3" t="s">
        <v>490</v>
      </c>
      <c r="C162" s="3" t="s">
        <v>109</v>
      </c>
      <c r="J162" s="26"/>
    </row>
    <row r="163" spans="2:10" ht="15" x14ac:dyDescent="0.25">
      <c r="B163" s="3" t="s">
        <v>490</v>
      </c>
      <c r="C163" s="3" t="s">
        <v>109</v>
      </c>
      <c r="J163" s="26"/>
    </row>
    <row r="164" spans="2:10" ht="15" x14ac:dyDescent="0.25">
      <c r="B164" s="3" t="s">
        <v>490</v>
      </c>
      <c r="C164" s="3" t="s">
        <v>109</v>
      </c>
      <c r="J164" s="26"/>
    </row>
    <row r="165" spans="2:10" ht="15" x14ac:dyDescent="0.25">
      <c r="B165" s="3" t="s">
        <v>490</v>
      </c>
      <c r="C165" s="3" t="s">
        <v>109</v>
      </c>
      <c r="J165" s="26"/>
    </row>
    <row r="166" spans="2:10" ht="15" x14ac:dyDescent="0.25">
      <c r="B166" s="3" t="s">
        <v>490</v>
      </c>
      <c r="C166" s="3" t="s">
        <v>109</v>
      </c>
      <c r="J166" s="26"/>
    </row>
    <row r="167" spans="2:10" ht="15" x14ac:dyDescent="0.25">
      <c r="B167" s="3" t="s">
        <v>490</v>
      </c>
      <c r="C167" s="3" t="s">
        <v>109</v>
      </c>
      <c r="J167" s="26"/>
    </row>
    <row r="168" spans="2:10" ht="15" x14ac:dyDescent="0.25">
      <c r="B168" s="3" t="s">
        <v>5</v>
      </c>
      <c r="C168" s="3" t="s">
        <v>48</v>
      </c>
      <c r="J168" s="26"/>
    </row>
    <row r="169" spans="2:10" ht="15" x14ac:dyDescent="0.25">
      <c r="B169" s="3" t="s">
        <v>5</v>
      </c>
      <c r="C169" s="3" t="s">
        <v>510</v>
      </c>
      <c r="J169" s="26"/>
    </row>
    <row r="170" spans="2:10" x14ac:dyDescent="0.2">
      <c r="B170" s="3" t="s">
        <v>5</v>
      </c>
      <c r="C170" s="3" t="s">
        <v>515</v>
      </c>
    </row>
    <row r="171" spans="2:10" x14ac:dyDescent="0.2">
      <c r="B171" s="3" t="s">
        <v>5</v>
      </c>
      <c r="C171" s="3" t="s">
        <v>79</v>
      </c>
    </row>
    <row r="172" spans="2:10" x14ac:dyDescent="0.2">
      <c r="B172" s="3" t="s">
        <v>5</v>
      </c>
      <c r="C172" s="3" t="s">
        <v>148</v>
      </c>
    </row>
    <row r="173" spans="2:10" x14ac:dyDescent="0.2">
      <c r="B173" s="3" t="s">
        <v>5</v>
      </c>
      <c r="C173" s="3" t="s">
        <v>509</v>
      </c>
    </row>
    <row r="174" spans="2:10" x14ac:dyDescent="0.2">
      <c r="B174" s="3" t="s">
        <v>5</v>
      </c>
      <c r="C174" s="3" t="s">
        <v>161</v>
      </c>
    </row>
    <row r="175" spans="2:10" x14ac:dyDescent="0.2">
      <c r="B175" s="3" t="s">
        <v>5</v>
      </c>
      <c r="C175" s="3" t="s">
        <v>70</v>
      </c>
    </row>
    <row r="176" spans="2:10" x14ac:dyDescent="0.2">
      <c r="B176" s="3" t="s">
        <v>5</v>
      </c>
      <c r="C176" s="3" t="s">
        <v>104</v>
      </c>
    </row>
    <row r="177" spans="2:3" x14ac:dyDescent="0.2">
      <c r="B177" s="3" t="s">
        <v>5</v>
      </c>
      <c r="C177" s="3" t="s">
        <v>138</v>
      </c>
    </row>
    <row r="178" spans="2:3" x14ac:dyDescent="0.2">
      <c r="B178" s="3" t="s">
        <v>5</v>
      </c>
      <c r="C178" s="3" t="s">
        <v>138</v>
      </c>
    </row>
    <row r="179" spans="2:3" x14ac:dyDescent="0.2">
      <c r="B179" s="3" t="s">
        <v>5</v>
      </c>
      <c r="C179" s="3" t="s">
        <v>32</v>
      </c>
    </row>
    <row r="180" spans="2:3" x14ac:dyDescent="0.2">
      <c r="B180" s="3" t="s">
        <v>5</v>
      </c>
      <c r="C180" s="3" t="s">
        <v>66</v>
      </c>
    </row>
    <row r="181" spans="2:3" x14ac:dyDescent="0.2">
      <c r="B181" s="3" t="s">
        <v>5</v>
      </c>
      <c r="C181" s="3" t="s">
        <v>505</v>
      </c>
    </row>
    <row r="182" spans="2:3" x14ac:dyDescent="0.2">
      <c r="B182" s="3" t="s">
        <v>5</v>
      </c>
      <c r="C182" s="3" t="s">
        <v>127</v>
      </c>
    </row>
    <row r="183" spans="2:3" x14ac:dyDescent="0.2">
      <c r="B183" s="3" t="s">
        <v>5</v>
      </c>
      <c r="C183" s="3" t="s">
        <v>135</v>
      </c>
    </row>
    <row r="184" spans="2:3" x14ac:dyDescent="0.2">
      <c r="B184" s="3" t="s">
        <v>5</v>
      </c>
      <c r="C184" s="3" t="s">
        <v>135</v>
      </c>
    </row>
    <row r="185" spans="2:3" x14ac:dyDescent="0.2">
      <c r="B185" s="3" t="s">
        <v>5</v>
      </c>
      <c r="C185" s="3" t="s">
        <v>145</v>
      </c>
    </row>
    <row r="186" spans="2:3" x14ac:dyDescent="0.2">
      <c r="B186" s="3" t="s">
        <v>5</v>
      </c>
      <c r="C186" s="3" t="s">
        <v>145</v>
      </c>
    </row>
    <row r="187" spans="2:3" x14ac:dyDescent="0.2">
      <c r="B187" s="3" t="s">
        <v>5</v>
      </c>
      <c r="C187" s="3" t="s">
        <v>125</v>
      </c>
    </row>
    <row r="188" spans="2:3" x14ac:dyDescent="0.2">
      <c r="B188" s="3" t="s">
        <v>5</v>
      </c>
      <c r="C188" s="3" t="s">
        <v>125</v>
      </c>
    </row>
    <row r="189" spans="2:3" x14ac:dyDescent="0.2">
      <c r="B189" s="3" t="s">
        <v>6</v>
      </c>
      <c r="C189" s="3" t="s">
        <v>56</v>
      </c>
    </row>
    <row r="190" spans="2:3" x14ac:dyDescent="0.2">
      <c r="B190" s="3" t="s">
        <v>5</v>
      </c>
      <c r="C190" s="3" t="s">
        <v>508</v>
      </c>
    </row>
    <row r="191" spans="2:3" x14ac:dyDescent="0.2">
      <c r="B191" s="3" t="s">
        <v>5</v>
      </c>
      <c r="C191" s="3" t="s">
        <v>172</v>
      </c>
    </row>
    <row r="192" spans="2:3" x14ac:dyDescent="0.2">
      <c r="B192" s="3" t="s">
        <v>5</v>
      </c>
      <c r="C192" s="3" t="s">
        <v>126</v>
      </c>
    </row>
    <row r="193" spans="2:3" x14ac:dyDescent="0.2">
      <c r="B193" s="3"/>
      <c r="C193" s="4"/>
    </row>
    <row r="194" spans="2:3" x14ac:dyDescent="0.2">
      <c r="B194" s="3" t="s">
        <v>5</v>
      </c>
      <c r="C194" s="3" t="s">
        <v>497</v>
      </c>
    </row>
    <row r="195" spans="2:3" x14ac:dyDescent="0.2">
      <c r="B195" s="3" t="s">
        <v>5</v>
      </c>
      <c r="C195" s="3" t="s">
        <v>47</v>
      </c>
    </row>
    <row r="196" spans="2:3" x14ac:dyDescent="0.2">
      <c r="B196" s="3" t="s">
        <v>5</v>
      </c>
      <c r="C196" s="3" t="s">
        <v>47</v>
      </c>
    </row>
    <row r="197" spans="2:3" x14ac:dyDescent="0.2">
      <c r="B197" s="3" t="s">
        <v>5</v>
      </c>
      <c r="C197" s="3" t="s">
        <v>60</v>
      </c>
    </row>
    <row r="198" spans="2:3" x14ac:dyDescent="0.2">
      <c r="B198" s="3" t="s">
        <v>5</v>
      </c>
      <c r="C198" s="3" t="s">
        <v>63</v>
      </c>
    </row>
    <row r="199" spans="2:3" x14ac:dyDescent="0.2">
      <c r="B199" s="3" t="s">
        <v>5</v>
      </c>
      <c r="C199" s="3" t="s">
        <v>63</v>
      </c>
    </row>
    <row r="200" spans="2:3" x14ac:dyDescent="0.2">
      <c r="B200" s="3" t="s">
        <v>5</v>
      </c>
      <c r="C200" s="3" t="s">
        <v>87</v>
      </c>
    </row>
    <row r="201" spans="2:3" x14ac:dyDescent="0.2">
      <c r="B201" s="3" t="s">
        <v>5</v>
      </c>
      <c r="C201" s="3" t="s">
        <v>503</v>
      </c>
    </row>
    <row r="202" spans="2:3" x14ac:dyDescent="0.2">
      <c r="B202" s="3" t="s">
        <v>5</v>
      </c>
      <c r="C202" s="3" t="s">
        <v>173</v>
      </c>
    </row>
    <row r="203" spans="2:3" x14ac:dyDescent="0.2">
      <c r="B203" s="3" t="s">
        <v>5</v>
      </c>
      <c r="C203" s="3" t="s">
        <v>173</v>
      </c>
    </row>
    <row r="204" spans="2:3" x14ac:dyDescent="0.2">
      <c r="B204" s="3" t="s">
        <v>5</v>
      </c>
      <c r="C204" s="3" t="s">
        <v>173</v>
      </c>
    </row>
    <row r="205" spans="2:3" x14ac:dyDescent="0.2">
      <c r="B205" s="3" t="s">
        <v>5</v>
      </c>
      <c r="C205" s="3" t="s">
        <v>173</v>
      </c>
    </row>
    <row r="206" spans="2:3" x14ac:dyDescent="0.2">
      <c r="B206" s="3" t="s">
        <v>5</v>
      </c>
      <c r="C206" s="3" t="s">
        <v>173</v>
      </c>
    </row>
    <row r="207" spans="2:3" x14ac:dyDescent="0.2">
      <c r="B207" s="3" t="s">
        <v>5</v>
      </c>
      <c r="C207" s="3" t="s">
        <v>173</v>
      </c>
    </row>
    <row r="208" spans="2:3" x14ac:dyDescent="0.2">
      <c r="B208" s="3" t="s">
        <v>5</v>
      </c>
      <c r="C208" s="3" t="s">
        <v>173</v>
      </c>
    </row>
    <row r="209" spans="2:3" x14ac:dyDescent="0.2">
      <c r="B209" s="3" t="s">
        <v>5</v>
      </c>
      <c r="C209" s="3" t="s">
        <v>173</v>
      </c>
    </row>
    <row r="210" spans="2:3" x14ac:dyDescent="0.2">
      <c r="B210" s="3" t="s">
        <v>5</v>
      </c>
      <c r="C210" s="3" t="s">
        <v>173</v>
      </c>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80"/>
  <sheetViews>
    <sheetView topLeftCell="A4" workbookViewId="0">
      <selection activeCell="F30" sqref="F30"/>
    </sheetView>
  </sheetViews>
  <sheetFormatPr baseColWidth="10" defaultColWidth="8.85546875" defaultRowHeight="12" x14ac:dyDescent="0.2"/>
  <cols>
    <col min="1" max="1" width="2" style="27" customWidth="1"/>
    <col min="2" max="2" width="13.5703125" style="27" customWidth="1"/>
    <col min="3" max="3" width="11.85546875" style="27" bestFit="1" customWidth="1"/>
    <col min="4" max="4" width="11.5703125" style="48" customWidth="1"/>
    <col min="5" max="5" width="12" style="27" bestFit="1" customWidth="1"/>
    <col min="6" max="6" width="10.140625" style="27" customWidth="1"/>
    <col min="7" max="7" width="15" style="27" customWidth="1"/>
    <col min="8" max="16384" width="8.85546875" style="27"/>
  </cols>
  <sheetData>
    <row r="1" spans="2:8" ht="15.75" x14ac:dyDescent="0.2">
      <c r="B1" s="21" t="s">
        <v>527</v>
      </c>
    </row>
    <row r="2" spans="2:8" x14ac:dyDescent="0.2">
      <c r="B2" s="22" t="s">
        <v>539</v>
      </c>
    </row>
    <row r="4" spans="2:8" x14ac:dyDescent="0.2">
      <c r="B4" s="22" t="s">
        <v>549</v>
      </c>
    </row>
    <row r="5" spans="2:8" x14ac:dyDescent="0.2">
      <c r="B5" s="27" t="s">
        <v>540</v>
      </c>
    </row>
    <row r="6" spans="2:8" x14ac:dyDescent="0.2">
      <c r="B6" s="25"/>
      <c r="C6" s="33"/>
      <c r="D6" s="49"/>
    </row>
    <row r="7" spans="2:8" ht="15" x14ac:dyDescent="0.25">
      <c r="H7" s="26"/>
    </row>
    <row r="8" spans="2:8" ht="15" x14ac:dyDescent="0.25">
      <c r="H8" s="26"/>
    </row>
    <row r="9" spans="2:8" ht="15" x14ac:dyDescent="0.25">
      <c r="H9" s="26"/>
    </row>
    <row r="10" spans="2:8" ht="15" x14ac:dyDescent="0.25">
      <c r="H10" s="26"/>
    </row>
    <row r="11" spans="2:8" ht="15" x14ac:dyDescent="0.25">
      <c r="D11" s="50"/>
      <c r="H11" s="26"/>
    </row>
    <row r="12" spans="2:8" ht="15" x14ac:dyDescent="0.25">
      <c r="D12" s="50"/>
      <c r="H12" s="26"/>
    </row>
    <row r="13" spans="2:8" ht="15" x14ac:dyDescent="0.25">
      <c r="B13" s="37" t="s">
        <v>558</v>
      </c>
      <c r="D13" s="47" t="s">
        <v>559</v>
      </c>
      <c r="E13" s="38">
        <f>AVERAGE(B14:B280)</f>
        <v>281171.90150112362</v>
      </c>
      <c r="H13" s="26"/>
    </row>
    <row r="14" spans="2:8" ht="17.25" x14ac:dyDescent="0.3">
      <c r="B14" s="20">
        <v>246172.67600000001</v>
      </c>
      <c r="C14" s="38"/>
      <c r="D14" s="47" t="s">
        <v>572</v>
      </c>
      <c r="E14" s="27">
        <f>MODE(B14:B280)</f>
        <v>460001.25599999994</v>
      </c>
      <c r="H14" s="42"/>
    </row>
    <row r="15" spans="2:8" x14ac:dyDescent="0.2">
      <c r="B15" s="20">
        <v>246331.90400000001</v>
      </c>
      <c r="D15" s="47" t="s">
        <v>560</v>
      </c>
      <c r="E15" s="38">
        <f>MEDIAN(B14:B280)</f>
        <v>249075.6568</v>
      </c>
      <c r="H15" s="43"/>
    </row>
    <row r="16" spans="2:8" x14ac:dyDescent="0.2">
      <c r="B16" s="20">
        <v>209280.91039999999</v>
      </c>
      <c r="D16" s="47" t="s">
        <v>561</v>
      </c>
      <c r="E16" s="27">
        <f>_xlfn.VAR.S(B14:B280)</f>
        <v>7942217700.9209938</v>
      </c>
      <c r="H16" s="43"/>
    </row>
    <row r="17" spans="2:8" x14ac:dyDescent="0.2">
      <c r="B17" s="20">
        <v>452667.00639999995</v>
      </c>
      <c r="D17" s="47" t="s">
        <v>562</v>
      </c>
      <c r="E17" s="27">
        <f>_xlfn.STDEV.S(B14:B280)</f>
        <v>89119.120849125262</v>
      </c>
      <c r="H17" s="43"/>
    </row>
    <row r="18" spans="2:8" x14ac:dyDescent="0.2">
      <c r="B18" s="20">
        <v>467083.31319999998</v>
      </c>
      <c r="D18" s="47" t="s">
        <v>563</v>
      </c>
      <c r="E18" s="27">
        <f>SKEW(B14:B280)</f>
        <v>1.0960149435317852</v>
      </c>
      <c r="H18" s="43"/>
    </row>
    <row r="19" spans="2:8" x14ac:dyDescent="0.2">
      <c r="B19" s="20">
        <v>203491.84999999998</v>
      </c>
      <c r="D19" s="50"/>
      <c r="H19" s="43"/>
    </row>
    <row r="20" spans="2:8" x14ac:dyDescent="0.2">
      <c r="B20" s="20">
        <v>212520.826</v>
      </c>
      <c r="D20" s="50"/>
      <c r="H20" s="43"/>
    </row>
    <row r="21" spans="2:8" x14ac:dyDescent="0.2">
      <c r="B21" s="20">
        <v>198591.84879999998</v>
      </c>
      <c r="D21" s="50"/>
      <c r="H21" s="43"/>
    </row>
    <row r="22" spans="2:8" ht="15" x14ac:dyDescent="0.25">
      <c r="B22" s="20">
        <v>265467.68000000005</v>
      </c>
      <c r="H22" s="26"/>
    </row>
    <row r="23" spans="2:8" ht="15" x14ac:dyDescent="0.25">
      <c r="B23" s="20">
        <v>235633.2592</v>
      </c>
      <c r="H23" s="26"/>
    </row>
    <row r="24" spans="2:8" ht="15" x14ac:dyDescent="0.25">
      <c r="B24" s="20">
        <v>317473.86080000002</v>
      </c>
      <c r="H24" s="26"/>
    </row>
    <row r="25" spans="2:8" ht="15" x14ac:dyDescent="0.25">
      <c r="B25" s="20">
        <v>503790.23080000002</v>
      </c>
      <c r="H25" s="26"/>
    </row>
    <row r="26" spans="2:8" ht="15" x14ac:dyDescent="0.25">
      <c r="B26" s="20">
        <v>217786.37600000002</v>
      </c>
      <c r="H26" s="26"/>
    </row>
    <row r="27" spans="2:8" ht="15" x14ac:dyDescent="0.25">
      <c r="B27" s="20">
        <v>460001.25599999994</v>
      </c>
      <c r="H27" s="26"/>
    </row>
    <row r="28" spans="2:8" ht="15" x14ac:dyDescent="0.25">
      <c r="B28" s="20">
        <v>460001.25599999994</v>
      </c>
      <c r="H28" s="26"/>
    </row>
    <row r="29" spans="2:8" ht="15" x14ac:dyDescent="0.25">
      <c r="B29" s="20">
        <v>448134.26880000002</v>
      </c>
      <c r="H29" s="26"/>
    </row>
    <row r="30" spans="2:8" ht="15" x14ac:dyDescent="0.25">
      <c r="B30" s="20">
        <v>249591.99479999999</v>
      </c>
      <c r="H30" s="26"/>
    </row>
    <row r="31" spans="2:8" ht="15" x14ac:dyDescent="0.25">
      <c r="B31" s="20">
        <v>196142.19200000001</v>
      </c>
      <c r="H31" s="26"/>
    </row>
    <row r="32" spans="2:8" ht="15" x14ac:dyDescent="0.25">
      <c r="B32" s="20">
        <v>258572.47760000001</v>
      </c>
      <c r="H32" s="26"/>
    </row>
    <row r="33" spans="2:8" ht="15" x14ac:dyDescent="0.25">
      <c r="B33" s="20">
        <v>310831.21159999998</v>
      </c>
      <c r="H33" s="26"/>
    </row>
    <row r="34" spans="2:8" ht="15" x14ac:dyDescent="0.25">
      <c r="B34" s="20">
        <v>207281.5912</v>
      </c>
      <c r="H34" s="26"/>
    </row>
    <row r="35" spans="2:8" ht="15" x14ac:dyDescent="0.25">
      <c r="B35" s="20">
        <v>168834.04240000001</v>
      </c>
      <c r="H35" s="26"/>
    </row>
    <row r="36" spans="2:8" ht="15" x14ac:dyDescent="0.25">
      <c r="B36" s="20">
        <v>396973.83240000001</v>
      </c>
      <c r="H36" s="26"/>
    </row>
    <row r="37" spans="2:8" ht="15" x14ac:dyDescent="0.25">
      <c r="B37" s="20">
        <v>188743.1072</v>
      </c>
      <c r="H37" s="26"/>
    </row>
    <row r="38" spans="2:8" ht="15" x14ac:dyDescent="0.25">
      <c r="B38" s="20">
        <v>179674.07519999999</v>
      </c>
      <c r="H38" s="26"/>
    </row>
    <row r="39" spans="2:8" ht="15" x14ac:dyDescent="0.25">
      <c r="B39" s="20">
        <v>306363.64360000001</v>
      </c>
      <c r="H39" s="26"/>
    </row>
    <row r="40" spans="2:8" ht="15" x14ac:dyDescent="0.25">
      <c r="B40" s="20">
        <v>200300.63399999999</v>
      </c>
      <c r="H40" s="26"/>
    </row>
    <row r="41" spans="2:8" ht="15" x14ac:dyDescent="0.25">
      <c r="B41" s="20">
        <v>382041.12799999997</v>
      </c>
      <c r="H41" s="26"/>
    </row>
    <row r="42" spans="2:8" ht="15" x14ac:dyDescent="0.25">
      <c r="B42" s="20">
        <v>245572.7936</v>
      </c>
      <c r="H42" s="26"/>
    </row>
    <row r="43" spans="2:8" ht="15" x14ac:dyDescent="0.25">
      <c r="B43" s="20">
        <v>407214.28960000002</v>
      </c>
      <c r="H43" s="26"/>
    </row>
    <row r="44" spans="2:8" ht="15" x14ac:dyDescent="0.25">
      <c r="B44" s="20">
        <v>355073.4032</v>
      </c>
      <c r="H44" s="26"/>
    </row>
    <row r="45" spans="2:8" ht="15" x14ac:dyDescent="0.25">
      <c r="B45" s="20">
        <v>256821.6404</v>
      </c>
      <c r="H45" s="26"/>
    </row>
    <row r="46" spans="2:8" ht="15" x14ac:dyDescent="0.25">
      <c r="B46" s="20">
        <v>226342.80319999999</v>
      </c>
      <c r="H46" s="26"/>
    </row>
    <row r="47" spans="2:8" ht="15" x14ac:dyDescent="0.25">
      <c r="B47" s="20">
        <v>191389.8688</v>
      </c>
      <c r="H47" s="26"/>
    </row>
    <row r="48" spans="2:8" ht="15" x14ac:dyDescent="0.25">
      <c r="B48" s="20">
        <v>297008.96519999998</v>
      </c>
      <c r="H48" s="26"/>
    </row>
    <row r="49" spans="2:8" ht="15" x14ac:dyDescent="0.25">
      <c r="B49" s="20">
        <v>250773.1452</v>
      </c>
      <c r="H49" s="26"/>
    </row>
    <row r="50" spans="2:8" ht="15" x14ac:dyDescent="0.25">
      <c r="B50" s="20">
        <v>312211.14399999997</v>
      </c>
      <c r="H50" s="26"/>
    </row>
    <row r="51" spans="2:8" ht="15" x14ac:dyDescent="0.25">
      <c r="B51" s="20">
        <v>190119.50400000002</v>
      </c>
      <c r="H51" s="26"/>
    </row>
    <row r="52" spans="2:8" ht="15" x14ac:dyDescent="0.25">
      <c r="B52" s="20">
        <v>225050.52000000002</v>
      </c>
      <c r="H52" s="26"/>
    </row>
    <row r="53" spans="2:8" ht="15" x14ac:dyDescent="0.25">
      <c r="B53" s="20">
        <v>261742.742</v>
      </c>
      <c r="H53" s="26"/>
    </row>
    <row r="54" spans="2:8" ht="15" x14ac:dyDescent="0.25">
      <c r="B54" s="20">
        <v>344530.88879999996</v>
      </c>
      <c r="H54" s="26"/>
    </row>
    <row r="55" spans="2:8" ht="15" x14ac:dyDescent="0.25">
      <c r="B55" s="20">
        <v>215410.27600000001</v>
      </c>
      <c r="H55" s="26"/>
    </row>
    <row r="56" spans="2:8" ht="15" x14ac:dyDescent="0.25">
      <c r="B56" s="20">
        <v>252185.992</v>
      </c>
      <c r="H56" s="26"/>
    </row>
    <row r="57" spans="2:8" ht="15" x14ac:dyDescent="0.25">
      <c r="B57" s="20">
        <v>480545.80959999998</v>
      </c>
      <c r="H57" s="26"/>
    </row>
    <row r="58" spans="2:8" ht="15" x14ac:dyDescent="0.25">
      <c r="B58" s="20">
        <v>300385.6176</v>
      </c>
      <c r="H58" s="26"/>
    </row>
    <row r="59" spans="2:8" ht="15" x14ac:dyDescent="0.25">
      <c r="B59" s="20">
        <v>240539.34760000001</v>
      </c>
      <c r="H59" s="26"/>
    </row>
    <row r="60" spans="2:8" ht="15" x14ac:dyDescent="0.25">
      <c r="B60" s="20">
        <v>222138.71599999999</v>
      </c>
      <c r="H60" s="26"/>
    </row>
    <row r="61" spans="2:8" ht="15" x14ac:dyDescent="0.25">
      <c r="B61" s="20">
        <v>228410.054</v>
      </c>
      <c r="H61" s="26"/>
    </row>
    <row r="62" spans="2:8" ht="15" x14ac:dyDescent="0.25">
      <c r="B62" s="20">
        <v>197053.51439999999</v>
      </c>
      <c r="H62" s="26"/>
    </row>
    <row r="63" spans="2:8" ht="15" x14ac:dyDescent="0.25">
      <c r="B63" s="20">
        <v>193660.62079999998</v>
      </c>
      <c r="H63" s="26"/>
    </row>
    <row r="64" spans="2:8" ht="15" x14ac:dyDescent="0.25">
      <c r="B64" s="20">
        <v>237060.1488</v>
      </c>
      <c r="H64" s="26"/>
    </row>
    <row r="65" spans="2:8" ht="15" x14ac:dyDescent="0.25">
      <c r="B65" s="20">
        <v>372001.69679999998</v>
      </c>
      <c r="H65" s="26"/>
    </row>
    <row r="66" spans="2:8" ht="15" x14ac:dyDescent="0.25">
      <c r="B66" s="20">
        <v>290031.25879999995</v>
      </c>
      <c r="H66" s="26"/>
    </row>
    <row r="67" spans="2:8" ht="15" x14ac:dyDescent="0.25">
      <c r="B67" s="20">
        <v>238811.06399999998</v>
      </c>
      <c r="H67" s="26"/>
    </row>
    <row r="68" spans="2:8" ht="15" x14ac:dyDescent="0.25">
      <c r="B68" s="20">
        <v>199054.1992</v>
      </c>
      <c r="H68" s="26"/>
    </row>
    <row r="69" spans="2:8" ht="15" x14ac:dyDescent="0.25">
      <c r="B69" s="20">
        <v>496266.40639999998</v>
      </c>
      <c r="H69" s="26"/>
    </row>
    <row r="70" spans="2:8" ht="15" x14ac:dyDescent="0.25">
      <c r="B70" s="20">
        <v>346906.89319999993</v>
      </c>
      <c r="H70" s="26"/>
    </row>
    <row r="71" spans="2:8" ht="15" x14ac:dyDescent="0.25">
      <c r="B71" s="20">
        <v>376964.61560000002</v>
      </c>
      <c r="H71" s="26"/>
    </row>
    <row r="72" spans="2:8" ht="15" x14ac:dyDescent="0.25">
      <c r="B72" s="20">
        <v>315733.15360000002</v>
      </c>
      <c r="H72" s="26"/>
    </row>
    <row r="73" spans="2:8" ht="15" x14ac:dyDescent="0.25">
      <c r="B73" s="20">
        <v>188273.7304</v>
      </c>
      <c r="H73" s="26"/>
    </row>
    <row r="74" spans="2:8" ht="15" x14ac:dyDescent="0.25">
      <c r="B74" s="20">
        <v>253831.02480000001</v>
      </c>
      <c r="H74" s="26"/>
    </row>
    <row r="75" spans="2:8" ht="15" x14ac:dyDescent="0.25">
      <c r="B75" s="20">
        <v>278575.86879999994</v>
      </c>
      <c r="H75" s="26"/>
    </row>
    <row r="76" spans="2:8" ht="15" x14ac:dyDescent="0.25">
      <c r="B76" s="20">
        <v>402081.79600000003</v>
      </c>
      <c r="H76" s="26"/>
    </row>
    <row r="77" spans="2:8" ht="15" x14ac:dyDescent="0.25">
      <c r="B77" s="20">
        <v>310832.58759999997</v>
      </c>
      <c r="H77" s="26"/>
    </row>
    <row r="78" spans="2:8" ht="15" x14ac:dyDescent="0.25">
      <c r="B78" s="20">
        <v>257183.48</v>
      </c>
      <c r="H78" s="26"/>
    </row>
    <row r="79" spans="2:8" ht="15" x14ac:dyDescent="0.25">
      <c r="B79" s="20">
        <v>326885.33600000001</v>
      </c>
      <c r="H79" s="26"/>
    </row>
    <row r="80" spans="2:8" ht="15" x14ac:dyDescent="0.25">
      <c r="B80" s="20">
        <v>344568.74280000001</v>
      </c>
      <c r="H80" s="26"/>
    </row>
    <row r="81" spans="2:8" ht="15" x14ac:dyDescent="0.25">
      <c r="B81" s="20">
        <v>214631.68039999998</v>
      </c>
      <c r="H81" s="26"/>
    </row>
    <row r="82" spans="2:8" ht="15" x14ac:dyDescent="0.25">
      <c r="B82" s="20">
        <v>237207.67999999999</v>
      </c>
      <c r="H82" s="26"/>
    </row>
    <row r="83" spans="2:8" ht="15" x14ac:dyDescent="0.25">
      <c r="B83" s="20">
        <v>464549.19040000002</v>
      </c>
      <c r="H83" s="26"/>
    </row>
    <row r="84" spans="2:8" ht="15" x14ac:dyDescent="0.25">
      <c r="B84" s="20">
        <v>310577.03959999996</v>
      </c>
      <c r="H84" s="26"/>
    </row>
    <row r="85" spans="2:8" ht="15" x14ac:dyDescent="0.25">
      <c r="B85" s="20">
        <v>205098.2108</v>
      </c>
      <c r="H85" s="26"/>
    </row>
    <row r="86" spans="2:8" ht="15" x14ac:dyDescent="0.25">
      <c r="B86" s="20">
        <v>248525.11680000002</v>
      </c>
      <c r="H86" s="26"/>
    </row>
    <row r="87" spans="2:8" ht="15" x14ac:dyDescent="0.25">
      <c r="B87" s="20">
        <v>224463.86599999998</v>
      </c>
      <c r="H87" s="26"/>
    </row>
    <row r="88" spans="2:8" ht="15" x14ac:dyDescent="0.25">
      <c r="B88" s="20">
        <v>220606.28</v>
      </c>
      <c r="H88" s="26"/>
    </row>
    <row r="89" spans="2:8" ht="15" x14ac:dyDescent="0.25">
      <c r="B89" s="20">
        <v>220865</v>
      </c>
      <c r="H89" s="26"/>
    </row>
    <row r="90" spans="2:8" ht="15" x14ac:dyDescent="0.25">
      <c r="B90" s="20">
        <v>338181.18080000003</v>
      </c>
      <c r="H90" s="26"/>
    </row>
    <row r="91" spans="2:8" ht="15" x14ac:dyDescent="0.25">
      <c r="B91" s="20">
        <v>432679.91199999995</v>
      </c>
      <c r="H91" s="26"/>
    </row>
    <row r="92" spans="2:8" ht="15" x14ac:dyDescent="0.25">
      <c r="B92" s="20">
        <v>196220.04800000001</v>
      </c>
      <c r="H92" s="26"/>
    </row>
    <row r="93" spans="2:8" ht="15" x14ac:dyDescent="0.25">
      <c r="B93" s="20">
        <v>323915.8112</v>
      </c>
      <c r="H93" s="26"/>
    </row>
    <row r="94" spans="2:8" ht="15" x14ac:dyDescent="0.25">
      <c r="B94" s="20">
        <v>200719.01519999999</v>
      </c>
      <c r="H94" s="26"/>
    </row>
    <row r="95" spans="2:8" ht="15" x14ac:dyDescent="0.25">
      <c r="B95" s="20">
        <v>380809.52</v>
      </c>
      <c r="H95" s="26"/>
    </row>
    <row r="96" spans="2:8" ht="15" x14ac:dyDescent="0.25">
      <c r="B96" s="20">
        <v>213942.5624</v>
      </c>
      <c r="H96" s="26"/>
    </row>
    <row r="97" spans="2:8" ht="15" x14ac:dyDescent="0.25">
      <c r="B97" s="20">
        <v>207581.42720000001</v>
      </c>
      <c r="H97" s="26"/>
    </row>
    <row r="98" spans="2:8" ht="15" x14ac:dyDescent="0.25">
      <c r="B98" s="20">
        <v>241671.52000000002</v>
      </c>
      <c r="H98" s="26"/>
    </row>
    <row r="99" spans="2:8" ht="15" x14ac:dyDescent="0.25">
      <c r="B99" s="20">
        <v>336695.2524</v>
      </c>
      <c r="H99" s="26"/>
    </row>
    <row r="100" spans="2:8" ht="15" x14ac:dyDescent="0.25">
      <c r="B100" s="20">
        <v>171262.6544</v>
      </c>
      <c r="H100" s="26"/>
    </row>
    <row r="101" spans="2:8" ht="15" x14ac:dyDescent="0.25">
      <c r="B101" s="20">
        <v>299159.1384</v>
      </c>
      <c r="H101" s="26"/>
    </row>
    <row r="102" spans="2:8" ht="15" x14ac:dyDescent="0.25">
      <c r="B102" s="20">
        <v>212265.66799999998</v>
      </c>
      <c r="H102" s="26"/>
    </row>
    <row r="103" spans="2:8" ht="15" x14ac:dyDescent="0.25">
      <c r="B103" s="20">
        <v>388515.14</v>
      </c>
      <c r="H103" s="26"/>
    </row>
    <row r="104" spans="2:8" ht="15" x14ac:dyDescent="0.25">
      <c r="B104" s="20">
        <v>263790.81440000003</v>
      </c>
      <c r="H104" s="26"/>
    </row>
    <row r="105" spans="2:8" ht="15" x14ac:dyDescent="0.25">
      <c r="B105" s="20">
        <v>367976.45760000002</v>
      </c>
      <c r="H105" s="26"/>
    </row>
    <row r="106" spans="2:8" ht="15" x14ac:dyDescent="0.25">
      <c r="B106" s="20">
        <v>243052.59039999999</v>
      </c>
      <c r="H106" s="26"/>
    </row>
    <row r="107" spans="2:8" ht="15" x14ac:dyDescent="0.25">
      <c r="B107" s="20">
        <v>269075.30160000001</v>
      </c>
      <c r="H107" s="26"/>
    </row>
    <row r="108" spans="2:8" ht="15" x14ac:dyDescent="0.25">
      <c r="B108" s="20">
        <v>223577.32</v>
      </c>
      <c r="H108" s="26"/>
    </row>
    <row r="109" spans="2:8" ht="15" x14ac:dyDescent="0.25">
      <c r="B109" s="20">
        <v>198075.992</v>
      </c>
      <c r="H109" s="26"/>
    </row>
    <row r="110" spans="2:8" ht="15" x14ac:dyDescent="0.25">
      <c r="B110" s="20">
        <v>354553.23239999998</v>
      </c>
      <c r="H110" s="26"/>
    </row>
    <row r="111" spans="2:8" ht="15" x14ac:dyDescent="0.25">
      <c r="B111" s="20">
        <v>456919.45599999995</v>
      </c>
      <c r="H111" s="26"/>
    </row>
    <row r="112" spans="2:8" ht="15" x14ac:dyDescent="0.25">
      <c r="B112" s="20">
        <v>233142.8</v>
      </c>
      <c r="H112" s="26"/>
    </row>
    <row r="113" spans="2:8" ht="15" x14ac:dyDescent="0.25">
      <c r="B113" s="20">
        <v>225401.6152</v>
      </c>
      <c r="H113" s="26"/>
    </row>
    <row r="114" spans="2:8" ht="15" x14ac:dyDescent="0.25">
      <c r="B114" s="20">
        <v>195153.16</v>
      </c>
      <c r="H114" s="26"/>
    </row>
    <row r="115" spans="2:8" ht="15" x14ac:dyDescent="0.25">
      <c r="B115" s="20">
        <v>206631.81</v>
      </c>
      <c r="H115" s="26"/>
    </row>
    <row r="116" spans="2:8" ht="15" x14ac:dyDescent="0.25">
      <c r="B116" s="20">
        <v>358525.59239999996</v>
      </c>
      <c r="H116" s="26"/>
    </row>
    <row r="117" spans="2:8" ht="15" x14ac:dyDescent="0.25">
      <c r="B117" s="20">
        <v>223917.33600000001</v>
      </c>
      <c r="H117" s="26"/>
    </row>
    <row r="118" spans="2:8" ht="15" x14ac:dyDescent="0.25">
      <c r="B118" s="20">
        <v>201518.89440000002</v>
      </c>
      <c r="H118" s="26"/>
    </row>
    <row r="119" spans="2:8" ht="15" x14ac:dyDescent="0.25">
      <c r="B119" s="20">
        <v>269278.57199999999</v>
      </c>
      <c r="H119" s="26"/>
    </row>
    <row r="120" spans="2:8" ht="15" x14ac:dyDescent="0.25">
      <c r="B120" s="20">
        <v>204808.16039999996</v>
      </c>
      <c r="H120" s="26"/>
    </row>
    <row r="121" spans="2:8" ht="15" x14ac:dyDescent="0.25">
      <c r="B121" s="20">
        <v>306878.45759999997</v>
      </c>
      <c r="H121" s="26"/>
    </row>
    <row r="122" spans="2:8" ht="15" x14ac:dyDescent="0.25">
      <c r="B122" s="20">
        <v>275394.24839999998</v>
      </c>
      <c r="H122" s="26"/>
    </row>
    <row r="123" spans="2:8" ht="15" x14ac:dyDescent="0.25">
      <c r="B123" s="20">
        <v>192092.24</v>
      </c>
      <c r="H123" s="26"/>
    </row>
    <row r="124" spans="2:8" ht="15" x14ac:dyDescent="0.25">
      <c r="B124" s="20">
        <v>165430.28200000001</v>
      </c>
      <c r="H124" s="26"/>
    </row>
    <row r="125" spans="2:8" ht="15" x14ac:dyDescent="0.25">
      <c r="B125" s="20">
        <v>310223.29079999996</v>
      </c>
      <c r="H125" s="26"/>
    </row>
    <row r="126" spans="2:8" ht="15" x14ac:dyDescent="0.25">
      <c r="B126" s="20">
        <v>231552.32559999998</v>
      </c>
      <c r="H126" s="26"/>
    </row>
    <row r="127" spans="2:8" ht="15" x14ac:dyDescent="0.25">
      <c r="B127" s="20">
        <v>215774.28439999997</v>
      </c>
      <c r="H127" s="26"/>
    </row>
    <row r="128" spans="2:8" ht="15" x14ac:dyDescent="0.25">
      <c r="B128" s="20">
        <v>289727.99040000001</v>
      </c>
      <c r="H128" s="26"/>
    </row>
    <row r="129" spans="2:8" ht="15" x14ac:dyDescent="0.25">
      <c r="B129" s="20">
        <v>195874.94399999999</v>
      </c>
      <c r="H129" s="26"/>
    </row>
    <row r="130" spans="2:8" ht="15" x14ac:dyDescent="0.25">
      <c r="B130" s="20">
        <v>357538.19519999996</v>
      </c>
      <c r="H130" s="26"/>
    </row>
    <row r="131" spans="2:8" ht="15" x14ac:dyDescent="0.25">
      <c r="B131" s="20">
        <v>239248.7512</v>
      </c>
      <c r="H131" s="26"/>
    </row>
    <row r="132" spans="2:8" ht="15" x14ac:dyDescent="0.25">
      <c r="B132" s="20">
        <v>382277.14880000002</v>
      </c>
      <c r="H132" s="26"/>
    </row>
    <row r="133" spans="2:8" ht="15" x14ac:dyDescent="0.25">
      <c r="B133" s="20">
        <v>248422.66399999999</v>
      </c>
      <c r="H133" s="26"/>
    </row>
    <row r="134" spans="2:8" ht="15" x14ac:dyDescent="0.25">
      <c r="B134" s="20">
        <v>242740.65599999999</v>
      </c>
      <c r="H134" s="26"/>
    </row>
    <row r="135" spans="2:8" ht="15" x14ac:dyDescent="0.25">
      <c r="B135" s="20">
        <v>253025.77720000001</v>
      </c>
      <c r="H135" s="26"/>
    </row>
    <row r="136" spans="2:8" ht="15" x14ac:dyDescent="0.25">
      <c r="B136" s="20">
        <v>234172.38800000004</v>
      </c>
      <c r="H136" s="26"/>
    </row>
    <row r="137" spans="2:8" ht="15" x14ac:dyDescent="0.25">
      <c r="B137" s="20">
        <v>200678.75119999997</v>
      </c>
      <c r="H137" s="26"/>
    </row>
    <row r="138" spans="2:8" ht="15" x14ac:dyDescent="0.25">
      <c r="B138" s="20">
        <v>226578.51199999999</v>
      </c>
      <c r="H138" s="26"/>
    </row>
    <row r="139" spans="2:8" ht="15" x14ac:dyDescent="0.25">
      <c r="B139" s="20">
        <v>200148.89440000002</v>
      </c>
      <c r="H139" s="26"/>
    </row>
    <row r="140" spans="2:8" ht="15" x14ac:dyDescent="0.25">
      <c r="B140" s="20">
        <v>218585.92480000001</v>
      </c>
      <c r="H140" s="26"/>
    </row>
    <row r="141" spans="2:8" ht="15" x14ac:dyDescent="0.25">
      <c r="B141" s="20">
        <v>198841.69519999996</v>
      </c>
      <c r="H141" s="26"/>
    </row>
    <row r="142" spans="2:8" ht="15" x14ac:dyDescent="0.25">
      <c r="B142" s="20">
        <v>252927.84</v>
      </c>
      <c r="H142" s="26"/>
    </row>
    <row r="143" spans="2:8" ht="15" x14ac:dyDescent="0.25">
      <c r="B143" s="20">
        <v>225290.22039999999</v>
      </c>
      <c r="H143" s="26"/>
    </row>
    <row r="144" spans="2:8" ht="15" x14ac:dyDescent="0.25">
      <c r="B144" s="20">
        <v>234750.58600000001</v>
      </c>
      <c r="H144" s="26"/>
    </row>
    <row r="145" spans="2:8" ht="15" x14ac:dyDescent="0.25">
      <c r="B145" s="20">
        <v>287466.41159999999</v>
      </c>
      <c r="H145" s="26"/>
    </row>
    <row r="146" spans="2:8" ht="15" x14ac:dyDescent="0.25">
      <c r="B146" s="20">
        <v>229464.71119999999</v>
      </c>
      <c r="H146" s="26"/>
    </row>
    <row r="147" spans="2:8" ht="15" x14ac:dyDescent="0.25">
      <c r="B147" s="20">
        <v>377313.5552</v>
      </c>
      <c r="H147" s="26"/>
    </row>
    <row r="148" spans="2:8" ht="15" x14ac:dyDescent="0.25">
      <c r="B148" s="20">
        <v>276759.18</v>
      </c>
      <c r="H148" s="26"/>
    </row>
    <row r="149" spans="2:8" ht="15" x14ac:dyDescent="0.25">
      <c r="B149" s="20">
        <v>219373.4056</v>
      </c>
      <c r="H149" s="26"/>
    </row>
    <row r="150" spans="2:8" ht="15" x14ac:dyDescent="0.25">
      <c r="B150" s="20">
        <v>230216.21919999999</v>
      </c>
      <c r="H150" s="26"/>
    </row>
    <row r="151" spans="2:8" ht="15" x14ac:dyDescent="0.25">
      <c r="B151" s="20">
        <v>410932.67319999996</v>
      </c>
      <c r="H151" s="26"/>
    </row>
    <row r="152" spans="2:8" ht="15" x14ac:dyDescent="0.25">
      <c r="B152" s="20">
        <v>214341.3364</v>
      </c>
      <c r="H152" s="26"/>
    </row>
    <row r="153" spans="2:8" ht="15" x14ac:dyDescent="0.25">
      <c r="B153" s="20">
        <v>248274.31359999999</v>
      </c>
      <c r="H153" s="26"/>
    </row>
    <row r="154" spans="2:8" ht="15" x14ac:dyDescent="0.25">
      <c r="B154" s="20">
        <v>390494.27120000002</v>
      </c>
      <c r="H154" s="26"/>
    </row>
    <row r="155" spans="2:8" ht="15" x14ac:dyDescent="0.25">
      <c r="B155" s="20">
        <v>293876.27480000001</v>
      </c>
      <c r="H155" s="26"/>
    </row>
    <row r="156" spans="2:8" ht="15" x14ac:dyDescent="0.25">
      <c r="B156" s="20">
        <v>204286.66679999998</v>
      </c>
      <c r="H156" s="26"/>
    </row>
    <row r="157" spans="2:8" ht="15" x14ac:dyDescent="0.25">
      <c r="B157" s="20">
        <v>230154.52999999997</v>
      </c>
      <c r="H157" s="26"/>
    </row>
    <row r="158" spans="2:8" ht="15" x14ac:dyDescent="0.25">
      <c r="B158" s="20">
        <v>228170.02560000002</v>
      </c>
      <c r="H158" s="26"/>
    </row>
    <row r="159" spans="2:8" ht="15" x14ac:dyDescent="0.25">
      <c r="B159" s="20">
        <v>205085.40479999999</v>
      </c>
      <c r="H159" s="26"/>
    </row>
    <row r="160" spans="2:8" ht="15" x14ac:dyDescent="0.25">
      <c r="B160" s="20">
        <v>177555.06399999998</v>
      </c>
      <c r="H160" s="26"/>
    </row>
    <row r="161" spans="2:8" ht="15" x14ac:dyDescent="0.25">
      <c r="B161" s="20">
        <v>217748.48000000001</v>
      </c>
      <c r="H161" s="26"/>
    </row>
    <row r="162" spans="2:8" ht="15" x14ac:dyDescent="0.25">
      <c r="B162" s="20">
        <v>247739.44</v>
      </c>
      <c r="H162" s="26"/>
    </row>
    <row r="163" spans="2:8" ht="15" x14ac:dyDescent="0.25">
      <c r="B163" s="20">
        <v>484458.03040000005</v>
      </c>
      <c r="H163" s="26"/>
    </row>
    <row r="164" spans="2:8" ht="15" x14ac:dyDescent="0.25">
      <c r="B164" s="20">
        <v>356506.36999999994</v>
      </c>
      <c r="H164" s="26"/>
    </row>
    <row r="165" spans="2:8" ht="15" x14ac:dyDescent="0.25">
      <c r="B165" s="20">
        <v>197869.36400000003</v>
      </c>
      <c r="H165" s="26"/>
    </row>
    <row r="166" spans="2:8" ht="15" x14ac:dyDescent="0.25">
      <c r="B166" s="20">
        <v>236608.95279999997</v>
      </c>
      <c r="H166" s="26"/>
    </row>
    <row r="167" spans="2:8" ht="15" x14ac:dyDescent="0.25">
      <c r="B167" s="20">
        <v>208930.81200000001</v>
      </c>
      <c r="H167" s="26"/>
    </row>
    <row r="168" spans="2:8" ht="15" x14ac:dyDescent="0.25">
      <c r="B168" s="20">
        <v>263123.42080000002</v>
      </c>
      <c r="H168" s="26"/>
    </row>
    <row r="169" spans="2:8" ht="15" x14ac:dyDescent="0.25">
      <c r="B169" s="20">
        <v>286433.57279999997</v>
      </c>
      <c r="H169" s="26"/>
    </row>
    <row r="170" spans="2:8" ht="15" x14ac:dyDescent="0.25">
      <c r="B170" s="20">
        <v>229581.7836</v>
      </c>
      <c r="H170" s="26"/>
    </row>
    <row r="171" spans="2:8" ht="15" x14ac:dyDescent="0.25">
      <c r="B171" s="20">
        <v>252053.0264</v>
      </c>
      <c r="H171" s="26"/>
    </row>
    <row r="172" spans="2:8" ht="15" x14ac:dyDescent="0.25">
      <c r="B172" s="20">
        <v>244820.66720000003</v>
      </c>
      <c r="H172" s="26"/>
    </row>
    <row r="173" spans="2:8" ht="15" x14ac:dyDescent="0.25">
      <c r="B173" s="20">
        <v>241620.48320000002</v>
      </c>
      <c r="H173" s="26"/>
    </row>
    <row r="174" spans="2:8" ht="15" x14ac:dyDescent="0.25">
      <c r="B174" s="20">
        <v>235762.34000000003</v>
      </c>
      <c r="H174" s="26"/>
    </row>
    <row r="175" spans="2:8" ht="15" x14ac:dyDescent="0.25">
      <c r="B175" s="20">
        <v>236639.56</v>
      </c>
      <c r="H175" s="26"/>
    </row>
    <row r="176" spans="2:8" ht="15" x14ac:dyDescent="0.25">
      <c r="B176" s="20">
        <v>294807.64799999999</v>
      </c>
      <c r="H176" s="26"/>
    </row>
    <row r="177" spans="2:8" ht="15" x14ac:dyDescent="0.25">
      <c r="B177" s="20">
        <v>293828.68799999997</v>
      </c>
      <c r="H177" s="26"/>
    </row>
    <row r="178" spans="2:8" ht="15" x14ac:dyDescent="0.25">
      <c r="B178" s="20">
        <v>412856.56159999996</v>
      </c>
      <c r="H178" s="26"/>
    </row>
    <row r="179" spans="2:8" ht="15" x14ac:dyDescent="0.25">
      <c r="B179" s="20">
        <v>224076.83600000001</v>
      </c>
      <c r="H179" s="26"/>
    </row>
    <row r="180" spans="2:8" ht="15" x14ac:dyDescent="0.25">
      <c r="B180" s="20">
        <v>258015.61439999999</v>
      </c>
      <c r="H180" s="26"/>
    </row>
    <row r="181" spans="2:8" ht="15" x14ac:dyDescent="0.25">
      <c r="B181" s="20">
        <v>153466.71240000002</v>
      </c>
      <c r="H181" s="26"/>
    </row>
    <row r="182" spans="2:8" ht="15" x14ac:dyDescent="0.25">
      <c r="B182" s="20">
        <v>261871.696</v>
      </c>
      <c r="H182" s="26"/>
    </row>
    <row r="183" spans="2:8" ht="15" x14ac:dyDescent="0.25">
      <c r="B183" s="20">
        <v>210038.6992</v>
      </c>
      <c r="H183" s="26"/>
    </row>
    <row r="184" spans="2:8" ht="15" x14ac:dyDescent="0.25">
      <c r="B184" s="20">
        <v>210824.0576</v>
      </c>
      <c r="H184" s="26"/>
    </row>
    <row r="185" spans="2:8" ht="15" x14ac:dyDescent="0.25">
      <c r="B185" s="20">
        <v>249075.6568</v>
      </c>
      <c r="H185" s="26"/>
    </row>
    <row r="186" spans="2:8" ht="15" x14ac:dyDescent="0.25">
      <c r="B186" s="20">
        <v>219865.76079999999</v>
      </c>
      <c r="H186" s="26"/>
    </row>
    <row r="187" spans="2:8" ht="15" x14ac:dyDescent="0.25">
      <c r="B187" s="20">
        <v>204292.49399999998</v>
      </c>
      <c r="H187" s="26"/>
    </row>
    <row r="188" spans="2:8" ht="15" x14ac:dyDescent="0.25">
      <c r="B188" s="20">
        <v>261579.89200000002</v>
      </c>
      <c r="H188" s="26"/>
    </row>
    <row r="189" spans="2:8" ht="15" x14ac:dyDescent="0.25">
      <c r="B189" s="20">
        <v>222867.42080000002</v>
      </c>
      <c r="H189" s="26"/>
    </row>
    <row r="190" spans="2:8" x14ac:dyDescent="0.2">
      <c r="B190" s="20">
        <v>291494.36</v>
      </c>
    </row>
    <row r="191" spans="2:8" x14ac:dyDescent="0.2">
      <c r="B191" s="20">
        <v>296483.14399999997</v>
      </c>
    </row>
    <row r="192" spans="2:8" x14ac:dyDescent="0.2">
      <c r="B192" s="16">
        <v>532877.38399999996</v>
      </c>
    </row>
    <row r="193" spans="2:2" x14ac:dyDescent="0.2">
      <c r="B193" s="20">
        <v>117564.0716</v>
      </c>
    </row>
    <row r="194" spans="2:2" x14ac:dyDescent="0.2">
      <c r="B194" s="20">
        <v>317196.39999999997</v>
      </c>
    </row>
    <row r="195" spans="2:2" x14ac:dyDescent="0.2">
      <c r="B195" s="20">
        <v>264142.16000000003</v>
      </c>
    </row>
    <row r="196" spans="2:2" x14ac:dyDescent="0.2">
      <c r="B196" s="20">
        <v>222947.20879999999</v>
      </c>
    </row>
    <row r="197" spans="2:2" x14ac:dyDescent="0.2">
      <c r="B197" s="20">
        <v>250312.5344</v>
      </c>
    </row>
    <row r="198" spans="2:2" x14ac:dyDescent="0.2">
      <c r="B198" s="20">
        <v>246050.40400000001</v>
      </c>
    </row>
    <row r="199" spans="2:2" x14ac:dyDescent="0.2">
      <c r="B199" s="20">
        <v>529317.28319999995</v>
      </c>
    </row>
    <row r="200" spans="2:2" x14ac:dyDescent="0.2">
      <c r="B200" s="20">
        <v>169158.29440000001</v>
      </c>
    </row>
    <row r="201" spans="2:2" x14ac:dyDescent="0.2">
      <c r="B201" s="20">
        <v>206958.712</v>
      </c>
    </row>
    <row r="202" spans="2:2" x14ac:dyDescent="0.2">
      <c r="B202" s="20">
        <v>206445.42319999999</v>
      </c>
    </row>
    <row r="203" spans="2:2" x14ac:dyDescent="0.2">
      <c r="B203" s="20">
        <v>239341.58079999997</v>
      </c>
    </row>
    <row r="204" spans="2:2" x14ac:dyDescent="0.2">
      <c r="B204" s="20">
        <v>398903.42240000004</v>
      </c>
    </row>
    <row r="205" spans="2:2" x14ac:dyDescent="0.2">
      <c r="B205" s="20">
        <v>210745.16639999999</v>
      </c>
    </row>
    <row r="206" spans="2:2" x14ac:dyDescent="0.2">
      <c r="B206" s="20">
        <v>331154.87840000005</v>
      </c>
    </row>
    <row r="207" spans="2:2" x14ac:dyDescent="0.2">
      <c r="B207" s="20">
        <v>204434.6784</v>
      </c>
    </row>
    <row r="208" spans="2:2" x14ac:dyDescent="0.2">
      <c r="B208" s="20">
        <v>189194.30720000001</v>
      </c>
    </row>
    <row r="209" spans="2:2" x14ac:dyDescent="0.2">
      <c r="B209" s="20">
        <v>204027.0912</v>
      </c>
    </row>
    <row r="210" spans="2:2" x14ac:dyDescent="0.2">
      <c r="B210" s="16">
        <v>400865.91599999997</v>
      </c>
    </row>
    <row r="211" spans="2:2" x14ac:dyDescent="0.2">
      <c r="B211" s="16">
        <v>217787.71039999998</v>
      </c>
    </row>
    <row r="212" spans="2:2" x14ac:dyDescent="0.2">
      <c r="B212" s="16">
        <v>219630.90120000002</v>
      </c>
    </row>
    <row r="213" spans="2:2" x14ac:dyDescent="0.2">
      <c r="B213" s="16">
        <v>244624.87199999997</v>
      </c>
    </row>
    <row r="214" spans="2:2" x14ac:dyDescent="0.2">
      <c r="B214" s="16">
        <v>163162.8792</v>
      </c>
    </row>
    <row r="215" spans="2:2" x14ac:dyDescent="0.2">
      <c r="B215" s="16">
        <v>401302.81920000003</v>
      </c>
    </row>
    <row r="216" spans="2:2" x14ac:dyDescent="0.2">
      <c r="B216" s="16">
        <v>538271.73560000001</v>
      </c>
    </row>
    <row r="217" spans="2:2" x14ac:dyDescent="0.2">
      <c r="B217" s="16">
        <v>461464.99200000003</v>
      </c>
    </row>
    <row r="218" spans="2:2" x14ac:dyDescent="0.2">
      <c r="B218" s="16">
        <v>275812.49280000001</v>
      </c>
    </row>
    <row r="219" spans="2:2" x14ac:dyDescent="0.2">
      <c r="B219" s="16">
        <v>216552.71200000003</v>
      </c>
    </row>
    <row r="220" spans="2:2" x14ac:dyDescent="0.2">
      <c r="B220" s="16">
        <v>495570.44480000006</v>
      </c>
    </row>
    <row r="221" spans="2:2" x14ac:dyDescent="0.2">
      <c r="B221" s="16">
        <v>388656.80639999994</v>
      </c>
    </row>
    <row r="222" spans="2:2" x14ac:dyDescent="0.2">
      <c r="B222" s="16">
        <v>495024.09120000002</v>
      </c>
    </row>
    <row r="223" spans="2:2" x14ac:dyDescent="0.2">
      <c r="B223" s="16">
        <v>526947.16320000007</v>
      </c>
    </row>
    <row r="224" spans="2:2" x14ac:dyDescent="0.2">
      <c r="B224" s="16">
        <v>427236.09959999996</v>
      </c>
    </row>
    <row r="225" spans="2:2" x14ac:dyDescent="0.2">
      <c r="B225" s="16">
        <v>327044.36839999998</v>
      </c>
    </row>
    <row r="226" spans="2:2" x14ac:dyDescent="0.2">
      <c r="B226" s="16">
        <v>385447.68719999999</v>
      </c>
    </row>
    <row r="227" spans="2:2" x14ac:dyDescent="0.2">
      <c r="B227" s="16">
        <v>401894.81799999997</v>
      </c>
    </row>
    <row r="228" spans="2:2" x14ac:dyDescent="0.2">
      <c r="B228" s="16">
        <v>264275.78240000003</v>
      </c>
    </row>
    <row r="229" spans="2:2" x14ac:dyDescent="0.2">
      <c r="B229" s="16">
        <v>231348.92799999996</v>
      </c>
    </row>
    <row r="230" spans="2:2" x14ac:dyDescent="0.2">
      <c r="B230" s="16">
        <v>264238.94999999995</v>
      </c>
    </row>
    <row r="231" spans="2:2" x14ac:dyDescent="0.2">
      <c r="B231" s="16">
        <v>217357.63279999999</v>
      </c>
    </row>
    <row r="232" spans="2:2" x14ac:dyDescent="0.2">
      <c r="B232" s="16">
        <v>482404.31200000003</v>
      </c>
    </row>
    <row r="233" spans="2:2" x14ac:dyDescent="0.2">
      <c r="B233" s="16">
        <v>228937.89599999995</v>
      </c>
    </row>
    <row r="234" spans="2:2" x14ac:dyDescent="0.2">
      <c r="B234" s="16">
        <v>498994.03200000006</v>
      </c>
    </row>
    <row r="235" spans="2:2" x14ac:dyDescent="0.2">
      <c r="B235" s="16">
        <v>256376.27599999995</v>
      </c>
    </row>
    <row r="236" spans="2:2" x14ac:dyDescent="0.2">
      <c r="B236" s="16">
        <v>255243.10879999999</v>
      </c>
    </row>
    <row r="237" spans="2:2" x14ac:dyDescent="0.2">
      <c r="B237" s="16">
        <v>506786.66400000005</v>
      </c>
    </row>
    <row r="238" spans="2:2" x14ac:dyDescent="0.2">
      <c r="B238" s="16">
        <v>233172.48999999996</v>
      </c>
    </row>
    <row r="239" spans="2:2" x14ac:dyDescent="0.2">
      <c r="B239" s="16">
        <v>233834.00480000002</v>
      </c>
    </row>
    <row r="240" spans="2:2" x14ac:dyDescent="0.2">
      <c r="B240" s="16">
        <v>523373.44800000009</v>
      </c>
    </row>
    <row r="241" spans="2:2" x14ac:dyDescent="0.2">
      <c r="B241" s="16">
        <v>228872.91199999995</v>
      </c>
    </row>
    <row r="242" spans="2:2" x14ac:dyDescent="0.2">
      <c r="B242" s="16">
        <v>208655.6704</v>
      </c>
    </row>
    <row r="243" spans="2:2" x14ac:dyDescent="0.2">
      <c r="B243" s="16">
        <v>322952.55839999998</v>
      </c>
    </row>
    <row r="244" spans="2:2" x14ac:dyDescent="0.2">
      <c r="B244" s="16">
        <v>216826</v>
      </c>
    </row>
    <row r="245" spans="2:2" x14ac:dyDescent="0.2">
      <c r="B245" s="16">
        <v>298730.40399999998</v>
      </c>
    </row>
    <row r="246" spans="2:2" x14ac:dyDescent="0.2">
      <c r="B246" s="16">
        <v>230495.00639999998</v>
      </c>
    </row>
    <row r="247" spans="2:2" x14ac:dyDescent="0.2">
      <c r="B247" s="16">
        <v>346048.04079999996</v>
      </c>
    </row>
    <row r="248" spans="2:2" x14ac:dyDescent="0.2">
      <c r="B248" s="16">
        <v>377043.5956</v>
      </c>
    </row>
    <row r="249" spans="2:2" x14ac:dyDescent="0.2">
      <c r="B249" s="16">
        <v>413761.70639999997</v>
      </c>
    </row>
    <row r="250" spans="2:2" x14ac:dyDescent="0.2">
      <c r="B250" s="16">
        <v>212644.39479999998</v>
      </c>
    </row>
    <row r="251" spans="2:2" x14ac:dyDescent="0.2">
      <c r="B251" s="16">
        <v>250415.38199999995</v>
      </c>
    </row>
    <row r="252" spans="2:2" x14ac:dyDescent="0.2">
      <c r="B252" s="16">
        <v>219252.89199999996</v>
      </c>
    </row>
    <row r="253" spans="2:2" x14ac:dyDescent="0.2">
      <c r="B253" s="16">
        <v>264011.69799999997</v>
      </c>
    </row>
    <row r="254" spans="2:2" x14ac:dyDescent="0.2">
      <c r="B254" s="16">
        <v>211406.86800000002</v>
      </c>
    </row>
    <row r="255" spans="2:2" x14ac:dyDescent="0.2">
      <c r="B255" s="16">
        <v>396330.29079999996</v>
      </c>
    </row>
    <row r="256" spans="2:2" x14ac:dyDescent="0.2">
      <c r="B256" s="16">
        <v>227072.87839999996</v>
      </c>
    </row>
    <row r="257" spans="2:2" x14ac:dyDescent="0.2">
      <c r="B257" s="16">
        <v>276323.86559999996</v>
      </c>
    </row>
    <row r="258" spans="2:2" x14ac:dyDescent="0.2">
      <c r="B258" s="16">
        <v>230943.37959999996</v>
      </c>
    </row>
    <row r="259" spans="2:2" x14ac:dyDescent="0.2">
      <c r="B259" s="16">
        <v>315382.11</v>
      </c>
    </row>
    <row r="260" spans="2:2" x14ac:dyDescent="0.2">
      <c r="B260" s="16">
        <v>372016.56160000002</v>
      </c>
    </row>
    <row r="261" spans="2:2" x14ac:dyDescent="0.2">
      <c r="B261" s="16">
        <v>237680.87519999995</v>
      </c>
    </row>
    <row r="262" spans="2:2" x14ac:dyDescent="0.2">
      <c r="B262" s="16">
        <v>234032.88399999996</v>
      </c>
    </row>
    <row r="263" spans="2:2" x14ac:dyDescent="0.2">
      <c r="B263" s="16">
        <v>273165.57680000004</v>
      </c>
    </row>
    <row r="264" spans="2:2" x14ac:dyDescent="0.2">
      <c r="B264" s="16">
        <v>271227.49439999997</v>
      </c>
    </row>
    <row r="265" spans="2:2" x14ac:dyDescent="0.2">
      <c r="B265" s="16">
        <v>349865.22239999997</v>
      </c>
    </row>
    <row r="266" spans="2:2" x14ac:dyDescent="0.2">
      <c r="B266" s="16">
        <v>199730.734</v>
      </c>
    </row>
    <row r="267" spans="2:2" x14ac:dyDescent="0.2">
      <c r="B267" s="16">
        <v>338482.45439999999</v>
      </c>
    </row>
    <row r="268" spans="2:2" x14ac:dyDescent="0.2">
      <c r="B268" s="16">
        <v>351304.57759999996</v>
      </c>
    </row>
    <row r="269" spans="2:2" x14ac:dyDescent="0.2">
      <c r="B269" s="16">
        <v>338472.13279999996</v>
      </c>
    </row>
    <row r="270" spans="2:2" x14ac:dyDescent="0.2">
      <c r="B270" s="16">
        <v>212916.35680000001</v>
      </c>
    </row>
    <row r="271" spans="2:2" x14ac:dyDescent="0.2">
      <c r="B271" s="16">
        <v>308660.80319999997</v>
      </c>
    </row>
    <row r="272" spans="2:2" x14ac:dyDescent="0.2">
      <c r="B272" s="16">
        <v>147343.69400000002</v>
      </c>
    </row>
    <row r="273" spans="2:2" x14ac:dyDescent="0.2">
      <c r="B273" s="16">
        <v>448574.6704</v>
      </c>
    </row>
    <row r="274" spans="2:2" x14ac:dyDescent="0.2">
      <c r="B274" s="16">
        <v>255337.89800000002</v>
      </c>
    </row>
    <row r="275" spans="2:2" x14ac:dyDescent="0.2">
      <c r="B275" s="16">
        <v>175773.58559999999</v>
      </c>
    </row>
    <row r="276" spans="2:2" x14ac:dyDescent="0.2">
      <c r="B276" s="16">
        <v>322610.73919999995</v>
      </c>
    </row>
    <row r="277" spans="2:2" x14ac:dyDescent="0.2">
      <c r="B277" s="16">
        <v>279191.25599999999</v>
      </c>
    </row>
    <row r="278" spans="2:2" x14ac:dyDescent="0.2">
      <c r="B278" s="16">
        <v>287996.52960000001</v>
      </c>
    </row>
    <row r="279" spans="2:2" x14ac:dyDescent="0.2">
      <c r="B279" s="16">
        <v>365868.77759999997</v>
      </c>
    </row>
    <row r="280" spans="2:2" x14ac:dyDescent="0.2">
      <c r="B280" s="16">
        <v>199216.40399999995</v>
      </c>
    </row>
  </sheetData>
  <dataValidations count="1">
    <dataValidation allowBlank="1" showErrorMessage="1" sqref="B4 B1:B2" xr:uid="{00000000-0002-0000-0300-000000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275"/>
  <sheetViews>
    <sheetView workbookViewId="0">
      <selection activeCell="H24" sqref="H24"/>
    </sheetView>
  </sheetViews>
  <sheetFormatPr baseColWidth="10" defaultColWidth="8.85546875" defaultRowHeight="12" x14ac:dyDescent="0.2"/>
  <cols>
    <col min="1" max="1" width="2" style="27" customWidth="1"/>
    <col min="2" max="2" width="19" style="27" customWidth="1"/>
    <col min="3" max="3" width="8.85546875" style="27" bestFit="1" customWidth="1"/>
    <col min="4" max="5" width="8.85546875" style="27"/>
    <col min="6" max="6" width="11.5703125" style="27" customWidth="1"/>
    <col min="7" max="7" width="11" style="27" bestFit="1" customWidth="1"/>
    <col min="8" max="16384" width="8.85546875" style="27"/>
  </cols>
  <sheetData>
    <row r="1" spans="2:8" ht="15.75" x14ac:dyDescent="0.2">
      <c r="B1" s="21" t="s">
        <v>527</v>
      </c>
    </row>
    <row r="2" spans="2:8" x14ac:dyDescent="0.2">
      <c r="B2" s="22" t="s">
        <v>541</v>
      </c>
    </row>
    <row r="4" spans="2:8" x14ac:dyDescent="0.2">
      <c r="B4" s="28" t="s">
        <v>550</v>
      </c>
    </row>
    <row r="5" spans="2:8" x14ac:dyDescent="0.2">
      <c r="B5" s="34"/>
    </row>
    <row r="6" spans="2:8" x14ac:dyDescent="0.2">
      <c r="B6" s="28"/>
      <c r="C6" s="35"/>
    </row>
    <row r="7" spans="2:8" x14ac:dyDescent="0.2">
      <c r="F7" s="41"/>
    </row>
    <row r="8" spans="2:8" x14ac:dyDescent="0.2">
      <c r="B8" s="37" t="s">
        <v>558</v>
      </c>
      <c r="C8" s="37" t="s">
        <v>564</v>
      </c>
      <c r="F8" s="46" t="s">
        <v>565</v>
      </c>
      <c r="G8" s="27">
        <f>_xlfn.COVARIANCE.P(B9:B275,C9:C275)</f>
        <v>24057280.820478722</v>
      </c>
    </row>
    <row r="9" spans="2:8" x14ac:dyDescent="0.2">
      <c r="B9" s="20">
        <v>246172.67600000001</v>
      </c>
      <c r="C9" s="7">
        <v>743.0856</v>
      </c>
      <c r="F9" s="46" t="s">
        <v>566</v>
      </c>
      <c r="G9" s="27">
        <f>CORREL(B9:B275,C9:C275)</f>
        <v>0.95108737743161964</v>
      </c>
    </row>
    <row r="10" spans="2:8" x14ac:dyDescent="0.2">
      <c r="B10" s="20">
        <v>246331.90400000001</v>
      </c>
      <c r="C10" s="7">
        <v>756.21280000000002</v>
      </c>
    </row>
    <row r="11" spans="2:8" x14ac:dyDescent="0.2">
      <c r="B11" s="20">
        <v>209280.91039999999</v>
      </c>
      <c r="C11" s="7">
        <v>587.2808</v>
      </c>
    </row>
    <row r="12" spans="2:8" ht="15.75" x14ac:dyDescent="0.25">
      <c r="B12" s="20">
        <v>452667.00639999995</v>
      </c>
      <c r="C12" s="7">
        <v>1604.7463999999998</v>
      </c>
      <c r="H12" s="44"/>
    </row>
    <row r="13" spans="2:8" x14ac:dyDescent="0.2">
      <c r="B13" s="20">
        <v>467083.31319999998</v>
      </c>
      <c r="C13" s="7">
        <v>1375.4507999999998</v>
      </c>
      <c r="H13" s="41"/>
    </row>
    <row r="14" spans="2:8" x14ac:dyDescent="0.2">
      <c r="B14" s="20">
        <v>203491.84999999998</v>
      </c>
      <c r="C14" s="7">
        <v>675.18999999999994</v>
      </c>
      <c r="H14" s="41"/>
    </row>
    <row r="15" spans="2:8" x14ac:dyDescent="0.2">
      <c r="B15" s="20">
        <v>212520.826</v>
      </c>
      <c r="C15" s="7">
        <v>670.88599999999997</v>
      </c>
    </row>
    <row r="16" spans="2:8" x14ac:dyDescent="0.2">
      <c r="B16" s="20">
        <v>198591.84879999998</v>
      </c>
      <c r="C16" s="7">
        <v>720.81239999999991</v>
      </c>
    </row>
    <row r="17" spans="2:3" x14ac:dyDescent="0.2">
      <c r="B17" s="20">
        <v>265467.68000000005</v>
      </c>
      <c r="C17" s="7">
        <v>782.25200000000007</v>
      </c>
    </row>
    <row r="18" spans="2:3" x14ac:dyDescent="0.2">
      <c r="B18" s="20">
        <v>235633.2592</v>
      </c>
      <c r="C18" s="7">
        <v>794.51840000000004</v>
      </c>
    </row>
    <row r="19" spans="2:3" x14ac:dyDescent="0.2">
      <c r="B19" s="20">
        <v>317473.86080000002</v>
      </c>
      <c r="C19" s="7">
        <v>1160.3584000000001</v>
      </c>
    </row>
    <row r="20" spans="2:3" x14ac:dyDescent="0.2">
      <c r="B20" s="20">
        <v>503790.23080000002</v>
      </c>
      <c r="C20" s="7">
        <v>1942.5028</v>
      </c>
    </row>
    <row r="21" spans="2:3" x14ac:dyDescent="0.2">
      <c r="B21" s="20">
        <v>217786.37600000002</v>
      </c>
      <c r="C21" s="7">
        <v>794.51840000000004</v>
      </c>
    </row>
    <row r="22" spans="2:3" x14ac:dyDescent="0.2">
      <c r="B22" s="20">
        <v>460001.25599999994</v>
      </c>
      <c r="C22" s="7">
        <v>1109.2483999999999</v>
      </c>
    </row>
    <row r="23" spans="2:3" x14ac:dyDescent="0.2">
      <c r="B23" s="20">
        <v>460001.25599999994</v>
      </c>
      <c r="C23" s="7">
        <v>1400.9519999999998</v>
      </c>
    </row>
    <row r="24" spans="2:3" x14ac:dyDescent="0.2">
      <c r="B24" s="20">
        <v>448134.26880000002</v>
      </c>
      <c r="C24" s="7">
        <v>1479.7152000000001</v>
      </c>
    </row>
    <row r="25" spans="2:3" x14ac:dyDescent="0.2">
      <c r="B25" s="20">
        <v>249591.99479999999</v>
      </c>
      <c r="C25" s="7">
        <v>790.53719999999998</v>
      </c>
    </row>
    <row r="26" spans="2:3" x14ac:dyDescent="0.2">
      <c r="B26" s="20">
        <v>196142.19200000001</v>
      </c>
      <c r="C26" s="7">
        <v>723.93280000000004</v>
      </c>
    </row>
    <row r="27" spans="2:3" x14ac:dyDescent="0.2">
      <c r="B27" s="20">
        <v>258572.47760000001</v>
      </c>
      <c r="C27" s="7">
        <v>781.0684</v>
      </c>
    </row>
    <row r="28" spans="2:3" x14ac:dyDescent="0.2">
      <c r="B28" s="20">
        <v>310831.21159999998</v>
      </c>
      <c r="C28" s="7">
        <v>1127.7556</v>
      </c>
    </row>
    <row r="29" spans="2:3" x14ac:dyDescent="0.2">
      <c r="B29" s="20">
        <v>207281.5912</v>
      </c>
      <c r="C29" s="7">
        <v>720.70479999999998</v>
      </c>
    </row>
    <row r="30" spans="2:3" x14ac:dyDescent="0.2">
      <c r="B30" s="20">
        <v>168834.04240000001</v>
      </c>
      <c r="C30" s="7">
        <v>649.68880000000001</v>
      </c>
    </row>
    <row r="31" spans="2:3" x14ac:dyDescent="0.2">
      <c r="B31" s="20">
        <v>396973.83240000001</v>
      </c>
      <c r="C31" s="7">
        <v>1307.4476</v>
      </c>
    </row>
    <row r="32" spans="2:3" x14ac:dyDescent="0.2">
      <c r="B32" s="20">
        <v>188743.1072</v>
      </c>
      <c r="C32" s="7">
        <v>618.37720000000002</v>
      </c>
    </row>
    <row r="33" spans="2:3" x14ac:dyDescent="0.2">
      <c r="B33" s="20">
        <v>179674.07519999999</v>
      </c>
      <c r="C33" s="7">
        <v>625.80160000000001</v>
      </c>
    </row>
    <row r="34" spans="2:3" x14ac:dyDescent="0.2">
      <c r="B34" s="20">
        <v>306363.64360000001</v>
      </c>
      <c r="C34" s="7">
        <v>1203.2908</v>
      </c>
    </row>
    <row r="35" spans="2:3" x14ac:dyDescent="0.2">
      <c r="B35" s="20">
        <v>200300.63399999999</v>
      </c>
      <c r="C35" s="7">
        <v>670.88599999999997</v>
      </c>
    </row>
    <row r="36" spans="2:3" x14ac:dyDescent="0.2">
      <c r="B36" s="20">
        <v>382041.12799999997</v>
      </c>
      <c r="C36" s="7">
        <v>1434.0927999999999</v>
      </c>
    </row>
    <row r="37" spans="2:3" x14ac:dyDescent="0.2">
      <c r="B37" s="20">
        <v>245572.7936</v>
      </c>
      <c r="C37" s="7">
        <v>781.0684</v>
      </c>
    </row>
    <row r="38" spans="2:3" x14ac:dyDescent="0.2">
      <c r="B38" s="20">
        <v>407214.28960000002</v>
      </c>
      <c r="C38" s="7">
        <v>1596.3536000000001</v>
      </c>
    </row>
    <row r="39" spans="2:3" x14ac:dyDescent="0.2">
      <c r="B39" s="20">
        <v>355073.4032</v>
      </c>
      <c r="C39" s="7">
        <v>1110.3244</v>
      </c>
    </row>
    <row r="40" spans="2:3" x14ac:dyDescent="0.2">
      <c r="B40" s="20">
        <v>256821.6404</v>
      </c>
      <c r="C40" s="7">
        <v>781.0684</v>
      </c>
    </row>
    <row r="41" spans="2:3" x14ac:dyDescent="0.2">
      <c r="B41" s="20">
        <v>226342.80319999999</v>
      </c>
      <c r="C41" s="7">
        <v>697.89359999999999</v>
      </c>
    </row>
    <row r="42" spans="2:3" x14ac:dyDescent="0.2">
      <c r="B42" s="20">
        <v>191389.8688</v>
      </c>
      <c r="C42" s="7">
        <v>625.80160000000001</v>
      </c>
    </row>
    <row r="43" spans="2:3" x14ac:dyDescent="0.2">
      <c r="B43" s="20">
        <v>297008.96519999998</v>
      </c>
      <c r="C43" s="7">
        <v>957.53239999999994</v>
      </c>
    </row>
    <row r="44" spans="2:3" x14ac:dyDescent="0.2">
      <c r="B44" s="20">
        <v>250773.1452</v>
      </c>
      <c r="C44" s="7">
        <v>722.96439999999996</v>
      </c>
    </row>
    <row r="45" spans="2:3" x14ac:dyDescent="0.2">
      <c r="B45" s="20">
        <v>312211.14399999997</v>
      </c>
      <c r="C45" s="7">
        <v>923.20799999999997</v>
      </c>
    </row>
    <row r="46" spans="2:3" x14ac:dyDescent="0.2">
      <c r="B46" s="20">
        <v>190119.50400000002</v>
      </c>
      <c r="C46" s="7">
        <v>670.24040000000002</v>
      </c>
    </row>
    <row r="47" spans="2:3" x14ac:dyDescent="0.2">
      <c r="B47" s="20">
        <v>225050.52000000002</v>
      </c>
      <c r="C47" s="7">
        <v>785.48</v>
      </c>
    </row>
    <row r="48" spans="2:3" x14ac:dyDescent="0.2">
      <c r="B48" s="20">
        <v>261742.742</v>
      </c>
      <c r="C48" s="7">
        <v>798.28440000000001</v>
      </c>
    </row>
    <row r="49" spans="2:3" x14ac:dyDescent="0.2">
      <c r="B49" s="20">
        <v>344530.88879999996</v>
      </c>
      <c r="C49" s="7">
        <v>1121.9451999999999</v>
      </c>
    </row>
    <row r="50" spans="2:3" x14ac:dyDescent="0.2">
      <c r="B50" s="20">
        <v>215410.27600000001</v>
      </c>
      <c r="C50" s="7">
        <v>782.25200000000007</v>
      </c>
    </row>
    <row r="51" spans="2:3" x14ac:dyDescent="0.2">
      <c r="B51" s="20">
        <v>252185.992</v>
      </c>
      <c r="C51" s="7">
        <v>923.20799999999997</v>
      </c>
    </row>
    <row r="52" spans="2:3" x14ac:dyDescent="0.2">
      <c r="B52" s="20">
        <v>480545.80959999998</v>
      </c>
      <c r="C52" s="7">
        <v>1434.0927999999999</v>
      </c>
    </row>
    <row r="53" spans="2:3" x14ac:dyDescent="0.2">
      <c r="B53" s="20">
        <v>300385.6176</v>
      </c>
      <c r="C53" s="7">
        <v>1160.3584000000001</v>
      </c>
    </row>
    <row r="54" spans="2:3" x14ac:dyDescent="0.2">
      <c r="B54" s="20">
        <v>240539.34760000001</v>
      </c>
      <c r="C54" s="7">
        <v>798.28440000000001</v>
      </c>
    </row>
    <row r="55" spans="2:3" x14ac:dyDescent="0.2">
      <c r="B55" s="20">
        <v>222138.71599999999</v>
      </c>
      <c r="C55" s="7">
        <v>733.18639999999994</v>
      </c>
    </row>
    <row r="56" spans="2:3" x14ac:dyDescent="0.2">
      <c r="B56" s="20">
        <v>228410.054</v>
      </c>
      <c r="C56" s="7">
        <v>798.28440000000001</v>
      </c>
    </row>
    <row r="57" spans="2:3" x14ac:dyDescent="0.2">
      <c r="B57" s="20">
        <v>197053.51439999999</v>
      </c>
      <c r="C57" s="7">
        <v>733.18639999999994</v>
      </c>
    </row>
    <row r="58" spans="2:3" x14ac:dyDescent="0.2">
      <c r="B58" s="20">
        <v>193660.62079999998</v>
      </c>
      <c r="C58" s="7">
        <v>717.04639999999995</v>
      </c>
    </row>
    <row r="59" spans="2:3" x14ac:dyDescent="0.2">
      <c r="B59" s="20">
        <v>237060.1488</v>
      </c>
      <c r="C59" s="7">
        <v>747.49720000000002</v>
      </c>
    </row>
    <row r="60" spans="2:3" x14ac:dyDescent="0.2">
      <c r="B60" s="20">
        <v>372001.69679999998</v>
      </c>
      <c r="C60" s="7">
        <v>1121.9451999999999</v>
      </c>
    </row>
    <row r="61" spans="2:3" x14ac:dyDescent="0.2">
      <c r="B61" s="20">
        <v>290031.25879999995</v>
      </c>
      <c r="C61" s="7">
        <v>1121.9451999999999</v>
      </c>
    </row>
    <row r="62" spans="2:3" x14ac:dyDescent="0.2">
      <c r="B62" s="20">
        <v>238811.06399999998</v>
      </c>
      <c r="C62" s="7">
        <v>827.87439999999992</v>
      </c>
    </row>
    <row r="63" spans="2:3" x14ac:dyDescent="0.2">
      <c r="B63" s="20">
        <v>199054.1992</v>
      </c>
      <c r="C63" s="7">
        <v>747.49720000000002</v>
      </c>
    </row>
    <row r="64" spans="2:3" x14ac:dyDescent="0.2">
      <c r="B64" s="20">
        <v>496266.40639999998</v>
      </c>
      <c r="C64" s="7">
        <v>1608.8352</v>
      </c>
    </row>
    <row r="65" spans="2:3" x14ac:dyDescent="0.2">
      <c r="B65" s="20">
        <v>346906.89319999993</v>
      </c>
      <c r="C65" s="7">
        <v>1132.0595999999998</v>
      </c>
    </row>
    <row r="66" spans="2:3" x14ac:dyDescent="0.2">
      <c r="B66" s="20">
        <v>376964.61560000002</v>
      </c>
      <c r="C66" s="7">
        <v>1383.8436000000002</v>
      </c>
    </row>
    <row r="67" spans="2:3" x14ac:dyDescent="0.2">
      <c r="B67" s="20">
        <v>315733.15360000002</v>
      </c>
      <c r="C67" s="7">
        <v>927.83479999999997</v>
      </c>
    </row>
    <row r="68" spans="2:3" x14ac:dyDescent="0.2">
      <c r="B68" s="20">
        <v>188273.7304</v>
      </c>
      <c r="C68" s="7">
        <v>669.1644</v>
      </c>
    </row>
    <row r="69" spans="2:3" x14ac:dyDescent="0.2">
      <c r="B69" s="20">
        <v>253831.02480000001</v>
      </c>
      <c r="C69" s="7">
        <v>928.1576</v>
      </c>
    </row>
    <row r="70" spans="2:3" x14ac:dyDescent="0.2">
      <c r="B70" s="20">
        <v>278575.86879999994</v>
      </c>
      <c r="C70" s="7">
        <v>798.49959999999987</v>
      </c>
    </row>
    <row r="71" spans="2:3" x14ac:dyDescent="0.2">
      <c r="B71" s="20">
        <v>402081.79600000003</v>
      </c>
      <c r="C71" s="7">
        <v>1305.6184000000001</v>
      </c>
    </row>
    <row r="72" spans="2:3" x14ac:dyDescent="0.2">
      <c r="B72" s="20">
        <v>310832.58759999997</v>
      </c>
      <c r="C72" s="7">
        <v>1121.9451999999999</v>
      </c>
    </row>
    <row r="73" spans="2:3" x14ac:dyDescent="0.2">
      <c r="B73" s="20">
        <v>257183.48</v>
      </c>
      <c r="C73" s="7">
        <v>785.48</v>
      </c>
    </row>
    <row r="74" spans="2:3" x14ac:dyDescent="0.2">
      <c r="B74" s="20">
        <v>326885.33600000001</v>
      </c>
      <c r="C74" s="7">
        <v>927.08159999999998</v>
      </c>
    </row>
    <row r="75" spans="2:3" x14ac:dyDescent="0.2">
      <c r="B75" s="20">
        <v>344568.74280000001</v>
      </c>
      <c r="C75" s="7">
        <v>1109.2483999999999</v>
      </c>
    </row>
    <row r="76" spans="2:3" x14ac:dyDescent="0.2">
      <c r="B76" s="20">
        <v>214631.68039999998</v>
      </c>
      <c r="C76" s="7">
        <v>649.79639999999995</v>
      </c>
    </row>
    <row r="77" spans="2:3" x14ac:dyDescent="0.2">
      <c r="B77" s="20">
        <v>237207.67999999999</v>
      </c>
      <c r="C77" s="7">
        <v>785.48</v>
      </c>
    </row>
    <row r="78" spans="2:3" x14ac:dyDescent="0.2">
      <c r="B78" s="20">
        <v>464549.19040000002</v>
      </c>
      <c r="C78" s="7">
        <v>1596.3536000000001</v>
      </c>
    </row>
    <row r="79" spans="2:3" x14ac:dyDescent="0.2">
      <c r="B79" s="20">
        <v>310577.03959999996</v>
      </c>
      <c r="C79" s="7">
        <v>1121.9451999999999</v>
      </c>
    </row>
    <row r="80" spans="2:3" x14ac:dyDescent="0.2">
      <c r="B80" s="20">
        <v>205098.2108</v>
      </c>
      <c r="C80" s="7">
        <v>743.40840000000003</v>
      </c>
    </row>
    <row r="81" spans="2:3" x14ac:dyDescent="0.2">
      <c r="B81" s="20">
        <v>248525.11680000002</v>
      </c>
      <c r="C81" s="7">
        <v>756.21280000000002</v>
      </c>
    </row>
    <row r="82" spans="2:3" x14ac:dyDescent="0.2">
      <c r="B82" s="20">
        <v>224463.86599999998</v>
      </c>
      <c r="C82" s="7">
        <v>649.79639999999995</v>
      </c>
    </row>
    <row r="83" spans="2:3" x14ac:dyDescent="0.2">
      <c r="B83" s="20">
        <v>220606.28</v>
      </c>
      <c r="C83" s="7">
        <v>785.48</v>
      </c>
    </row>
    <row r="84" spans="2:3" x14ac:dyDescent="0.2">
      <c r="B84" s="20">
        <v>220865</v>
      </c>
      <c r="C84" s="7">
        <v>785.48</v>
      </c>
    </row>
    <row r="85" spans="2:3" x14ac:dyDescent="0.2">
      <c r="B85" s="20">
        <v>338181.18080000003</v>
      </c>
      <c r="C85" s="7">
        <v>1283.4528</v>
      </c>
    </row>
    <row r="86" spans="2:3" x14ac:dyDescent="0.2">
      <c r="B86" s="20">
        <v>432679.91199999995</v>
      </c>
      <c r="C86" s="7">
        <v>1434.0927999999999</v>
      </c>
    </row>
    <row r="87" spans="2:3" x14ac:dyDescent="0.2">
      <c r="B87" s="20">
        <v>196220.04800000001</v>
      </c>
      <c r="C87" s="7">
        <v>782.25200000000007</v>
      </c>
    </row>
    <row r="88" spans="2:3" x14ac:dyDescent="0.2">
      <c r="B88" s="20">
        <v>323915.8112</v>
      </c>
      <c r="C88" s="7">
        <v>1288.6176</v>
      </c>
    </row>
    <row r="89" spans="2:3" x14ac:dyDescent="0.2">
      <c r="B89" s="20">
        <v>200719.01519999999</v>
      </c>
      <c r="C89" s="7">
        <v>781.0684</v>
      </c>
    </row>
    <row r="90" spans="2:3" x14ac:dyDescent="0.2">
      <c r="B90" s="20">
        <v>380809.52</v>
      </c>
      <c r="C90" s="7">
        <v>1222.336</v>
      </c>
    </row>
    <row r="91" spans="2:3" x14ac:dyDescent="0.2">
      <c r="B91" s="20">
        <v>213942.5624</v>
      </c>
      <c r="C91" s="7">
        <v>781.0684</v>
      </c>
    </row>
    <row r="92" spans="2:3" x14ac:dyDescent="0.2">
      <c r="B92" s="20">
        <v>207581.42720000001</v>
      </c>
      <c r="C92" s="7">
        <v>743.0856</v>
      </c>
    </row>
    <row r="93" spans="2:3" x14ac:dyDescent="0.2">
      <c r="B93" s="20">
        <v>241671.52000000002</v>
      </c>
      <c r="C93" s="7">
        <v>785.48</v>
      </c>
    </row>
    <row r="94" spans="2:3" x14ac:dyDescent="0.2">
      <c r="B94" s="20">
        <v>336695.2524</v>
      </c>
      <c r="C94" s="7">
        <v>1109.2483999999999</v>
      </c>
    </row>
    <row r="95" spans="2:3" x14ac:dyDescent="0.2">
      <c r="B95" s="20">
        <v>171262.6544</v>
      </c>
      <c r="C95" s="7">
        <v>579.74879999999996</v>
      </c>
    </row>
    <row r="96" spans="2:3" x14ac:dyDescent="0.2">
      <c r="B96" s="20">
        <v>299159.1384</v>
      </c>
      <c r="C96" s="7">
        <v>1128.4012</v>
      </c>
    </row>
    <row r="97" spans="2:3" x14ac:dyDescent="0.2">
      <c r="B97" s="20">
        <v>212265.66799999998</v>
      </c>
      <c r="C97" s="7">
        <v>701.65959999999995</v>
      </c>
    </row>
    <row r="98" spans="2:3" x14ac:dyDescent="0.2">
      <c r="B98" s="20">
        <v>388515.14</v>
      </c>
      <c r="C98" s="7">
        <v>1336.93</v>
      </c>
    </row>
    <row r="99" spans="2:3" x14ac:dyDescent="0.2">
      <c r="B99" s="20">
        <v>263790.81440000003</v>
      </c>
      <c r="C99" s="7">
        <v>794.51840000000004</v>
      </c>
    </row>
    <row r="100" spans="2:3" x14ac:dyDescent="0.2">
      <c r="B100" s="20">
        <v>367976.45760000002</v>
      </c>
      <c r="C100" s="7">
        <v>1171.5488</v>
      </c>
    </row>
    <row r="101" spans="2:3" x14ac:dyDescent="0.2">
      <c r="B101" s="20">
        <v>243052.59039999999</v>
      </c>
      <c r="C101" s="7">
        <v>794.51840000000004</v>
      </c>
    </row>
    <row r="102" spans="2:3" x14ac:dyDescent="0.2">
      <c r="B102" s="20">
        <v>269075.30160000001</v>
      </c>
      <c r="C102" s="7">
        <v>798.28440000000001</v>
      </c>
    </row>
    <row r="103" spans="2:3" x14ac:dyDescent="0.2">
      <c r="B103" s="20">
        <v>223577.32</v>
      </c>
      <c r="C103" s="7">
        <v>798.28440000000001</v>
      </c>
    </row>
    <row r="104" spans="2:3" x14ac:dyDescent="0.2">
      <c r="B104" s="20">
        <v>198075.992</v>
      </c>
      <c r="C104" s="7">
        <v>649.79639999999995</v>
      </c>
    </row>
    <row r="105" spans="2:3" x14ac:dyDescent="0.2">
      <c r="B105" s="20">
        <v>354553.23239999998</v>
      </c>
      <c r="C105" s="7">
        <v>1137.4395999999999</v>
      </c>
    </row>
    <row r="106" spans="2:3" x14ac:dyDescent="0.2">
      <c r="B106" s="20">
        <v>456919.45599999995</v>
      </c>
      <c r="C106" s="7">
        <v>1604.7463999999998</v>
      </c>
    </row>
    <row r="107" spans="2:3" x14ac:dyDescent="0.2">
      <c r="B107" s="20">
        <v>233142.8</v>
      </c>
      <c r="C107" s="7">
        <v>675.18999999999994</v>
      </c>
    </row>
    <row r="108" spans="2:3" x14ac:dyDescent="0.2">
      <c r="B108" s="20">
        <v>225401.6152</v>
      </c>
      <c r="C108" s="7">
        <v>649.68880000000001</v>
      </c>
    </row>
    <row r="109" spans="2:3" x14ac:dyDescent="0.2">
      <c r="B109" s="20">
        <v>195153.16</v>
      </c>
      <c r="C109" s="7">
        <v>785.48</v>
      </c>
    </row>
    <row r="110" spans="2:3" x14ac:dyDescent="0.2">
      <c r="B110" s="20">
        <v>206631.81</v>
      </c>
      <c r="C110" s="7">
        <v>781.0684</v>
      </c>
    </row>
    <row r="111" spans="2:3" x14ac:dyDescent="0.2">
      <c r="B111" s="20">
        <v>358525.59239999996</v>
      </c>
      <c r="C111" s="7">
        <v>1127.7556</v>
      </c>
    </row>
    <row r="112" spans="2:3" x14ac:dyDescent="0.2">
      <c r="B112" s="20">
        <v>223917.33600000001</v>
      </c>
      <c r="C112" s="7">
        <v>794.51840000000004</v>
      </c>
    </row>
    <row r="113" spans="2:3" x14ac:dyDescent="0.2">
      <c r="B113" s="20">
        <v>201518.89440000002</v>
      </c>
      <c r="C113" s="7">
        <v>794.51840000000004</v>
      </c>
    </row>
    <row r="114" spans="2:3" x14ac:dyDescent="0.2">
      <c r="B114" s="20">
        <v>269278.57199999999</v>
      </c>
      <c r="C114" s="7">
        <v>781.0684</v>
      </c>
    </row>
    <row r="115" spans="2:3" x14ac:dyDescent="0.2">
      <c r="B115" s="20">
        <v>204808.16039999996</v>
      </c>
      <c r="C115" s="7">
        <v>720.81239999999991</v>
      </c>
    </row>
    <row r="116" spans="2:3" x14ac:dyDescent="0.2">
      <c r="B116" s="20">
        <v>306878.45759999997</v>
      </c>
      <c r="C116" s="7">
        <v>927.83479999999997</v>
      </c>
    </row>
    <row r="117" spans="2:3" x14ac:dyDescent="0.2">
      <c r="B117" s="20">
        <v>275394.24839999998</v>
      </c>
      <c r="C117" s="7">
        <v>927.83479999999997</v>
      </c>
    </row>
    <row r="118" spans="2:3" x14ac:dyDescent="0.2">
      <c r="B118" s="20">
        <v>192092.24</v>
      </c>
      <c r="C118" s="7">
        <v>785.48</v>
      </c>
    </row>
    <row r="119" spans="2:3" x14ac:dyDescent="0.2">
      <c r="B119" s="20">
        <v>165430.28200000001</v>
      </c>
      <c r="C119" s="7">
        <v>618.16200000000003</v>
      </c>
    </row>
    <row r="120" spans="2:3" x14ac:dyDescent="0.2">
      <c r="B120" s="20">
        <v>310223.29079999996</v>
      </c>
      <c r="C120" s="7">
        <v>1109.2483999999999</v>
      </c>
    </row>
    <row r="121" spans="2:3" x14ac:dyDescent="0.2">
      <c r="B121" s="20">
        <v>231552.32559999998</v>
      </c>
      <c r="C121" s="7">
        <v>720.70479999999998</v>
      </c>
    </row>
    <row r="122" spans="2:3" x14ac:dyDescent="0.2">
      <c r="B122" s="20">
        <v>215774.28439999997</v>
      </c>
      <c r="C122" s="7">
        <v>720.81239999999991</v>
      </c>
    </row>
    <row r="123" spans="2:3" x14ac:dyDescent="0.2">
      <c r="B123" s="20">
        <v>289727.99040000001</v>
      </c>
      <c r="C123" s="7">
        <v>927.08159999999998</v>
      </c>
    </row>
    <row r="124" spans="2:3" x14ac:dyDescent="0.2">
      <c r="B124" s="20">
        <v>195874.94399999999</v>
      </c>
      <c r="C124" s="7">
        <v>798.28440000000001</v>
      </c>
    </row>
    <row r="125" spans="2:3" x14ac:dyDescent="0.2">
      <c r="B125" s="20">
        <v>357538.19519999996</v>
      </c>
      <c r="C125" s="7">
        <v>1057.9232</v>
      </c>
    </row>
    <row r="126" spans="2:3" x14ac:dyDescent="0.2">
      <c r="B126" s="20">
        <v>239248.7512</v>
      </c>
      <c r="C126" s="7">
        <v>781.0684</v>
      </c>
    </row>
    <row r="127" spans="2:3" x14ac:dyDescent="0.2">
      <c r="B127" s="20">
        <v>382277.14880000002</v>
      </c>
      <c r="C127" s="7">
        <v>1396.8632</v>
      </c>
    </row>
    <row r="128" spans="2:3" x14ac:dyDescent="0.2">
      <c r="B128" s="20">
        <v>248422.66399999999</v>
      </c>
      <c r="C128" s="7">
        <v>794.51840000000004</v>
      </c>
    </row>
    <row r="129" spans="2:3" x14ac:dyDescent="0.2">
      <c r="B129" s="20">
        <v>242740.65599999999</v>
      </c>
      <c r="C129" s="7">
        <v>923.20799999999997</v>
      </c>
    </row>
    <row r="130" spans="2:3" x14ac:dyDescent="0.2">
      <c r="B130" s="20">
        <v>253025.77720000001</v>
      </c>
      <c r="C130" s="7">
        <v>781.0684</v>
      </c>
    </row>
    <row r="131" spans="2:3" x14ac:dyDescent="0.2">
      <c r="B131" s="20">
        <v>234172.38800000004</v>
      </c>
      <c r="C131" s="7">
        <v>782.25200000000007</v>
      </c>
    </row>
    <row r="132" spans="2:3" x14ac:dyDescent="0.2">
      <c r="B132" s="20">
        <v>200678.75119999997</v>
      </c>
      <c r="C132" s="7">
        <v>733.18639999999994</v>
      </c>
    </row>
    <row r="133" spans="2:3" x14ac:dyDescent="0.2">
      <c r="B133" s="20">
        <v>226578.51199999999</v>
      </c>
      <c r="C133" s="7">
        <v>733.18639999999994</v>
      </c>
    </row>
    <row r="134" spans="2:3" x14ac:dyDescent="0.2">
      <c r="B134" s="20">
        <v>200148.89440000002</v>
      </c>
      <c r="C134" s="7">
        <v>794.51840000000004</v>
      </c>
    </row>
    <row r="135" spans="2:3" x14ac:dyDescent="0.2">
      <c r="B135" s="20">
        <v>218585.92480000001</v>
      </c>
      <c r="C135" s="7">
        <v>756.21280000000002</v>
      </c>
    </row>
    <row r="136" spans="2:3" x14ac:dyDescent="0.2">
      <c r="B136" s="20">
        <v>198841.69519999996</v>
      </c>
      <c r="C136" s="7">
        <v>736.62959999999987</v>
      </c>
    </row>
    <row r="137" spans="2:3" x14ac:dyDescent="0.2">
      <c r="B137" s="20">
        <v>252927.84</v>
      </c>
      <c r="C137" s="7">
        <v>785.48</v>
      </c>
    </row>
    <row r="138" spans="2:3" x14ac:dyDescent="0.2">
      <c r="B138" s="20">
        <v>225290.22039999999</v>
      </c>
      <c r="C138" s="7">
        <v>781.0684</v>
      </c>
    </row>
    <row r="139" spans="2:3" x14ac:dyDescent="0.2">
      <c r="B139" s="20">
        <v>234750.58600000001</v>
      </c>
      <c r="C139" s="7">
        <v>798.28440000000001</v>
      </c>
    </row>
    <row r="140" spans="2:3" x14ac:dyDescent="0.2">
      <c r="B140" s="20">
        <v>287466.41159999999</v>
      </c>
      <c r="C140" s="7">
        <v>798.28440000000001</v>
      </c>
    </row>
    <row r="141" spans="2:3" x14ac:dyDescent="0.2">
      <c r="B141" s="20">
        <v>229464.71119999999</v>
      </c>
      <c r="C141" s="7">
        <v>827.87439999999992</v>
      </c>
    </row>
    <row r="142" spans="2:3" x14ac:dyDescent="0.2">
      <c r="B142" s="20">
        <v>377313.5552</v>
      </c>
      <c r="C142" s="7">
        <v>1160.3584000000001</v>
      </c>
    </row>
    <row r="143" spans="2:3" x14ac:dyDescent="0.2">
      <c r="B143" s="20">
        <v>276759.18</v>
      </c>
      <c r="C143" s="7">
        <v>827.87439999999992</v>
      </c>
    </row>
    <row r="144" spans="2:3" x14ac:dyDescent="0.2">
      <c r="B144" s="20">
        <v>219373.4056</v>
      </c>
      <c r="C144" s="7">
        <v>723.8252</v>
      </c>
    </row>
    <row r="145" spans="2:3" x14ac:dyDescent="0.2">
      <c r="B145" s="20">
        <v>230216.21919999999</v>
      </c>
      <c r="C145" s="7">
        <v>798.28440000000001</v>
      </c>
    </row>
    <row r="146" spans="2:3" x14ac:dyDescent="0.2">
      <c r="B146" s="20">
        <v>410932.67319999996</v>
      </c>
      <c r="C146" s="7">
        <v>1238.5835999999999</v>
      </c>
    </row>
    <row r="147" spans="2:3" x14ac:dyDescent="0.2">
      <c r="B147" s="20">
        <v>214341.3364</v>
      </c>
      <c r="C147" s="7">
        <v>723.8252</v>
      </c>
    </row>
    <row r="148" spans="2:3" x14ac:dyDescent="0.2">
      <c r="B148" s="20">
        <v>248274.31359999999</v>
      </c>
      <c r="C148" s="7">
        <v>977.86879999999996</v>
      </c>
    </row>
    <row r="149" spans="2:3" x14ac:dyDescent="0.2">
      <c r="B149" s="20">
        <v>390494.27120000002</v>
      </c>
      <c r="C149" s="7">
        <v>1093.0008</v>
      </c>
    </row>
    <row r="150" spans="2:3" x14ac:dyDescent="0.2">
      <c r="B150" s="20">
        <v>293876.27480000001</v>
      </c>
      <c r="C150" s="7">
        <v>927.83479999999997</v>
      </c>
    </row>
    <row r="151" spans="2:3" x14ac:dyDescent="0.2">
      <c r="B151" s="20">
        <v>204286.66679999998</v>
      </c>
      <c r="C151" s="7">
        <v>701.65959999999995</v>
      </c>
    </row>
    <row r="152" spans="2:3" x14ac:dyDescent="0.2">
      <c r="B152" s="20">
        <v>230154.52999999997</v>
      </c>
      <c r="C152" s="7">
        <v>680.56999999999994</v>
      </c>
    </row>
    <row r="153" spans="2:3" x14ac:dyDescent="0.2">
      <c r="B153" s="20">
        <v>228170.02560000002</v>
      </c>
      <c r="C153" s="7">
        <v>723.93280000000004</v>
      </c>
    </row>
    <row r="154" spans="2:3" x14ac:dyDescent="0.2">
      <c r="B154" s="20">
        <v>205085.40479999999</v>
      </c>
      <c r="C154" s="7">
        <v>649.79639999999995</v>
      </c>
    </row>
    <row r="155" spans="2:3" x14ac:dyDescent="0.2">
      <c r="B155" s="20">
        <v>177555.06399999998</v>
      </c>
      <c r="C155" s="7">
        <v>649.79639999999995</v>
      </c>
    </row>
    <row r="156" spans="2:3" x14ac:dyDescent="0.2">
      <c r="B156" s="20">
        <v>217748.48000000001</v>
      </c>
      <c r="C156" s="7">
        <v>785.48</v>
      </c>
    </row>
    <row r="157" spans="2:3" x14ac:dyDescent="0.2">
      <c r="B157" s="20">
        <v>247739.44</v>
      </c>
      <c r="C157" s="7">
        <v>785.48</v>
      </c>
    </row>
    <row r="158" spans="2:3" x14ac:dyDescent="0.2">
      <c r="B158" s="20">
        <v>484458.03040000005</v>
      </c>
      <c r="C158" s="7">
        <v>1615.2912000000001</v>
      </c>
    </row>
    <row r="159" spans="2:3" x14ac:dyDescent="0.2">
      <c r="B159" s="20">
        <v>356506.36999999994</v>
      </c>
      <c r="C159" s="7">
        <v>1132.0595999999998</v>
      </c>
    </row>
    <row r="160" spans="2:3" x14ac:dyDescent="0.2">
      <c r="B160" s="20">
        <v>197869.36400000003</v>
      </c>
      <c r="C160" s="7">
        <v>720.38200000000006</v>
      </c>
    </row>
    <row r="161" spans="2:3" x14ac:dyDescent="0.2">
      <c r="B161" s="20">
        <v>236608.95279999997</v>
      </c>
      <c r="C161" s="7">
        <v>733.18639999999994</v>
      </c>
    </row>
    <row r="162" spans="2:3" x14ac:dyDescent="0.2">
      <c r="B162" s="20">
        <v>208930.81200000001</v>
      </c>
      <c r="C162" s="7">
        <v>782.25200000000007</v>
      </c>
    </row>
    <row r="163" spans="2:3" x14ac:dyDescent="0.2">
      <c r="B163" s="20">
        <v>263123.42080000002</v>
      </c>
      <c r="C163" s="7">
        <v>798.28440000000001</v>
      </c>
    </row>
    <row r="164" spans="2:3" x14ac:dyDescent="0.2">
      <c r="B164" s="20">
        <v>286433.57279999997</v>
      </c>
      <c r="C164" s="7">
        <v>1057.9232</v>
      </c>
    </row>
    <row r="165" spans="2:3" x14ac:dyDescent="0.2">
      <c r="B165" s="20">
        <v>229581.7836</v>
      </c>
      <c r="C165" s="7">
        <v>723.8252</v>
      </c>
    </row>
    <row r="166" spans="2:3" x14ac:dyDescent="0.2">
      <c r="B166" s="20">
        <v>252053.0264</v>
      </c>
      <c r="C166" s="7">
        <v>798.28440000000001</v>
      </c>
    </row>
    <row r="167" spans="2:3" x14ac:dyDescent="0.2">
      <c r="B167" s="20">
        <v>244820.66720000003</v>
      </c>
      <c r="C167" s="7">
        <v>794.51840000000004</v>
      </c>
    </row>
    <row r="168" spans="2:3" x14ac:dyDescent="0.2">
      <c r="B168" s="20">
        <v>241620.48320000002</v>
      </c>
      <c r="C168" s="7">
        <v>794.51840000000004</v>
      </c>
    </row>
    <row r="169" spans="2:3" x14ac:dyDescent="0.2">
      <c r="B169" s="20">
        <v>235762.34000000003</v>
      </c>
      <c r="C169" s="7">
        <v>782.25200000000007</v>
      </c>
    </row>
    <row r="170" spans="2:3" x14ac:dyDescent="0.2">
      <c r="B170" s="20">
        <v>236639.56</v>
      </c>
      <c r="C170" s="7">
        <v>785.48</v>
      </c>
    </row>
    <row r="171" spans="2:3" x14ac:dyDescent="0.2">
      <c r="B171" s="20">
        <v>294807.64799999999</v>
      </c>
      <c r="C171" s="7">
        <v>923.20799999999997</v>
      </c>
    </row>
    <row r="172" spans="2:3" x14ac:dyDescent="0.2">
      <c r="B172" s="20">
        <v>293828.68799999997</v>
      </c>
      <c r="C172" s="7">
        <v>923.20799999999997</v>
      </c>
    </row>
    <row r="173" spans="2:3" x14ac:dyDescent="0.2">
      <c r="B173" s="20">
        <v>412856.56159999996</v>
      </c>
      <c r="C173" s="7">
        <v>1434.0927999999999</v>
      </c>
    </row>
    <row r="174" spans="2:3" x14ac:dyDescent="0.2">
      <c r="B174" s="20">
        <v>224076.83600000001</v>
      </c>
      <c r="C174" s="7">
        <v>782.25200000000007</v>
      </c>
    </row>
    <row r="175" spans="2:3" x14ac:dyDescent="0.2">
      <c r="B175" s="20">
        <v>258015.61439999999</v>
      </c>
      <c r="C175" s="7">
        <v>781.0684</v>
      </c>
    </row>
    <row r="176" spans="2:3" x14ac:dyDescent="0.2">
      <c r="B176" s="20">
        <v>153466.71240000002</v>
      </c>
      <c r="C176" s="7">
        <v>618.37720000000002</v>
      </c>
    </row>
    <row r="177" spans="2:3" x14ac:dyDescent="0.2">
      <c r="B177" s="20">
        <v>261871.696</v>
      </c>
      <c r="C177" s="7">
        <v>923.20799999999997</v>
      </c>
    </row>
    <row r="178" spans="2:3" x14ac:dyDescent="0.2">
      <c r="B178" s="20">
        <v>210038.6992</v>
      </c>
      <c r="C178" s="7">
        <v>781.0684</v>
      </c>
    </row>
    <row r="179" spans="2:3" x14ac:dyDescent="0.2">
      <c r="B179" s="20">
        <v>210824.0576</v>
      </c>
      <c r="C179" s="7">
        <v>781.0684</v>
      </c>
    </row>
    <row r="180" spans="2:3" x14ac:dyDescent="0.2">
      <c r="B180" s="20">
        <v>249075.6568</v>
      </c>
      <c r="C180" s="7">
        <v>781.0684</v>
      </c>
    </row>
    <row r="181" spans="2:3" x14ac:dyDescent="0.2">
      <c r="B181" s="20">
        <v>219865.76079999999</v>
      </c>
      <c r="C181" s="7">
        <v>697.89359999999999</v>
      </c>
    </row>
    <row r="182" spans="2:3" x14ac:dyDescent="0.2">
      <c r="B182" s="20">
        <v>204292.49399999998</v>
      </c>
      <c r="C182" s="7">
        <v>670.88599999999997</v>
      </c>
    </row>
    <row r="183" spans="2:3" x14ac:dyDescent="0.2">
      <c r="B183" s="20">
        <v>261579.89200000002</v>
      </c>
      <c r="C183" s="7">
        <v>782.25200000000007</v>
      </c>
    </row>
    <row r="184" spans="2:3" x14ac:dyDescent="0.2">
      <c r="B184" s="20">
        <v>222867.42080000002</v>
      </c>
      <c r="C184" s="7">
        <v>743.40840000000003</v>
      </c>
    </row>
    <row r="185" spans="2:3" x14ac:dyDescent="0.2">
      <c r="B185" s="20">
        <v>291494.36</v>
      </c>
      <c r="C185" s="7">
        <v>923.20799999999997</v>
      </c>
    </row>
    <row r="186" spans="2:3" x14ac:dyDescent="0.2">
      <c r="B186" s="20">
        <v>296483.14399999997</v>
      </c>
      <c r="C186" s="7">
        <v>923.20799999999997</v>
      </c>
    </row>
    <row r="187" spans="2:3" x14ac:dyDescent="0.2">
      <c r="B187" s="16">
        <v>532877.38399999996</v>
      </c>
      <c r="C187" s="7">
        <v>1769.4819999999997</v>
      </c>
    </row>
    <row r="188" spans="2:3" x14ac:dyDescent="0.2">
      <c r="B188" s="20">
        <v>117564.0716</v>
      </c>
      <c r="C188" s="7">
        <v>410.70920000000001</v>
      </c>
    </row>
    <row r="189" spans="2:3" x14ac:dyDescent="0.2">
      <c r="B189" s="20">
        <v>317196.39999999997</v>
      </c>
      <c r="C189" s="7">
        <v>1200.82</v>
      </c>
    </row>
    <row r="190" spans="2:3" x14ac:dyDescent="0.2">
      <c r="B190" s="20">
        <v>264142.16000000003</v>
      </c>
      <c r="C190" s="7">
        <v>800.96</v>
      </c>
    </row>
    <row r="191" spans="2:3" x14ac:dyDescent="0.2">
      <c r="B191" s="20">
        <v>222947.20879999999</v>
      </c>
      <c r="C191" s="7">
        <v>827.87439999999992</v>
      </c>
    </row>
    <row r="192" spans="2:3" x14ac:dyDescent="0.2">
      <c r="B192" s="20">
        <v>250312.5344</v>
      </c>
      <c r="C192" s="7">
        <v>775.6884</v>
      </c>
    </row>
    <row r="193" spans="2:3" x14ac:dyDescent="0.2">
      <c r="B193" s="20">
        <v>246050.40400000001</v>
      </c>
      <c r="C193" s="7">
        <v>775.6884</v>
      </c>
    </row>
    <row r="194" spans="2:3" x14ac:dyDescent="0.2">
      <c r="B194" s="20">
        <v>529317.28319999995</v>
      </c>
      <c r="C194" s="7">
        <v>1604.7463999999998</v>
      </c>
    </row>
    <row r="195" spans="2:3" x14ac:dyDescent="0.2">
      <c r="B195" s="20">
        <v>169158.29440000001</v>
      </c>
      <c r="C195" s="7">
        <v>587.2808</v>
      </c>
    </row>
    <row r="196" spans="2:3" x14ac:dyDescent="0.2">
      <c r="B196" s="20">
        <v>206958.712</v>
      </c>
      <c r="C196" s="7">
        <v>756.21280000000002</v>
      </c>
    </row>
    <row r="197" spans="2:3" x14ac:dyDescent="0.2">
      <c r="B197" s="20">
        <v>206445.42319999999</v>
      </c>
      <c r="C197" s="7">
        <v>743.0856</v>
      </c>
    </row>
    <row r="198" spans="2:3" x14ac:dyDescent="0.2">
      <c r="B198" s="20">
        <v>239341.58079999997</v>
      </c>
      <c r="C198" s="7">
        <v>827.87439999999992</v>
      </c>
    </row>
    <row r="199" spans="2:3" x14ac:dyDescent="0.2">
      <c r="B199" s="20">
        <v>398903.42240000004</v>
      </c>
      <c r="C199" s="7">
        <v>1160.3584000000001</v>
      </c>
    </row>
    <row r="200" spans="2:3" x14ac:dyDescent="0.2">
      <c r="B200" s="20">
        <v>210745.16639999999</v>
      </c>
      <c r="C200" s="7">
        <v>743.0856</v>
      </c>
    </row>
    <row r="201" spans="2:3" x14ac:dyDescent="0.2">
      <c r="B201" s="20">
        <v>331154.87840000005</v>
      </c>
      <c r="C201" s="7">
        <v>1160.3584000000001</v>
      </c>
    </row>
    <row r="202" spans="2:3" x14ac:dyDescent="0.2">
      <c r="B202" s="20">
        <v>204434.6784</v>
      </c>
      <c r="C202" s="7">
        <v>625.80160000000001</v>
      </c>
    </row>
    <row r="203" spans="2:3" x14ac:dyDescent="0.2">
      <c r="B203" s="20">
        <v>189194.30720000001</v>
      </c>
      <c r="C203" s="7">
        <v>756.21280000000002</v>
      </c>
    </row>
    <row r="204" spans="2:3" x14ac:dyDescent="0.2">
      <c r="B204" s="20">
        <v>204027.0912</v>
      </c>
      <c r="C204" s="7">
        <v>625.80160000000001</v>
      </c>
    </row>
    <row r="205" spans="2:3" x14ac:dyDescent="0.2">
      <c r="B205" s="16">
        <v>400865.91599999997</v>
      </c>
      <c r="C205" s="7">
        <v>1238.5835999999999</v>
      </c>
    </row>
    <row r="206" spans="2:3" x14ac:dyDescent="0.2">
      <c r="B206" s="16">
        <v>217787.71039999998</v>
      </c>
      <c r="C206" s="7">
        <v>713.71079999999995</v>
      </c>
    </row>
    <row r="207" spans="2:3" x14ac:dyDescent="0.2">
      <c r="B207" s="16">
        <v>219630.90120000002</v>
      </c>
      <c r="C207" s="7">
        <v>763.20680000000004</v>
      </c>
    </row>
    <row r="208" spans="2:3" x14ac:dyDescent="0.2">
      <c r="B208" s="16">
        <v>244624.87199999997</v>
      </c>
      <c r="C208" s="7">
        <v>798.49959999999987</v>
      </c>
    </row>
    <row r="209" spans="2:3" x14ac:dyDescent="0.2">
      <c r="B209" s="16">
        <v>163162.8792</v>
      </c>
      <c r="C209" s="7">
        <v>618.37720000000002</v>
      </c>
    </row>
    <row r="210" spans="2:3" x14ac:dyDescent="0.2">
      <c r="B210" s="16">
        <v>401302.81920000003</v>
      </c>
      <c r="C210" s="7">
        <v>1479.7152000000001</v>
      </c>
    </row>
    <row r="211" spans="2:3" x14ac:dyDescent="0.2">
      <c r="B211" s="16">
        <v>538271.73560000001</v>
      </c>
      <c r="C211" s="7">
        <v>1603.9931999999999</v>
      </c>
    </row>
    <row r="212" spans="2:3" x14ac:dyDescent="0.2">
      <c r="B212" s="16">
        <v>461464.99200000003</v>
      </c>
      <c r="C212" s="7">
        <v>1615.2912000000001</v>
      </c>
    </row>
    <row r="213" spans="2:3" x14ac:dyDescent="0.2">
      <c r="B213" s="16">
        <v>275812.49280000001</v>
      </c>
      <c r="C213" s="7">
        <v>784.1887999999999</v>
      </c>
    </row>
    <row r="214" spans="2:3" x14ac:dyDescent="0.2">
      <c r="B214" s="16">
        <v>216552.71200000003</v>
      </c>
      <c r="C214" s="7">
        <v>720.38200000000006</v>
      </c>
    </row>
    <row r="215" spans="2:3" x14ac:dyDescent="0.2">
      <c r="B215" s="16">
        <v>495570.44480000006</v>
      </c>
      <c r="C215" s="7">
        <v>1596.3536000000001</v>
      </c>
    </row>
    <row r="216" spans="2:3" x14ac:dyDescent="0.2">
      <c r="B216" s="16">
        <v>388656.80639999994</v>
      </c>
      <c r="C216" s="7">
        <v>1121.9451999999999</v>
      </c>
    </row>
    <row r="217" spans="2:3" x14ac:dyDescent="0.2">
      <c r="B217" s="16">
        <v>495024.09120000002</v>
      </c>
      <c r="C217" s="7">
        <v>1596.3536000000001</v>
      </c>
    </row>
    <row r="218" spans="2:3" x14ac:dyDescent="0.2">
      <c r="B218" s="16">
        <v>526947.16320000007</v>
      </c>
      <c r="C218" s="7">
        <v>1596.3536000000001</v>
      </c>
    </row>
    <row r="219" spans="2:3" x14ac:dyDescent="0.2">
      <c r="B219" s="16">
        <v>427236.09959999996</v>
      </c>
      <c r="C219" s="7">
        <v>1273.8763999999999</v>
      </c>
    </row>
    <row r="220" spans="2:3" x14ac:dyDescent="0.2">
      <c r="B220" s="16">
        <v>327044.36839999998</v>
      </c>
      <c r="C220" s="7">
        <v>966.57079999999996</v>
      </c>
    </row>
    <row r="221" spans="2:3" x14ac:dyDescent="0.2">
      <c r="B221" s="16">
        <v>385447.68719999999</v>
      </c>
      <c r="C221" s="7">
        <v>1357.1587999999999</v>
      </c>
    </row>
    <row r="222" spans="2:3" x14ac:dyDescent="0.2">
      <c r="B222" s="16">
        <v>401894.81799999997</v>
      </c>
      <c r="C222" s="7">
        <v>1343.386</v>
      </c>
    </row>
    <row r="223" spans="2:3" x14ac:dyDescent="0.2">
      <c r="B223" s="16">
        <v>264275.78240000003</v>
      </c>
      <c r="C223" s="7">
        <v>758.68760000000009</v>
      </c>
    </row>
    <row r="224" spans="2:3" x14ac:dyDescent="0.2">
      <c r="B224" s="16">
        <v>231348.92799999996</v>
      </c>
      <c r="C224" s="7">
        <v>789.24599999999987</v>
      </c>
    </row>
    <row r="225" spans="2:3" x14ac:dyDescent="0.2">
      <c r="B225" s="16">
        <v>264238.94999999995</v>
      </c>
      <c r="C225" s="7">
        <v>789.24599999999987</v>
      </c>
    </row>
    <row r="226" spans="2:3" x14ac:dyDescent="0.2">
      <c r="B226" s="16">
        <v>217357.63279999999</v>
      </c>
      <c r="C226" s="7">
        <v>733.18639999999994</v>
      </c>
    </row>
    <row r="227" spans="2:3" x14ac:dyDescent="0.2">
      <c r="B227" s="16">
        <v>482404.31200000003</v>
      </c>
      <c r="C227" s="7">
        <v>1611.8480000000002</v>
      </c>
    </row>
    <row r="228" spans="2:3" x14ac:dyDescent="0.2">
      <c r="B228" s="16">
        <v>228937.89599999995</v>
      </c>
      <c r="C228" s="7">
        <v>789.24599999999987</v>
      </c>
    </row>
    <row r="229" spans="2:3" x14ac:dyDescent="0.2">
      <c r="B229" s="16">
        <v>498994.03200000006</v>
      </c>
      <c r="C229" s="7">
        <v>1611.8480000000002</v>
      </c>
    </row>
    <row r="230" spans="2:3" x14ac:dyDescent="0.2">
      <c r="B230" s="16">
        <v>256376.27599999995</v>
      </c>
      <c r="C230" s="7">
        <v>789.24599999999987</v>
      </c>
    </row>
    <row r="231" spans="2:3" x14ac:dyDescent="0.2">
      <c r="B231" s="16">
        <v>255243.10879999999</v>
      </c>
      <c r="C231" s="7">
        <v>794.51840000000004</v>
      </c>
    </row>
    <row r="232" spans="2:3" x14ac:dyDescent="0.2">
      <c r="B232" s="16">
        <v>506786.66400000005</v>
      </c>
      <c r="C232" s="7">
        <v>1611.8480000000002</v>
      </c>
    </row>
    <row r="233" spans="2:3" x14ac:dyDescent="0.2">
      <c r="B233" s="16">
        <v>233172.48999999996</v>
      </c>
      <c r="C233" s="7">
        <v>789.24599999999987</v>
      </c>
    </row>
    <row r="234" spans="2:3" x14ac:dyDescent="0.2">
      <c r="B234" s="16">
        <v>233834.00480000002</v>
      </c>
      <c r="C234" s="7">
        <v>794.51840000000004</v>
      </c>
    </row>
    <row r="235" spans="2:3" x14ac:dyDescent="0.2">
      <c r="B235" s="16">
        <v>523373.44800000009</v>
      </c>
      <c r="C235" s="7">
        <v>1611.8480000000002</v>
      </c>
    </row>
    <row r="236" spans="2:3" x14ac:dyDescent="0.2">
      <c r="B236" s="16">
        <v>228872.91199999995</v>
      </c>
      <c r="C236" s="7">
        <v>789.24599999999987</v>
      </c>
    </row>
    <row r="237" spans="2:3" x14ac:dyDescent="0.2">
      <c r="B237" s="16">
        <v>208655.6704</v>
      </c>
      <c r="C237" s="7">
        <v>794.51840000000004</v>
      </c>
    </row>
    <row r="238" spans="2:3" x14ac:dyDescent="0.2">
      <c r="B238" s="16">
        <v>322952.55839999998</v>
      </c>
      <c r="C238" s="7">
        <v>1111.7231999999999</v>
      </c>
    </row>
    <row r="239" spans="2:3" x14ac:dyDescent="0.2">
      <c r="B239" s="16">
        <v>216826</v>
      </c>
      <c r="C239" s="7">
        <v>785.48</v>
      </c>
    </row>
    <row r="240" spans="2:3" x14ac:dyDescent="0.2">
      <c r="B240" s="16">
        <v>298730.40399999998</v>
      </c>
      <c r="C240" s="7">
        <v>1058.2459999999999</v>
      </c>
    </row>
    <row r="241" spans="2:3" x14ac:dyDescent="0.2">
      <c r="B241" s="16">
        <v>230495.00639999998</v>
      </c>
      <c r="C241" s="7">
        <v>791.72079999999994</v>
      </c>
    </row>
    <row r="242" spans="2:3" x14ac:dyDescent="0.2">
      <c r="B242" s="16">
        <v>346048.04079999996</v>
      </c>
      <c r="C242" s="7">
        <v>1068.5755999999999</v>
      </c>
    </row>
    <row r="243" spans="2:3" x14ac:dyDescent="0.2">
      <c r="B243" s="16">
        <v>377043.5956</v>
      </c>
      <c r="C243" s="7">
        <v>1325.3091999999999</v>
      </c>
    </row>
    <row r="244" spans="2:3" x14ac:dyDescent="0.2">
      <c r="B244" s="16">
        <v>413761.70639999997</v>
      </c>
      <c r="C244" s="7">
        <v>1273.8763999999999</v>
      </c>
    </row>
    <row r="245" spans="2:3" x14ac:dyDescent="0.2">
      <c r="B245" s="16">
        <v>212644.39479999998</v>
      </c>
      <c r="C245" s="7">
        <v>798.49959999999987</v>
      </c>
    </row>
    <row r="246" spans="2:3" x14ac:dyDescent="0.2">
      <c r="B246" s="16">
        <v>250415.38199999995</v>
      </c>
      <c r="C246" s="7">
        <v>798.49959999999987</v>
      </c>
    </row>
    <row r="247" spans="2:3" x14ac:dyDescent="0.2">
      <c r="B247" s="16">
        <v>219252.89199999996</v>
      </c>
      <c r="C247" s="7">
        <v>798.49959999999987</v>
      </c>
    </row>
    <row r="248" spans="2:3" x14ac:dyDescent="0.2">
      <c r="B248" s="16">
        <v>264011.69799999997</v>
      </c>
      <c r="C248" s="7">
        <v>1058.2459999999999</v>
      </c>
    </row>
    <row r="249" spans="2:3" x14ac:dyDescent="0.2">
      <c r="B249" s="16">
        <v>211406.86800000002</v>
      </c>
      <c r="C249" s="7">
        <v>618.16200000000003</v>
      </c>
    </row>
    <row r="250" spans="2:3" x14ac:dyDescent="0.2">
      <c r="B250" s="16">
        <v>396330.29079999996</v>
      </c>
      <c r="C250" s="7">
        <v>1273.8763999999999</v>
      </c>
    </row>
    <row r="251" spans="2:3" x14ac:dyDescent="0.2">
      <c r="B251" s="16">
        <v>227072.87839999996</v>
      </c>
      <c r="C251" s="7">
        <v>798.49959999999987</v>
      </c>
    </row>
    <row r="252" spans="2:3" x14ac:dyDescent="0.2">
      <c r="B252" s="16">
        <v>276323.86559999996</v>
      </c>
      <c r="C252" s="7">
        <v>798.49959999999987</v>
      </c>
    </row>
    <row r="253" spans="2:3" x14ac:dyDescent="0.2">
      <c r="B253" s="16">
        <v>230943.37959999996</v>
      </c>
      <c r="C253" s="7">
        <v>798.49959999999987</v>
      </c>
    </row>
    <row r="254" spans="2:3" x14ac:dyDescent="0.2">
      <c r="B254" s="16">
        <v>315382.11</v>
      </c>
      <c r="C254" s="7">
        <v>1058.2459999999999</v>
      </c>
    </row>
    <row r="255" spans="2:3" x14ac:dyDescent="0.2">
      <c r="B255" s="16">
        <v>372016.56160000002</v>
      </c>
      <c r="C255" s="7">
        <v>1273.5536</v>
      </c>
    </row>
    <row r="256" spans="2:3" x14ac:dyDescent="0.2">
      <c r="B256" s="16">
        <v>237680.87519999995</v>
      </c>
      <c r="C256" s="7">
        <v>798.49959999999987</v>
      </c>
    </row>
    <row r="257" spans="2:3" x14ac:dyDescent="0.2">
      <c r="B257" s="16">
        <v>234032.88399999996</v>
      </c>
      <c r="C257" s="7">
        <v>798.49959999999987</v>
      </c>
    </row>
    <row r="258" spans="2:3" x14ac:dyDescent="0.2">
      <c r="B258" s="16">
        <v>273165.57680000004</v>
      </c>
      <c r="C258" s="7">
        <v>798.28440000000001</v>
      </c>
    </row>
    <row r="259" spans="2:3" x14ac:dyDescent="0.2">
      <c r="B259" s="16">
        <v>271227.49439999997</v>
      </c>
      <c r="C259" s="7">
        <v>1057.9232</v>
      </c>
    </row>
    <row r="260" spans="2:3" x14ac:dyDescent="0.2">
      <c r="B260" s="16">
        <v>349865.22239999997</v>
      </c>
      <c r="C260" s="7">
        <v>1273.5536</v>
      </c>
    </row>
    <row r="261" spans="2:3" x14ac:dyDescent="0.2">
      <c r="B261" s="16">
        <v>199730.734</v>
      </c>
      <c r="C261" s="7">
        <v>618.16200000000003</v>
      </c>
    </row>
    <row r="262" spans="2:3" x14ac:dyDescent="0.2">
      <c r="B262" s="16">
        <v>338482.45439999999</v>
      </c>
      <c r="C262" s="7">
        <v>1273.5536</v>
      </c>
    </row>
    <row r="263" spans="2:3" x14ac:dyDescent="0.2">
      <c r="B263" s="16">
        <v>351304.57759999996</v>
      </c>
      <c r="C263" s="7">
        <v>1057.9232</v>
      </c>
    </row>
    <row r="264" spans="2:3" x14ac:dyDescent="0.2">
      <c r="B264" s="16">
        <v>338472.13279999996</v>
      </c>
      <c r="C264" s="7">
        <v>1273.5536</v>
      </c>
    </row>
    <row r="265" spans="2:3" x14ac:dyDescent="0.2">
      <c r="B265" s="16">
        <v>212916.35680000001</v>
      </c>
      <c r="C265" s="7">
        <v>798.28440000000001</v>
      </c>
    </row>
    <row r="266" spans="2:3" x14ac:dyDescent="0.2">
      <c r="B266" s="16">
        <v>308660.80319999997</v>
      </c>
      <c r="C266" s="7">
        <v>1057.9232</v>
      </c>
    </row>
    <row r="267" spans="2:3" x14ac:dyDescent="0.2">
      <c r="B267" s="16">
        <v>147343.69400000002</v>
      </c>
      <c r="C267" s="7">
        <v>606.32600000000002</v>
      </c>
    </row>
    <row r="268" spans="2:3" x14ac:dyDescent="0.2">
      <c r="B268" s="16">
        <v>448574.6704</v>
      </c>
      <c r="C268" s="7">
        <v>1273.5536</v>
      </c>
    </row>
    <row r="269" spans="2:3" x14ac:dyDescent="0.2">
      <c r="B269" s="16">
        <v>255337.89800000002</v>
      </c>
      <c r="C269" s="7">
        <v>798.28440000000001</v>
      </c>
    </row>
    <row r="270" spans="2:3" x14ac:dyDescent="0.2">
      <c r="B270" s="16">
        <v>175773.58559999999</v>
      </c>
      <c r="C270" s="7">
        <v>598.5788</v>
      </c>
    </row>
    <row r="271" spans="2:3" x14ac:dyDescent="0.2">
      <c r="B271" s="16">
        <v>322610.73919999995</v>
      </c>
      <c r="C271" s="7">
        <v>1238.5835999999999</v>
      </c>
    </row>
    <row r="272" spans="2:3" x14ac:dyDescent="0.2">
      <c r="B272" s="16">
        <v>279191.25599999999</v>
      </c>
      <c r="C272" s="7">
        <v>794.51840000000004</v>
      </c>
    </row>
    <row r="273" spans="2:3" x14ac:dyDescent="0.2">
      <c r="B273" s="16">
        <v>287996.52960000001</v>
      </c>
      <c r="C273" s="7">
        <v>1013.2692</v>
      </c>
    </row>
    <row r="274" spans="2:3" x14ac:dyDescent="0.2">
      <c r="B274" s="16">
        <v>365868.77759999997</v>
      </c>
      <c r="C274" s="7">
        <v>1074.7087999999999</v>
      </c>
    </row>
    <row r="275" spans="2:3" x14ac:dyDescent="0.2">
      <c r="B275" s="16">
        <v>199216.40399999995</v>
      </c>
      <c r="C275" s="7">
        <v>789.24599999999987</v>
      </c>
    </row>
  </sheetData>
  <dataValidations count="1">
    <dataValidation allowBlank="1" showErrorMessage="1" sqref="B1:B2" xr:uid="{00000000-0002-0000-0400-000000000000}"/>
  </dataValidation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201" activePane="bottomLeft" state="frozen"/>
      <selection pane="bottomLeft" activeCell="L220" sqref="L220"/>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7109375" style="1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527</v>
      </c>
      <c r="W1" s="14"/>
    </row>
    <row r="2" spans="2:27" ht="12" x14ac:dyDescent="0.25">
      <c r="B2" s="19" t="s">
        <v>181</v>
      </c>
      <c r="W2" s="14"/>
    </row>
    <row r="3" spans="2:27" ht="12" x14ac:dyDescent="0.25">
      <c r="B3" s="19"/>
      <c r="W3" s="14"/>
    </row>
    <row r="4" spans="2:27" ht="15" customHeight="1" x14ac:dyDescent="0.25">
      <c r="B4" s="45" t="s">
        <v>528</v>
      </c>
      <c r="C4" s="45"/>
      <c r="D4" s="45"/>
      <c r="E4" s="45"/>
      <c r="F4" s="45"/>
      <c r="G4" s="45"/>
      <c r="H4" s="45"/>
      <c r="I4" s="45"/>
      <c r="J4" s="45"/>
      <c r="L4" s="45" t="s">
        <v>529</v>
      </c>
      <c r="M4" s="45"/>
      <c r="N4" s="45"/>
      <c r="O4" s="45"/>
      <c r="P4" s="45"/>
      <c r="Q4" s="45"/>
      <c r="R4" s="45"/>
      <c r="S4" s="45"/>
      <c r="T4" s="45"/>
      <c r="U4" s="45"/>
      <c r="V4" s="45"/>
      <c r="W4" s="45"/>
      <c r="X4" s="45"/>
      <c r="Y4" s="45"/>
      <c r="Z4" s="45"/>
      <c r="AA4" s="45"/>
    </row>
    <row r="5" spans="2:27" ht="13.9" customHeight="1" thickBot="1" x14ac:dyDescent="0.3">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25">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25">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1"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Task 1</vt:lpstr>
      <vt:lpstr>Tasks 2,3,4</vt:lpstr>
      <vt:lpstr>Task 5</vt:lpstr>
      <vt:lpstr>Tasks 6,7</vt:lpstr>
      <vt:lpstr>Tasks 8,9</vt:lpstr>
      <vt:lpstr>Task 10</vt:lpstr>
      <vt:lpstr>365RE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Espinal V.</dc:creator>
  <cp:lastModifiedBy>Vladimir Aparicio Aparicio</cp:lastModifiedBy>
  <dcterms:created xsi:type="dcterms:W3CDTF">2017-06-08T15:05:34Z</dcterms:created>
  <dcterms:modified xsi:type="dcterms:W3CDTF">2022-09-10T21:10:29Z</dcterms:modified>
</cp:coreProperties>
</file>