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Linea\Html Bodegas\"/>
    </mc:Choice>
  </mc:AlternateContent>
  <xr:revisionPtr revIDLastSave="0" documentId="13_ncr:1_{31DA5DB0-565D-4E21-80AB-BF1FECE4EEA4}" xr6:coauthVersionLast="47" xr6:coauthVersionMax="47" xr10:uidLastSave="{00000000-0000-0000-0000-000000000000}"/>
  <bookViews>
    <workbookView xWindow="-120" yWindow="-120" windowWidth="20730" windowHeight="11040" xr2:uid="{1DC1479E-A587-43A0-8964-5E1B27E8A63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0" i="1"/>
  <c r="E19" i="1"/>
  <c r="E18" i="1"/>
  <c r="E17" i="1"/>
  <c r="E16" i="1"/>
  <c r="E11" i="1"/>
  <c r="J27" i="1"/>
  <c r="J23" i="1"/>
</calcChain>
</file>

<file path=xl/sharedStrings.xml><?xml version="1.0" encoding="utf-8"?>
<sst xmlns="http://schemas.openxmlformats.org/spreadsheetml/2006/main" count="301" uniqueCount="163">
  <si>
    <t>PROYECTO</t>
  </si>
  <si>
    <t>CENTRO DE COSTOS</t>
  </si>
  <si>
    <t>CIUDAD</t>
  </si>
  <si>
    <t>TIPO DE BODEGA</t>
  </si>
  <si>
    <t>DIRECCION</t>
  </si>
  <si>
    <t>CONCEPTO</t>
  </si>
  <si>
    <t>ESTADO</t>
  </si>
  <si>
    <t>0002-0001</t>
  </si>
  <si>
    <t>APARTADO</t>
  </si>
  <si>
    <t>REMOTA</t>
  </si>
  <si>
    <t>REMOTA-TECNICO</t>
  </si>
  <si>
    <t>CLL 104B # 101-23 barrio nueva civilización</t>
  </si>
  <si>
    <t>ACTIVO</t>
  </si>
  <si>
    <t>BANCA</t>
  </si>
  <si>
    <t>0003-0005</t>
  </si>
  <si>
    <t>JULIO TUBERQUIA JOSE SEBASTIAN</t>
  </si>
  <si>
    <t>CALLE 103B # 100-36 BARRIO VELEZ</t>
  </si>
  <si>
    <t>ALQUILER BODEGA BANCA</t>
  </si>
  <si>
    <t>0002-0005</t>
  </si>
  <si>
    <t>ARMENIA</t>
  </si>
  <si>
    <t>0003-0001</t>
  </si>
  <si>
    <t>BARRANQUILLA</t>
  </si>
  <si>
    <t>PRINCIPAL</t>
  </si>
  <si>
    <t>CALLE 77 # 59 - 35 OFICINA 1518 EDIFICIO CENTRO EMPRESARIAL LAS AMERICAS</t>
  </si>
  <si>
    <t>ALQUILER SEDE BARRANQUILLA</t>
  </si>
  <si>
    <t>ADMON</t>
  </si>
  <si>
    <t>BRANDOW GOMEZ</t>
  </si>
  <si>
    <t>0001-0003</t>
  </si>
  <si>
    <t>BOGOTÁ</t>
  </si>
  <si>
    <t>ALQUILER SEDE BOGOTA</t>
  </si>
  <si>
    <t>CALLE 24 # 32 - 78</t>
  </si>
  <si>
    <t>BUCARAMANGA</t>
  </si>
  <si>
    <t>0004-0004</t>
  </si>
  <si>
    <t>CALLE 52 #36 -07 APARTAMENTO 202 QUE HACE PARTE DEL BARRIO CABECERA
DEL LLANO</t>
  </si>
  <si>
    <t>ALQUILER SEDE</t>
  </si>
  <si>
    <t>0002-0002</t>
  </si>
  <si>
    <t>LUIS ARTURO ORTIZ</t>
  </si>
  <si>
    <t>BUENAVENTURA</t>
  </si>
  <si>
    <t>CRA 62 - 15 -2</t>
  </si>
  <si>
    <t>0001-0002</t>
  </si>
  <si>
    <t>CALI</t>
  </si>
  <si>
    <t>AVENIDA 5 B NORTE # 21 N - 69 BARRIO VERSALLES</t>
  </si>
  <si>
    <t>ALQUILER SEDE CALI</t>
  </si>
  <si>
    <t>ALEXANDER CANEDO HERRERA</t>
  </si>
  <si>
    <t>CARTAGENA</t>
  </si>
  <si>
    <t>Lo amador Calle El Progreso 32 - 09</t>
  </si>
  <si>
    <t>ALQUILER DE BODEGA BANCA</t>
  </si>
  <si>
    <t>GTD</t>
  </si>
  <si>
    <t>0024-0001</t>
  </si>
  <si>
    <t>MARCIAL POLO MONTERROSA</t>
  </si>
  <si>
    <t>MZ 5 LT 3 SECTOR VILLA FANNY BARRIO SAN FERNANDO</t>
  </si>
  <si>
    <t>ALQUILER DE BODEGA GTD</t>
  </si>
  <si>
    <t>CUCUTA</t>
  </si>
  <si>
    <t>0004-0001</t>
  </si>
  <si>
    <t>AV 3 O DEMETRIO MENDOZA #19-39 OFICINA 208 CONJUNTO COMERCIAL NAVARRA BARRIO SAN LUIS</t>
  </si>
  <si>
    <t>BERMUDEZ SANCHEZ JOSE NEYBER</t>
  </si>
  <si>
    <t>FLORENCIA</t>
  </si>
  <si>
    <t>CRA 9 # 2B 42 PUEBLO NUEVO</t>
  </si>
  <si>
    <t>0003-0003</t>
  </si>
  <si>
    <t>EDWIN ESTEBAN BARRAGAN TAFUR</t>
  </si>
  <si>
    <t>IBAGUE</t>
  </si>
  <si>
    <t>CALLE 43 # 7 -06 BARRIO RESTREPO</t>
  </si>
  <si>
    <t>0004-0002</t>
  </si>
  <si>
    <t>MANIZALES</t>
  </si>
  <si>
    <t>JUAN DIEGO JARAMILLO PERALTA</t>
  </si>
  <si>
    <t>CL 2A # 18-28 BARRIO PRADERA</t>
  </si>
  <si>
    <t>0001-0001</t>
  </si>
  <si>
    <t>MEDELLIN</t>
  </si>
  <si>
    <t xml:space="preserve">CALLE 7 SUR Nª 51A-112 OFICINA 503 </t>
  </si>
  <si>
    <t>ALQUILER SEDE MEDELLIN</t>
  </si>
  <si>
    <t>C&amp;W</t>
  </si>
  <si>
    <t>0014-0001</t>
  </si>
  <si>
    <t>CARRERA 52 A N° 80-76 PISO 1 SANTA MARIA ITAGUI</t>
  </si>
  <si>
    <t>ALQUILER BODEGA CW - PE</t>
  </si>
  <si>
    <t>MONTERIA</t>
  </si>
  <si>
    <t>0002-0002
0004-0006</t>
  </si>
  <si>
    <t>CALLE 67 N° 3-164 Barrio El Recreo</t>
  </si>
  <si>
    <t>NEIVA</t>
  </si>
  <si>
    <t>CRA 5 #15 - 67 OF 206 EDIFICIO QUINTA AVENIDA</t>
  </si>
  <si>
    <t>ALQUILER BODEGA RBM</t>
  </si>
  <si>
    <t>0002-0006</t>
  </si>
  <si>
    <t>PASTO</t>
  </si>
  <si>
    <t>CALLE 22 No. 1A-106 PUCALPA 2 BLOQUE 1 - 101</t>
  </si>
  <si>
    <t>0004-0003</t>
  </si>
  <si>
    <t>REMICIO AMADO JOHN HEBER</t>
  </si>
  <si>
    <t>CW</t>
  </si>
  <si>
    <t>CALLE 18 A #14 59 BARRIO CENTRO</t>
  </si>
  <si>
    <t>ALQUILER BODEGA CW</t>
  </si>
  <si>
    <t>PEREIRA</t>
  </si>
  <si>
    <t>VARIOS</t>
  </si>
  <si>
    <t>CALLE 24 # 14 - 11 BARRIO CENTENARIO</t>
  </si>
  <si>
    <t xml:space="preserve">ALQUILER BODEGA </t>
  </si>
  <si>
    <t>POPAYAN</t>
  </si>
  <si>
    <t>GIMBUEL LASSO LUIS GERMAN</t>
  </si>
  <si>
    <t>CRA 5 # 70 NORTE 32 - BARRIO LA PAZ</t>
  </si>
  <si>
    <t>SANTA MARTA</t>
  </si>
  <si>
    <t>SANTOS GUZMAN CHRISTIAN FELIPE</t>
  </si>
  <si>
    <t>SINCELEJO</t>
  </si>
  <si>
    <t>CLL 23 # 10A-125 BARRIO SANTA CATALINA ESTRATO 2</t>
  </si>
  <si>
    <t>TUNJA</t>
  </si>
  <si>
    <t>AVENIDA COLÓN # 27- 104. LOCAL 203</t>
  </si>
  <si>
    <t>VALLEDUPAR</t>
  </si>
  <si>
    <t>VILLAVICENCIO</t>
  </si>
  <si>
    <t>CALLE 40 No. 32-29 LOCAL 23 CENTRO COMERCIAL EL BUQUE VILLACODEM</t>
  </si>
  <si>
    <t>YOPAL</t>
  </si>
  <si>
    <t>0014-0002</t>
  </si>
  <si>
    <t>ALQUILER BODEGA</t>
  </si>
  <si>
    <t>BERNAL ELAICA EDGAR ALEXIS</t>
  </si>
  <si>
    <t>CARRERA 58A # 3 OESTE 68 VILLA FLORR</t>
  </si>
  <si>
    <t>COLPAS MESA ELECTO JORGE</t>
  </si>
  <si>
    <t>MEDINA RESTREPO JHON JAIRO</t>
  </si>
  <si>
    <t>CIUDAD BASE</t>
  </si>
  <si>
    <t>LOMA VERDE MANZANA A CASA 5</t>
  </si>
  <si>
    <t>CRA 5B #45-62 B/SAN FERNANDO</t>
  </si>
  <si>
    <t>WIPEN</t>
  </si>
  <si>
    <t>ALQUILER BODEGA WIPENlink MEDELLIN</t>
  </si>
  <si>
    <t>BANCA - WIPEN</t>
  </si>
  <si>
    <t>ALQUILER BODEGA WIPENlink CALI</t>
  </si>
  <si>
    <t>ALQUILER DE BODEGA WIPENlink PEREIRA</t>
  </si>
  <si>
    <t>BANCA-WIPEN</t>
  </si>
  <si>
    <t>ALQUILER BODEGA BANCA/WIPEN</t>
  </si>
  <si>
    <t>ALQUILER DE BODEGA WIPEN Pasto</t>
  </si>
  <si>
    <t>CEL</t>
  </si>
  <si>
    <t>ENCARGADO</t>
  </si>
  <si>
    <t>MILENA CABARCAS</t>
  </si>
  <si>
    <t>NINI COGARIA</t>
  </si>
  <si>
    <t>CORREO</t>
  </si>
  <si>
    <t>frank.duran@lineacom.co</t>
  </si>
  <si>
    <t>EDGAR BETANCUR / ANDRES ALZATE</t>
  </si>
  <si>
    <t>LILIAN RIVERA / ISABELA LONDOÑO</t>
  </si>
  <si>
    <t>maria.perez@lineacom.co</t>
  </si>
  <si>
    <t>EDGAR.DELGADO@LINEACOM.CO</t>
  </si>
  <si>
    <t>DILAN VALBUENA</t>
  </si>
  <si>
    <t>FREDY PRIAS</t>
  </si>
  <si>
    <t xml:space="preserve">JAIME ALEXANDER INZANDARA MENDEZ </t>
  </si>
  <si>
    <t>MANUEL JOAQUÍN FERNÁNDEZ ARDILA</t>
  </si>
  <si>
    <t>manuel.fernandez@lineacom.co</t>
  </si>
  <si>
    <t>fredy.prias@lineacom.co</t>
  </si>
  <si>
    <t>jaime.inzandara@lineacom.co</t>
  </si>
  <si>
    <t>jorge.vasquez@lineacom.co</t>
  </si>
  <si>
    <t>jhon.restrepo@lineacom.co</t>
  </si>
  <si>
    <t>edgar.bernal@lineacom.co</t>
  </si>
  <si>
    <t>hugo.burbano@lineacom.co</t>
  </si>
  <si>
    <t>juan.jaramillo@lineacom.co</t>
  </si>
  <si>
    <t>marcial.polo@lineacom.co</t>
  </si>
  <si>
    <t>dilan.valbuena@lineacom.co</t>
  </si>
  <si>
    <t>luis.gimbuel@lineacom.co</t>
  </si>
  <si>
    <t>DANIEL.CASTRO@LINEACOM.CO</t>
  </si>
  <si>
    <t>jose.julio@lineacom.co</t>
  </si>
  <si>
    <t>electo.colpas@lineacom.co</t>
  </si>
  <si>
    <t>john.remicio@lineacom.co</t>
  </si>
  <si>
    <t>christian.santos@lineacom.co</t>
  </si>
  <si>
    <t>brandow.gomez@lineacom.co</t>
  </si>
  <si>
    <t>milena.cabarcas@lineacom.co</t>
  </si>
  <si>
    <t>luis.valderrama@lineacom.co</t>
  </si>
  <si>
    <t>mario.gonzalez@lineacom.co</t>
  </si>
  <si>
    <t>nini.cogaria@lineacom.co</t>
  </si>
  <si>
    <t>LUIS.ORTIZ@LINEACOM.CO</t>
  </si>
  <si>
    <t>alexander.canedo@lineacom.co</t>
  </si>
  <si>
    <t>edgar.betancur@lineacom.co</t>
  </si>
  <si>
    <t>isabela.londono@lineacom.co;lilian.rivera@lineacom.co</t>
  </si>
  <si>
    <t>CC</t>
  </si>
  <si>
    <t>DANIEL CASTRO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</si>
</sst>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$&quot;\ * #,##0_-;\-&quot;$&quot;\ * #,##0_-;_-&quot;$&quot;\ * &quot;-&quot;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entury Gothic"/>
      <family val="2"/>
    </font>
    <font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name val="Century Gothic"/>
      <family val="2"/>
    </font>
    <font>
      <u/>
      <sz val="11"/>
      <color theme="10"/>
      <name val="Calibri"/>
      <family val="2"/>
      <scheme val="minor"/>
    </font>
    <font>
      <sz val="11"/>
      <color theme="1"/>
      <name val="Gelion Light"/>
    </font>
    <font>
      <sz val="10"/>
      <name val="Arial"/>
      <family val="2"/>
    </font>
    <font>
      <u/>
      <sz val="10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42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9" fillId="0" borderId="0"/>
  </cellStyleXfs>
  <cellXfs count="19">
    <xf numFmtId="0" fontId="0" fillId="0" borderId="0" xfId="0"/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3" fillId="3" borderId="2" xfId="1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5" fillId="0" borderId="3" xfId="0" applyFont="1" applyBorder="1" applyAlignment="1">
      <alignment horizontal="left" wrapText="1"/>
    </xf>
    <xf numFmtId="49" fontId="6" fillId="0" borderId="3" xfId="4" applyNumberFormat="1" applyFont="1" applyBorder="1" applyAlignment="1">
      <alignment horizontal="left"/>
    </xf>
    <xf numFmtId="0" fontId="6" fillId="0" borderId="0" xfId="4" applyFont="1" applyAlignment="1">
      <alignment horizontal="left"/>
    </xf>
    <xf numFmtId="0" fontId="7" fillId="0" borderId="0" xfId="3" applyAlignment="1">
      <alignment horizontal="left"/>
    </xf>
    <xf numFmtId="0" fontId="6" fillId="0" borderId="3" xfId="4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7" fillId="0" borderId="0" xfId="3" applyBorder="1" applyAlignment="1">
      <alignment horizontal="left"/>
    </xf>
    <xf numFmtId="0" fontId="8" fillId="0" borderId="0" xfId="0" applyFont="1" applyAlignment="1">
      <alignment horizontal="left"/>
    </xf>
    <xf numFmtId="0" fontId="6" fillId="0" borderId="4" xfId="4" applyFont="1" applyBorder="1" applyAlignment="1">
      <alignment horizontal="left"/>
    </xf>
    <xf numFmtId="0" fontId="5" fillId="0" borderId="4" xfId="0" applyFont="1" applyBorder="1" applyAlignment="1" applyProtection="1">
      <alignment horizontal="left"/>
      <protection locked="0"/>
    </xf>
    <xf numFmtId="0" fontId="10" fillId="0" borderId="0" xfId="0" applyFont="1" applyAlignment="1">
      <alignment horizontal="left"/>
    </xf>
  </cellXfs>
  <cellStyles count="6">
    <cellStyle name="Celda de comprobación" xfId="1" builtinId="23"/>
    <cellStyle name="Hipervínculo" xfId="3" builtinId="8"/>
    <cellStyle name="Moneda [0] 3" xfId="2" xr:uid="{E31B25E9-E435-49B4-94E2-D172AF3DCC95}"/>
    <cellStyle name="Normal" xfId="0" builtinId="0"/>
    <cellStyle name="Normal 10 2" xfId="5" xr:uid="{8F6091AC-DA28-423A-AA20-652776FB709A}"/>
    <cellStyle name="Normal 7" xfId="4" xr:uid="{5CF5979E-27B0-4DF1-8A0F-AC7AA957EF66}"/>
  </cellStyles>
  <dxfs count="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left" vertical="bottom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left" vertical="bottom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entury Gothic"/>
        <scheme val="none"/>
      </font>
      <fill>
        <patternFill patternType="solid">
          <fgColor indexed="64"/>
          <bgColor rgb="FF002060"/>
        </patternFill>
      </fill>
      <alignment horizontal="left" vertical="bottom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206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1" pivot="0" count="2" xr9:uid="{D3638257-5E99-494D-9BD1-6A8E715910FA}">
      <tableStyleElement type="wholeTable" dxfId="84"/>
      <tableStyleElement type="headerRow" dxfId="8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E8D1C8-8234-4EB5-94AC-5E2D6B61E553}" name="Tabla5" displayName="Tabla5" ref="A1:L31" headerRowDxfId="26" dataDxfId="25" totalsRowDxfId="24">
  <autoFilter ref="A1:L31" xr:uid="{C5E8D1C8-8234-4EB5-94AC-5E2D6B61E553}"/>
  <tableColumns count="12">
    <tableColumn id="1" xr3:uid="{6AD5DAA2-911A-4792-92AE-8CAF51D0FE96}" name="PROYECTO" totalsRowLabel="BANCA" dataDxfId="23" totalsRowDxfId="22"/>
    <tableColumn id="2" xr3:uid="{4C2C1898-70EE-46F4-A387-D208DBBD504E}" name="CENTRO DE COSTOS" dataDxfId="21" totalsRowDxfId="20"/>
    <tableColumn id="3" xr3:uid="{65B326DD-5B02-4447-81AD-D0524DFBA25C}" name="CEL" totalsRowLabel="1117323736" dataDxfId="19" totalsRowDxfId="18"/>
    <tableColumn id="11" xr3:uid="{202037E4-4B6F-4EB0-A1E9-073C90CC1946}" name="CC" dataDxfId="17" totalsRowDxfId="16" dataCellStyle="Normal 7"/>
    <tableColumn id="4" xr3:uid="{FB590545-A238-4B1B-8F8C-7857AF524490}" name="ENCARGADO" totalsRowLabel="BERNAL ELAICA EDGAR ALEXIS" dataDxfId="15" totalsRowDxfId="14"/>
    <tableColumn id="10" xr3:uid="{DA0DEDF0-902F-45E2-B400-DAE6176BD5BF}" name="CORREO" dataDxfId="13" totalsRowDxfId="12"/>
    <tableColumn id="9" xr3:uid="{3721CC80-65D3-479E-8136-13989776395F}" name="CIUDAD BASE" dataDxfId="11" totalsRowDxfId="10"/>
    <tableColumn id="5" xr3:uid="{7F3D9C8D-F07E-4271-8B2B-A3603D594A12}" name="CIUDAD" totalsRowLabel="YOPAL" dataDxfId="9" totalsRowDxfId="8"/>
    <tableColumn id="6" xr3:uid="{07722C38-1C20-4066-848C-A3D669C8AC5D}" name="TIPO DE BODEGA" totalsRowLabel="REMOTA-TECNICO" dataDxfId="7" totalsRowDxfId="6"/>
    <tableColumn id="7" xr3:uid="{19B3E17C-E9B6-4718-AF4C-E84BEDBCF097}" name="DIRECCION" totalsRowLabel="CARRERA 58A # 3 OESTE 68 VILLA FLORR" dataDxfId="5" totalsRowDxfId="4"/>
    <tableColumn id="8" xr3:uid="{A0B32D78-65F8-4452-974F-4862EB4DD6DB}" name="CONCEPTO" totalsRowLabel="ALQUILER DE BODEGA " dataDxfId="3" totalsRowDxfId="2"/>
    <tableColumn id="12" xr3:uid="{F30841CE-0BA6-4376-8D02-4FEBF0340A04}" name="ESTADO" totalsRowLabel="ACTIVO" dataDxfId="1" totalsRowDxfId="0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sabela.londono@lineacom.co;lilian.rivera@lineacom.co" TargetMode="External"/><Relationship Id="rId3" Type="http://schemas.openxmlformats.org/officeDocument/2006/relationships/hyperlink" Target="mailto:maria.perez@lineacom.co" TargetMode="External"/><Relationship Id="rId7" Type="http://schemas.openxmlformats.org/officeDocument/2006/relationships/hyperlink" Target="mailto:jaime.inzandara@lineacom.co" TargetMode="External"/><Relationship Id="rId2" Type="http://schemas.openxmlformats.org/officeDocument/2006/relationships/hyperlink" Target="mailto:jorge.vasquez@lineacom.co" TargetMode="External"/><Relationship Id="rId1" Type="http://schemas.openxmlformats.org/officeDocument/2006/relationships/hyperlink" Target="mailto:frank.duran@lineacom.co" TargetMode="External"/><Relationship Id="rId6" Type="http://schemas.openxmlformats.org/officeDocument/2006/relationships/hyperlink" Target="mailto:fredy.prias@lineacom.co" TargetMode="External"/><Relationship Id="rId5" Type="http://schemas.openxmlformats.org/officeDocument/2006/relationships/hyperlink" Target="mailto:manuel.fernandez@lineacom.co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EDGAR.DELGADO@LINEACOM.CO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78BF-30B0-4D0C-B85A-58B62F201BB9}">
  <dimension ref="A1:L31"/>
  <sheetViews>
    <sheetView tabSelected="1" workbookViewId="0">
      <selection activeCell="E10" sqref="E10"/>
    </sheetView>
  </sheetViews>
  <sheetFormatPr baseColWidth="10" defaultRowHeight="15"/>
  <cols>
    <col min="1" max="1" width="16.42578125" bestFit="1" customWidth="1"/>
    <col min="2" max="2" width="21.42578125" bestFit="1" customWidth="1"/>
    <col min="3" max="3" width="12.7109375" bestFit="1" customWidth="1"/>
    <col min="4" max="4" width="12.7109375" customWidth="1"/>
    <col min="5" max="5" width="47.85546875" bestFit="1" customWidth="1"/>
    <col min="6" max="6" width="30" bestFit="1" customWidth="1"/>
    <col min="7" max="8" width="17" bestFit="1" customWidth="1"/>
    <col min="9" max="9" width="18.7109375" bestFit="1" customWidth="1"/>
    <col min="10" max="10" width="98.5703125" bestFit="1" customWidth="1"/>
    <col min="11" max="11" width="40.140625" bestFit="1" customWidth="1"/>
    <col min="12" max="12" width="10.28515625" bestFit="1" customWidth="1"/>
  </cols>
  <sheetData>
    <row r="1" spans="1:12" ht="15.75" thickTop="1">
      <c r="A1" s="3" t="s">
        <v>0</v>
      </c>
      <c r="B1" s="3" t="s">
        <v>1</v>
      </c>
      <c r="C1" s="3" t="s">
        <v>122</v>
      </c>
      <c r="D1" s="3" t="s">
        <v>161</v>
      </c>
      <c r="E1" s="3" t="s">
        <v>123</v>
      </c>
      <c r="F1" s="3" t="s">
        <v>126</v>
      </c>
      <c r="G1" s="3" t="s">
        <v>111</v>
      </c>
      <c r="H1" s="3" t="s">
        <v>2</v>
      </c>
      <c r="I1" s="3" t="s">
        <v>3</v>
      </c>
      <c r="J1" s="3" t="s">
        <v>4</v>
      </c>
      <c r="K1" s="4" t="s">
        <v>5</v>
      </c>
      <c r="L1" s="4" t="s">
        <v>6</v>
      </c>
    </row>
    <row r="2" spans="1:12">
      <c r="A2" s="1" t="s">
        <v>114</v>
      </c>
      <c r="B2" s="5" t="s">
        <v>7</v>
      </c>
      <c r="C2" s="6">
        <v>3194455963</v>
      </c>
      <c r="D2" s="6">
        <v>10221015984</v>
      </c>
      <c r="E2" s="5" t="s">
        <v>162</v>
      </c>
      <c r="F2" s="5" t="s">
        <v>147</v>
      </c>
      <c r="G2" s="5" t="s">
        <v>67</v>
      </c>
      <c r="H2" s="1" t="s">
        <v>8</v>
      </c>
      <c r="I2" s="1" t="s">
        <v>10</v>
      </c>
      <c r="J2" s="1" t="s">
        <v>11</v>
      </c>
      <c r="K2" s="5" t="s">
        <v>115</v>
      </c>
      <c r="L2" s="5" t="s">
        <v>12</v>
      </c>
    </row>
    <row r="3" spans="1:12">
      <c r="A3" s="1" t="s">
        <v>13</v>
      </c>
      <c r="B3" s="5" t="s">
        <v>14</v>
      </c>
      <c r="C3" s="6">
        <v>3235648431</v>
      </c>
      <c r="D3" s="6">
        <v>1146439785</v>
      </c>
      <c r="E3" s="7" t="s">
        <v>15</v>
      </c>
      <c r="F3" s="5" t="s">
        <v>148</v>
      </c>
      <c r="G3" s="7" t="s">
        <v>67</v>
      </c>
      <c r="H3" s="1" t="s">
        <v>8</v>
      </c>
      <c r="I3" s="1" t="s">
        <v>10</v>
      </c>
      <c r="J3" s="1" t="s">
        <v>16</v>
      </c>
      <c r="K3" s="5" t="s">
        <v>17</v>
      </c>
      <c r="L3" s="5" t="s">
        <v>12</v>
      </c>
    </row>
    <row r="4" spans="1:12">
      <c r="A4" s="1" t="s">
        <v>13</v>
      </c>
      <c r="B4" s="5" t="s">
        <v>20</v>
      </c>
      <c r="C4" s="6">
        <v>3207221680</v>
      </c>
      <c r="D4" s="6">
        <v>1143466201</v>
      </c>
      <c r="E4" s="5" t="s">
        <v>26</v>
      </c>
      <c r="F4" s="5" t="s">
        <v>152</v>
      </c>
      <c r="G4" s="5" t="s">
        <v>21</v>
      </c>
      <c r="H4" s="1" t="s">
        <v>21</v>
      </c>
      <c r="I4" s="1" t="s">
        <v>22</v>
      </c>
      <c r="J4" s="1" t="s">
        <v>23</v>
      </c>
      <c r="K4" s="5" t="s">
        <v>24</v>
      </c>
      <c r="L4" s="5" t="s">
        <v>12</v>
      </c>
    </row>
    <row r="5" spans="1:12">
      <c r="A5" s="1" t="s">
        <v>25</v>
      </c>
      <c r="B5" s="5" t="s">
        <v>27</v>
      </c>
      <c r="C5" s="6">
        <v>3137190934</v>
      </c>
      <c r="D5" s="6">
        <v>1064789964</v>
      </c>
      <c r="E5" s="5" t="s">
        <v>124</v>
      </c>
      <c r="F5" s="5" t="s">
        <v>153</v>
      </c>
      <c r="G5" s="5" t="s">
        <v>28</v>
      </c>
      <c r="H5" s="1" t="s">
        <v>28</v>
      </c>
      <c r="I5" s="1" t="s">
        <v>22</v>
      </c>
      <c r="J5" s="1" t="s">
        <v>30</v>
      </c>
      <c r="K5" s="5" t="s">
        <v>29</v>
      </c>
      <c r="L5" s="5" t="s">
        <v>12</v>
      </c>
    </row>
    <row r="6" spans="1:12" ht="27">
      <c r="A6" s="1" t="s">
        <v>116</v>
      </c>
      <c r="B6" s="5" t="s">
        <v>32</v>
      </c>
      <c r="C6" s="6">
        <v>3104861619</v>
      </c>
      <c r="D6" s="6">
        <v>37864674</v>
      </c>
      <c r="E6" s="5" t="s">
        <v>125</v>
      </c>
      <c r="F6" s="5" t="s">
        <v>156</v>
      </c>
      <c r="G6" s="5" t="s">
        <v>31</v>
      </c>
      <c r="H6" s="1" t="s">
        <v>31</v>
      </c>
      <c r="I6" s="1" t="s">
        <v>22</v>
      </c>
      <c r="J6" s="8" t="s">
        <v>33</v>
      </c>
      <c r="K6" s="5" t="s">
        <v>34</v>
      </c>
      <c r="L6" s="5" t="s">
        <v>12</v>
      </c>
    </row>
    <row r="7" spans="1:12">
      <c r="A7" s="1" t="s">
        <v>114</v>
      </c>
      <c r="B7" s="5" t="s">
        <v>35</v>
      </c>
      <c r="C7" s="9">
        <v>3113606581</v>
      </c>
      <c r="D7" s="10">
        <v>16946857</v>
      </c>
      <c r="E7" s="5" t="s">
        <v>36</v>
      </c>
      <c r="F7" s="5" t="s">
        <v>157</v>
      </c>
      <c r="G7" s="5" t="s">
        <v>40</v>
      </c>
      <c r="H7" s="1" t="s">
        <v>37</v>
      </c>
      <c r="I7" s="1" t="s">
        <v>10</v>
      </c>
      <c r="J7" s="1" t="s">
        <v>38</v>
      </c>
      <c r="K7" s="5" t="s">
        <v>117</v>
      </c>
      <c r="L7" s="5" t="s">
        <v>12</v>
      </c>
    </row>
    <row r="8" spans="1:12">
      <c r="A8" s="1" t="s">
        <v>116</v>
      </c>
      <c r="B8" s="5" t="s">
        <v>39</v>
      </c>
      <c r="C8" s="6">
        <v>3206521270</v>
      </c>
      <c r="D8" s="6">
        <v>1112494539</v>
      </c>
      <c r="E8" s="5" t="s">
        <v>129</v>
      </c>
      <c r="F8" s="11" t="s">
        <v>160</v>
      </c>
      <c r="G8" s="5" t="s">
        <v>40</v>
      </c>
      <c r="H8" s="1" t="s">
        <v>40</v>
      </c>
      <c r="I8" s="1" t="s">
        <v>22</v>
      </c>
      <c r="J8" s="1" t="s">
        <v>41</v>
      </c>
      <c r="K8" s="5" t="s">
        <v>42</v>
      </c>
      <c r="L8" s="5" t="s">
        <v>12</v>
      </c>
    </row>
    <row r="9" spans="1:12">
      <c r="A9" s="1" t="s">
        <v>13</v>
      </c>
      <c r="B9" s="5" t="s">
        <v>20</v>
      </c>
      <c r="C9" s="6">
        <v>3113861463</v>
      </c>
      <c r="D9" s="6">
        <v>1143326322</v>
      </c>
      <c r="E9" s="5" t="s">
        <v>43</v>
      </c>
      <c r="F9" s="5" t="s">
        <v>158</v>
      </c>
      <c r="G9" s="5" t="s">
        <v>21</v>
      </c>
      <c r="H9" s="5" t="s">
        <v>44</v>
      </c>
      <c r="I9" s="1" t="s">
        <v>10</v>
      </c>
      <c r="J9" s="5" t="s">
        <v>45</v>
      </c>
      <c r="K9" s="5" t="s">
        <v>46</v>
      </c>
      <c r="L9" s="5" t="s">
        <v>12</v>
      </c>
    </row>
    <row r="10" spans="1:12">
      <c r="A10" s="1" t="s">
        <v>47</v>
      </c>
      <c r="B10" s="5" t="s">
        <v>48</v>
      </c>
      <c r="C10" s="9">
        <v>3218920991</v>
      </c>
      <c r="D10" s="10">
        <v>1047383674</v>
      </c>
      <c r="E10" s="18" t="s">
        <v>49</v>
      </c>
      <c r="F10" s="5" t="s">
        <v>144</v>
      </c>
      <c r="G10" s="5" t="s">
        <v>21</v>
      </c>
      <c r="H10" s="5" t="s">
        <v>44</v>
      </c>
      <c r="I10" s="1" t="s">
        <v>10</v>
      </c>
      <c r="J10" s="5" t="s">
        <v>50</v>
      </c>
      <c r="K10" s="5" t="s">
        <v>51</v>
      </c>
      <c r="L10" s="5" t="s">
        <v>12</v>
      </c>
    </row>
    <row r="11" spans="1:12">
      <c r="A11" s="1" t="s">
        <v>13</v>
      </c>
      <c r="B11" s="5" t="s">
        <v>53</v>
      </c>
      <c r="C11" s="9">
        <v>3127913270</v>
      </c>
      <c r="D11" s="10">
        <v>1090438537</v>
      </c>
      <c r="E11" s="5" t="str">
        <f>+UPPER("Frank Yonny Duran Acosta")</f>
        <v>FRANK YONNY DURAN ACOSTA</v>
      </c>
      <c r="F11" s="11" t="s">
        <v>127</v>
      </c>
      <c r="G11" s="5" t="s">
        <v>31</v>
      </c>
      <c r="H11" s="5" t="s">
        <v>52</v>
      </c>
      <c r="I11" s="1" t="s">
        <v>9</v>
      </c>
      <c r="J11" s="5" t="s">
        <v>54</v>
      </c>
      <c r="K11" s="5" t="s">
        <v>17</v>
      </c>
      <c r="L11" s="5" t="s">
        <v>12</v>
      </c>
    </row>
    <row r="12" spans="1:12">
      <c r="A12" s="1" t="s">
        <v>13</v>
      </c>
      <c r="B12" s="5" t="s">
        <v>32</v>
      </c>
      <c r="C12" s="6">
        <v>3116247092</v>
      </c>
      <c r="D12" s="6" t="e">
        <v>#N/A</v>
      </c>
      <c r="E12" s="5" t="s">
        <v>55</v>
      </c>
      <c r="F12" s="5" t="e">
        <v>#N/A</v>
      </c>
      <c r="G12" s="5" t="s">
        <v>28</v>
      </c>
      <c r="H12" s="5" t="s">
        <v>56</v>
      </c>
      <c r="I12" s="1" t="s">
        <v>10</v>
      </c>
      <c r="J12" s="5" t="s">
        <v>57</v>
      </c>
      <c r="K12" s="5" t="s">
        <v>17</v>
      </c>
      <c r="L12" s="5" t="s">
        <v>12</v>
      </c>
    </row>
    <row r="13" spans="1:12">
      <c r="A13" s="1" t="s">
        <v>13</v>
      </c>
      <c r="B13" s="5" t="s">
        <v>58</v>
      </c>
      <c r="C13" s="6">
        <v>3234673006</v>
      </c>
      <c r="D13" s="6" t="e">
        <v>#N/A</v>
      </c>
      <c r="E13" s="5" t="s">
        <v>59</v>
      </c>
      <c r="F13" s="5" t="e">
        <v>#N/A</v>
      </c>
      <c r="G13" s="5" t="s">
        <v>40</v>
      </c>
      <c r="H13" s="5" t="s">
        <v>60</v>
      </c>
      <c r="I13" s="1" t="s">
        <v>10</v>
      </c>
      <c r="J13" s="5" t="s">
        <v>61</v>
      </c>
      <c r="K13" s="5" t="s">
        <v>17</v>
      </c>
      <c r="L13" s="5" t="s">
        <v>12</v>
      </c>
    </row>
    <row r="14" spans="1:12">
      <c r="A14" s="1" t="s">
        <v>114</v>
      </c>
      <c r="B14" s="5" t="s">
        <v>18</v>
      </c>
      <c r="C14" s="12">
        <v>3044123320</v>
      </c>
      <c r="D14" s="10">
        <v>1053847162</v>
      </c>
      <c r="E14" s="5" t="s">
        <v>64</v>
      </c>
      <c r="F14" s="5" t="s">
        <v>143</v>
      </c>
      <c r="G14" s="5" t="s">
        <v>88</v>
      </c>
      <c r="H14" s="5" t="s">
        <v>63</v>
      </c>
      <c r="I14" s="1" t="s">
        <v>10</v>
      </c>
      <c r="J14" s="5" t="s">
        <v>65</v>
      </c>
      <c r="K14" s="5" t="s">
        <v>118</v>
      </c>
      <c r="L14" s="5" t="s">
        <v>12</v>
      </c>
    </row>
    <row r="15" spans="1:12">
      <c r="A15" s="1" t="s">
        <v>25</v>
      </c>
      <c r="B15" s="5" t="s">
        <v>66</v>
      </c>
      <c r="C15" s="6">
        <v>3147710343</v>
      </c>
      <c r="D15" s="6">
        <v>71750784</v>
      </c>
      <c r="E15" s="5" t="s">
        <v>128</v>
      </c>
      <c r="F15" s="5" t="s">
        <v>159</v>
      </c>
      <c r="G15" s="5" t="s">
        <v>67</v>
      </c>
      <c r="H15" s="5" t="s">
        <v>67</v>
      </c>
      <c r="I15" s="1" t="s">
        <v>22</v>
      </c>
      <c r="J15" s="5" t="s">
        <v>68</v>
      </c>
      <c r="K15" s="5" t="s">
        <v>69</v>
      </c>
      <c r="L15" s="5" t="s">
        <v>12</v>
      </c>
    </row>
    <row r="16" spans="1:12">
      <c r="A16" s="5" t="s">
        <v>70</v>
      </c>
      <c r="B16" s="5" t="s">
        <v>71</v>
      </c>
      <c r="C16" s="6"/>
      <c r="D16" s="6" t="e">
        <v>#N/A</v>
      </c>
      <c r="E16" s="5" t="str">
        <f>+UPPER("Jorge Andrés  Vásquez Hincapie")</f>
        <v>JORGE ANDRÉS  VÁSQUEZ HINCAPIE</v>
      </c>
      <c r="F16" s="11" t="s">
        <v>139</v>
      </c>
      <c r="G16" s="5" t="s">
        <v>67</v>
      </c>
      <c r="H16" s="5" t="s">
        <v>67</v>
      </c>
      <c r="I16" s="2" t="s">
        <v>9</v>
      </c>
      <c r="J16" s="5" t="s">
        <v>72</v>
      </c>
      <c r="K16" s="5" t="s">
        <v>73</v>
      </c>
      <c r="L16" s="5" t="s">
        <v>12</v>
      </c>
    </row>
    <row r="17" spans="1:12" ht="27">
      <c r="A17" s="5" t="s">
        <v>119</v>
      </c>
      <c r="B17" s="13" t="s">
        <v>75</v>
      </c>
      <c r="C17" s="6">
        <v>3226794315</v>
      </c>
      <c r="D17" s="6">
        <v>1003407673</v>
      </c>
      <c r="E17" s="1" t="str">
        <f>+UPPER("Maria Andrea Perez Angulo")</f>
        <v>MARIA ANDREA PEREZ ANGULO</v>
      </c>
      <c r="F17" s="14" t="s">
        <v>130</v>
      </c>
      <c r="G17" s="5" t="s">
        <v>74</v>
      </c>
      <c r="H17" s="5" t="s">
        <v>74</v>
      </c>
      <c r="I17" s="1" t="s">
        <v>22</v>
      </c>
      <c r="J17" s="5" t="s">
        <v>76</v>
      </c>
      <c r="K17" s="5" t="s">
        <v>120</v>
      </c>
      <c r="L17" s="5" t="s">
        <v>12</v>
      </c>
    </row>
    <row r="18" spans="1:12">
      <c r="A18" s="5" t="s">
        <v>13</v>
      </c>
      <c r="B18" s="5" t="s">
        <v>32</v>
      </c>
      <c r="C18" s="6">
        <v>3232467485</v>
      </c>
      <c r="D18" s="6">
        <v>1003815253</v>
      </c>
      <c r="E18" s="5" t="str">
        <f>+UPPER("Luis Alfredo Valderrama")</f>
        <v>LUIS ALFREDO VALDERRAMA</v>
      </c>
      <c r="F18" s="5" t="s">
        <v>154</v>
      </c>
      <c r="G18" s="5" t="s">
        <v>28</v>
      </c>
      <c r="H18" s="5" t="s">
        <v>77</v>
      </c>
      <c r="I18" s="2" t="s">
        <v>9</v>
      </c>
      <c r="J18" s="5" t="s">
        <v>78</v>
      </c>
      <c r="K18" s="5" t="s">
        <v>79</v>
      </c>
      <c r="L18" s="5" t="s">
        <v>12</v>
      </c>
    </row>
    <row r="19" spans="1:12">
      <c r="A19" s="2" t="s">
        <v>114</v>
      </c>
      <c r="B19" s="5" t="s">
        <v>80</v>
      </c>
      <c r="C19" s="6">
        <v>3217594585</v>
      </c>
      <c r="D19" s="6">
        <v>1085249662</v>
      </c>
      <c r="E19" s="5" t="str">
        <f>+UPPER("Edgar Andres Delgado Guerrero")</f>
        <v>EDGAR ANDRES DELGADO GUERRERO</v>
      </c>
      <c r="F19" s="11" t="s">
        <v>131</v>
      </c>
      <c r="G19" s="5" t="s">
        <v>40</v>
      </c>
      <c r="H19" s="5" t="s">
        <v>81</v>
      </c>
      <c r="I19" s="2" t="s">
        <v>10</v>
      </c>
      <c r="J19" s="5" t="s">
        <v>82</v>
      </c>
      <c r="K19" s="5" t="s">
        <v>121</v>
      </c>
      <c r="L19" s="5" t="s">
        <v>12</v>
      </c>
    </row>
    <row r="20" spans="1:12">
      <c r="A20" s="5" t="s">
        <v>85</v>
      </c>
      <c r="B20" s="5" t="s">
        <v>71</v>
      </c>
      <c r="C20" s="6">
        <v>3213105952</v>
      </c>
      <c r="D20" s="6">
        <v>1193406003</v>
      </c>
      <c r="E20" s="5" t="str">
        <f>+UPPER("Hugo Burbano")</f>
        <v>HUGO BURBANO</v>
      </c>
      <c r="F20" s="5" t="s">
        <v>142</v>
      </c>
      <c r="G20" s="5" t="s">
        <v>40</v>
      </c>
      <c r="H20" s="5" t="s">
        <v>81</v>
      </c>
      <c r="I20" s="1" t="s">
        <v>10</v>
      </c>
      <c r="J20" s="5" t="s">
        <v>86</v>
      </c>
      <c r="K20" s="5" t="s">
        <v>87</v>
      </c>
      <c r="L20" s="5" t="s">
        <v>12</v>
      </c>
    </row>
    <row r="21" spans="1:12">
      <c r="A21" s="5" t="s">
        <v>89</v>
      </c>
      <c r="B21" s="5" t="s">
        <v>89</v>
      </c>
      <c r="C21" s="6">
        <v>3137441387</v>
      </c>
      <c r="D21" s="6">
        <v>1024554306</v>
      </c>
      <c r="E21" s="5" t="s">
        <v>132</v>
      </c>
      <c r="F21" s="5" t="s">
        <v>145</v>
      </c>
      <c r="G21" s="5" t="s">
        <v>88</v>
      </c>
      <c r="H21" s="5" t="s">
        <v>88</v>
      </c>
      <c r="I21" s="2" t="s">
        <v>22</v>
      </c>
      <c r="J21" s="5" t="s">
        <v>90</v>
      </c>
      <c r="K21" s="5" t="s">
        <v>91</v>
      </c>
      <c r="L21" s="5" t="s">
        <v>12</v>
      </c>
    </row>
    <row r="22" spans="1:12">
      <c r="A22" s="2" t="s">
        <v>13</v>
      </c>
      <c r="B22" s="5" t="s">
        <v>58</v>
      </c>
      <c r="C22" s="6">
        <v>3202379105</v>
      </c>
      <c r="D22" s="6">
        <v>1061743122</v>
      </c>
      <c r="E22" s="5" t="s">
        <v>93</v>
      </c>
      <c r="F22" s="5" t="s">
        <v>146</v>
      </c>
      <c r="G22" s="5" t="s">
        <v>40</v>
      </c>
      <c r="H22" s="2" t="s">
        <v>92</v>
      </c>
      <c r="I22" s="2" t="s">
        <v>10</v>
      </c>
      <c r="J22" s="2" t="s">
        <v>94</v>
      </c>
      <c r="K22" s="5" t="s">
        <v>17</v>
      </c>
      <c r="L22" s="5" t="s">
        <v>12</v>
      </c>
    </row>
    <row r="23" spans="1:12">
      <c r="A23" s="2" t="s">
        <v>13</v>
      </c>
      <c r="B23" s="5" t="s">
        <v>53</v>
      </c>
      <c r="C23" s="6">
        <v>3122111454</v>
      </c>
      <c r="D23" s="6" t="e">
        <v>#N/A</v>
      </c>
      <c r="E23" s="5" t="s">
        <v>135</v>
      </c>
      <c r="F23" s="11" t="s">
        <v>136</v>
      </c>
      <c r="G23" s="5" t="s">
        <v>21</v>
      </c>
      <c r="H23" s="5" t="s">
        <v>95</v>
      </c>
      <c r="I23" s="1" t="s">
        <v>9</v>
      </c>
      <c r="J23" s="5" t="str">
        <f>+UPPER(" Carrera 8 Calle 28-175 local 12 Edificio Las Velas")</f>
        <v xml:space="preserve"> CARRERA 8 CALLE 28-175 LOCAL 12 EDIFICIO LAS VELAS</v>
      </c>
      <c r="K23" s="5" t="s">
        <v>17</v>
      </c>
      <c r="L23" s="5" t="s">
        <v>12</v>
      </c>
    </row>
    <row r="24" spans="1:12">
      <c r="A24" s="2" t="s">
        <v>13</v>
      </c>
      <c r="B24" s="5" t="s">
        <v>20</v>
      </c>
      <c r="C24" s="6">
        <v>3226744357</v>
      </c>
      <c r="D24" s="6">
        <v>1102825586</v>
      </c>
      <c r="E24" s="5" t="s">
        <v>96</v>
      </c>
      <c r="F24" s="5" t="s">
        <v>151</v>
      </c>
      <c r="G24" s="5" t="s">
        <v>74</v>
      </c>
      <c r="H24" s="5" t="s">
        <v>97</v>
      </c>
      <c r="I24" s="1" t="s">
        <v>10</v>
      </c>
      <c r="J24" s="5" t="s">
        <v>98</v>
      </c>
      <c r="K24" s="5" t="s">
        <v>17</v>
      </c>
      <c r="L24" s="5" t="s">
        <v>12</v>
      </c>
    </row>
    <row r="25" spans="1:12">
      <c r="A25" s="2" t="s">
        <v>13</v>
      </c>
      <c r="B25" s="5" t="s">
        <v>32</v>
      </c>
      <c r="C25" s="6">
        <v>3122871270</v>
      </c>
      <c r="D25" s="6">
        <v>1049619107</v>
      </c>
      <c r="E25" s="5" t="str">
        <f>+UPPER("Mario Gonzalez")</f>
        <v>MARIO GONZALEZ</v>
      </c>
      <c r="F25" s="5" t="s">
        <v>155</v>
      </c>
      <c r="G25" s="5" t="s">
        <v>28</v>
      </c>
      <c r="H25" s="5" t="s">
        <v>99</v>
      </c>
      <c r="I25" s="1" t="s">
        <v>9</v>
      </c>
      <c r="J25" s="13" t="s">
        <v>100</v>
      </c>
      <c r="K25" s="5" t="s">
        <v>79</v>
      </c>
      <c r="L25" s="5" t="s">
        <v>12</v>
      </c>
    </row>
    <row r="26" spans="1:12">
      <c r="A26" s="5" t="s">
        <v>13</v>
      </c>
      <c r="B26" s="5" t="s">
        <v>32</v>
      </c>
      <c r="C26" s="6">
        <v>3245036331</v>
      </c>
      <c r="D26" s="6" t="e">
        <v>#N/A</v>
      </c>
      <c r="E26" s="5" t="s">
        <v>133</v>
      </c>
      <c r="F26" s="11" t="s">
        <v>137</v>
      </c>
      <c r="G26" s="5" t="s">
        <v>28</v>
      </c>
      <c r="H26" s="5" t="s">
        <v>102</v>
      </c>
      <c r="I26" s="2" t="s">
        <v>9</v>
      </c>
      <c r="J26" s="13" t="s">
        <v>103</v>
      </c>
      <c r="K26" s="5" t="s">
        <v>79</v>
      </c>
      <c r="L26" s="5" t="s">
        <v>12</v>
      </c>
    </row>
    <row r="27" spans="1:12">
      <c r="A27" s="5" t="s">
        <v>85</v>
      </c>
      <c r="B27" s="5" t="s">
        <v>105</v>
      </c>
      <c r="C27" s="6">
        <v>3122380182</v>
      </c>
      <c r="D27" s="6" t="e">
        <v>#N/A</v>
      </c>
      <c r="E27" s="15" t="s">
        <v>134</v>
      </c>
      <c r="F27" s="11" t="s">
        <v>138</v>
      </c>
      <c r="G27" s="5" t="s">
        <v>40</v>
      </c>
      <c r="H27" s="5" t="s">
        <v>92</v>
      </c>
      <c r="I27" s="1" t="s">
        <v>9</v>
      </c>
      <c r="J27" s="5" t="str">
        <f>+UPPER("Calle 8B # 8-42 Barrio la esmeralda.")</f>
        <v>CALLE 8B # 8-42 BARRIO LA ESMERALDA.</v>
      </c>
      <c r="K27" s="5" t="s">
        <v>87</v>
      </c>
      <c r="L27" s="5" t="s">
        <v>12</v>
      </c>
    </row>
    <row r="28" spans="1:12">
      <c r="A28" s="5" t="s">
        <v>13</v>
      </c>
      <c r="B28" s="5" t="s">
        <v>83</v>
      </c>
      <c r="C28" s="9">
        <v>3235690891</v>
      </c>
      <c r="D28" s="16">
        <v>79925091</v>
      </c>
      <c r="E28" s="17" t="s">
        <v>84</v>
      </c>
      <c r="F28" s="5" t="s">
        <v>150</v>
      </c>
      <c r="G28" s="7" t="s">
        <v>40</v>
      </c>
      <c r="H28" s="5" t="s">
        <v>81</v>
      </c>
      <c r="I28" s="2" t="s">
        <v>10</v>
      </c>
      <c r="J28" s="2" t="s">
        <v>10</v>
      </c>
      <c r="K28" s="5" t="s">
        <v>106</v>
      </c>
      <c r="L28" s="5" t="s">
        <v>12</v>
      </c>
    </row>
    <row r="29" spans="1:12">
      <c r="A29" s="5" t="s">
        <v>13</v>
      </c>
      <c r="B29" s="5" t="s">
        <v>32</v>
      </c>
      <c r="C29" s="12">
        <v>3044123327</v>
      </c>
      <c r="D29" s="16">
        <v>1117323736</v>
      </c>
      <c r="E29" s="17" t="s">
        <v>107</v>
      </c>
      <c r="F29" s="5" t="s">
        <v>141</v>
      </c>
      <c r="G29" s="5" t="s">
        <v>28</v>
      </c>
      <c r="H29" s="5" t="s">
        <v>104</v>
      </c>
      <c r="I29" s="1" t="s">
        <v>10</v>
      </c>
      <c r="J29" s="1" t="s">
        <v>108</v>
      </c>
      <c r="K29" s="5" t="s">
        <v>79</v>
      </c>
      <c r="L29" s="1" t="s">
        <v>12</v>
      </c>
    </row>
    <row r="30" spans="1:12">
      <c r="A30" s="5" t="s">
        <v>13</v>
      </c>
      <c r="B30" s="5" t="s">
        <v>53</v>
      </c>
      <c r="C30" s="9">
        <v>3135261326</v>
      </c>
      <c r="D30" s="16">
        <v>1065646094</v>
      </c>
      <c r="E30" s="17" t="s">
        <v>109</v>
      </c>
      <c r="F30" s="5" t="s">
        <v>149</v>
      </c>
      <c r="G30" s="7" t="s">
        <v>74</v>
      </c>
      <c r="H30" s="5" t="s">
        <v>101</v>
      </c>
      <c r="I30" s="1" t="s">
        <v>10</v>
      </c>
      <c r="J30" s="5" t="s">
        <v>113</v>
      </c>
      <c r="K30" s="5" t="s">
        <v>79</v>
      </c>
      <c r="L30" s="1" t="s">
        <v>12</v>
      </c>
    </row>
    <row r="31" spans="1:12">
      <c r="A31" s="5" t="s">
        <v>13</v>
      </c>
      <c r="B31" s="5" t="s">
        <v>62</v>
      </c>
      <c r="C31" s="9">
        <v>3102308143</v>
      </c>
      <c r="D31" s="16">
        <v>1033688538</v>
      </c>
      <c r="E31" s="17" t="s">
        <v>110</v>
      </c>
      <c r="F31" s="5" t="s">
        <v>140</v>
      </c>
      <c r="G31" s="7" t="s">
        <v>88</v>
      </c>
      <c r="H31" s="5" t="s">
        <v>19</v>
      </c>
      <c r="I31" s="1" t="s">
        <v>10</v>
      </c>
      <c r="J31" s="5" t="s">
        <v>112</v>
      </c>
      <c r="K31" s="5" t="s">
        <v>79</v>
      </c>
      <c r="L31" s="5" t="s">
        <v>12</v>
      </c>
    </row>
  </sheetData>
  <conditionalFormatting sqref="C12:D13 C1:D6 C8:D9 C15:D27">
    <cfRule type="duplicateValues" dxfId="82" priority="414"/>
    <cfRule type="duplicateValues" dxfId="81" priority="422"/>
  </conditionalFormatting>
  <conditionalFormatting sqref="C12:D13 C2:D6 C8:D9 C15:D27">
    <cfRule type="duplicateValues" dxfId="80" priority="416"/>
  </conditionalFormatting>
  <conditionalFormatting sqref="C11:D11">
    <cfRule type="duplicateValues" dxfId="79" priority="42"/>
    <cfRule type="duplicateValues" dxfId="78" priority="43"/>
    <cfRule type="duplicateValues" dxfId="77" priority="44"/>
    <cfRule type="duplicateValues" dxfId="76" priority="45"/>
    <cfRule type="duplicateValues" dxfId="75" priority="46"/>
    <cfRule type="duplicateValues" dxfId="74" priority="47"/>
  </conditionalFormatting>
  <conditionalFormatting sqref="C28:D28">
    <cfRule type="duplicateValues" dxfId="73" priority="38"/>
    <cfRule type="duplicateValues" dxfId="72" priority="39"/>
    <cfRule type="duplicateValues" dxfId="71" priority="40"/>
    <cfRule type="duplicateValues" dxfId="70" priority="41"/>
  </conditionalFormatting>
  <conditionalFormatting sqref="C29:D29">
    <cfRule type="duplicateValues" dxfId="69" priority="32"/>
    <cfRule type="duplicateValues" dxfId="68" priority="33"/>
    <cfRule type="duplicateValues" dxfId="67" priority="34"/>
    <cfRule type="duplicateValues" dxfId="66" priority="35"/>
    <cfRule type="duplicateValues" dxfId="65" priority="36"/>
    <cfRule type="duplicateValues" dxfId="64" priority="37"/>
  </conditionalFormatting>
  <conditionalFormatting sqref="C30:D30">
    <cfRule type="duplicateValues" dxfId="63" priority="25"/>
    <cfRule type="duplicateValues" dxfId="62" priority="26"/>
    <cfRule type="duplicateValues" dxfId="61" priority="27" stopIfTrue="1"/>
    <cfRule type="duplicateValues" dxfId="60" priority="28"/>
    <cfRule type="duplicateValues" dxfId="59" priority="29"/>
    <cfRule type="duplicateValues" dxfId="58" priority="30"/>
    <cfRule type="duplicateValues" dxfId="57" priority="31"/>
  </conditionalFormatting>
  <conditionalFormatting sqref="C31:D31">
    <cfRule type="duplicateValues" dxfId="56" priority="19"/>
    <cfRule type="duplicateValues" dxfId="55" priority="20"/>
    <cfRule type="duplicateValues" dxfId="54" priority="21"/>
    <cfRule type="duplicateValues" dxfId="53" priority="22"/>
    <cfRule type="duplicateValues" dxfId="52" priority="23"/>
    <cfRule type="duplicateValues" dxfId="51" priority="24"/>
  </conditionalFormatting>
  <conditionalFormatting sqref="E29">
    <cfRule type="duplicateValues" dxfId="50" priority="78"/>
  </conditionalFormatting>
  <conditionalFormatting sqref="E28 G28">
    <cfRule type="duplicateValues" dxfId="49" priority="65"/>
  </conditionalFormatting>
  <conditionalFormatting sqref="E30:E31 G30:G31">
    <cfRule type="duplicateValues" dxfId="48" priority="406"/>
  </conditionalFormatting>
  <conditionalFormatting sqref="L2:L31">
    <cfRule type="containsText" dxfId="47" priority="55" operator="containsText" text="INACTIVO">
      <formula>NOT(ISERROR(SEARCH("INACTIVO",L2)))</formula>
    </cfRule>
    <cfRule type="containsText" dxfId="46" priority="56" operator="containsText" text="ACTIVO">
      <formula>NOT(ISERROR(SEARCH("ACTIVO",L2)))</formula>
    </cfRule>
    <cfRule type="beginsWith" dxfId="45" priority="57" operator="beginsWith" text="IN">
      <formula>LEFT(L2,LEN("IN"))="IN"</formula>
    </cfRule>
  </conditionalFormatting>
  <conditionalFormatting sqref="C7:D7">
    <cfRule type="duplicateValues" dxfId="44" priority="13"/>
  </conditionalFormatting>
  <conditionalFormatting sqref="C7:D7">
    <cfRule type="duplicateValues" dxfId="43" priority="15"/>
  </conditionalFormatting>
  <conditionalFormatting sqref="C7:D7">
    <cfRule type="duplicateValues" dxfId="42" priority="14"/>
  </conditionalFormatting>
  <conditionalFormatting sqref="C7:D7">
    <cfRule type="duplicateValues" dxfId="41" priority="16"/>
  </conditionalFormatting>
  <conditionalFormatting sqref="C7:D7">
    <cfRule type="duplicateValues" dxfId="40" priority="17"/>
  </conditionalFormatting>
  <conditionalFormatting sqref="C7:D7">
    <cfRule type="duplicateValues" dxfId="39" priority="18"/>
  </conditionalFormatting>
  <conditionalFormatting sqref="C10:D10">
    <cfRule type="duplicateValues" dxfId="38" priority="7"/>
  </conditionalFormatting>
  <conditionalFormatting sqref="C10:D10">
    <cfRule type="duplicateValues" dxfId="37" priority="8"/>
  </conditionalFormatting>
  <conditionalFormatting sqref="C10:D10">
    <cfRule type="duplicateValues" dxfId="36" priority="9"/>
  </conditionalFormatting>
  <conditionalFormatting sqref="C10:D10">
    <cfRule type="duplicateValues" dxfId="35" priority="10"/>
  </conditionalFormatting>
  <conditionalFormatting sqref="C10:D10">
    <cfRule type="duplicateValues" dxfId="34" priority="11"/>
  </conditionalFormatting>
  <conditionalFormatting sqref="C10:D10">
    <cfRule type="duplicateValues" dxfId="33" priority="12"/>
  </conditionalFormatting>
  <conditionalFormatting sqref="C14:D14">
    <cfRule type="duplicateValues" dxfId="32" priority="1"/>
  </conditionalFormatting>
  <conditionalFormatting sqref="C14:D14">
    <cfRule type="duplicateValues" dxfId="31" priority="3"/>
  </conditionalFormatting>
  <conditionalFormatting sqref="C14:D14">
    <cfRule type="duplicateValues" dxfId="30" priority="2"/>
  </conditionalFormatting>
  <conditionalFormatting sqref="C14:D14">
    <cfRule type="duplicateValues" dxfId="29" priority="4"/>
  </conditionalFormatting>
  <conditionalFormatting sqref="C14:D14">
    <cfRule type="duplicateValues" dxfId="28" priority="5"/>
  </conditionalFormatting>
  <conditionalFormatting sqref="C14:D14">
    <cfRule type="duplicateValues" dxfId="27" priority="6"/>
  </conditionalFormatting>
  <hyperlinks>
    <hyperlink ref="F11" r:id="rId1" xr:uid="{B02FAE59-22CF-4B13-B330-DAE8D6EAA885}"/>
    <hyperlink ref="F16" r:id="rId2" xr:uid="{BACA1D25-02AA-4784-9F61-30A5758E2C54}"/>
    <hyperlink ref="F17" r:id="rId3" xr:uid="{ADD5A3E9-5336-4668-BB38-BCE96F2523A6}"/>
    <hyperlink ref="F19" r:id="rId4" xr:uid="{890D98F2-D6BD-460B-9057-C014774734F1}"/>
    <hyperlink ref="F23" r:id="rId5" xr:uid="{2BDD9832-C12D-464A-9A6E-61417A54030D}"/>
    <hyperlink ref="F26" r:id="rId6" xr:uid="{C878715F-E9EC-49B8-98CB-5216E5C651D1}"/>
    <hyperlink ref="F27" r:id="rId7" xr:uid="{556B3D34-4066-4E6E-9882-73704853F950}"/>
    <hyperlink ref="F8" r:id="rId8" xr:uid="{B5815D3B-D779-4E63-9C97-E821BF54F0FC}"/>
  </hyperlinks>
  <pageMargins left="0.7" right="0.7" top="0.75" bottom="0.75" header="0.3" footer="0.3"/>
  <pageSetup orientation="portrait" r:id="rId9"/>
  <tableParts count="1"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e2f3456-6990-4b62-ada1-b33484221fb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93AF890C20D24E8348C0E744085372" ma:contentTypeVersion="15" ma:contentTypeDescription="Create a new document." ma:contentTypeScope="" ma:versionID="2f75c451a5b2da4a25153fa131c93266">
  <xsd:schema xmlns:xsd="http://www.w3.org/2001/XMLSchema" xmlns:xs="http://www.w3.org/2001/XMLSchema" xmlns:p="http://schemas.microsoft.com/office/2006/metadata/properties" xmlns:ns3="4e2f3456-6990-4b62-ada1-b33484221fbf" xmlns:ns4="4a99ffcb-7852-4790-8287-e2aef1413484" targetNamespace="http://schemas.microsoft.com/office/2006/metadata/properties" ma:root="true" ma:fieldsID="5a2c67a721022241adea5d2a4cd48da7" ns3:_="" ns4:_="">
    <xsd:import namespace="4e2f3456-6990-4b62-ada1-b33484221fbf"/>
    <xsd:import namespace="4a99ffcb-7852-4790-8287-e2aef1413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f3456-6990-4b62-ada1-b33484221f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99ffcb-7852-4790-8287-e2aef1413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w g p / W D f 6 j Y 2 k A A A A 9 g A A A B I A H A B D b 2 5 m a W c v U G F j a 2 F n Z S 5 4 b W w g o h g A K K A U A A A A A A A A A A A A A A A A A A A A A A A A A A A A h Y + x D o I w G I R f h X S n L e B A y E 8 Z X C U x I R r X B i o 0 w o + h x f J u D j 6 S r y B G U T f H u / s u u b t f b 5 B N X e t d 1 G B 0 j y k J K C e e w r K v N N Y p G e 3 R j 0 k m Y C v L k 6 y V N 8 N o k s n o l D T W n h P G n H P U R b Q f a h Z y H r B D v i n K R n X S 1 2 i s x F K R T 6 v 6 3 y I C 9 q 8 x I q Q B X 9 E o n j c B W 0 z I N X 6 B c M 6 e 6 Y 8 J 6 7 G 1 4 6 C E Q n 9 X A F s k s P c H 8 Q B Q S w M E F A A C A A g A w g p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I K f 1 g o i k e 4 D g A A A B E A A A A T A B w A R m 9 y b X V s Y X M v U 2 V j d G l v b j E u b S C i G A A o o B Q A A A A A A A A A A A A A A A A A A A A A A A A A A A A r T k 0 u y c z P U w i G 0 I b W A F B L A Q I t A B Q A A g A I A M I K f 1 g 3 + o 2 N p A A A A P Y A A A A S A A A A A A A A A A A A A A A A A A A A A A B D b 2 5 m a W c v U G F j a 2 F n Z S 5 4 b W x Q S w E C L Q A U A A I A C A D C C n 9 Y D 8 r p q 6 Q A A A D p A A A A E w A A A A A A A A A A A A A A A A D w A A A A W 0 N v b n R l b n R f V H l w Z X N d L n h t b F B L A Q I t A B Q A A g A I A M I K f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M 1 y d K 9 A E R b G D 6 8 1 Q L s v S A A A A A A I A A A A A A B B m A A A A A Q A A I A A A A A R 8 S e w 4 z e 1 2 e i l b t K B 8 Y q 4 g h o M q B X 9 D T t b k 0 / G z U F I 8 A A A A A A 6 A A A A A A g A A I A A A A L f 1 + w I C 7 v L K h l + w l b h k P D H Q 2 / 1 A K r A c 6 W K q T l r p C 1 q z U A A A A J e d e m A I o J p k 1 Q U 7 O u O e V f b x s 6 i O 4 T i 4 K G K i / c j 6 H m 0 q 0 A M V a k v c m X n m d P G X B X f T z b T f n l c x V e 2 h C + + O Q Y q G f j W k f Y N u i q v M C n n C v K d j T Y C p Q A A A A O s t + p h I M E n / 8 F N X Z L p k X F x 3 k 0 m 4 O 8 S 9 X G N + N B 5 k y + S / C 3 N 0 y e 3 X 0 e Q q y n 6 7 o r U D I k O b N X 1 2 L A S 4 x S 9 2 1 R w o 4 G A = < / D a t a M a s h u p > 
</file>

<file path=customXml/itemProps1.xml><?xml version="1.0" encoding="utf-8"?>
<ds:datastoreItem xmlns:ds="http://schemas.openxmlformats.org/officeDocument/2006/customXml" ds:itemID="{062DF396-4A91-4975-A39C-AF0E203819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B534C6-13E9-4356-A5D8-9D62E4A68000}">
  <ds:schemaRefs>
    <ds:schemaRef ds:uri="http://purl.org/dc/dcmitype/"/>
    <ds:schemaRef ds:uri="http://schemas.microsoft.com/office/infopath/2007/PartnerControls"/>
    <ds:schemaRef ds:uri="4a99ffcb-7852-4790-8287-e2aef1413484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4e2f3456-6990-4b62-ada1-b33484221fbf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96E8067-DF26-4DDC-8E08-0EA2F8CE32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f3456-6990-4b62-ada1-b33484221fbf"/>
    <ds:schemaRef ds:uri="4a99ffcb-7852-4790-8287-e2aef1413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739A732-F633-4D6F-8A36-022025C123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Gil</dc:creator>
  <cp:lastModifiedBy>DELL</cp:lastModifiedBy>
  <dcterms:created xsi:type="dcterms:W3CDTF">2023-07-04T14:43:26Z</dcterms:created>
  <dcterms:modified xsi:type="dcterms:W3CDTF">2024-04-25T17:37:35Z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0x0101007793AF890C20D24E8348C0E744085372</vt:lpwstr>
  </property>
</Properties>
</file>