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CC\2do\Analisis Numerico\Raices de funciones\Metodo Punto Fijo\"/>
    </mc:Choice>
  </mc:AlternateContent>
  <xr:revisionPtr revIDLastSave="0" documentId="13_ncr:1_{F4B4EB1E-8707-4C3F-967E-84E0FA4CF34F}" xr6:coauthVersionLast="47" xr6:coauthVersionMax="47" xr10:uidLastSave="{00000000-0000-0000-0000-000000000000}"/>
  <bookViews>
    <workbookView xWindow="10245" yWindow="0" windowWidth="10245" windowHeight="10920" activeTab="1" xr2:uid="{00000000-000D-0000-FFFF-FFFF00000000}"/>
  </bookViews>
  <sheets>
    <sheet name="Raiz 1" sheetId="1" r:id="rId1"/>
    <sheet name="Raiz 2" sheetId="2" r:id="rId2"/>
    <sheet name="Raiz 3" sheetId="3" r:id="rId3"/>
    <sheet name="Raiz 4" sheetId="4" r:id="rId4"/>
    <sheet name="Raiz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5" l="1"/>
  <c r="L8" i="5" s="1"/>
  <c r="M8" i="5" s="1"/>
  <c r="J7" i="5"/>
  <c r="L7" i="5" s="1"/>
  <c r="N4" i="5"/>
  <c r="J4" i="5"/>
  <c r="J3" i="5"/>
  <c r="N3" i="5" s="1"/>
  <c r="E3" i="5"/>
  <c r="F3" i="5" s="1"/>
  <c r="E4" i="5" s="1"/>
  <c r="J8" i="4"/>
  <c r="L8" i="4" s="1"/>
  <c r="M8" i="4" s="1"/>
  <c r="J7" i="4"/>
  <c r="L7" i="4" s="1"/>
  <c r="N4" i="4"/>
  <c r="J4" i="4"/>
  <c r="J3" i="4"/>
  <c r="N3" i="4" s="1"/>
  <c r="E3" i="4"/>
  <c r="F3" i="4" s="1"/>
  <c r="E4" i="4" s="1"/>
  <c r="J8" i="3"/>
  <c r="L8" i="3" s="1"/>
  <c r="M8" i="3" s="1"/>
  <c r="J7" i="3"/>
  <c r="L7" i="3" s="1"/>
  <c r="N4" i="3"/>
  <c r="J4" i="3"/>
  <c r="J3" i="3"/>
  <c r="N3" i="3" s="1"/>
  <c r="E3" i="3"/>
  <c r="F3" i="3" s="1"/>
  <c r="E4" i="3" s="1"/>
  <c r="J8" i="2"/>
  <c r="L8" i="2" s="1"/>
  <c r="M8" i="2" s="1"/>
  <c r="J7" i="2"/>
  <c r="L7" i="2" s="1"/>
  <c r="J4" i="2"/>
  <c r="N4" i="2" s="1"/>
  <c r="J3" i="2"/>
  <c r="N3" i="2" s="1"/>
  <c r="E3" i="2"/>
  <c r="F3" i="2" s="1"/>
  <c r="E4" i="2" s="1"/>
  <c r="E3" i="1"/>
  <c r="F3" i="1" s="1"/>
  <c r="J8" i="1"/>
  <c r="L8" i="1" s="1"/>
  <c r="M8" i="1" s="1"/>
  <c r="J7" i="1"/>
  <c r="L7" i="1" s="1"/>
  <c r="J4" i="1"/>
  <c r="J3" i="1"/>
  <c r="N3" i="1" s="1"/>
  <c r="N4" i="1"/>
  <c r="G4" i="5" l="1"/>
  <c r="F4" i="5"/>
  <c r="E5" i="5" s="1"/>
  <c r="L9" i="5"/>
  <c r="M7" i="5"/>
  <c r="L9" i="4"/>
  <c r="M7" i="4"/>
  <c r="G4" i="4"/>
  <c r="F4" i="4"/>
  <c r="E5" i="4" s="1"/>
  <c r="L9" i="3"/>
  <c r="M7" i="3"/>
  <c r="G4" i="3"/>
  <c r="F4" i="3"/>
  <c r="E5" i="3" s="1"/>
  <c r="L9" i="2"/>
  <c r="M7" i="2"/>
  <c r="G4" i="2"/>
  <c r="F4" i="2"/>
  <c r="E5" i="2" s="1"/>
  <c r="E4" i="1"/>
  <c r="F4" i="1" s="1"/>
  <c r="E5" i="1" s="1"/>
  <c r="G5" i="1" s="1"/>
  <c r="L9" i="1"/>
  <c r="M7" i="1"/>
  <c r="G5" i="5" l="1"/>
  <c r="F5" i="5"/>
  <c r="E6" i="5" s="1"/>
  <c r="F5" i="4"/>
  <c r="E6" i="4" s="1"/>
  <c r="G5" i="4"/>
  <c r="G5" i="3"/>
  <c r="F5" i="3"/>
  <c r="E6" i="3" s="1"/>
  <c r="F5" i="2"/>
  <c r="E6" i="2" s="1"/>
  <c r="G5" i="2"/>
  <c r="F5" i="1"/>
  <c r="E6" i="1" s="1"/>
  <c r="G6" i="1" s="1"/>
  <c r="F6" i="1"/>
  <c r="E7" i="1" s="1"/>
  <c r="G4" i="1"/>
  <c r="G6" i="5" l="1"/>
  <c r="F6" i="5"/>
  <c r="E7" i="5" s="1"/>
  <c r="G6" i="4"/>
  <c r="F6" i="4"/>
  <c r="E7" i="4" s="1"/>
  <c r="G6" i="3"/>
  <c r="F6" i="3"/>
  <c r="E7" i="3" s="1"/>
  <c r="G6" i="2"/>
  <c r="F6" i="2"/>
  <c r="E7" i="2" s="1"/>
  <c r="F7" i="1"/>
  <c r="E8" i="1" s="1"/>
  <c r="G7" i="1"/>
  <c r="G7" i="5" l="1"/>
  <c r="F7" i="5"/>
  <c r="E8" i="5" s="1"/>
  <c r="G7" i="4"/>
  <c r="F7" i="4"/>
  <c r="E8" i="4" s="1"/>
  <c r="G7" i="3"/>
  <c r="F7" i="3"/>
  <c r="E8" i="3" s="1"/>
  <c r="G7" i="2"/>
  <c r="F7" i="2"/>
  <c r="E8" i="2" s="1"/>
  <c r="F8" i="1"/>
  <c r="E9" i="1" s="1"/>
  <c r="G8" i="1"/>
  <c r="G8" i="5" l="1"/>
  <c r="F8" i="5"/>
  <c r="E9" i="5" s="1"/>
  <c r="G8" i="4"/>
  <c r="F8" i="4"/>
  <c r="E9" i="4" s="1"/>
  <c r="G8" i="3"/>
  <c r="F8" i="3"/>
  <c r="E9" i="3" s="1"/>
  <c r="G8" i="2"/>
  <c r="F8" i="2"/>
  <c r="E9" i="2" s="1"/>
  <c r="F9" i="1"/>
  <c r="E10" i="1" s="1"/>
  <c r="G9" i="1"/>
  <c r="G9" i="5" l="1"/>
  <c r="F9" i="5"/>
  <c r="E10" i="5" s="1"/>
  <c r="G9" i="4"/>
  <c r="F9" i="4"/>
  <c r="E10" i="4" s="1"/>
  <c r="G9" i="3"/>
  <c r="F9" i="3"/>
  <c r="E10" i="3" s="1"/>
  <c r="G9" i="2"/>
  <c r="F9" i="2"/>
  <c r="E10" i="2" s="1"/>
  <c r="F10" i="1"/>
  <c r="E11" i="1" s="1"/>
  <c r="G10" i="1"/>
  <c r="G10" i="5" l="1"/>
  <c r="F10" i="5"/>
  <c r="E11" i="5" s="1"/>
  <c r="G10" i="4"/>
  <c r="F10" i="4"/>
  <c r="E11" i="4" s="1"/>
  <c r="G10" i="3"/>
  <c r="F10" i="3"/>
  <c r="E11" i="3" s="1"/>
  <c r="G10" i="2"/>
  <c r="F10" i="2"/>
  <c r="E11" i="2" s="1"/>
  <c r="G11" i="1"/>
  <c r="F11" i="1"/>
  <c r="E12" i="1" s="1"/>
  <c r="G11" i="5" l="1"/>
  <c r="F11" i="5"/>
  <c r="E12" i="5" s="1"/>
  <c r="G11" i="4"/>
  <c r="F11" i="4"/>
  <c r="E12" i="4" s="1"/>
  <c r="G11" i="3"/>
  <c r="F11" i="3"/>
  <c r="E12" i="3" s="1"/>
  <c r="F11" i="2"/>
  <c r="E12" i="2" s="1"/>
  <c r="G11" i="2"/>
  <c r="F12" i="1"/>
  <c r="E13" i="1" s="1"/>
  <c r="G12" i="1"/>
  <c r="G12" i="5" l="1"/>
  <c r="F12" i="5"/>
  <c r="E13" i="5" s="1"/>
  <c r="G12" i="4"/>
  <c r="F12" i="4"/>
  <c r="E13" i="4" s="1"/>
  <c r="G12" i="3"/>
  <c r="F12" i="3"/>
  <c r="E13" i="3" s="1"/>
  <c r="G12" i="2"/>
  <c r="F12" i="2"/>
  <c r="E13" i="2" s="1"/>
  <c r="G13" i="1"/>
  <c r="F13" i="1"/>
  <c r="E14" i="1" s="1"/>
  <c r="F13" i="5" l="1"/>
  <c r="E14" i="5" s="1"/>
  <c r="G13" i="5"/>
  <c r="F13" i="4"/>
  <c r="E14" i="4" s="1"/>
  <c r="G13" i="4"/>
  <c r="G13" i="3"/>
  <c r="F13" i="3"/>
  <c r="E14" i="3" s="1"/>
  <c r="F13" i="2"/>
  <c r="E14" i="2" s="1"/>
  <c r="G13" i="2"/>
  <c r="G14" i="1"/>
  <c r="F14" i="1"/>
  <c r="E15" i="1" s="1"/>
  <c r="G14" i="5" l="1"/>
  <c r="F14" i="5"/>
  <c r="E15" i="5" s="1"/>
  <c r="G14" i="4"/>
  <c r="F14" i="4"/>
  <c r="E15" i="4" s="1"/>
  <c r="G14" i="3"/>
  <c r="F14" i="3"/>
  <c r="E15" i="3" s="1"/>
  <c r="G14" i="2"/>
  <c r="F14" i="2"/>
  <c r="E15" i="2" s="1"/>
  <c r="F15" i="1"/>
  <c r="G15" i="1"/>
  <c r="B15" i="1"/>
  <c r="G15" i="5" l="1"/>
  <c r="F15" i="5"/>
  <c r="B15" i="5"/>
  <c r="G15" i="4"/>
  <c r="F15" i="4"/>
  <c r="B15" i="4"/>
  <c r="B15" i="3"/>
  <c r="G15" i="3"/>
  <c r="F15" i="3"/>
  <c r="F15" i="2"/>
  <c r="B15" i="2"/>
  <c r="G15" i="2"/>
</calcChain>
</file>

<file path=xl/sharedStrings.xml><?xml version="1.0" encoding="utf-8"?>
<sst xmlns="http://schemas.openxmlformats.org/spreadsheetml/2006/main" count="120" uniqueCount="25">
  <si>
    <t>Formula</t>
  </si>
  <si>
    <t>i</t>
  </si>
  <si>
    <t>xi</t>
  </si>
  <si>
    <t>g(xi)</t>
  </si>
  <si>
    <t>|E|</t>
  </si>
  <si>
    <t>Condicion Convergencia</t>
  </si>
  <si>
    <t>Intervalo [0,400;0,800]</t>
  </si>
  <si>
    <t>Cumple?</t>
  </si>
  <si>
    <t>-</t>
  </si>
  <si>
    <t>g(0,400)</t>
  </si>
  <si>
    <t>g(0,800)</t>
  </si>
  <si>
    <t>g(x)</t>
  </si>
  <si>
    <t>Funcion derivada</t>
  </si>
  <si>
    <t>absoluto</t>
  </si>
  <si>
    <t>Es menor que 1?</t>
  </si>
  <si>
    <t>g'(0,400)</t>
  </si>
  <si>
    <t>g'(x)</t>
  </si>
  <si>
    <t>g'(0,800)</t>
  </si>
  <si>
    <t>Error</t>
  </si>
  <si>
    <t>ε=10^-3</t>
  </si>
  <si>
    <t>Raiz</t>
  </si>
  <si>
    <t>f(x)=-23,330 +79,350*x-88,090*x^2 + 41,600*x^3 + 8,6800* x^4 + 0,658*x^5</t>
  </si>
  <si>
    <t>(-23.33 -88.09*x^2+ 41.6*x^3 + 8.68*x^4 + 0.658*x^5)/(-79.35)</t>
  </si>
  <si>
    <t>(2.22029*x - 1.57278*x^2 - 0.437555 x^3 - 0.0414619 x^4)</t>
  </si>
  <si>
    <t>Intervalo [1,200;1,600]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</si>
</sst>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0" xfId="0" applyNumberFormat="1"/>
    <xf numFmtId="164" fontId="0" fillId="0" borderId="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opLeftCell="B1" workbookViewId="0">
      <selection activeCell="D17" sqref="D17"/>
    </sheetView>
  </sheetViews>
  <sheetFormatPr defaultRowHeight="15" x14ac:dyDescent="0.25"/>
  <cols>
    <col min="2" max="2" width="66" customWidth="1"/>
    <col min="5" max="7" width="10.5703125" bestFit="1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1" t="s">
        <v>5</v>
      </c>
      <c r="K2" s="21"/>
      <c r="L2" s="21" t="s">
        <v>6</v>
      </c>
      <c r="M2" s="21"/>
      <c r="N2" s="4" t="s">
        <v>7</v>
      </c>
    </row>
    <row r="3" spans="2:14" ht="15.75" thickBot="1" x14ac:dyDescent="0.3">
      <c r="B3" s="6" t="s">
        <v>21</v>
      </c>
      <c r="D3" s="7">
        <v>0</v>
      </c>
      <c r="E3" s="8">
        <f>L3</f>
        <v>0.4</v>
      </c>
      <c r="F3" s="8">
        <f>(-23.33 -88.09*E3^2+ 41.6*E3^3 + 8.68*E3^4 + 0.658*E3^5)/(-79.35)</f>
        <v>0.43519916925015767</v>
      </c>
      <c r="G3" s="9" t="s">
        <v>8</v>
      </c>
      <c r="I3" s="7" t="s">
        <v>9</v>
      </c>
      <c r="J3" s="23">
        <f>(-23.33 -88.09*L3^2+ 41.6*L3^3 + 8.68*L3^4 + 0.658*L3^5)/(-79.35)</f>
        <v>0.43519916925015767</v>
      </c>
      <c r="K3" s="23"/>
      <c r="L3" s="23">
        <v>0.4</v>
      </c>
      <c r="M3" s="23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0.43519916925015767</v>
      </c>
      <c r="F4" s="8">
        <f>(-23.33 -88.09*E4^2+ 41.6*E4^3 + 8.68*E4^4 + 0.658*E4^5)/(-79.35)</f>
        <v>0.4570074068125809</v>
      </c>
      <c r="G4" s="9">
        <f>ABS(E4-E3)</f>
        <v>3.5199169250157647E-2</v>
      </c>
      <c r="I4" s="13" t="s">
        <v>10</v>
      </c>
      <c r="J4" s="25">
        <f>(-23.33 -88.09*L4^2+ 41.6*L4^3 + 8.68*L4^4 + 0.658*L4^5)/(-79.35)</f>
        <v>0.68856280478890997</v>
      </c>
      <c r="K4" s="25"/>
      <c r="L4" s="25">
        <v>0.8</v>
      </c>
      <c r="M4" s="25"/>
      <c r="N4" s="15" t="str">
        <f>IF(J4&lt;=L5 &amp; J4&gt;=L4,"si","no")</f>
        <v>si</v>
      </c>
    </row>
    <row r="5" spans="2:14" ht="15.75" thickBot="1" x14ac:dyDescent="0.3">
      <c r="B5" s="1" t="s">
        <v>11</v>
      </c>
      <c r="D5" s="7">
        <v>2</v>
      </c>
      <c r="E5" s="8">
        <f t="shared" ref="E5:E15" si="0">F4</f>
        <v>0.4570074068125809</v>
      </c>
      <c r="F5" s="8">
        <f t="shared" ref="F5:F15" si="1">(-23.33 -88.09*E5^2+ 41.6*E5^3 + 8.68*E5^4 + 0.658*E5^5)/(-79.35)</f>
        <v>0.47089724531127553</v>
      </c>
      <c r="G5" s="9">
        <f t="shared" ref="G5:G15" si="2">ABS(E5-E4)</f>
        <v>2.1808237562423227E-2</v>
      </c>
      <c r="I5" s="12"/>
      <c r="J5" s="20"/>
      <c r="K5" s="20"/>
      <c r="L5" s="12"/>
      <c r="M5" s="12"/>
      <c r="N5" s="12"/>
    </row>
    <row r="6" spans="2:14" ht="15.75" thickBot="1" x14ac:dyDescent="0.3">
      <c r="B6" s="6" t="s">
        <v>22</v>
      </c>
      <c r="D6" s="7">
        <v>3</v>
      </c>
      <c r="E6" s="8">
        <f t="shared" si="0"/>
        <v>0.47089724531127553</v>
      </c>
      <c r="F6" s="8">
        <f t="shared" si="1"/>
        <v>0.47986884620002379</v>
      </c>
      <c r="G6" s="9">
        <f t="shared" si="2"/>
        <v>1.3889838498694629E-2</v>
      </c>
      <c r="I6" s="5"/>
      <c r="J6" s="21" t="s">
        <v>12</v>
      </c>
      <c r="K6" s="21"/>
      <c r="L6" s="3" t="s">
        <v>13</v>
      </c>
      <c r="M6" s="21" t="s">
        <v>14</v>
      </c>
      <c r="N6" s="22"/>
    </row>
    <row r="7" spans="2:14" ht="15.75" thickBot="1" x14ac:dyDescent="0.3">
      <c r="B7" s="12"/>
      <c r="D7" s="7">
        <v>4</v>
      </c>
      <c r="E7" s="8">
        <f t="shared" si="0"/>
        <v>0.47986884620002379</v>
      </c>
      <c r="F7" s="8">
        <f t="shared" si="1"/>
        <v>0.48570861929780934</v>
      </c>
      <c r="G7" s="9">
        <f t="shared" si="2"/>
        <v>8.9716008887482657E-3</v>
      </c>
      <c r="I7" s="7" t="s">
        <v>15</v>
      </c>
      <c r="J7" s="23">
        <f>(2.22029*L3 - 1.57278*L3^2 - 0.437555*L3^3 - 0.0414619*L3^4)</f>
        <v>0.60740625535999981</v>
      </c>
      <c r="K7" s="23"/>
      <c r="L7" s="10">
        <f>ABS(J7)</f>
        <v>0.60740625535999981</v>
      </c>
      <c r="M7" s="23" t="str">
        <f>IF(L7&lt;1,"si","no")</f>
        <v>si</v>
      </c>
      <c r="N7" s="24"/>
    </row>
    <row r="8" spans="2:14" ht="15.75" thickBot="1" x14ac:dyDescent="0.3">
      <c r="B8" s="1" t="s">
        <v>16</v>
      </c>
      <c r="D8" s="7">
        <v>5</v>
      </c>
      <c r="E8" s="8">
        <f t="shared" si="0"/>
        <v>0.48570861929780934</v>
      </c>
      <c r="F8" s="8">
        <f t="shared" si="1"/>
        <v>0.48952691059660891</v>
      </c>
      <c r="G8" s="9">
        <f t="shared" si="2"/>
        <v>5.83977309778555E-3</v>
      </c>
      <c r="I8" s="13" t="s">
        <v>17</v>
      </c>
      <c r="J8" s="25">
        <f>(2.22029*L4 - 1.57278*L4^2 - 0.437555*L4^3 - 0.0414619*L4^4)</f>
        <v>0.52864184575999973</v>
      </c>
      <c r="K8" s="25"/>
      <c r="L8" s="14">
        <f>ABS(J8)</f>
        <v>0.52864184575999973</v>
      </c>
      <c r="M8" s="25" t="str">
        <f>IF(L8&lt;1,"si","no")</f>
        <v>si</v>
      </c>
      <c r="N8" s="26"/>
    </row>
    <row r="9" spans="2:14" ht="15.75" thickBot="1" x14ac:dyDescent="0.3">
      <c r="B9" s="6" t="s">
        <v>23</v>
      </c>
      <c r="D9" s="7">
        <v>6</v>
      </c>
      <c r="E9" s="8">
        <f t="shared" si="0"/>
        <v>0.48952691059660891</v>
      </c>
      <c r="F9" s="8">
        <f t="shared" si="1"/>
        <v>0.49203023537124418</v>
      </c>
      <c r="G9" s="9">
        <f t="shared" si="2"/>
        <v>3.8182912987995699E-3</v>
      </c>
      <c r="I9" s="12"/>
      <c r="J9" s="12"/>
      <c r="K9" s="12"/>
      <c r="L9" s="27" t="str">
        <f>IF(L7&gt;L8,"creciente","decreciente")</f>
        <v>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0.49203023537124418</v>
      </c>
      <c r="F10" s="8">
        <f t="shared" si="1"/>
        <v>0.49367420678833651</v>
      </c>
      <c r="G10" s="9">
        <f t="shared" si="2"/>
        <v>2.5033247746352738E-3</v>
      </c>
    </row>
    <row r="11" spans="2:14" x14ac:dyDescent="0.25">
      <c r="B11" s="1" t="s">
        <v>18</v>
      </c>
      <c r="D11" s="7">
        <v>8</v>
      </c>
      <c r="E11" s="8">
        <f t="shared" si="0"/>
        <v>0.49367420678833651</v>
      </c>
      <c r="F11" s="8">
        <f t="shared" si="1"/>
        <v>0.49475497439130922</v>
      </c>
      <c r="G11" s="9">
        <f t="shared" si="2"/>
        <v>1.643971417092327E-3</v>
      </c>
    </row>
    <row r="12" spans="2:14" ht="15.75" thickBot="1" x14ac:dyDescent="0.3">
      <c r="B12" s="6" t="s">
        <v>19</v>
      </c>
      <c r="D12" s="7">
        <v>9</v>
      </c>
      <c r="E12" s="8">
        <f t="shared" si="0"/>
        <v>0.49475497439130922</v>
      </c>
      <c r="F12" s="8">
        <f t="shared" si="1"/>
        <v>0.49546596821518429</v>
      </c>
      <c r="G12" s="9">
        <f t="shared" si="2"/>
        <v>1.0807676029727098E-3</v>
      </c>
    </row>
    <row r="13" spans="2:14" ht="15.75" thickBot="1" x14ac:dyDescent="0.3">
      <c r="B13" s="12"/>
      <c r="D13" s="7">
        <v>10</v>
      </c>
      <c r="E13" s="8">
        <f t="shared" si="0"/>
        <v>0.49546596821518429</v>
      </c>
      <c r="F13" s="8">
        <f t="shared" si="1"/>
        <v>0.49593390849186153</v>
      </c>
      <c r="G13" s="9">
        <f t="shared" si="2"/>
        <v>7.1099382387507237E-4</v>
      </c>
      <c r="I13" s="16"/>
    </row>
    <row r="14" spans="2:14" x14ac:dyDescent="0.25">
      <c r="B14" s="1" t="s">
        <v>20</v>
      </c>
      <c r="D14" s="7">
        <v>11</v>
      </c>
      <c r="E14" s="8">
        <f t="shared" si="0"/>
        <v>0.49593390849186153</v>
      </c>
      <c r="F14" s="8">
        <f t="shared" si="1"/>
        <v>0.49624197137458437</v>
      </c>
      <c r="G14" s="9">
        <f t="shared" si="2"/>
        <v>4.679402766772367E-4</v>
      </c>
      <c r="I14" s="16"/>
    </row>
    <row r="15" spans="2:14" ht="15.75" thickBot="1" x14ac:dyDescent="0.3">
      <c r="B15" s="17">
        <f>E15</f>
        <v>0.49624197137458437</v>
      </c>
      <c r="D15" s="13">
        <v>12</v>
      </c>
      <c r="E15" s="18">
        <f t="shared" si="0"/>
        <v>0.49624197137458437</v>
      </c>
      <c r="F15" s="18">
        <f t="shared" si="1"/>
        <v>0.49644481883397334</v>
      </c>
      <c r="G15" s="19">
        <f t="shared" si="2"/>
        <v>3.0806288272283711E-4</v>
      </c>
      <c r="I15" s="16"/>
    </row>
    <row r="16" spans="2:14" x14ac:dyDescent="0.25">
      <c r="I16" s="16"/>
    </row>
  </sheetData>
  <mergeCells count="13">
    <mergeCell ref="J8:K8"/>
    <mergeCell ref="M8:N8"/>
    <mergeCell ref="J2:K2"/>
    <mergeCell ref="L2:M2"/>
    <mergeCell ref="J3:K3"/>
    <mergeCell ref="L3:M3"/>
    <mergeCell ref="J4:K4"/>
    <mergeCell ref="L4:M4"/>
    <mergeCell ref="J5:K5"/>
    <mergeCell ref="J6:K6"/>
    <mergeCell ref="M6:N6"/>
    <mergeCell ref="J7:K7"/>
    <mergeCell ref="M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052F-F502-459E-A65E-2E649B5A838F}">
  <dimension ref="B1:N16"/>
  <sheetViews>
    <sheetView tabSelected="1" topLeftCell="G1" workbookViewId="0">
      <selection activeCell="M11" sqref="M11"/>
    </sheetView>
  </sheetViews>
  <sheetFormatPr defaultRowHeight="15" x14ac:dyDescent="0.25"/>
  <cols>
    <col min="2" max="2" width="66" customWidth="1"/>
    <col min="5" max="7" width="10.5703125" bestFit="1" customWidth="1"/>
    <col min="12" max="12" width="18.85546875" customWidth="1"/>
    <col min="13" max="13" width="12.42578125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1" t="s">
        <v>5</v>
      </c>
      <c r="K2" s="21"/>
      <c r="L2" s="21" t="s">
        <v>24</v>
      </c>
      <c r="M2" s="21"/>
      <c r="N2" s="4" t="s">
        <v>7</v>
      </c>
    </row>
    <row r="3" spans="2:14" ht="15.75" thickBot="1" x14ac:dyDescent="0.3">
      <c r="B3" s="6" t="s">
        <v>21</v>
      </c>
      <c r="D3" s="7">
        <v>0</v>
      </c>
      <c r="E3" s="8">
        <f>L3</f>
        <v>1</v>
      </c>
      <c r="F3" s="8">
        <f>(-23.33 -88.09*E3^2+ 41.6*E3^3 + 8.68*E3^4 + 0.658*E3^5)/(-79.35)</f>
        <v>0.76221802142407058</v>
      </c>
      <c r="G3" s="9" t="s">
        <v>8</v>
      </c>
      <c r="I3" s="7" t="s">
        <v>9</v>
      </c>
      <c r="J3" s="23">
        <f>(-23.33 -88.09*L3^2+ 41.6*L3^3 + 8.68*L3^4 + 0.658*L3^5)/(-79.35)</f>
        <v>0.76221802142407058</v>
      </c>
      <c r="K3" s="23"/>
      <c r="L3" s="23">
        <v>1</v>
      </c>
      <c r="M3" s="23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0.76221802142407058</v>
      </c>
      <c r="F4" s="8">
        <f>(-23.33 -88.09*E4^2+ 41.6*E4^3 + 8.68*E4^4 + 0.658*E4^5)/(-79.35)</f>
        <v>0.66776777350030281</v>
      </c>
      <c r="G4" s="9">
        <f>ABS(E4-E3)</f>
        <v>0.23778197857592942</v>
      </c>
      <c r="I4" s="13" t="s">
        <v>10</v>
      </c>
      <c r="J4" s="25">
        <f>(-23.33 -88.09*L4^2+ 41.6*L4^3 + 8.68*L4^4 + 0.658*L4^5)/(-79.35)</f>
        <v>0.18477532350346523</v>
      </c>
      <c r="K4" s="25"/>
      <c r="L4" s="25">
        <v>1.6</v>
      </c>
      <c r="M4" s="25"/>
      <c r="N4" s="15" t="str">
        <f>IF(J4&lt;=L5 &amp; J4&gt;=L4,"si","no")</f>
        <v>si</v>
      </c>
    </row>
    <row r="5" spans="2:14" ht="15.75" thickBot="1" x14ac:dyDescent="0.3">
      <c r="B5" s="1" t="s">
        <v>11</v>
      </c>
      <c r="D5" s="7">
        <v>2</v>
      </c>
      <c r="E5" s="8">
        <f t="shared" ref="E5:E15" si="0">F4</f>
        <v>0.66776777350030281</v>
      </c>
      <c r="F5" s="8">
        <f t="shared" ref="F5:F15" si="1">(-23.33 -88.09*E5^2+ 41.6*E5^3 + 8.68*E5^4 + 0.658*E5^5)/(-79.35)</f>
        <v>0.61008384767670021</v>
      </c>
      <c r="G5" s="9">
        <f t="shared" ref="G5:G15" si="2">ABS(E5-E4)</f>
        <v>9.4450247923767772E-2</v>
      </c>
      <c r="I5" s="12"/>
      <c r="J5" s="20"/>
      <c r="K5" s="20"/>
      <c r="L5" s="12"/>
      <c r="M5" s="12"/>
      <c r="N5" s="12"/>
    </row>
    <row r="6" spans="2:14" ht="15.75" thickBot="1" x14ac:dyDescent="0.3">
      <c r="B6" s="6" t="s">
        <v>22</v>
      </c>
      <c r="D6" s="7">
        <v>3</v>
      </c>
      <c r="E6" s="8">
        <f t="shared" si="0"/>
        <v>0.61008384767670021</v>
      </c>
      <c r="F6" s="8">
        <f t="shared" si="1"/>
        <v>0.57231133320402039</v>
      </c>
      <c r="G6" s="9">
        <f t="shared" si="2"/>
        <v>5.76839258236026E-2</v>
      </c>
      <c r="I6" s="5"/>
      <c r="J6" s="21" t="s">
        <v>12</v>
      </c>
      <c r="K6" s="21"/>
      <c r="L6" s="3" t="s">
        <v>13</v>
      </c>
      <c r="M6" s="21" t="s">
        <v>14</v>
      </c>
      <c r="N6" s="22"/>
    </row>
    <row r="7" spans="2:14" ht="15.75" thickBot="1" x14ac:dyDescent="0.3">
      <c r="B7" s="12"/>
      <c r="D7" s="7">
        <v>4</v>
      </c>
      <c r="E7" s="8">
        <f t="shared" si="0"/>
        <v>0.57231133320402039</v>
      </c>
      <c r="F7" s="8">
        <f t="shared" si="1"/>
        <v>0.54711127620646205</v>
      </c>
      <c r="G7" s="9">
        <f t="shared" si="2"/>
        <v>3.7772514472679819E-2</v>
      </c>
      <c r="I7" s="7" t="s">
        <v>15</v>
      </c>
      <c r="J7" s="23">
        <f>(2.22029*L3 - 1.57278*L3^2 - 0.437555*L3^3 - 0.0414619*L3^4)</f>
        <v>0.16849309999999978</v>
      </c>
      <c r="K7" s="23"/>
      <c r="L7" s="10">
        <f>ABS(J7)</f>
        <v>0.16849309999999978</v>
      </c>
      <c r="M7" s="23" t="str">
        <f>IF(L7&lt;1,"si","no")</f>
        <v>si</v>
      </c>
      <c r="N7" s="24"/>
    </row>
    <row r="8" spans="2:14" ht="15.75" thickBot="1" x14ac:dyDescent="0.3">
      <c r="B8" s="1" t="s">
        <v>16</v>
      </c>
      <c r="D8" s="7">
        <v>5</v>
      </c>
      <c r="E8" s="8">
        <f t="shared" si="0"/>
        <v>0.54711127620646205</v>
      </c>
      <c r="F8" s="8">
        <f t="shared" si="1"/>
        <v>0.53025022057026228</v>
      </c>
      <c r="G8" s="9">
        <f t="shared" si="2"/>
        <v>2.520005699755834E-2</v>
      </c>
      <c r="I8" s="13" t="s">
        <v>17</v>
      </c>
      <c r="J8" s="25">
        <f>(2.22029*L4 - 1.57278*L4^2 - 0.437555*L4^3 - 0.0414619*L4^4)</f>
        <v>-2.5378027878400018</v>
      </c>
      <c r="K8" s="25"/>
      <c r="L8" s="14">
        <f>ABS(J8)</f>
        <v>2.5378027878400018</v>
      </c>
      <c r="M8" s="25" t="str">
        <f>IF(L8&lt;1,"si","no")</f>
        <v>no</v>
      </c>
      <c r="N8" s="26"/>
    </row>
    <row r="9" spans="2:14" ht="15.75" thickBot="1" x14ac:dyDescent="0.3">
      <c r="B9" s="6" t="s">
        <v>23</v>
      </c>
      <c r="D9" s="7">
        <v>6</v>
      </c>
      <c r="E9" s="8">
        <f t="shared" si="0"/>
        <v>0.53025022057026228</v>
      </c>
      <c r="F9" s="8">
        <f t="shared" si="1"/>
        <v>0.51899207896736066</v>
      </c>
      <c r="G9" s="9">
        <f t="shared" si="2"/>
        <v>1.6861055636199773E-2</v>
      </c>
      <c r="I9" s="12"/>
      <c r="J9" s="12"/>
      <c r="K9" s="12"/>
      <c r="L9" s="27" t="str">
        <f>IF(L7&gt;L8,"creciente","decreciente")</f>
        <v>decreciente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0.51899207896736066</v>
      </c>
      <c r="F10" s="8">
        <f t="shared" si="1"/>
        <v>0.51149871292616489</v>
      </c>
      <c r="G10" s="9">
        <f t="shared" si="2"/>
        <v>1.1258141602901617E-2</v>
      </c>
    </row>
    <row r="11" spans="2:14" x14ac:dyDescent="0.25">
      <c r="B11" s="1" t="s">
        <v>18</v>
      </c>
      <c r="D11" s="7">
        <v>8</v>
      </c>
      <c r="E11" s="8">
        <f t="shared" si="0"/>
        <v>0.51149871292616489</v>
      </c>
      <c r="F11" s="8">
        <f t="shared" si="1"/>
        <v>0.50652557782331109</v>
      </c>
      <c r="G11" s="9">
        <f t="shared" si="2"/>
        <v>7.4933660411957703E-3</v>
      </c>
    </row>
    <row r="12" spans="2:14" ht="15.75" thickBot="1" x14ac:dyDescent="0.3">
      <c r="B12" s="6" t="s">
        <v>19</v>
      </c>
      <c r="D12" s="7">
        <v>9</v>
      </c>
      <c r="E12" s="8">
        <f t="shared" si="0"/>
        <v>0.50652557782331109</v>
      </c>
      <c r="F12" s="8">
        <f t="shared" si="1"/>
        <v>0.50323254489098901</v>
      </c>
      <c r="G12" s="9">
        <f t="shared" si="2"/>
        <v>4.9731351028537985E-3</v>
      </c>
    </row>
    <row r="13" spans="2:14" ht="15.75" thickBot="1" x14ac:dyDescent="0.3">
      <c r="B13" s="12"/>
      <c r="D13" s="7">
        <v>10</v>
      </c>
      <c r="E13" s="8">
        <f t="shared" si="0"/>
        <v>0.50323254489098901</v>
      </c>
      <c r="F13" s="8">
        <f t="shared" si="1"/>
        <v>0.50105563695486344</v>
      </c>
      <c r="G13" s="9">
        <f t="shared" si="2"/>
        <v>3.2930329323220819E-3</v>
      </c>
      <c r="I13" s="16"/>
    </row>
    <row r="14" spans="2:14" x14ac:dyDescent="0.25">
      <c r="B14" s="1" t="s">
        <v>20</v>
      </c>
      <c r="D14" s="7">
        <v>11</v>
      </c>
      <c r="E14" s="8">
        <f t="shared" si="0"/>
        <v>0.50105563695486344</v>
      </c>
      <c r="F14" s="8">
        <f t="shared" si="1"/>
        <v>0.49961823929191895</v>
      </c>
      <c r="G14" s="9">
        <f t="shared" si="2"/>
        <v>2.1769079361255717E-3</v>
      </c>
      <c r="I14" s="16"/>
    </row>
    <row r="15" spans="2:14" ht="15.75" thickBot="1" x14ac:dyDescent="0.3">
      <c r="B15" s="17">
        <f>E15</f>
        <v>0.49961823929191895</v>
      </c>
      <c r="D15" s="13">
        <v>12</v>
      </c>
      <c r="E15" s="18">
        <f t="shared" si="0"/>
        <v>0.49961823929191895</v>
      </c>
      <c r="F15" s="18">
        <f t="shared" si="1"/>
        <v>0.49866989545528662</v>
      </c>
      <c r="G15" s="19">
        <f t="shared" si="2"/>
        <v>1.437397662944484E-3</v>
      </c>
      <c r="I15" s="16"/>
    </row>
    <row r="16" spans="2:14" x14ac:dyDescent="0.25">
      <c r="I16" s="16"/>
    </row>
  </sheetData>
  <mergeCells count="13">
    <mergeCell ref="J5:K5"/>
    <mergeCell ref="J6:K6"/>
    <mergeCell ref="M6:N6"/>
    <mergeCell ref="J7:K7"/>
    <mergeCell ref="M7:N7"/>
    <mergeCell ref="J8:K8"/>
    <mergeCell ref="M8:N8"/>
    <mergeCell ref="J2:K2"/>
    <mergeCell ref="L2:M2"/>
    <mergeCell ref="J3:K3"/>
    <mergeCell ref="L3:M3"/>
    <mergeCell ref="J4:K4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C3F7-845B-4FDF-96A8-709EF18272FC}">
  <dimension ref="B1:N16"/>
  <sheetViews>
    <sheetView topLeftCell="B1" workbookViewId="0">
      <selection activeCell="B20" sqref="B20"/>
    </sheetView>
  </sheetViews>
  <sheetFormatPr defaultRowHeight="15" x14ac:dyDescent="0.25"/>
  <cols>
    <col min="2" max="2" width="66" customWidth="1"/>
    <col min="5" max="7" width="10.5703125" bestFit="1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1" t="s">
        <v>5</v>
      </c>
      <c r="K2" s="21"/>
      <c r="L2" s="21" t="s">
        <v>6</v>
      </c>
      <c r="M2" s="21"/>
      <c r="N2" s="4" t="s">
        <v>7</v>
      </c>
    </row>
    <row r="3" spans="2:14" ht="15.75" thickBot="1" x14ac:dyDescent="0.3">
      <c r="B3" s="6" t="s">
        <v>21</v>
      </c>
      <c r="D3" s="7">
        <v>0</v>
      </c>
      <c r="E3" s="8">
        <f>L3</f>
        <v>0.4</v>
      </c>
      <c r="F3" s="8">
        <f>(-23.33 -88.09*E3^2+ 41.6*E3^3 + 8.68*E3^4 + 0.658*E3^5)/(-79.35)</f>
        <v>0.43519916925015767</v>
      </c>
      <c r="G3" s="9" t="s">
        <v>8</v>
      </c>
      <c r="I3" s="7" t="s">
        <v>9</v>
      </c>
      <c r="J3" s="23">
        <f>(-23.33 -88.09*L3^2+ 41.6*L3^3 + 8.68*L3^4 + 0.658*L3^5)/(-79.35)</f>
        <v>0.43519916925015767</v>
      </c>
      <c r="K3" s="23"/>
      <c r="L3" s="23">
        <v>0.4</v>
      </c>
      <c r="M3" s="23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0.43519916925015767</v>
      </c>
      <c r="F4" s="8">
        <f>(-23.33 -88.09*E4^2+ 41.6*E4^3 + 8.68*E4^4 + 0.658*E4^5)/(-79.35)</f>
        <v>0.4570074068125809</v>
      </c>
      <c r="G4" s="9">
        <f>ABS(E4-E3)</f>
        <v>3.5199169250157647E-2</v>
      </c>
      <c r="I4" s="13" t="s">
        <v>10</v>
      </c>
      <c r="J4" s="25">
        <f>(-23.33 -88.09*L4^2+ 41.6*L4^3 + 8.68*L4^4 + 0.658*L4^5)/(-79.35)</f>
        <v>0.68856280478890997</v>
      </c>
      <c r="K4" s="25"/>
      <c r="L4" s="25">
        <v>0.8</v>
      </c>
      <c r="M4" s="25"/>
      <c r="N4" s="15" t="str">
        <f>IF(J4&lt;=L5 &amp; J4&gt;=L4,"si","no")</f>
        <v>si</v>
      </c>
    </row>
    <row r="5" spans="2:14" ht="15.75" thickBot="1" x14ac:dyDescent="0.3">
      <c r="B5" s="1" t="s">
        <v>11</v>
      </c>
      <c r="D5" s="7">
        <v>2</v>
      </c>
      <c r="E5" s="8">
        <f t="shared" ref="E5:E15" si="0">F4</f>
        <v>0.4570074068125809</v>
      </c>
      <c r="F5" s="8">
        <f t="shared" ref="F5:F15" si="1">(-23.33 -88.09*E5^2+ 41.6*E5^3 + 8.68*E5^4 + 0.658*E5^5)/(-79.35)</f>
        <v>0.47089724531127553</v>
      </c>
      <c r="G5" s="9">
        <f t="shared" ref="G5:G15" si="2">ABS(E5-E4)</f>
        <v>2.1808237562423227E-2</v>
      </c>
      <c r="I5" s="12"/>
      <c r="J5" s="20"/>
      <c r="K5" s="20"/>
      <c r="L5" s="12"/>
      <c r="M5" s="12"/>
      <c r="N5" s="12"/>
    </row>
    <row r="6" spans="2:14" ht="15.75" thickBot="1" x14ac:dyDescent="0.3">
      <c r="B6" s="6" t="s">
        <v>22</v>
      </c>
      <c r="D6" s="7">
        <v>3</v>
      </c>
      <c r="E6" s="8">
        <f t="shared" si="0"/>
        <v>0.47089724531127553</v>
      </c>
      <c r="F6" s="8">
        <f t="shared" si="1"/>
        <v>0.47986884620002379</v>
      </c>
      <c r="G6" s="9">
        <f t="shared" si="2"/>
        <v>1.3889838498694629E-2</v>
      </c>
      <c r="I6" s="5"/>
      <c r="J6" s="21" t="s">
        <v>12</v>
      </c>
      <c r="K6" s="21"/>
      <c r="L6" s="3" t="s">
        <v>13</v>
      </c>
      <c r="M6" s="21" t="s">
        <v>14</v>
      </c>
      <c r="N6" s="22"/>
    </row>
    <row r="7" spans="2:14" ht="15.75" thickBot="1" x14ac:dyDescent="0.3">
      <c r="B7" s="12"/>
      <c r="D7" s="7">
        <v>4</v>
      </c>
      <c r="E7" s="8">
        <f t="shared" si="0"/>
        <v>0.47986884620002379</v>
      </c>
      <c r="F7" s="8">
        <f t="shared" si="1"/>
        <v>0.48570861929780934</v>
      </c>
      <c r="G7" s="9">
        <f t="shared" si="2"/>
        <v>8.9716008887482657E-3</v>
      </c>
      <c r="I7" s="7" t="s">
        <v>15</v>
      </c>
      <c r="J7" s="23">
        <f>(2.22029*L3 - 1.57278*L3^2 - 0.437555*L3^3 - 0.0414619*L3^4)</f>
        <v>0.60740625535999981</v>
      </c>
      <c r="K7" s="23"/>
      <c r="L7" s="10">
        <f>ABS(J7)</f>
        <v>0.60740625535999981</v>
      </c>
      <c r="M7" s="23" t="str">
        <f>IF(L7&lt;1,"si","no")</f>
        <v>si</v>
      </c>
      <c r="N7" s="24"/>
    </row>
    <row r="8" spans="2:14" ht="15.75" thickBot="1" x14ac:dyDescent="0.3">
      <c r="B8" s="1" t="s">
        <v>16</v>
      </c>
      <c r="D8" s="7">
        <v>5</v>
      </c>
      <c r="E8" s="8">
        <f t="shared" si="0"/>
        <v>0.48570861929780934</v>
      </c>
      <c r="F8" s="8">
        <f t="shared" si="1"/>
        <v>0.48952691059660891</v>
      </c>
      <c r="G8" s="9">
        <f t="shared" si="2"/>
        <v>5.83977309778555E-3</v>
      </c>
      <c r="I8" s="13" t="s">
        <v>17</v>
      </c>
      <c r="J8" s="25">
        <f>(2.22029*L4 - 1.57278*L4^2 - 0.437555*L4^3 - 0.0414619*L4^4)</f>
        <v>0.52864184575999973</v>
      </c>
      <c r="K8" s="25"/>
      <c r="L8" s="14">
        <f>ABS(J8)</f>
        <v>0.52864184575999973</v>
      </c>
      <c r="M8" s="25" t="str">
        <f>IF(L8&lt;1,"si","no")</f>
        <v>si</v>
      </c>
      <c r="N8" s="26"/>
    </row>
    <row r="9" spans="2:14" ht="15.75" thickBot="1" x14ac:dyDescent="0.3">
      <c r="B9" s="6" t="s">
        <v>23</v>
      </c>
      <c r="D9" s="7">
        <v>6</v>
      </c>
      <c r="E9" s="8">
        <f t="shared" si="0"/>
        <v>0.48952691059660891</v>
      </c>
      <c r="F9" s="8">
        <f t="shared" si="1"/>
        <v>0.49203023537124418</v>
      </c>
      <c r="G9" s="9">
        <f t="shared" si="2"/>
        <v>3.8182912987995699E-3</v>
      </c>
      <c r="I9" s="12"/>
      <c r="J9" s="12"/>
      <c r="K9" s="12"/>
      <c r="L9" s="27" t="str">
        <f>IF(L7&gt;L8,"creciente","decreciente")</f>
        <v>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0.49203023537124418</v>
      </c>
      <c r="F10" s="8">
        <f t="shared" si="1"/>
        <v>0.49367420678833651</v>
      </c>
      <c r="G10" s="9">
        <f t="shared" si="2"/>
        <v>2.5033247746352738E-3</v>
      </c>
    </row>
    <row r="11" spans="2:14" x14ac:dyDescent="0.25">
      <c r="B11" s="1" t="s">
        <v>18</v>
      </c>
      <c r="D11" s="7">
        <v>8</v>
      </c>
      <c r="E11" s="8">
        <f t="shared" si="0"/>
        <v>0.49367420678833651</v>
      </c>
      <c r="F11" s="8">
        <f t="shared" si="1"/>
        <v>0.49475497439130922</v>
      </c>
      <c r="G11" s="9">
        <f t="shared" si="2"/>
        <v>1.643971417092327E-3</v>
      </c>
    </row>
    <row r="12" spans="2:14" ht="15.75" thickBot="1" x14ac:dyDescent="0.3">
      <c r="B12" s="6" t="s">
        <v>19</v>
      </c>
      <c r="D12" s="7">
        <v>9</v>
      </c>
      <c r="E12" s="8">
        <f t="shared" si="0"/>
        <v>0.49475497439130922</v>
      </c>
      <c r="F12" s="8">
        <f t="shared" si="1"/>
        <v>0.49546596821518429</v>
      </c>
      <c r="G12" s="9">
        <f t="shared" si="2"/>
        <v>1.0807676029727098E-3</v>
      </c>
    </row>
    <row r="13" spans="2:14" ht="15.75" thickBot="1" x14ac:dyDescent="0.3">
      <c r="B13" s="12"/>
      <c r="D13" s="7">
        <v>10</v>
      </c>
      <c r="E13" s="8">
        <f t="shared" si="0"/>
        <v>0.49546596821518429</v>
      </c>
      <c r="F13" s="8">
        <f t="shared" si="1"/>
        <v>0.49593390849186153</v>
      </c>
      <c r="G13" s="9">
        <f t="shared" si="2"/>
        <v>7.1099382387507237E-4</v>
      </c>
      <c r="I13" s="16"/>
    </row>
    <row r="14" spans="2:14" x14ac:dyDescent="0.25">
      <c r="B14" s="1" t="s">
        <v>20</v>
      </c>
      <c r="D14" s="7">
        <v>11</v>
      </c>
      <c r="E14" s="8">
        <f t="shared" si="0"/>
        <v>0.49593390849186153</v>
      </c>
      <c r="F14" s="8">
        <f t="shared" si="1"/>
        <v>0.49624197137458437</v>
      </c>
      <c r="G14" s="9">
        <f t="shared" si="2"/>
        <v>4.679402766772367E-4</v>
      </c>
      <c r="I14" s="16"/>
    </row>
    <row r="15" spans="2:14" ht="15.75" thickBot="1" x14ac:dyDescent="0.3">
      <c r="B15" s="17">
        <f>E15</f>
        <v>0.49624197137458437</v>
      </c>
      <c r="D15" s="13">
        <v>12</v>
      </c>
      <c r="E15" s="18">
        <f t="shared" si="0"/>
        <v>0.49624197137458437</v>
      </c>
      <c r="F15" s="18">
        <f t="shared" si="1"/>
        <v>0.49644481883397334</v>
      </c>
      <c r="G15" s="19">
        <f t="shared" si="2"/>
        <v>3.0806288272283711E-4</v>
      </c>
      <c r="I15" s="16"/>
    </row>
    <row r="16" spans="2:14" x14ac:dyDescent="0.25">
      <c r="I16" s="16"/>
    </row>
  </sheetData>
  <mergeCells count="13">
    <mergeCell ref="J5:K5"/>
    <mergeCell ref="J6:K6"/>
    <mergeCell ref="M6:N6"/>
    <mergeCell ref="J7:K7"/>
    <mergeCell ref="M7:N7"/>
    <mergeCell ref="J8:K8"/>
    <mergeCell ref="M8:N8"/>
    <mergeCell ref="J2:K2"/>
    <mergeCell ref="L2:M2"/>
    <mergeCell ref="J3:K3"/>
    <mergeCell ref="L3:M3"/>
    <mergeCell ref="J4:K4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6E6-27D8-4BB8-A783-DA5FDC343769}">
  <dimension ref="B1:N16"/>
  <sheetViews>
    <sheetView topLeftCell="B1" workbookViewId="0">
      <selection activeCell="B20" sqref="B20"/>
    </sheetView>
  </sheetViews>
  <sheetFormatPr defaultRowHeight="15" x14ac:dyDescent="0.25"/>
  <cols>
    <col min="2" max="2" width="66" customWidth="1"/>
    <col min="5" max="7" width="10.5703125" bestFit="1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1" t="s">
        <v>5</v>
      </c>
      <c r="K2" s="21"/>
      <c r="L2" s="21" t="s">
        <v>6</v>
      </c>
      <c r="M2" s="21"/>
      <c r="N2" s="4" t="s">
        <v>7</v>
      </c>
    </row>
    <row r="3" spans="2:14" ht="15.75" thickBot="1" x14ac:dyDescent="0.3">
      <c r="B3" s="6" t="s">
        <v>21</v>
      </c>
      <c r="D3" s="7">
        <v>0</v>
      </c>
      <c r="E3" s="8">
        <f>L3</f>
        <v>0.4</v>
      </c>
      <c r="F3" s="8">
        <f>(-23.33 -88.09*E3^2+ 41.6*E3^3 + 8.68*E3^4 + 0.658*E3^5)/(-79.35)</f>
        <v>0.43519916925015767</v>
      </c>
      <c r="G3" s="9" t="s">
        <v>8</v>
      </c>
      <c r="I3" s="7" t="s">
        <v>9</v>
      </c>
      <c r="J3" s="23">
        <f>(-23.33 -88.09*L3^2+ 41.6*L3^3 + 8.68*L3^4 + 0.658*L3^5)/(-79.35)</f>
        <v>0.43519916925015767</v>
      </c>
      <c r="K3" s="23"/>
      <c r="L3" s="23">
        <v>0.4</v>
      </c>
      <c r="M3" s="23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0.43519916925015767</v>
      </c>
      <c r="F4" s="8">
        <f>(-23.33 -88.09*E4^2+ 41.6*E4^3 + 8.68*E4^4 + 0.658*E4^5)/(-79.35)</f>
        <v>0.4570074068125809</v>
      </c>
      <c r="G4" s="9">
        <f>ABS(E4-E3)</f>
        <v>3.5199169250157647E-2</v>
      </c>
      <c r="I4" s="13" t="s">
        <v>10</v>
      </c>
      <c r="J4" s="25">
        <f>(-23.33 -88.09*L4^2+ 41.6*L4^3 + 8.68*L4^4 + 0.658*L4^5)/(-79.35)</f>
        <v>0.68856280478890997</v>
      </c>
      <c r="K4" s="25"/>
      <c r="L4" s="25">
        <v>0.8</v>
      </c>
      <c r="M4" s="25"/>
      <c r="N4" s="15" t="str">
        <f>IF(J4&lt;=L5 &amp; J4&gt;=L4,"si","no")</f>
        <v>si</v>
      </c>
    </row>
    <row r="5" spans="2:14" ht="15.75" thickBot="1" x14ac:dyDescent="0.3">
      <c r="B5" s="1" t="s">
        <v>11</v>
      </c>
      <c r="D5" s="7">
        <v>2</v>
      </c>
      <c r="E5" s="8">
        <f t="shared" ref="E5:E15" si="0">F4</f>
        <v>0.4570074068125809</v>
      </c>
      <c r="F5" s="8">
        <f t="shared" ref="F5:F15" si="1">(-23.33 -88.09*E5^2+ 41.6*E5^3 + 8.68*E5^4 + 0.658*E5^5)/(-79.35)</f>
        <v>0.47089724531127553</v>
      </c>
      <c r="G5" s="9">
        <f t="shared" ref="G5:G15" si="2">ABS(E5-E4)</f>
        <v>2.1808237562423227E-2</v>
      </c>
      <c r="I5" s="12"/>
      <c r="J5" s="20"/>
      <c r="K5" s="20"/>
      <c r="L5" s="12"/>
      <c r="M5" s="12"/>
      <c r="N5" s="12"/>
    </row>
    <row r="6" spans="2:14" ht="15.75" thickBot="1" x14ac:dyDescent="0.3">
      <c r="B6" s="6" t="s">
        <v>22</v>
      </c>
      <c r="D6" s="7">
        <v>3</v>
      </c>
      <c r="E6" s="8">
        <f t="shared" si="0"/>
        <v>0.47089724531127553</v>
      </c>
      <c r="F6" s="8">
        <f t="shared" si="1"/>
        <v>0.47986884620002379</v>
      </c>
      <c r="G6" s="9">
        <f t="shared" si="2"/>
        <v>1.3889838498694629E-2</v>
      </c>
      <c r="I6" s="5"/>
      <c r="J6" s="21" t="s">
        <v>12</v>
      </c>
      <c r="K6" s="21"/>
      <c r="L6" s="3" t="s">
        <v>13</v>
      </c>
      <c r="M6" s="21" t="s">
        <v>14</v>
      </c>
      <c r="N6" s="22"/>
    </row>
    <row r="7" spans="2:14" ht="15.75" thickBot="1" x14ac:dyDescent="0.3">
      <c r="B7" s="12"/>
      <c r="D7" s="7">
        <v>4</v>
      </c>
      <c r="E7" s="8">
        <f t="shared" si="0"/>
        <v>0.47986884620002379</v>
      </c>
      <c r="F7" s="8">
        <f t="shared" si="1"/>
        <v>0.48570861929780934</v>
      </c>
      <c r="G7" s="9">
        <f t="shared" si="2"/>
        <v>8.9716008887482657E-3</v>
      </c>
      <c r="I7" s="7" t="s">
        <v>15</v>
      </c>
      <c r="J7" s="23">
        <f>(2.22029*L3 - 1.57278*L3^2 - 0.437555*L3^3 - 0.0414619*L3^4)</f>
        <v>0.60740625535999981</v>
      </c>
      <c r="K7" s="23"/>
      <c r="L7" s="10">
        <f>ABS(J7)</f>
        <v>0.60740625535999981</v>
      </c>
      <c r="M7" s="23" t="str">
        <f>IF(L7&lt;1,"si","no")</f>
        <v>si</v>
      </c>
      <c r="N7" s="24"/>
    </row>
    <row r="8" spans="2:14" ht="15.75" thickBot="1" x14ac:dyDescent="0.3">
      <c r="B8" s="1" t="s">
        <v>16</v>
      </c>
      <c r="D8" s="7">
        <v>5</v>
      </c>
      <c r="E8" s="8">
        <f t="shared" si="0"/>
        <v>0.48570861929780934</v>
      </c>
      <c r="F8" s="8">
        <f t="shared" si="1"/>
        <v>0.48952691059660891</v>
      </c>
      <c r="G8" s="9">
        <f t="shared" si="2"/>
        <v>5.83977309778555E-3</v>
      </c>
      <c r="I8" s="13" t="s">
        <v>17</v>
      </c>
      <c r="J8" s="25">
        <f>(2.22029*L4 - 1.57278*L4^2 - 0.437555*L4^3 - 0.0414619*L4^4)</f>
        <v>0.52864184575999973</v>
      </c>
      <c r="K8" s="25"/>
      <c r="L8" s="14">
        <f>ABS(J8)</f>
        <v>0.52864184575999973</v>
      </c>
      <c r="M8" s="25" t="str">
        <f>IF(L8&lt;1,"si","no")</f>
        <v>si</v>
      </c>
      <c r="N8" s="26"/>
    </row>
    <row r="9" spans="2:14" ht="15.75" thickBot="1" x14ac:dyDescent="0.3">
      <c r="B9" s="6" t="s">
        <v>23</v>
      </c>
      <c r="D9" s="7">
        <v>6</v>
      </c>
      <c r="E9" s="8">
        <f t="shared" si="0"/>
        <v>0.48952691059660891</v>
      </c>
      <c r="F9" s="8">
        <f t="shared" si="1"/>
        <v>0.49203023537124418</v>
      </c>
      <c r="G9" s="9">
        <f t="shared" si="2"/>
        <v>3.8182912987995699E-3</v>
      </c>
      <c r="I9" s="12"/>
      <c r="J9" s="12"/>
      <c r="K9" s="12"/>
      <c r="L9" s="27" t="str">
        <f>IF(L7&gt;L8,"creciente","decreciente")</f>
        <v>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0.49203023537124418</v>
      </c>
      <c r="F10" s="8">
        <f t="shared" si="1"/>
        <v>0.49367420678833651</v>
      </c>
      <c r="G10" s="9">
        <f t="shared" si="2"/>
        <v>2.5033247746352738E-3</v>
      </c>
    </row>
    <row r="11" spans="2:14" x14ac:dyDescent="0.25">
      <c r="B11" s="1" t="s">
        <v>18</v>
      </c>
      <c r="D11" s="7">
        <v>8</v>
      </c>
      <c r="E11" s="8">
        <f t="shared" si="0"/>
        <v>0.49367420678833651</v>
      </c>
      <c r="F11" s="8">
        <f t="shared" si="1"/>
        <v>0.49475497439130922</v>
      </c>
      <c r="G11" s="9">
        <f t="shared" si="2"/>
        <v>1.643971417092327E-3</v>
      </c>
    </row>
    <row r="12" spans="2:14" ht="15.75" thickBot="1" x14ac:dyDescent="0.3">
      <c r="B12" s="6" t="s">
        <v>19</v>
      </c>
      <c r="D12" s="7">
        <v>9</v>
      </c>
      <c r="E12" s="8">
        <f t="shared" si="0"/>
        <v>0.49475497439130922</v>
      </c>
      <c r="F12" s="8">
        <f t="shared" si="1"/>
        <v>0.49546596821518429</v>
      </c>
      <c r="G12" s="9">
        <f t="shared" si="2"/>
        <v>1.0807676029727098E-3</v>
      </c>
    </row>
    <row r="13" spans="2:14" ht="15.75" thickBot="1" x14ac:dyDescent="0.3">
      <c r="B13" s="12"/>
      <c r="D13" s="7">
        <v>10</v>
      </c>
      <c r="E13" s="8">
        <f t="shared" si="0"/>
        <v>0.49546596821518429</v>
      </c>
      <c r="F13" s="8">
        <f t="shared" si="1"/>
        <v>0.49593390849186153</v>
      </c>
      <c r="G13" s="9">
        <f t="shared" si="2"/>
        <v>7.1099382387507237E-4</v>
      </c>
      <c r="I13" s="16"/>
    </row>
    <row r="14" spans="2:14" x14ac:dyDescent="0.25">
      <c r="B14" s="1" t="s">
        <v>20</v>
      </c>
      <c r="D14" s="7">
        <v>11</v>
      </c>
      <c r="E14" s="8">
        <f t="shared" si="0"/>
        <v>0.49593390849186153</v>
      </c>
      <c r="F14" s="8">
        <f t="shared" si="1"/>
        <v>0.49624197137458437</v>
      </c>
      <c r="G14" s="9">
        <f t="shared" si="2"/>
        <v>4.679402766772367E-4</v>
      </c>
      <c r="I14" s="16"/>
    </row>
    <row r="15" spans="2:14" ht="15.75" thickBot="1" x14ac:dyDescent="0.3">
      <c r="B15" s="17">
        <f>E15</f>
        <v>0.49624197137458437</v>
      </c>
      <c r="D15" s="13">
        <v>12</v>
      </c>
      <c r="E15" s="18">
        <f t="shared" si="0"/>
        <v>0.49624197137458437</v>
      </c>
      <c r="F15" s="18">
        <f t="shared" si="1"/>
        <v>0.49644481883397334</v>
      </c>
      <c r="G15" s="19">
        <f t="shared" si="2"/>
        <v>3.0806288272283711E-4</v>
      </c>
      <c r="I15" s="16"/>
    </row>
    <row r="16" spans="2:14" x14ac:dyDescent="0.25">
      <c r="I16" s="16"/>
    </row>
  </sheetData>
  <mergeCells count="13">
    <mergeCell ref="J5:K5"/>
    <mergeCell ref="J6:K6"/>
    <mergeCell ref="M6:N6"/>
    <mergeCell ref="J7:K7"/>
    <mergeCell ref="M7:N7"/>
    <mergeCell ref="J8:K8"/>
    <mergeCell ref="M8:N8"/>
    <mergeCell ref="J2:K2"/>
    <mergeCell ref="L2:M2"/>
    <mergeCell ref="J3:K3"/>
    <mergeCell ref="L3:M3"/>
    <mergeCell ref="J4:K4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DF41-AA75-4AEB-8F01-A28592B7F88D}">
  <dimension ref="B1:N16"/>
  <sheetViews>
    <sheetView topLeftCell="B1" workbookViewId="0">
      <selection activeCell="C19" sqref="C19"/>
    </sheetView>
  </sheetViews>
  <sheetFormatPr defaultRowHeight="15" x14ac:dyDescent="0.25"/>
  <cols>
    <col min="2" max="2" width="66" customWidth="1"/>
    <col min="5" max="7" width="10.5703125" bestFit="1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1" t="s">
        <v>5</v>
      </c>
      <c r="K2" s="21"/>
      <c r="L2" s="21" t="s">
        <v>6</v>
      </c>
      <c r="M2" s="21"/>
      <c r="N2" s="4" t="s">
        <v>7</v>
      </c>
    </row>
    <row r="3" spans="2:14" ht="15.75" thickBot="1" x14ac:dyDescent="0.3">
      <c r="B3" s="6" t="s">
        <v>21</v>
      </c>
      <c r="D3" s="7">
        <v>0</v>
      </c>
      <c r="E3" s="8">
        <f>L3</f>
        <v>0.4</v>
      </c>
      <c r="F3" s="8">
        <f>(-23.33 -88.09*E3^2+ 41.6*E3^3 + 8.68*E3^4 + 0.658*E3^5)/(-79.35)</f>
        <v>0.43519916925015767</v>
      </c>
      <c r="G3" s="9" t="s">
        <v>8</v>
      </c>
      <c r="I3" s="7" t="s">
        <v>9</v>
      </c>
      <c r="J3" s="23">
        <f>(-23.33 -88.09*L3^2+ 41.6*L3^3 + 8.68*L3^4 + 0.658*L3^5)/(-79.35)</f>
        <v>0.43519916925015767</v>
      </c>
      <c r="K3" s="23"/>
      <c r="L3" s="23">
        <v>0.4</v>
      </c>
      <c r="M3" s="23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0.43519916925015767</v>
      </c>
      <c r="F4" s="8">
        <f>(-23.33 -88.09*E4^2+ 41.6*E4^3 + 8.68*E4^4 + 0.658*E4^5)/(-79.35)</f>
        <v>0.4570074068125809</v>
      </c>
      <c r="G4" s="9">
        <f>ABS(E4-E3)</f>
        <v>3.5199169250157647E-2</v>
      </c>
      <c r="I4" s="13" t="s">
        <v>10</v>
      </c>
      <c r="J4" s="25">
        <f>(-23.33 -88.09*L4^2+ 41.6*L4^3 + 8.68*L4^4 + 0.658*L4^5)/(-79.35)</f>
        <v>0.68856280478890997</v>
      </c>
      <c r="K4" s="25"/>
      <c r="L4" s="25">
        <v>0.8</v>
      </c>
      <c r="M4" s="25"/>
      <c r="N4" s="15" t="str">
        <f>IF(J4&lt;=L5 &amp; J4&gt;=L4,"si","no")</f>
        <v>si</v>
      </c>
    </row>
    <row r="5" spans="2:14" ht="15.75" thickBot="1" x14ac:dyDescent="0.3">
      <c r="B5" s="1" t="s">
        <v>11</v>
      </c>
      <c r="D5" s="7">
        <v>2</v>
      </c>
      <c r="E5" s="8">
        <f t="shared" ref="E5:E15" si="0">F4</f>
        <v>0.4570074068125809</v>
      </c>
      <c r="F5" s="8">
        <f t="shared" ref="F5:F15" si="1">(-23.33 -88.09*E5^2+ 41.6*E5^3 + 8.68*E5^4 + 0.658*E5^5)/(-79.35)</f>
        <v>0.47089724531127553</v>
      </c>
      <c r="G5" s="9">
        <f t="shared" ref="G5:G15" si="2">ABS(E5-E4)</f>
        <v>2.1808237562423227E-2</v>
      </c>
      <c r="I5" s="12"/>
      <c r="J5" s="20"/>
      <c r="K5" s="20"/>
      <c r="L5" s="12"/>
      <c r="M5" s="12"/>
      <c r="N5" s="12"/>
    </row>
    <row r="6" spans="2:14" ht="15.75" thickBot="1" x14ac:dyDescent="0.3">
      <c r="B6" s="6" t="s">
        <v>22</v>
      </c>
      <c r="D6" s="7">
        <v>3</v>
      </c>
      <c r="E6" s="8">
        <f t="shared" si="0"/>
        <v>0.47089724531127553</v>
      </c>
      <c r="F6" s="8">
        <f t="shared" si="1"/>
        <v>0.47986884620002379</v>
      </c>
      <c r="G6" s="9">
        <f t="shared" si="2"/>
        <v>1.3889838498694629E-2</v>
      </c>
      <c r="I6" s="5"/>
      <c r="J6" s="21" t="s">
        <v>12</v>
      </c>
      <c r="K6" s="21"/>
      <c r="L6" s="3" t="s">
        <v>13</v>
      </c>
      <c r="M6" s="21" t="s">
        <v>14</v>
      </c>
      <c r="N6" s="22"/>
    </row>
    <row r="7" spans="2:14" ht="15.75" thickBot="1" x14ac:dyDescent="0.3">
      <c r="B7" s="12"/>
      <c r="D7" s="7">
        <v>4</v>
      </c>
      <c r="E7" s="8">
        <f t="shared" si="0"/>
        <v>0.47986884620002379</v>
      </c>
      <c r="F7" s="8">
        <f t="shared" si="1"/>
        <v>0.48570861929780934</v>
      </c>
      <c r="G7" s="9">
        <f t="shared" si="2"/>
        <v>8.9716008887482657E-3</v>
      </c>
      <c r="I7" s="7" t="s">
        <v>15</v>
      </c>
      <c r="J7" s="23">
        <f>(2.22029*L3 - 1.57278*L3^2 - 0.437555*L3^3 - 0.0414619*L3^4)</f>
        <v>0.60740625535999981</v>
      </c>
      <c r="K7" s="23"/>
      <c r="L7" s="10">
        <f>ABS(J7)</f>
        <v>0.60740625535999981</v>
      </c>
      <c r="M7" s="23" t="str">
        <f>IF(L7&lt;1,"si","no")</f>
        <v>si</v>
      </c>
      <c r="N7" s="24"/>
    </row>
    <row r="8" spans="2:14" ht="15.75" thickBot="1" x14ac:dyDescent="0.3">
      <c r="B8" s="1" t="s">
        <v>16</v>
      </c>
      <c r="D8" s="7">
        <v>5</v>
      </c>
      <c r="E8" s="8">
        <f t="shared" si="0"/>
        <v>0.48570861929780934</v>
      </c>
      <c r="F8" s="8">
        <f t="shared" si="1"/>
        <v>0.48952691059660891</v>
      </c>
      <c r="G8" s="9">
        <f t="shared" si="2"/>
        <v>5.83977309778555E-3</v>
      </c>
      <c r="I8" s="13" t="s">
        <v>17</v>
      </c>
      <c r="J8" s="25">
        <f>(2.22029*L4 - 1.57278*L4^2 - 0.437555*L4^3 - 0.0414619*L4^4)</f>
        <v>0.52864184575999973</v>
      </c>
      <c r="K8" s="25"/>
      <c r="L8" s="14">
        <f>ABS(J8)</f>
        <v>0.52864184575999973</v>
      </c>
      <c r="M8" s="25" t="str">
        <f>IF(L8&lt;1,"si","no")</f>
        <v>si</v>
      </c>
      <c r="N8" s="26"/>
    </row>
    <row r="9" spans="2:14" ht="15.75" thickBot="1" x14ac:dyDescent="0.3">
      <c r="B9" s="6" t="s">
        <v>23</v>
      </c>
      <c r="D9" s="7">
        <v>6</v>
      </c>
      <c r="E9" s="8">
        <f t="shared" si="0"/>
        <v>0.48952691059660891</v>
      </c>
      <c r="F9" s="8">
        <f t="shared" si="1"/>
        <v>0.49203023537124418</v>
      </c>
      <c r="G9" s="9">
        <f t="shared" si="2"/>
        <v>3.8182912987995699E-3</v>
      </c>
      <c r="I9" s="12"/>
      <c r="J9" s="12"/>
      <c r="K9" s="12"/>
      <c r="L9" s="27" t="str">
        <f>IF(L7&gt;L8,"creciente","decreciente")</f>
        <v>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0.49203023537124418</v>
      </c>
      <c r="F10" s="8">
        <f t="shared" si="1"/>
        <v>0.49367420678833651</v>
      </c>
      <c r="G10" s="9">
        <f t="shared" si="2"/>
        <v>2.5033247746352738E-3</v>
      </c>
    </row>
    <row r="11" spans="2:14" x14ac:dyDescent="0.25">
      <c r="B11" s="1" t="s">
        <v>18</v>
      </c>
      <c r="D11" s="7">
        <v>8</v>
      </c>
      <c r="E11" s="8">
        <f t="shared" si="0"/>
        <v>0.49367420678833651</v>
      </c>
      <c r="F11" s="8">
        <f t="shared" si="1"/>
        <v>0.49475497439130922</v>
      </c>
      <c r="G11" s="9">
        <f t="shared" si="2"/>
        <v>1.643971417092327E-3</v>
      </c>
    </row>
    <row r="12" spans="2:14" ht="15.75" thickBot="1" x14ac:dyDescent="0.3">
      <c r="B12" s="6" t="s">
        <v>19</v>
      </c>
      <c r="D12" s="7">
        <v>9</v>
      </c>
      <c r="E12" s="8">
        <f t="shared" si="0"/>
        <v>0.49475497439130922</v>
      </c>
      <c r="F12" s="8">
        <f t="shared" si="1"/>
        <v>0.49546596821518429</v>
      </c>
      <c r="G12" s="9">
        <f t="shared" si="2"/>
        <v>1.0807676029727098E-3</v>
      </c>
    </row>
    <row r="13" spans="2:14" ht="15.75" thickBot="1" x14ac:dyDescent="0.3">
      <c r="B13" s="12"/>
      <c r="D13" s="7">
        <v>10</v>
      </c>
      <c r="E13" s="8">
        <f t="shared" si="0"/>
        <v>0.49546596821518429</v>
      </c>
      <c r="F13" s="8">
        <f t="shared" si="1"/>
        <v>0.49593390849186153</v>
      </c>
      <c r="G13" s="9">
        <f t="shared" si="2"/>
        <v>7.1099382387507237E-4</v>
      </c>
      <c r="I13" s="16"/>
    </row>
    <row r="14" spans="2:14" x14ac:dyDescent="0.25">
      <c r="B14" s="1" t="s">
        <v>20</v>
      </c>
      <c r="D14" s="7">
        <v>11</v>
      </c>
      <c r="E14" s="8">
        <f t="shared" si="0"/>
        <v>0.49593390849186153</v>
      </c>
      <c r="F14" s="8">
        <f t="shared" si="1"/>
        <v>0.49624197137458437</v>
      </c>
      <c r="G14" s="9">
        <f t="shared" si="2"/>
        <v>4.679402766772367E-4</v>
      </c>
      <c r="I14" s="16"/>
    </row>
    <row r="15" spans="2:14" ht="15.75" thickBot="1" x14ac:dyDescent="0.3">
      <c r="B15" s="17">
        <f>E15</f>
        <v>0.49624197137458437</v>
      </c>
      <c r="D15" s="13">
        <v>12</v>
      </c>
      <c r="E15" s="18">
        <f t="shared" si="0"/>
        <v>0.49624197137458437</v>
      </c>
      <c r="F15" s="18">
        <f t="shared" si="1"/>
        <v>0.49644481883397334</v>
      </c>
      <c r="G15" s="19">
        <f t="shared" si="2"/>
        <v>3.0806288272283711E-4</v>
      </c>
      <c r="I15" s="16"/>
    </row>
    <row r="16" spans="2:14" x14ac:dyDescent="0.25">
      <c r="I16" s="16"/>
    </row>
  </sheetData>
  <mergeCells count="13">
    <mergeCell ref="J5:K5"/>
    <mergeCell ref="J6:K6"/>
    <mergeCell ref="M6:N6"/>
    <mergeCell ref="J7:K7"/>
    <mergeCell ref="M7:N7"/>
    <mergeCell ref="J8:K8"/>
    <mergeCell ref="M8:N8"/>
    <mergeCell ref="J2:K2"/>
    <mergeCell ref="L2:M2"/>
    <mergeCell ref="J3:K3"/>
    <mergeCell ref="L3:M3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Raiz 1</vt:lpstr>
      <vt:lpstr>Raiz 2</vt:lpstr>
      <vt:lpstr>Raiz 3</vt:lpstr>
      <vt:lpstr>Raiz 4</vt:lpstr>
      <vt:lpstr>Raiz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2024-08-22T13:17:00Z</dcterms:modified>
</cp:coreProperties>
</file>