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D:\UCC\2do\Analisis Numerico\Modelos Parcial\Parcial 1\"/>
    </mc:Choice>
  </mc:AlternateContent>
  <xr:revisionPtr revIDLastSave="0" documentId="13_ncr:1_{67B53F2F-8278-4B93-9FB4-23A6EC14D7DD}" xr6:coauthVersionLast="47" xr6:coauthVersionMax="47" xr10:uidLastSave="{00000000-0000-0000-0000-000000000000}"/>
  <bookViews>
    <workbookView xWindow="0" yWindow="0" windowWidth="10245" windowHeight="10920" xr2:uid="{00000000-000D-0000-FFFF-FFFF00000000}"/>
  </bookViews>
  <sheets>
    <sheet name="Ejercicio 1" sheetId="1" r:id="rId1"/>
    <sheet name="Ejercicio 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2" i="1" l="1"/>
  <c r="N12" i="1" s="1"/>
  <c r="M11" i="1"/>
  <c r="N11" i="1" s="1"/>
  <c r="M10" i="1"/>
  <c r="N10" i="1" s="1"/>
  <c r="M7" i="1"/>
  <c r="N7" i="1" s="1"/>
  <c r="M8" i="1"/>
  <c r="N8" i="1" s="1"/>
  <c r="M9" i="1"/>
  <c r="N9" i="1" s="1"/>
  <c r="N6" i="1"/>
  <c r="M6" i="1"/>
  <c r="N5" i="1"/>
  <c r="M5" i="1"/>
  <c r="D18" i="2"/>
  <c r="C18" i="2"/>
  <c r="B18" i="2"/>
  <c r="C15" i="2"/>
  <c r="D15" i="2" s="1"/>
  <c r="C10" i="2"/>
  <c r="E15" i="2" l="1"/>
  <c r="F15" i="2" s="1"/>
  <c r="G15" i="2"/>
  <c r="H15" i="2" s="1"/>
  <c r="D10" i="2"/>
  <c r="E10" i="2"/>
  <c r="F10" i="2" l="1"/>
  <c r="G10" i="2"/>
  <c r="H10" i="2" s="1"/>
  <c r="C11" i="2" l="1"/>
  <c r="D11" i="2" l="1"/>
  <c r="E11" i="2"/>
  <c r="F11" i="2" l="1"/>
  <c r="G11" i="2"/>
  <c r="H11" i="2" s="1"/>
  <c r="C12" i="2" l="1"/>
  <c r="E12" i="2" l="1"/>
  <c r="D12" i="2"/>
  <c r="F12" i="2" l="1"/>
  <c r="G12" i="2"/>
  <c r="H12" i="2" l="1"/>
  <c r="C13" i="2"/>
  <c r="E13" i="2" l="1"/>
  <c r="D13" i="2"/>
  <c r="F13" i="2" l="1"/>
  <c r="G13" i="2"/>
  <c r="H13" i="2" s="1"/>
  <c r="G19" i="1"/>
  <c r="F19" i="1"/>
  <c r="C14" i="2" l="1"/>
  <c r="E20" i="1"/>
  <c r="E14" i="2" l="1"/>
  <c r="F14" i="2" s="1"/>
  <c r="D14" i="2"/>
  <c r="G20" i="1"/>
  <c r="F20" i="1"/>
  <c r="H20" i="1"/>
  <c r="G4" i="1"/>
  <c r="F4" i="1"/>
  <c r="H4" i="1" s="1"/>
  <c r="G14" i="2" l="1"/>
  <c r="H14" i="2" s="1"/>
  <c r="E21" i="1"/>
  <c r="F21" i="1" s="1"/>
  <c r="G21" i="1"/>
  <c r="I4" i="1"/>
  <c r="E5" i="1" s="1"/>
  <c r="E22" i="1" l="1"/>
  <c r="H21" i="1"/>
  <c r="B28" i="1"/>
  <c r="F22" i="1"/>
  <c r="G22" i="1"/>
  <c r="H22" i="1"/>
  <c r="D5" i="1"/>
  <c r="G5" i="1" s="1"/>
  <c r="F5" i="1" l="1"/>
  <c r="H5" i="1" s="1"/>
  <c r="I5" i="1" s="1"/>
  <c r="E6" i="1" s="1"/>
  <c r="E23" i="1"/>
  <c r="J5" i="1" l="1"/>
  <c r="F23" i="1"/>
  <c r="G23" i="1"/>
  <c r="H23" i="1"/>
  <c r="D6" i="1"/>
  <c r="G6" i="1" s="1"/>
  <c r="E24" i="1" l="1"/>
  <c r="F6" i="1"/>
  <c r="H6" i="1" s="1"/>
  <c r="F24" i="1" l="1"/>
  <c r="G24" i="1"/>
  <c r="H24" i="1"/>
  <c r="I6" i="1"/>
  <c r="E7" i="1" s="1"/>
  <c r="J6" i="1"/>
  <c r="D7" i="1" l="1"/>
  <c r="G7" i="1" s="1"/>
  <c r="F7" i="1" l="1"/>
  <c r="H7" i="1" s="1"/>
  <c r="I7" i="1" s="1"/>
  <c r="D8" i="1" s="1"/>
  <c r="G8" i="1" s="1"/>
  <c r="J7" i="1" l="1"/>
  <c r="E8" i="1"/>
  <c r="F8" i="1" s="1"/>
  <c r="H8" i="1" s="1"/>
  <c r="I8" i="1" l="1"/>
  <c r="J8" i="1"/>
  <c r="E9" i="1" l="1"/>
  <c r="D9" i="1"/>
  <c r="G9" i="1" s="1"/>
  <c r="F9" i="1" l="1"/>
  <c r="H9" i="1" s="1"/>
  <c r="I9" i="1"/>
  <c r="J9" i="1" l="1"/>
  <c r="E10" i="1"/>
  <c r="D10" i="1"/>
  <c r="G10" i="1" s="1"/>
  <c r="F10" i="1" l="1"/>
  <c r="H10" i="1" s="1"/>
  <c r="J10" i="1" l="1"/>
  <c r="I10" i="1"/>
  <c r="D11" i="1" l="1"/>
  <c r="G11" i="1" s="1"/>
  <c r="E11" i="1"/>
  <c r="F11" i="1" l="1"/>
  <c r="H11" i="1" s="1"/>
  <c r="I11" i="1" l="1"/>
  <c r="J11" i="1"/>
  <c r="E12" i="1" l="1"/>
  <c r="D12" i="1"/>
  <c r="G12" i="1" s="1"/>
  <c r="F12" i="1" l="1"/>
  <c r="H12" i="1" s="1"/>
  <c r="J12" i="1" l="1"/>
  <c r="I12" i="1"/>
  <c r="E13" i="1" l="1"/>
  <c r="D13" i="1"/>
  <c r="G13" i="1" s="1"/>
  <c r="F13" i="1" l="1"/>
  <c r="H13" i="1" s="1"/>
  <c r="J13" i="1" l="1"/>
  <c r="I13" i="1"/>
  <c r="E14" i="1" l="1"/>
  <c r="D14" i="1"/>
  <c r="G14" i="1" l="1"/>
  <c r="F14" i="1"/>
  <c r="J14" i="1"/>
  <c r="H14" i="1" l="1"/>
  <c r="I14" i="1" s="1"/>
  <c r="B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tc={3E973B48-FF6E-4BD2-B4DB-9749A01D2585}</author>
    <author>tc={B3A40FE7-7DBB-4E1A-99DE-6D372C810276}</author>
    <author>tc={AB581AD9-FA42-4E3C-9A0A-20CCA40100E7}</author>
  </authors>
  <commentList>
    <comment ref="N6" authorId="0" shapeId="0" xr:uid="{3E973B48-FF6E-4BD2-B4DB-9749A01D2585}">
      <text>
        <t>[Threaded comment]
Your version of Excel allows you to read this threaded comment; however, any edits to it will get removed if the file is opened in a newer version of Excel. Learn more: https://go.microsoft.com/fwlink/?linkid=870924
Comment:
    1era raiz</t>
      </text>
    </comment>
    <comment ref="N8" authorId="1" shapeId="0" xr:uid="{B3A40FE7-7DBB-4E1A-99DE-6D372C810276}">
      <text>
        <t>[Threaded comment]
Your version of Excel allows you to read this threaded comment; however, any edits to it will get removed if the file is opened in a newer version of Excel. Learn more: https://go.microsoft.com/fwlink/?linkid=870924
Comment:
    2da Raiz</t>
      </text>
    </comment>
    <comment ref="N11" authorId="2" shapeId="0" xr:uid="{AB581AD9-FA42-4E3C-9A0A-20CCA40100E7}">
      <text>
        <t>[Threaded comment]
Your version of Excel allows you to read this threaded comment; however, any edits to it will get removed if the file is opened in a newer version of Excel. Learn more: https://go.microsoft.com/fwlink/?linkid=870924
Comment:
    3era Raiz</t>
      </text>
    </comment>
  </commentList>
</comments>
</file>

<file path=xl/sharedStrings.xml><?xml version="1.0" encoding="utf-8"?>
<sst xmlns="http://schemas.openxmlformats.org/spreadsheetml/2006/main" count="47" uniqueCount="35">
  <si>
    <t>Formula</t>
  </si>
  <si>
    <t>a</t>
  </si>
  <si>
    <t>b</t>
  </si>
  <si>
    <t>c</t>
  </si>
  <si>
    <t>f(a)</t>
  </si>
  <si>
    <t>f(c)</t>
  </si>
  <si>
    <t>f(a)f(c)</t>
  </si>
  <si>
    <t>E</t>
  </si>
  <si>
    <t>-</t>
  </si>
  <si>
    <t>Error</t>
  </si>
  <si>
    <t>ε=10^-3</t>
  </si>
  <si>
    <t>Raiz</t>
  </si>
  <si>
    <t>f(x)=ln(x)*sen(x)</t>
  </si>
  <si>
    <t>3° Raiz</t>
  </si>
  <si>
    <t>i</t>
  </si>
  <si>
    <t>xi</t>
  </si>
  <si>
    <t>f(xi)</t>
  </si>
  <si>
    <t>f'(xi)</t>
  </si>
  <si>
    <t>|E|</t>
  </si>
  <si>
    <t>f'(x)</t>
  </si>
  <si>
    <t>f'(x)=((sen(x))/x)+log(x)*cos(x)</t>
  </si>
  <si>
    <t>Metodo Biseccion</t>
  </si>
  <si>
    <t>Metodo Newton Raphson</t>
  </si>
  <si>
    <t>X</t>
  </si>
  <si>
    <t>Y</t>
  </si>
  <si>
    <t>Z</t>
  </si>
  <si>
    <t>X1</t>
  </si>
  <si>
    <t>|E1|</t>
  </si>
  <si>
    <t>X2</t>
  </si>
  <si>
    <t>|E2|</t>
  </si>
  <si>
    <t>X3</t>
  </si>
  <si>
    <t>|E3|</t>
  </si>
  <si>
    <t>Intervalo</t>
  </si>
  <si>
    <t>Xi</t>
  </si>
  <si>
    <t>F(Xi)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</si>
</sst>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Aptos Narrow"/>
      <family val="2"/>
    </font>
    <font>
      <sz val="11"/>
      <color theme="1"/>
      <name val="Aptos Narrow"/>
      <family val="2"/>
    </font>
    <font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4343"/>
        <bgColor indexed="64"/>
      </patternFill>
    </fill>
    <fill>
      <patternFill patternType="solid">
        <fgColor theme="9" tint="-0.249977111117893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0" fillId="2" borderId="0" xfId="0" applyFill="1"/>
    <xf numFmtId="0" fontId="2" fillId="3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0" fontId="4" fillId="4" borderId="5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1" fillId="6" borderId="10" xfId="0" applyFont="1" applyFill="1" applyBorder="1" applyAlignment="1">
      <alignment horizontal="center"/>
    </xf>
    <xf numFmtId="0" fontId="1" fillId="6" borderId="11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164" fontId="0" fillId="2" borderId="7" xfId="0" applyNumberFormat="1" applyFill="1" applyBorder="1" applyAlignment="1">
      <alignment horizontal="center"/>
    </xf>
    <xf numFmtId="164" fontId="0" fillId="2" borderId="8" xfId="0" applyNumberForma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164" fontId="0" fillId="2" borderId="10" xfId="0" applyNumberFormat="1" applyFill="1" applyBorder="1" applyAlignment="1">
      <alignment horizontal="center"/>
    </xf>
    <xf numFmtId="164" fontId="0" fillId="2" borderId="11" xfId="0" applyNumberFormat="1" applyFill="1" applyBorder="1" applyAlignment="1">
      <alignment horizontal="center"/>
    </xf>
    <xf numFmtId="164" fontId="0" fillId="2" borderId="2" xfId="0" applyNumberFormat="1" applyFill="1" applyBorder="1" applyAlignment="1">
      <alignment horizontal="center"/>
    </xf>
    <xf numFmtId="0" fontId="1" fillId="5" borderId="13" xfId="0" applyFont="1" applyFill="1" applyBorder="1" applyAlignment="1">
      <alignment horizontal="center" vertical="center"/>
    </xf>
    <xf numFmtId="0" fontId="1" fillId="5" borderId="14" xfId="0" applyFont="1" applyFill="1" applyBorder="1" applyAlignment="1">
      <alignment horizontal="center" vertical="center"/>
    </xf>
    <xf numFmtId="0" fontId="1" fillId="5" borderId="15" xfId="0" applyFont="1" applyFill="1" applyBorder="1" applyAlignment="1">
      <alignment horizontal="center" vertical="center"/>
    </xf>
    <xf numFmtId="165" fontId="0" fillId="2" borderId="3" xfId="0" applyNumberFormat="1" applyFill="1" applyBorder="1" applyAlignment="1">
      <alignment horizontal="center" vertical="center"/>
    </xf>
    <xf numFmtId="165" fontId="0" fillId="2" borderId="4" xfId="0" applyNumberFormat="1" applyFill="1" applyBorder="1" applyAlignment="1">
      <alignment horizontal="center" vertical="center"/>
    </xf>
    <xf numFmtId="165" fontId="0" fillId="2" borderId="5" xfId="0" applyNumberFormat="1" applyFill="1" applyBorder="1" applyAlignment="1">
      <alignment horizontal="center" vertical="center"/>
    </xf>
    <xf numFmtId="165" fontId="0" fillId="2" borderId="16" xfId="0" applyNumberFormat="1" applyFill="1" applyBorder="1" applyAlignment="1">
      <alignment horizontal="center"/>
    </xf>
    <xf numFmtId="165" fontId="0" fillId="2" borderId="6" xfId="0" applyNumberFormat="1" applyFill="1" applyBorder="1" applyAlignment="1">
      <alignment horizontal="center" vertical="center"/>
    </xf>
    <xf numFmtId="165" fontId="0" fillId="2" borderId="7" xfId="0" applyNumberFormat="1" applyFill="1" applyBorder="1" applyAlignment="1">
      <alignment horizontal="center" vertical="center"/>
    </xf>
    <xf numFmtId="165" fontId="0" fillId="2" borderId="8" xfId="0" applyNumberFormat="1" applyFill="1" applyBorder="1" applyAlignment="1">
      <alignment horizontal="center" vertical="center"/>
    </xf>
    <xf numFmtId="165" fontId="0" fillId="2" borderId="17" xfId="0" applyNumberFormat="1" applyFill="1" applyBorder="1" applyAlignment="1">
      <alignment horizontal="center"/>
    </xf>
    <xf numFmtId="165" fontId="0" fillId="2" borderId="9" xfId="0" applyNumberFormat="1" applyFill="1" applyBorder="1" applyAlignment="1">
      <alignment horizontal="center" vertical="center"/>
    </xf>
    <xf numFmtId="165" fontId="0" fillId="2" borderId="10" xfId="0" applyNumberFormat="1" applyFill="1" applyBorder="1" applyAlignment="1">
      <alignment horizontal="center" vertical="center"/>
    </xf>
    <xf numFmtId="165" fontId="0" fillId="2" borderId="11" xfId="0" applyNumberFormat="1" applyFill="1" applyBorder="1" applyAlignment="1">
      <alignment horizontal="center" vertical="center"/>
    </xf>
    <xf numFmtId="165" fontId="0" fillId="2" borderId="18" xfId="0" applyNumberFormat="1" applyFill="1" applyBorder="1" applyAlignment="1">
      <alignment horizontal="center"/>
    </xf>
    <xf numFmtId="164" fontId="0" fillId="2" borderId="19" xfId="0" applyNumberFormat="1" applyFill="1" applyBorder="1" applyAlignment="1">
      <alignment horizontal="center"/>
    </xf>
    <xf numFmtId="164" fontId="0" fillId="0" borderId="20" xfId="0" applyNumberFormat="1" applyBorder="1" applyAlignment="1">
      <alignment horizontal="center"/>
    </xf>
    <xf numFmtId="164" fontId="0" fillId="2" borderId="20" xfId="0" applyNumberFormat="1" applyFill="1" applyBorder="1" applyAlignment="1">
      <alignment horizontal="center"/>
    </xf>
    <xf numFmtId="164" fontId="0" fillId="0" borderId="21" xfId="0" applyNumberFormat="1" applyBorder="1" applyAlignment="1">
      <alignment horizontal="center"/>
    </xf>
    <xf numFmtId="1" fontId="1" fillId="5" borderId="22" xfId="0" applyNumberFormat="1" applyFont="1" applyFill="1" applyBorder="1" applyAlignment="1">
      <alignment horizontal="center"/>
    </xf>
    <xf numFmtId="164" fontId="0" fillId="2" borderId="23" xfId="0" applyNumberFormat="1" applyFill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" fontId="1" fillId="5" borderId="2" xfId="0" applyNumberFormat="1" applyFont="1" applyFill="1" applyBorder="1" applyAlignment="1">
      <alignment horizontal="center"/>
    </xf>
    <xf numFmtId="164" fontId="0" fillId="2" borderId="24" xfId="0" applyNumberFormat="1" applyFill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1" fontId="0" fillId="2" borderId="0" xfId="0" applyNumberFormat="1" applyFill="1" applyAlignment="1">
      <alignment horizontal="center"/>
    </xf>
    <xf numFmtId="164" fontId="0" fillId="2" borderId="25" xfId="0" applyNumberFormat="1" applyFill="1" applyBorder="1" applyAlignment="1">
      <alignment horizontal="center"/>
    </xf>
    <xf numFmtId="164" fontId="0" fillId="2" borderId="26" xfId="0" applyNumberFormat="1" applyFill="1" applyBorder="1" applyAlignment="1">
      <alignment horizontal="center"/>
    </xf>
    <xf numFmtId="164" fontId="0" fillId="2" borderId="27" xfId="0" applyNumberFormat="1" applyFill="1" applyBorder="1" applyAlignment="1">
      <alignment horizontal="center"/>
    </xf>
    <xf numFmtId="1" fontId="1" fillId="5" borderId="28" xfId="0" applyNumberFormat="1" applyFont="1" applyFill="1" applyBorder="1" applyAlignment="1">
      <alignment horizontal="center"/>
    </xf>
    <xf numFmtId="0" fontId="1" fillId="5" borderId="12" xfId="0" applyFont="1" applyFill="1" applyBorder="1" applyAlignment="1">
      <alignment horizontal="center" vertical="center"/>
    </xf>
    <xf numFmtId="0" fontId="1" fillId="5" borderId="29" xfId="0" applyFont="1" applyFill="1" applyBorder="1" applyAlignment="1">
      <alignment horizontal="center" vertical="center"/>
    </xf>
    <xf numFmtId="0" fontId="0" fillId="2" borderId="30" xfId="0" applyFill="1" applyBorder="1" applyAlignment="1">
      <alignment horizontal="center" vertical="center"/>
    </xf>
    <xf numFmtId="0" fontId="0" fillId="2" borderId="31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5" borderId="17" xfId="0" applyFill="1" applyBorder="1" applyAlignment="1">
      <alignment horizontal="center" vertical="center"/>
    </xf>
    <xf numFmtId="0" fontId="0" fillId="5" borderId="18" xfId="0" applyFill="1" applyBorder="1" applyAlignment="1">
      <alignment horizontal="center" vertical="center"/>
    </xf>
    <xf numFmtId="0" fontId="1" fillId="7" borderId="13" xfId="0" applyFont="1" applyFill="1" applyBorder="1" applyAlignment="1">
      <alignment horizontal="center" vertical="center"/>
    </xf>
    <xf numFmtId="0" fontId="1" fillId="7" borderId="15" xfId="0" applyFont="1" applyFill="1" applyBorder="1" applyAlignment="1">
      <alignment horizontal="center" vertical="center"/>
    </xf>
    <xf numFmtId="0" fontId="1" fillId="7" borderId="13" xfId="0" applyFont="1" applyFill="1" applyBorder="1" applyAlignment="1">
      <alignment horizontal="center" vertical="center"/>
    </xf>
    <xf numFmtId="0" fontId="1" fillId="7" borderId="14" xfId="0" applyFont="1" applyFill="1" applyBorder="1" applyAlignment="1">
      <alignment horizontal="center" vertical="center"/>
    </xf>
    <xf numFmtId="0" fontId="1" fillId="7" borderId="15" xfId="0" applyFont="1" applyFill="1" applyBorder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rgb="FFF5515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15</xdr:row>
      <xdr:rowOff>47625</xdr:rowOff>
    </xdr:from>
    <xdr:to>
      <xdr:col>11</xdr:col>
      <xdr:colOff>47625</xdr:colOff>
      <xdr:row>15</xdr:row>
      <xdr:rowOff>47625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C8B66050-DCB8-FA13-C29E-D0DC575E1AED}"/>
            </a:ext>
          </a:extLst>
        </xdr:cNvPr>
        <xdr:cNvCxnSpPr/>
      </xdr:nvCxnSpPr>
      <xdr:spPr>
        <a:xfrm>
          <a:off x="47625" y="3076575"/>
          <a:ext cx="8286750" cy="0"/>
        </a:xfrm>
        <a:prstGeom prst="line">
          <a:avLst/>
        </a:prstGeom>
        <a:ln w="19050" cap="flat" cmpd="sng" algn="ctr">
          <a:solidFill>
            <a:schemeClr val="dk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GABRIELA F FRACCAROLI" id="{2E2DAA6E-442E-4C90-A70E-AFBABFBCBEC9}" userId="5a086fc41519034e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N6" dT="2024-09-04T19:36:12.49" personId="{2E2DAA6E-442E-4C90-A70E-AFBABFBCBEC9}" id="{3E973B48-FF6E-4BD2-B4DB-9749A01D2585}">
    <text>1era raiz</text>
  </threadedComment>
  <threadedComment ref="N8" dT="2024-09-04T19:36:20.57" personId="{2E2DAA6E-442E-4C90-A70E-AFBABFBCBEC9}" id="{B3A40FE7-7DBB-4E1A-99DE-6D372C810276}">
    <text>2da Raiz</text>
  </threadedComment>
  <threadedComment ref="N11" dT="2024-09-04T19:36:34.30" personId="{2E2DAA6E-442E-4C90-A70E-AFBABFBCBEC9}" id="{AB581AD9-FA42-4E3C-9A0A-20CCA40100E7}">
    <text>3era Raiz</text>
  </threadedComment>
</ThreadedComments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2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5BB19EAF-ED0D-43B1-968F-2444935A70D0}">
  <we:reference id="wa200005502" version="1.0.0.11" store="en-GB" storeType="OMEX"/>
  <we:alternateReferences>
    <we:reference id="wa200005502" version="1.0.0.11" store="wa200005502" storeType="OMEX"/>
  </we:alternateReferences>
  <we:properties>
    <we:property name="docId" value="&quot;xVfqqOZ9dfW-OuNEUFsIR&quot;"/>
  </we:properties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_xldudf_GPT</we:customFunctionIds>
        <we:customFunctionIds>_xldudf_GPT_LIST</we:customFunctionIds>
        <we:customFunctionIds>_xldudf_GPT_HLIST</we:customFunctionIds>
        <we:customFunctionIds>_xldudf_GPT_CLASSIFY</we:customFunctionIds>
        <we:customFunctionIds>_xldudf_GPT_TRANSLATE</we:customFunctionIds>
        <we:customFunctionIds>_xldudf_GPT_EXTRACT</we:customFunctionIds>
        <we:customFunctionIds>_xldudf_GPT_TAG</we:customFunctionIds>
        <we:customFunctionIds>_xldudf_GPT_CONVERT</we:customFunctionIds>
        <we:customFunctionIds>_xldudf_GPT_FORMAT</we:customFunctionIds>
        <we:customFunctionIds>_xldudf_GPT_SUMMARIZE</we:customFunctionIds>
        <we:customFunctionIds>_xldudf_GPT_TABLE</we:customFunctionIds>
        <we:customFunctionIds>_xldudf_GPT_FILL</we:customFunctionIds>
        <we:customFunctionIds>_xldudf_GPT_SPLIT</we:customFunctionIds>
        <we:customFunctionIds>_xldudf_GPT_HSPLIT</we:customFunctionIds>
        <we:customFunctionIds>_xldudf_GPT_EDIT</we:customFunctionIds>
        <we:customFunctionIds>_xldudf_GPT_MATCH</we:customFunctionIds>
        <we:customFunctionIds>_xldudf_GPT_VISION</we:customFunctionIds>
        <we:customFunctionIds>_xldudf_GPT_WEB</we:customFunctionIds>
      </we:customFunctionIdList>
    </a:ext>
  </we:extLst>
</we:webextension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9"/>
  <sheetViews>
    <sheetView tabSelected="1" topLeftCell="G1" workbookViewId="0">
      <selection activeCell="I17" sqref="I17"/>
    </sheetView>
  </sheetViews>
  <sheetFormatPr defaultColWidth="10.7109375" defaultRowHeight="15" x14ac:dyDescent="0.25"/>
  <cols>
    <col min="1" max="1" width="10.7109375" style="1"/>
    <col min="2" max="2" width="34.28515625" style="1" customWidth="1"/>
    <col min="3" max="16384" width="10.7109375" style="1"/>
  </cols>
  <sheetData>
    <row r="1" spans="2:14" ht="15.75" thickBot="1" x14ac:dyDescent="0.3">
      <c r="B1" s="1" t="s">
        <v>21</v>
      </c>
    </row>
    <row r="2" spans="2:14" ht="16.5" thickBot="1" x14ac:dyDescent="0.3">
      <c r="B2" s="2" t="s">
        <v>0</v>
      </c>
    </row>
    <row r="3" spans="2:14" ht="19.5" thickBot="1" x14ac:dyDescent="0.35">
      <c r="B3" s="3" t="s">
        <v>12</v>
      </c>
      <c r="D3" s="4" t="s">
        <v>1</v>
      </c>
      <c r="E3" s="5" t="s">
        <v>2</v>
      </c>
      <c r="F3" s="5" t="s">
        <v>3</v>
      </c>
      <c r="G3" s="5" t="s">
        <v>4</v>
      </c>
      <c r="H3" s="5" t="s">
        <v>5</v>
      </c>
      <c r="I3" s="5" t="s">
        <v>6</v>
      </c>
      <c r="J3" s="6" t="s">
        <v>7</v>
      </c>
      <c r="L3" s="82" t="s">
        <v>32</v>
      </c>
      <c r="M3" s="83"/>
      <c r="N3" s="84"/>
    </row>
    <row r="4" spans="2:14" ht="16.5" thickBot="1" x14ac:dyDescent="0.3">
      <c r="B4" s="7"/>
      <c r="D4" s="8">
        <v>5</v>
      </c>
      <c r="E4" s="9">
        <v>7</v>
      </c>
      <c r="F4" s="9">
        <f>(D4+E4)/2</f>
        <v>6</v>
      </c>
      <c r="G4" s="9">
        <f>LN(D4)*SIN(D4)</f>
        <v>-1.5433290827962254</v>
      </c>
      <c r="H4" s="9">
        <f>LN(F4)*SIN(F4)</f>
        <v>-0.50064536474699994</v>
      </c>
      <c r="I4" s="9">
        <f>G4*H4</f>
        <v>0.77266055158116909</v>
      </c>
      <c r="J4" s="10" t="s">
        <v>8</v>
      </c>
      <c r="L4" s="80" t="s">
        <v>33</v>
      </c>
      <c r="M4" s="81" t="s">
        <v>34</v>
      </c>
      <c r="N4" s="74"/>
    </row>
    <row r="5" spans="2:14" ht="15.75" x14ac:dyDescent="0.25">
      <c r="B5" s="2" t="s">
        <v>9</v>
      </c>
      <c r="D5" s="8">
        <f>IF(I4&lt;0,D4,F4)</f>
        <v>6</v>
      </c>
      <c r="E5" s="9">
        <f>IF(I4&gt;0,E4,F4)</f>
        <v>7</v>
      </c>
      <c r="F5" s="9">
        <f t="shared" ref="F5:F13" si="0">(D5+E5)/2</f>
        <v>6.5</v>
      </c>
      <c r="G5" s="9">
        <f t="shared" ref="G5:G13" si="1">LN(D5)*SIN(D5)</f>
        <v>-0.50064536474699994</v>
      </c>
      <c r="H5" s="9">
        <f t="shared" ref="H5:H13" si="2">LN(F5)*SIN(F5)</f>
        <v>0.40266206199781746</v>
      </c>
      <c r="I5" s="9">
        <f t="shared" ref="I5:I13" si="3">G5*H5</f>
        <v>-0.20159089489867643</v>
      </c>
      <c r="J5" s="10">
        <f>ABS(E5-F5)</f>
        <v>0.5</v>
      </c>
      <c r="L5" s="68">
        <v>0</v>
      </c>
      <c r="M5" s="72" t="e">
        <f>LN(L5)*SIN(L5)</f>
        <v>#NUM!</v>
      </c>
      <c r="N5" s="67" t="e">
        <f>IF(M5&gt;0,"+","-")</f>
        <v>#NUM!</v>
      </c>
    </row>
    <row r="6" spans="2:14" ht="16.5" thickBot="1" x14ac:dyDescent="0.3">
      <c r="B6" s="11" t="s">
        <v>10</v>
      </c>
      <c r="D6" s="8">
        <f t="shared" ref="D6:D13" si="4">IF(I5&lt;0,D5,F5)</f>
        <v>6</v>
      </c>
      <c r="E6" s="9">
        <f t="shared" ref="E6:E13" si="5">IF(I5&gt;0,E5,F5)</f>
        <v>6.5</v>
      </c>
      <c r="F6" s="9">
        <f t="shared" si="0"/>
        <v>6.25</v>
      </c>
      <c r="G6" s="9">
        <f t="shared" si="1"/>
        <v>-0.50064536474699994</v>
      </c>
      <c r="H6" s="9">
        <f t="shared" si="2"/>
        <v>-6.0803617226743829E-2</v>
      </c>
      <c r="I6" s="9">
        <f t="shared" si="3"/>
        <v>3.0441049124420135E-2</v>
      </c>
      <c r="J6" s="10">
        <f t="shared" ref="J6:J13" si="6">ABS(E6-F6)</f>
        <v>0.25</v>
      </c>
      <c r="L6" s="70">
        <v>1</v>
      </c>
      <c r="M6" s="69">
        <f>LN(L6)*SIN(L6)</f>
        <v>0</v>
      </c>
      <c r="N6" s="75" t="str">
        <f>IF(M6&gt;0,"(+)","(-)")</f>
        <v>(-)</v>
      </c>
    </row>
    <row r="7" spans="2:14" ht="15.75" thickBot="1" x14ac:dyDescent="0.3">
      <c r="D7" s="8">
        <f t="shared" si="4"/>
        <v>6.25</v>
      </c>
      <c r="E7" s="9">
        <f t="shared" si="5"/>
        <v>6.5</v>
      </c>
      <c r="F7" s="9">
        <f t="shared" si="0"/>
        <v>6.375</v>
      </c>
      <c r="G7" s="9">
        <f t="shared" si="1"/>
        <v>-6.0803617226743829E-2</v>
      </c>
      <c r="H7" s="9">
        <f t="shared" si="2"/>
        <v>0.16983722187871161</v>
      </c>
      <c r="I7" s="9">
        <f t="shared" si="3"/>
        <v>-1.0326717429966744E-2</v>
      </c>
      <c r="J7" s="10">
        <f t="shared" si="6"/>
        <v>0.125</v>
      </c>
      <c r="L7" s="70">
        <v>2</v>
      </c>
      <c r="M7" s="69">
        <f t="shared" ref="M7:M12" si="7">LN(L7)*SIN(L7)</f>
        <v>0.63027694769463438</v>
      </c>
      <c r="N7" s="75" t="str">
        <f t="shared" ref="N7:N12" si="8">IF(M7&gt;0,"(+)","(-)")</f>
        <v>(+)</v>
      </c>
    </row>
    <row r="8" spans="2:14" ht="15.75" x14ac:dyDescent="0.25">
      <c r="B8" s="12" t="s">
        <v>13</v>
      </c>
      <c r="D8" s="8">
        <f t="shared" si="4"/>
        <v>6.25</v>
      </c>
      <c r="E8" s="9">
        <f t="shared" si="5"/>
        <v>6.375</v>
      </c>
      <c r="F8" s="9">
        <f t="shared" si="0"/>
        <v>6.3125</v>
      </c>
      <c r="G8" s="9">
        <f t="shared" si="1"/>
        <v>-6.0803617226743829E-2</v>
      </c>
      <c r="H8" s="9">
        <f t="shared" si="2"/>
        <v>5.4005517843798666E-2</v>
      </c>
      <c r="I8" s="9">
        <f t="shared" si="3"/>
        <v>-3.2837308351064179E-3</v>
      </c>
      <c r="J8" s="10">
        <f t="shared" si="6"/>
        <v>6.25E-2</v>
      </c>
      <c r="L8" s="70">
        <v>3</v>
      </c>
      <c r="M8" s="69">
        <f t="shared" si="7"/>
        <v>0.15503617503151282</v>
      </c>
      <c r="N8" s="76" t="str">
        <f t="shared" si="8"/>
        <v>(+)</v>
      </c>
    </row>
    <row r="9" spans="2:14" ht="15.75" thickBot="1" x14ac:dyDescent="0.3">
      <c r="B9" s="13">
        <f>F14</f>
        <v>6.2822265625</v>
      </c>
      <c r="D9" s="8">
        <f t="shared" si="4"/>
        <v>6.25</v>
      </c>
      <c r="E9" s="9">
        <f t="shared" si="5"/>
        <v>6.3125</v>
      </c>
      <c r="F9" s="9">
        <f t="shared" si="0"/>
        <v>6.28125</v>
      </c>
      <c r="G9" s="9">
        <f t="shared" si="1"/>
        <v>-6.0803617226743829E-2</v>
      </c>
      <c r="H9" s="9">
        <f t="shared" si="2"/>
        <v>-3.5562582689198496E-3</v>
      </c>
      <c r="I9" s="9">
        <f t="shared" si="3"/>
        <v>2.1623336654284515E-4</v>
      </c>
      <c r="J9" s="10">
        <f t="shared" si="6"/>
        <v>3.125E-2</v>
      </c>
      <c r="L9" s="70">
        <v>4</v>
      </c>
      <c r="M9" s="69">
        <f t="shared" si="7"/>
        <v>-1.0491510317268433</v>
      </c>
      <c r="N9" s="76" t="str">
        <f t="shared" si="8"/>
        <v>(-)</v>
      </c>
    </row>
    <row r="10" spans="2:14" x14ac:dyDescent="0.25">
      <c r="D10" s="8">
        <f t="shared" si="4"/>
        <v>6.28125</v>
      </c>
      <c r="E10" s="9">
        <f t="shared" si="5"/>
        <v>6.3125</v>
      </c>
      <c r="F10" s="9">
        <f t="shared" si="0"/>
        <v>6.296875</v>
      </c>
      <c r="G10" s="9">
        <f t="shared" si="1"/>
        <v>-3.5562582689198496E-3</v>
      </c>
      <c r="H10" s="9">
        <f t="shared" si="2"/>
        <v>2.5188980109693174E-2</v>
      </c>
      <c r="I10" s="9">
        <f t="shared" si="3"/>
        <v>-8.9578518800753973E-5</v>
      </c>
      <c r="J10" s="10">
        <f t="shared" si="6"/>
        <v>1.5625E-2</v>
      </c>
      <c r="L10" s="70">
        <v>5</v>
      </c>
      <c r="M10" s="69">
        <f t="shared" si="7"/>
        <v>-1.5433290827962254</v>
      </c>
      <c r="N10" s="77" t="str">
        <f t="shared" si="8"/>
        <v>(-)</v>
      </c>
    </row>
    <row r="11" spans="2:14" x14ac:dyDescent="0.25">
      <c r="D11" s="8">
        <f t="shared" si="4"/>
        <v>6.28125</v>
      </c>
      <c r="E11" s="9">
        <f t="shared" si="5"/>
        <v>6.296875</v>
      </c>
      <c r="F11" s="9">
        <f t="shared" si="0"/>
        <v>6.2890625</v>
      </c>
      <c r="G11" s="9">
        <f t="shared" si="1"/>
        <v>-3.5562582689198496E-3</v>
      </c>
      <c r="H11" s="9">
        <f t="shared" si="2"/>
        <v>1.0806990548819733E-2</v>
      </c>
      <c r="I11" s="9">
        <f t="shared" si="3"/>
        <v>-3.8432449501378841E-5</v>
      </c>
      <c r="J11" s="10">
        <f t="shared" si="6"/>
        <v>7.8125E-3</v>
      </c>
      <c r="L11" s="70">
        <v>6</v>
      </c>
      <c r="M11" s="69">
        <f t="shared" si="7"/>
        <v>-0.50064536474699994</v>
      </c>
      <c r="N11" s="78" t="str">
        <f t="shared" si="8"/>
        <v>(-)</v>
      </c>
    </row>
    <row r="12" spans="2:14" ht="15.75" thickBot="1" x14ac:dyDescent="0.3">
      <c r="D12" s="8">
        <f t="shared" si="4"/>
        <v>6.28125</v>
      </c>
      <c r="E12" s="9">
        <f t="shared" si="5"/>
        <v>6.2890625</v>
      </c>
      <c r="F12" s="9">
        <f t="shared" si="0"/>
        <v>6.28515625</v>
      </c>
      <c r="G12" s="9">
        <f t="shared" si="1"/>
        <v>-3.5562582689198496E-3</v>
      </c>
      <c r="H12" s="9">
        <f t="shared" si="2"/>
        <v>3.6229664220288229E-3</v>
      </c>
      <c r="I12" s="9">
        <f t="shared" si="3"/>
        <v>-1.2884204296358963E-5</v>
      </c>
      <c r="J12" s="10">
        <f t="shared" si="6"/>
        <v>3.90625E-3</v>
      </c>
      <c r="L12" s="71">
        <v>7</v>
      </c>
      <c r="M12" s="73">
        <f t="shared" si="7"/>
        <v>1.2784368902402221</v>
      </c>
      <c r="N12" s="79" t="str">
        <f t="shared" si="8"/>
        <v>(+)</v>
      </c>
    </row>
    <row r="13" spans="2:14" x14ac:dyDescent="0.25">
      <c r="D13" s="8">
        <f t="shared" si="4"/>
        <v>6.28125</v>
      </c>
      <c r="E13" s="9">
        <f t="shared" si="5"/>
        <v>6.28515625</v>
      </c>
      <c r="F13" s="18">
        <f t="shared" si="0"/>
        <v>6.283203125</v>
      </c>
      <c r="G13" s="9">
        <f t="shared" si="1"/>
        <v>-3.5562582689198496E-3</v>
      </c>
      <c r="H13" s="9">
        <f t="shared" si="2"/>
        <v>3.2747014037281466E-5</v>
      </c>
      <c r="I13" s="9">
        <f t="shared" si="3"/>
        <v>-1.164568394525166E-7</v>
      </c>
      <c r="J13" s="19">
        <f t="shared" si="6"/>
        <v>1.953125E-3</v>
      </c>
    </row>
    <row r="14" spans="2:14" ht="15.75" thickBot="1" x14ac:dyDescent="0.3">
      <c r="D14" s="14">
        <f t="shared" ref="D14" si="9">IF(I13&lt;0,D13,F13)</f>
        <v>6.28125</v>
      </c>
      <c r="E14" s="15">
        <f t="shared" ref="E14" si="10">IF(I13&gt;0,E13,F13)</f>
        <v>6.283203125</v>
      </c>
      <c r="F14" s="16">
        <f t="shared" ref="F14" si="11">(D14+E14)/2</f>
        <v>6.2822265625</v>
      </c>
      <c r="G14" s="15">
        <f t="shared" ref="G14" si="12">LN(D14)*SIN(D14)</f>
        <v>-3.5562582689198496E-3</v>
      </c>
      <c r="H14" s="15">
        <f t="shared" ref="H14" si="13">LN(F14)*SIN(F14)</f>
        <v>-1.7619082842208803E-3</v>
      </c>
      <c r="I14" s="15">
        <f t="shared" ref="I14" si="14">G14*H14</f>
        <v>6.2658009048388897E-6</v>
      </c>
      <c r="J14" s="17">
        <f t="shared" ref="J14" si="15">ABS(E14-F14)</f>
        <v>9.765625E-4</v>
      </c>
    </row>
    <row r="17" spans="1:9" ht="15.75" thickBot="1" x14ac:dyDescent="0.3">
      <c r="A17" s="20"/>
      <c r="B17" s="20" t="s">
        <v>22</v>
      </c>
      <c r="C17" s="20"/>
      <c r="D17" s="20"/>
      <c r="E17" s="20"/>
      <c r="F17" s="20"/>
      <c r="G17" s="20"/>
      <c r="H17" s="20"/>
      <c r="I17" s="20"/>
    </row>
    <row r="18" spans="1:9" x14ac:dyDescent="0.25">
      <c r="A18" s="20"/>
      <c r="B18" s="21" t="s">
        <v>0</v>
      </c>
      <c r="C18" s="20"/>
      <c r="D18" s="22" t="s">
        <v>14</v>
      </c>
      <c r="E18" s="23" t="s">
        <v>15</v>
      </c>
      <c r="F18" s="23" t="s">
        <v>16</v>
      </c>
      <c r="G18" s="23" t="s">
        <v>17</v>
      </c>
      <c r="H18" s="24" t="s">
        <v>18</v>
      </c>
    </row>
    <row r="19" spans="1:9" ht="16.5" thickBot="1" x14ac:dyDescent="0.3">
      <c r="A19" s="20"/>
      <c r="B19" s="3" t="s">
        <v>12</v>
      </c>
      <c r="C19" s="20"/>
      <c r="D19" s="26">
        <v>0</v>
      </c>
      <c r="E19" s="27">
        <v>6</v>
      </c>
      <c r="F19" s="27">
        <f>LN(E19)*SIN(E19)</f>
        <v>-0.50064536474699994</v>
      </c>
      <c r="G19" s="27">
        <f>(SIN((E19))/E19)+LN(E19)*COS(E19)</f>
        <v>1.6738249534773881</v>
      </c>
      <c r="H19" s="28" t="s">
        <v>8</v>
      </c>
    </row>
    <row r="20" spans="1:9" ht="15.75" thickBot="1" x14ac:dyDescent="0.3">
      <c r="A20" s="20"/>
      <c r="B20" s="20"/>
      <c r="C20" s="20"/>
      <c r="D20" s="26">
        <v>1</v>
      </c>
      <c r="E20" s="27">
        <f>(E19)-(F19/G19)</f>
        <v>6.2991025816092083</v>
      </c>
      <c r="F20" s="27">
        <f t="shared" ref="F20:F24" si="16">LN(E20)*SIN(E20)</f>
        <v>2.9293029099133876E-2</v>
      </c>
      <c r="G20" s="27">
        <f>(SIN((E20))/E20)+LN(E20)*COS(E20)</f>
        <v>1.8427008431205349</v>
      </c>
      <c r="H20" s="28">
        <f>ABS(E20-E19)</f>
        <v>0.29910258160920833</v>
      </c>
    </row>
    <row r="21" spans="1:9" x14ac:dyDescent="0.25">
      <c r="A21" s="20"/>
      <c r="B21" s="21" t="s">
        <v>19</v>
      </c>
      <c r="C21" s="20"/>
      <c r="D21" s="26">
        <v>2</v>
      </c>
      <c r="E21" s="27">
        <f t="shared" ref="E21:E24" si="17">(E20)-(F20/G20)</f>
        <v>6.2832057911950203</v>
      </c>
      <c r="F21" s="27">
        <f t="shared" si="16"/>
        <v>3.7647168971689858E-5</v>
      </c>
      <c r="G21" s="27">
        <f t="shared" ref="G21:G24" si="18">(SIN((E21))/E21)+LN(E21)*COS(E21)</f>
        <v>1.8378835862724414</v>
      </c>
      <c r="H21" s="28">
        <f t="shared" ref="H21:H24" si="19">ABS(E21-E20)</f>
        <v>1.5896790414188011E-2</v>
      </c>
    </row>
    <row r="22" spans="1:9" ht="15.75" thickBot="1" x14ac:dyDescent="0.3">
      <c r="A22" s="20"/>
      <c r="B22" s="25" t="s">
        <v>20</v>
      </c>
      <c r="C22" s="20"/>
      <c r="D22" s="26">
        <v>3</v>
      </c>
      <c r="E22" s="27">
        <f t="shared" si="17"/>
        <v>6.2831853072159189</v>
      </c>
      <c r="F22" s="27">
        <f t="shared" si="16"/>
        <v>6.677461261646366E-11</v>
      </c>
      <c r="G22" s="27">
        <f t="shared" si="18"/>
        <v>1.8378770664209105</v>
      </c>
      <c r="H22" s="28">
        <f t="shared" si="19"/>
        <v>2.0483979101371119E-5</v>
      </c>
    </row>
    <row r="23" spans="1:9" ht="15.75" thickBot="1" x14ac:dyDescent="0.3">
      <c r="A23" s="20"/>
      <c r="B23" s="20"/>
      <c r="C23" s="20"/>
      <c r="D23" s="26">
        <v>4</v>
      </c>
      <c r="E23" s="27">
        <f t="shared" si="17"/>
        <v>6.2831853071795862</v>
      </c>
      <c r="F23" s="27">
        <f t="shared" si="16"/>
        <v>-4.5033444964467935E-16</v>
      </c>
      <c r="G23" s="27">
        <f t="shared" si="18"/>
        <v>1.8378770664093453</v>
      </c>
      <c r="H23" s="28">
        <f t="shared" si="19"/>
        <v>3.6332714614673023E-11</v>
      </c>
    </row>
    <row r="24" spans="1:9" ht="15.75" thickBot="1" x14ac:dyDescent="0.3">
      <c r="A24" s="20"/>
      <c r="B24" s="21" t="s">
        <v>9</v>
      </c>
      <c r="C24" s="20"/>
      <c r="D24" s="29">
        <v>5</v>
      </c>
      <c r="E24" s="30">
        <f t="shared" si="17"/>
        <v>6.2831853071795862</v>
      </c>
      <c r="F24" s="30">
        <f t="shared" si="16"/>
        <v>-4.5033444964467935E-16</v>
      </c>
      <c r="G24" s="30">
        <f t="shared" si="18"/>
        <v>1.8378770664093453</v>
      </c>
      <c r="H24" s="31">
        <f t="shared" si="19"/>
        <v>0</v>
      </c>
    </row>
    <row r="25" spans="1:9" ht="15.75" thickBot="1" x14ac:dyDescent="0.3">
      <c r="A25" s="20"/>
      <c r="B25" s="25" t="s">
        <v>10</v>
      </c>
      <c r="C25" s="20"/>
      <c r="D25" s="20"/>
      <c r="E25" s="20"/>
      <c r="F25" s="20"/>
      <c r="G25" s="20"/>
      <c r="H25" s="20"/>
    </row>
    <row r="26" spans="1:9" ht="15.75" thickBot="1" x14ac:dyDescent="0.3">
      <c r="A26" s="20"/>
      <c r="B26" s="20"/>
      <c r="C26" s="20"/>
      <c r="D26" s="20"/>
      <c r="E26" s="20"/>
      <c r="F26" s="20"/>
      <c r="G26" s="20"/>
      <c r="H26" s="20"/>
      <c r="I26" s="20"/>
    </row>
    <row r="27" spans="1:9" x14ac:dyDescent="0.25">
      <c r="A27" s="20"/>
      <c r="B27" s="21" t="s">
        <v>11</v>
      </c>
      <c r="C27" s="20"/>
      <c r="D27" s="20"/>
      <c r="E27" s="20"/>
      <c r="F27" s="20"/>
      <c r="G27" s="20"/>
      <c r="H27" s="20"/>
      <c r="I27" s="20"/>
    </row>
    <row r="28" spans="1:9" ht="15.75" thickBot="1" x14ac:dyDescent="0.3">
      <c r="A28" s="20"/>
      <c r="B28" s="32">
        <f>E22</f>
        <v>6.2831853072159189</v>
      </c>
      <c r="C28" s="20"/>
      <c r="D28" s="20"/>
      <c r="E28" s="20"/>
      <c r="F28" s="20"/>
      <c r="G28" s="20"/>
      <c r="H28" s="20"/>
      <c r="I28" s="20"/>
    </row>
    <row r="29" spans="1:9" x14ac:dyDescent="0.25">
      <c r="A29" s="20"/>
      <c r="C29" s="20"/>
      <c r="D29" s="20"/>
      <c r="E29" s="20"/>
      <c r="F29" s="20"/>
      <c r="H29" s="20"/>
      <c r="I29" s="20"/>
    </row>
  </sheetData>
  <mergeCells count="1">
    <mergeCell ref="L3:N3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5C3A3-AF48-4A5E-9D00-B1CF3869E6B7}">
  <dimension ref="B1:H18"/>
  <sheetViews>
    <sheetView workbookViewId="0">
      <selection activeCell="E9" sqref="E9"/>
    </sheetView>
  </sheetViews>
  <sheetFormatPr defaultRowHeight="15" x14ac:dyDescent="0.25"/>
  <cols>
    <col min="1" max="1" width="9.140625" style="1"/>
    <col min="2" max="8" width="9.5703125" style="1" bestFit="1" customWidth="1"/>
    <col min="9" max="16384" width="9.140625" style="1"/>
  </cols>
  <sheetData>
    <row r="1" spans="2:8" ht="15.75" thickBot="1" x14ac:dyDescent="0.3"/>
    <row r="2" spans="2:8" ht="15.75" thickBot="1" x14ac:dyDescent="0.3">
      <c r="B2" s="33" t="s">
        <v>23</v>
      </c>
      <c r="C2" s="34" t="s">
        <v>24</v>
      </c>
      <c r="D2" s="35" t="s">
        <v>25</v>
      </c>
    </row>
    <row r="3" spans="2:8" x14ac:dyDescent="0.25">
      <c r="B3" s="36">
        <v>12</v>
      </c>
      <c r="C3" s="37">
        <v>-2</v>
      </c>
      <c r="D3" s="38">
        <v>3</v>
      </c>
      <c r="E3" s="39">
        <v>13</v>
      </c>
    </row>
    <row r="4" spans="2:8" x14ac:dyDescent="0.25">
      <c r="B4" s="40">
        <v>-5</v>
      </c>
      <c r="C4" s="41">
        <v>4</v>
      </c>
      <c r="D4" s="42">
        <v>2</v>
      </c>
      <c r="E4" s="43">
        <v>17</v>
      </c>
    </row>
    <row r="5" spans="2:8" ht="15.75" thickBot="1" x14ac:dyDescent="0.3">
      <c r="B5" s="44">
        <v>4</v>
      </c>
      <c r="C5" s="45">
        <v>-3</v>
      </c>
      <c r="D5" s="46">
        <v>10</v>
      </c>
      <c r="E5" s="47">
        <v>10</v>
      </c>
    </row>
    <row r="7" spans="2:8" ht="15.75" thickBot="1" x14ac:dyDescent="0.3"/>
    <row r="8" spans="2:8" ht="15.75" thickBot="1" x14ac:dyDescent="0.3">
      <c r="B8" s="65" t="s">
        <v>14</v>
      </c>
      <c r="C8" s="66" t="s">
        <v>26</v>
      </c>
      <c r="D8" s="34" t="s">
        <v>27</v>
      </c>
      <c r="E8" s="34" t="s">
        <v>28</v>
      </c>
      <c r="F8" s="34" t="s">
        <v>29</v>
      </c>
      <c r="G8" s="34" t="s">
        <v>30</v>
      </c>
      <c r="H8" s="35" t="s">
        <v>31</v>
      </c>
    </row>
    <row r="9" spans="2:8" x14ac:dyDescent="0.25">
      <c r="B9" s="64">
        <v>0</v>
      </c>
      <c r="C9" s="48">
        <v>0</v>
      </c>
      <c r="D9" s="49" t="s">
        <v>8</v>
      </c>
      <c r="E9" s="50">
        <v>0</v>
      </c>
      <c r="F9" s="49" t="s">
        <v>8</v>
      </c>
      <c r="G9" s="50">
        <v>0</v>
      </c>
      <c r="H9" s="51" t="s">
        <v>8</v>
      </c>
    </row>
    <row r="10" spans="2:8" x14ac:dyDescent="0.25">
      <c r="B10" s="52">
        <v>1</v>
      </c>
      <c r="C10" s="53">
        <f>($E$3-($C$3*E9+$D$3*G9))/($B$3)</f>
        <v>1.0833333333333333</v>
      </c>
      <c r="D10" s="54">
        <f>ABS(C10-C9)</f>
        <v>1.0833333333333333</v>
      </c>
      <c r="E10" s="27">
        <f>($E$4-($B$4*C10+$D$4*G9))/($C$4)</f>
        <v>5.6041666666666661</v>
      </c>
      <c r="F10" s="54">
        <f>ABS(E10-E9)</f>
        <v>5.6041666666666661</v>
      </c>
      <c r="G10" s="27">
        <f>($E$5-($B$5*C10+$C$5*E10))/($D$5)</f>
        <v>2.2479166666666668</v>
      </c>
      <c r="H10" s="55">
        <f>ABS(G10-G9)</f>
        <v>2.2479166666666668</v>
      </c>
    </row>
    <row r="11" spans="2:8" x14ac:dyDescent="0.25">
      <c r="B11" s="52">
        <v>2</v>
      </c>
      <c r="C11" s="53">
        <f>($E$3-($C$3*E10+$D$3*G10))/($B$3)</f>
        <v>1.4553819444444442</v>
      </c>
      <c r="D11" s="54">
        <f>ABS(C11-C10)</f>
        <v>0.37204861111111098</v>
      </c>
      <c r="E11" s="27">
        <f>($E$4-($B$4*C11+$D$4*G10))/($C$4)</f>
        <v>4.945269097222222</v>
      </c>
      <c r="F11" s="54">
        <f>ABS(E11-E10)</f>
        <v>0.65889756944444411</v>
      </c>
      <c r="G11" s="27">
        <f>($E$5-($B$5*C11+$C$5*E11))/($D$5)</f>
        <v>1.9014279513888888</v>
      </c>
      <c r="H11" s="55">
        <f>ABS(G11-G10)</f>
        <v>0.34648871527777803</v>
      </c>
    </row>
    <row r="12" spans="2:8" x14ac:dyDescent="0.25">
      <c r="B12" s="52">
        <v>3</v>
      </c>
      <c r="C12" s="53">
        <f t="shared" ref="C12:C14" si="0">($E$3-($C$3*E11+$D$3*G11))/($B$3)</f>
        <v>1.4321878616898147</v>
      </c>
      <c r="D12" s="54">
        <f t="shared" ref="D12:D14" si="1">ABS(C12-C11)</f>
        <v>2.319408275462953E-2</v>
      </c>
      <c r="E12" s="27">
        <f t="shared" ref="E12:E14" si="2">($E$4-($B$4*C12+$D$4*G11))/($C$4)</f>
        <v>5.0895208514178236</v>
      </c>
      <c r="F12" s="54">
        <f t="shared" ref="F12:F14" si="3">ABS(E12-E11)</f>
        <v>0.14425175419560166</v>
      </c>
      <c r="G12" s="27">
        <f t="shared" ref="G12:G14" si="4">($E$5-($B$5*C12+$C$5*E12))/($D$5)</f>
        <v>1.9539811107494214</v>
      </c>
      <c r="H12" s="55">
        <f t="shared" ref="H12:H14" si="5">ABS(G12-G11)</f>
        <v>5.255315936053262E-2</v>
      </c>
    </row>
    <row r="13" spans="2:8" x14ac:dyDescent="0.25">
      <c r="B13" s="52">
        <v>4</v>
      </c>
      <c r="C13" s="53">
        <f t="shared" si="0"/>
        <v>1.4430915308822818</v>
      </c>
      <c r="D13" s="54">
        <f t="shared" si="1"/>
        <v>1.0903669192467103E-2</v>
      </c>
      <c r="E13" s="27">
        <f t="shared" si="2"/>
        <v>5.0768738582281419</v>
      </c>
      <c r="F13" s="54">
        <f t="shared" si="3"/>
        <v>1.2646993189681766E-2</v>
      </c>
      <c r="G13" s="27">
        <f t="shared" si="4"/>
        <v>1.94582554511553</v>
      </c>
      <c r="H13" s="55">
        <f t="shared" si="5"/>
        <v>8.1555656338914151E-3</v>
      </c>
    </row>
    <row r="14" spans="2:8" x14ac:dyDescent="0.25">
      <c r="B14" s="52">
        <v>5</v>
      </c>
      <c r="C14" s="53">
        <f t="shared" si="0"/>
        <v>1.4430225900924745</v>
      </c>
      <c r="D14" s="54">
        <f t="shared" si="1"/>
        <v>6.8940789807347969E-5</v>
      </c>
      <c r="E14" s="27">
        <f t="shared" si="2"/>
        <v>5.080865465057828</v>
      </c>
      <c r="F14" s="54">
        <f t="shared" si="3"/>
        <v>3.991606829686134E-3</v>
      </c>
      <c r="G14" s="27">
        <f t="shared" si="4"/>
        <v>1.9470506034803585</v>
      </c>
      <c r="H14" s="55">
        <f t="shared" si="5"/>
        <v>1.2250583648285573E-3</v>
      </c>
    </row>
    <row r="15" spans="2:8" ht="15.75" thickBot="1" x14ac:dyDescent="0.3">
      <c r="B15" s="56">
        <v>6</v>
      </c>
      <c r="C15" s="57">
        <f t="shared" ref="C15" si="6">($E$3-($C$3*E14+$D$3*G14))/($B$3)</f>
        <v>1.4433815933062151</v>
      </c>
      <c r="D15" s="58">
        <f t="shared" ref="D15" si="7">ABS(C15-C14)</f>
        <v>3.5900321374060518E-4</v>
      </c>
      <c r="E15" s="30">
        <f t="shared" ref="E15" si="8">($E$4-($B$4*C15+$D$4*G14))/($C$4)</f>
        <v>5.0807016898925896</v>
      </c>
      <c r="F15" s="58">
        <f t="shared" ref="F15" si="9">ABS(E15-E14)</f>
        <v>1.6377516523835567E-4</v>
      </c>
      <c r="G15" s="30">
        <f t="shared" ref="G15" si="10">($E$5-($B$5*C15+$C$5*E15))/($D$5)</f>
        <v>1.946857869645291</v>
      </c>
      <c r="H15" s="59">
        <f t="shared" ref="H15" si="11">ABS(G15-G14)</f>
        <v>1.9273383506757114E-4</v>
      </c>
    </row>
    <row r="16" spans="2:8" ht="15.75" thickBot="1" x14ac:dyDescent="0.3">
      <c r="B16" s="60"/>
      <c r="C16" s="20"/>
    </row>
    <row r="17" spans="2:4" ht="15.75" thickBot="1" x14ac:dyDescent="0.3">
      <c r="B17" s="33" t="s">
        <v>23</v>
      </c>
      <c r="C17" s="34" t="s">
        <v>24</v>
      </c>
      <c r="D17" s="35" t="s">
        <v>25</v>
      </c>
    </row>
    <row r="18" spans="2:4" ht="15.75" thickBot="1" x14ac:dyDescent="0.3">
      <c r="B18" s="61">
        <f>C14</f>
        <v>1.4430225900924745</v>
      </c>
      <c r="C18" s="62">
        <f>E15</f>
        <v>5.0807016898925896</v>
      </c>
      <c r="D18" s="63">
        <f>G14</f>
        <v>1.9470506034803585</v>
      </c>
    </row>
  </sheetData>
  <conditionalFormatting sqref="D9:D15 F9:F15 H9:H15">
    <cfRule type="cellIs" dxfId="0" priority="1" operator="lessThan">
      <formula>0.003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Ejercicio 1</vt:lpstr>
      <vt:lpstr>Ejercicio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NB-HP</dc:creator>
  <cp:lastModifiedBy>GABRIELA F FRACCAROLI</cp:lastModifiedBy>
  <dcterms:created xsi:type="dcterms:W3CDTF">2015-06-05T18:17:20Z</dcterms:created>
  <dcterms:modified xsi:type="dcterms:W3CDTF">2024-09-04T19:40:16Z</dcterms:modified>
</cp:coreProperties>
</file>