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UCC\2do\Analisis Numerico\Modelos Parcial\Parcial 1\"/>
    </mc:Choice>
  </mc:AlternateContent>
  <xr:revisionPtr revIDLastSave="0" documentId="13_ncr:1_{D9D9B639-1B03-4DD4-BD48-59D4D1E88CEA}" xr6:coauthVersionLast="47" xr6:coauthVersionMax="47" xr10:uidLastSave="{00000000-0000-0000-0000-000000000000}"/>
  <bookViews>
    <workbookView xWindow="0" yWindow="0" windowWidth="10245" windowHeight="10920" activeTab="1" xr2:uid="{00000000-000D-0000-FFFF-FFFF00000000}"/>
  </bookViews>
  <sheets>
    <sheet name="Ejercicio 1" sheetId="1" r:id="rId1"/>
    <sheet name="Ejercicio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2" l="1"/>
  <c r="C25" i="2"/>
  <c r="B25" i="2"/>
  <c r="C21" i="2"/>
  <c r="C19" i="2"/>
  <c r="G19" i="2" s="1"/>
  <c r="H19" i="2" s="1"/>
  <c r="E19" i="2"/>
  <c r="F19" i="2" s="1"/>
  <c r="C16" i="2"/>
  <c r="G19" i="1"/>
  <c r="F19" i="1"/>
  <c r="G4" i="1"/>
  <c r="C10" i="2"/>
  <c r="E21" i="2" l="1"/>
  <c r="D21" i="2"/>
  <c r="D19" i="2"/>
  <c r="C20" i="2"/>
  <c r="G16" i="2"/>
  <c r="H16" i="2" s="1"/>
  <c r="E16" i="2"/>
  <c r="D16" i="2"/>
  <c r="D10" i="2"/>
  <c r="E10" i="2"/>
  <c r="F21" i="2" l="1"/>
  <c r="C22" i="2"/>
  <c r="G21" i="2"/>
  <c r="H21" i="2" s="1"/>
  <c r="D20" i="2"/>
  <c r="E20" i="2"/>
  <c r="F20" i="2" s="1"/>
  <c r="F16" i="2"/>
  <c r="C17" i="2"/>
  <c r="F10" i="2"/>
  <c r="G10" i="2"/>
  <c r="H10" i="2" s="1"/>
  <c r="G22" i="2" l="1"/>
  <c r="H22" i="2" s="1"/>
  <c r="D22" i="2"/>
  <c r="E22" i="2"/>
  <c r="F22" i="2" s="1"/>
  <c r="G20" i="2"/>
  <c r="H20" i="2" s="1"/>
  <c r="D17" i="2"/>
  <c r="E17" i="2"/>
  <c r="C11" i="2"/>
  <c r="C18" i="2" l="1"/>
  <c r="F17" i="2"/>
  <c r="G17" i="2"/>
  <c r="H17" i="2" s="1"/>
  <c r="D11" i="2"/>
  <c r="E11" i="2"/>
  <c r="D18" i="2" l="1"/>
  <c r="E18" i="2"/>
  <c r="F18" i="2" s="1"/>
  <c r="G18" i="2"/>
  <c r="H18" i="2" s="1"/>
  <c r="F11" i="2"/>
  <c r="G11" i="2"/>
  <c r="H11" i="2" s="1"/>
  <c r="C12" i="2" l="1"/>
  <c r="E12" i="2" l="1"/>
  <c r="D12" i="2"/>
  <c r="F12" i="2" l="1"/>
  <c r="G12" i="2"/>
  <c r="H12" i="2" l="1"/>
  <c r="C13" i="2"/>
  <c r="E13" i="2" l="1"/>
  <c r="D13" i="2"/>
  <c r="F13" i="2" l="1"/>
  <c r="G13" i="2"/>
  <c r="H13" i="2" s="1"/>
  <c r="C14" i="2" l="1"/>
  <c r="E20" i="1"/>
  <c r="F20" i="1" l="1"/>
  <c r="G20" i="1"/>
  <c r="E14" i="2"/>
  <c r="D14" i="2"/>
  <c r="H20" i="1"/>
  <c r="F4" i="1"/>
  <c r="H4" i="1" s="1"/>
  <c r="F14" i="2" l="1"/>
  <c r="G14" i="2"/>
  <c r="E21" i="1"/>
  <c r="I4" i="1"/>
  <c r="E5" i="1" s="1"/>
  <c r="H14" i="2" l="1"/>
  <c r="C15" i="2"/>
  <c r="G21" i="1"/>
  <c r="F21" i="1"/>
  <c r="E22" i="1" s="1"/>
  <c r="H21" i="1"/>
  <c r="D5" i="1"/>
  <c r="G5" i="1" s="1"/>
  <c r="D15" i="2" l="1"/>
  <c r="E15" i="2"/>
  <c r="H22" i="1"/>
  <c r="F22" i="1"/>
  <c r="E23" i="1" s="1"/>
  <c r="B28" i="1" s="1"/>
  <c r="G22" i="1"/>
  <c r="F5" i="1"/>
  <c r="F15" i="2" l="1"/>
  <c r="G15" i="2"/>
  <c r="H15" i="2" s="1"/>
  <c r="H5" i="1"/>
  <c r="I5" i="1" s="1"/>
  <c r="E6" i="1" s="1"/>
  <c r="F23" i="1"/>
  <c r="G23" i="1"/>
  <c r="J5" i="1"/>
  <c r="H23" i="1"/>
  <c r="D6" i="1" l="1"/>
  <c r="G6" i="1" s="1"/>
  <c r="E24" i="1"/>
  <c r="F6" i="1" l="1"/>
  <c r="H6" i="1" s="1"/>
  <c r="I6" i="1" s="1"/>
  <c r="E7" i="1" s="1"/>
  <c r="F24" i="1"/>
  <c r="G24" i="1"/>
  <c r="H24" i="1"/>
  <c r="J6" i="1"/>
  <c r="D7" i="1" l="1"/>
  <c r="G7" i="1" s="1"/>
  <c r="F7" i="1" l="1"/>
  <c r="H7" i="1" l="1"/>
  <c r="I7" i="1" s="1"/>
  <c r="J7" i="1"/>
  <c r="D8" i="1" l="1"/>
  <c r="G8" i="1" s="1"/>
  <c r="E8" i="1"/>
  <c r="F8" i="1" s="1"/>
  <c r="H8" i="1" s="1"/>
  <c r="I8" i="1" l="1"/>
  <c r="E9" i="1" s="1"/>
  <c r="J8" i="1"/>
  <c r="D9" i="1" l="1"/>
  <c r="G9" i="1" s="1"/>
  <c r="F9" i="1" l="1"/>
  <c r="H9" i="1"/>
  <c r="I9" i="1" s="1"/>
  <c r="J9" i="1"/>
  <c r="D10" i="1" l="1"/>
  <c r="G10" i="1" s="1"/>
  <c r="E10" i="1"/>
  <c r="F10" i="1" s="1"/>
  <c r="H10" i="1" s="1"/>
  <c r="J10" i="1" l="1"/>
  <c r="I10" i="1"/>
  <c r="D11" i="1" l="1"/>
  <c r="G11" i="1" s="1"/>
  <c r="E11" i="1"/>
  <c r="F11" i="1" l="1"/>
  <c r="H11" i="1" s="1"/>
  <c r="I11" i="1" l="1"/>
  <c r="J11" i="1"/>
  <c r="E12" i="1" l="1"/>
  <c r="D12" i="1"/>
  <c r="G12" i="1" s="1"/>
  <c r="F12" i="1" l="1"/>
  <c r="H12" i="1" s="1"/>
  <c r="J12" i="1" l="1"/>
  <c r="I12" i="1"/>
  <c r="E13" i="1" l="1"/>
  <c r="D13" i="1"/>
  <c r="G13" i="1" s="1"/>
  <c r="F13" i="1" l="1"/>
  <c r="H13" i="1" s="1"/>
  <c r="J13" i="1" l="1"/>
  <c r="I13" i="1"/>
  <c r="E14" i="1" l="1"/>
  <c r="D14" i="1"/>
  <c r="G14" i="1" s="1"/>
  <c r="F14" i="1" l="1"/>
  <c r="H14" i="1" s="1"/>
  <c r="J14" i="1"/>
  <c r="I14" i="1" l="1"/>
  <c r="B9" i="1"/>
</calcChain>
</file>

<file path=xl/sharedStrings.xml><?xml version="1.0" encoding="utf-8"?>
<sst xmlns="http://schemas.openxmlformats.org/spreadsheetml/2006/main" count="44" uniqueCount="32">
  <si>
    <t>Formula</t>
  </si>
  <si>
    <t>a</t>
  </si>
  <si>
    <t>b</t>
  </si>
  <si>
    <t>c</t>
  </si>
  <si>
    <t>f(a)</t>
  </si>
  <si>
    <t>f(c)</t>
  </si>
  <si>
    <t>f(a)f(c)</t>
  </si>
  <si>
    <t>E</t>
  </si>
  <si>
    <t>-</t>
  </si>
  <si>
    <t>Error</t>
  </si>
  <si>
    <t>ε=10^-3</t>
  </si>
  <si>
    <t>Raiz</t>
  </si>
  <si>
    <t>3° Raiz</t>
  </si>
  <si>
    <t>i</t>
  </si>
  <si>
    <t>xi</t>
  </si>
  <si>
    <t>f(xi)</t>
  </si>
  <si>
    <t>f'(xi)</t>
  </si>
  <si>
    <t>|E|</t>
  </si>
  <si>
    <t>f'(x)</t>
  </si>
  <si>
    <t>Metodo Biseccion</t>
  </si>
  <si>
    <t>Metodo Newton Raphson</t>
  </si>
  <si>
    <t>X</t>
  </si>
  <si>
    <t>Y</t>
  </si>
  <si>
    <t>Z</t>
  </si>
  <si>
    <t>X1</t>
  </si>
  <si>
    <t>|E1|</t>
  </si>
  <si>
    <t>X2</t>
  </si>
  <si>
    <t>|E2|</t>
  </si>
  <si>
    <t>X3</t>
  </si>
  <si>
    <t>|E3|</t>
  </si>
  <si>
    <t>f(x)=e^(0,1*x)*sen(x)</t>
  </si>
  <si>
    <t>f'(x)=e^(0,1*x)*(0,1*sin(x)+cos(x))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</si>
</sst>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ptos Narrow"/>
      <family val="2"/>
    </font>
    <font>
      <sz val="11"/>
      <color theme="1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4343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1" fillId="5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165" fontId="0" fillId="2" borderId="4" xfId="0" applyNumberFormat="1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center" vertical="center"/>
    </xf>
    <xf numFmtId="165" fontId="0" fillId="2" borderId="15" xfId="0" applyNumberForma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 vertical="center"/>
    </xf>
    <xf numFmtId="165" fontId="0" fillId="2" borderId="7" xfId="0" applyNumberFormat="1" applyFill="1" applyBorder="1" applyAlignment="1">
      <alignment horizontal="center" vertical="center"/>
    </xf>
    <xf numFmtId="165" fontId="0" fillId="2" borderId="8" xfId="0" applyNumberFormat="1" applyFill="1" applyBorder="1" applyAlignment="1">
      <alignment horizontal="center" vertical="center"/>
    </xf>
    <xf numFmtId="165" fontId="0" fillId="2" borderId="16" xfId="0" applyNumberFormat="1" applyFill="1" applyBorder="1" applyAlignment="1">
      <alignment horizontal="center"/>
    </xf>
    <xf numFmtId="165" fontId="0" fillId="2" borderId="9" xfId="0" applyNumberFormat="1" applyFill="1" applyBorder="1" applyAlignment="1">
      <alignment horizontal="center" vertical="center"/>
    </xf>
    <xf numFmtId="165" fontId="0" fillId="2" borderId="10" xfId="0" applyNumberFormat="1" applyFill="1" applyBorder="1" applyAlignment="1">
      <alignment horizontal="center" vertical="center"/>
    </xf>
    <xf numFmtId="165" fontId="0" fillId="2" borderId="11" xfId="0" applyNumberFormat="1" applyFill="1" applyBorder="1" applyAlignment="1">
      <alignment horizontal="center" vertical="center"/>
    </xf>
    <xf numFmtId="165" fontId="0" fillId="2" borderId="17" xfId="0" applyNumberFormat="1" applyFill="1" applyBorder="1" applyAlignment="1">
      <alignment horizontal="center"/>
    </xf>
    <xf numFmtId="164" fontId="0" fillId="2" borderId="18" xfId="0" applyNumberFormat="1" applyFill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2" borderId="19" xfId="0" applyNumberFormat="1" applyFill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" fontId="1" fillId="5" borderId="21" xfId="0" applyNumberFormat="1" applyFont="1" applyFill="1" applyBorder="1" applyAlignment="1">
      <alignment horizontal="center"/>
    </xf>
    <xf numFmtId="164" fontId="0" fillId="2" borderId="22" xfId="0" applyNumberFormat="1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" fontId="1" fillId="5" borderId="2" xfId="0" applyNumberFormat="1" applyFont="1" applyFill="1" applyBorder="1" applyAlignment="1">
      <alignment horizontal="center"/>
    </xf>
    <xf numFmtId="164" fontId="0" fillId="2" borderId="23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2" borderId="24" xfId="0" applyNumberFormat="1" applyFill="1" applyBorder="1" applyAlignment="1">
      <alignment horizontal="center"/>
    </xf>
    <xf numFmtId="164" fontId="0" fillId="2" borderId="25" xfId="0" applyNumberFormat="1" applyFill="1" applyBorder="1" applyAlignment="1">
      <alignment horizontal="center"/>
    </xf>
    <xf numFmtId="164" fontId="0" fillId="2" borderId="26" xfId="0" applyNumberFormat="1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5515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15</xdr:row>
      <xdr:rowOff>47625</xdr:rowOff>
    </xdr:from>
    <xdr:to>
      <xdr:col>11</xdr:col>
      <xdr:colOff>47625</xdr:colOff>
      <xdr:row>15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8B66050-DCB8-FA13-C29E-D0DC575E1AED}"/>
            </a:ext>
          </a:extLst>
        </xdr:cNvPr>
        <xdr:cNvCxnSpPr/>
      </xdr:nvCxnSpPr>
      <xdr:spPr>
        <a:xfrm>
          <a:off x="47625" y="3076575"/>
          <a:ext cx="8286750" cy="0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BB19EAF-ED0D-43B1-968F-2444935A70D0}">
  <we:reference id="wa200005502" version="1.0.0.11" store="en-GB" storeType="OMEX"/>
  <we:alternateReferences>
    <we:reference id="wa200005502" version="1.0.0.11" store="wa200005502" storeType="OMEX"/>
  </we:alternateReferences>
  <we:properties>
    <we:property name="docId" value="&quot;xVfqqOZ9dfW-OuNEUFsIR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opLeftCell="B7" zoomScale="91" zoomScaleNormal="130" workbookViewId="0">
      <selection activeCell="D28" sqref="D28"/>
    </sheetView>
  </sheetViews>
  <sheetFormatPr defaultColWidth="10.7109375" defaultRowHeight="15" x14ac:dyDescent="0.25"/>
  <cols>
    <col min="1" max="1" width="10.7109375" style="1"/>
    <col min="2" max="2" width="34.28515625" style="1" customWidth="1"/>
    <col min="3" max="3" width="10.7109375" style="1"/>
    <col min="4" max="5" width="10.85546875" style="1" bestFit="1" customWidth="1"/>
    <col min="6" max="6" width="11" style="1" bestFit="1" customWidth="1"/>
    <col min="7" max="7" width="10.85546875" style="1" bestFit="1" customWidth="1"/>
    <col min="8" max="8" width="12.7109375" style="1" bestFit="1" customWidth="1"/>
    <col min="9" max="9" width="14.7109375" style="1" bestFit="1" customWidth="1"/>
    <col min="10" max="10" width="10.85546875" style="1" bestFit="1" customWidth="1"/>
    <col min="11" max="16384" width="10.7109375" style="1"/>
  </cols>
  <sheetData>
    <row r="1" spans="2:10" ht="15.75" thickBot="1" x14ac:dyDescent="0.3">
      <c r="B1" s="1" t="s">
        <v>19</v>
      </c>
    </row>
    <row r="2" spans="2:10" ht="16.5" thickBot="1" x14ac:dyDescent="0.3">
      <c r="B2" s="2" t="s">
        <v>0</v>
      </c>
    </row>
    <row r="3" spans="2:10" ht="19.5" thickBot="1" x14ac:dyDescent="0.35">
      <c r="B3" s="3" t="s">
        <v>30</v>
      </c>
      <c r="D3" s="63" t="s">
        <v>1</v>
      </c>
      <c r="E3" s="64" t="s">
        <v>2</v>
      </c>
      <c r="F3" s="64" t="s">
        <v>3</v>
      </c>
      <c r="G3" s="64" t="s">
        <v>4</v>
      </c>
      <c r="H3" s="64" t="s">
        <v>5</v>
      </c>
      <c r="I3" s="64" t="s">
        <v>6</v>
      </c>
      <c r="J3" s="65" t="s">
        <v>7</v>
      </c>
    </row>
    <row r="4" spans="2:10" ht="16.5" thickBot="1" x14ac:dyDescent="0.3">
      <c r="B4" s="4"/>
      <c r="D4" s="60">
        <v>8</v>
      </c>
      <c r="E4" s="61">
        <v>10</v>
      </c>
      <c r="F4" s="61">
        <f>(D4+E4)/2</f>
        <v>9</v>
      </c>
      <c r="G4" s="61">
        <f>EXP(0.1*D4)*SIN(D4)</f>
        <v>2.2018572708018813</v>
      </c>
      <c r="H4" s="61">
        <f>EXP(0.1*F4)*SIN(F4)</f>
        <v>1.013647908465914</v>
      </c>
      <c r="I4" s="61">
        <f>G4*H4</f>
        <v>2.2319080172887928</v>
      </c>
      <c r="J4" s="62" t="s">
        <v>8</v>
      </c>
    </row>
    <row r="5" spans="2:10" ht="15.75" x14ac:dyDescent="0.25">
      <c r="B5" s="2" t="s">
        <v>9</v>
      </c>
      <c r="D5" s="5">
        <f>IF(I4&lt;0,D4,F4)</f>
        <v>9</v>
      </c>
      <c r="E5" s="6">
        <f>IF(I4&gt;0,E4,F4)</f>
        <v>10</v>
      </c>
      <c r="F5" s="6">
        <f t="shared" ref="F5:F13" si="0">(D5+E5)/2</f>
        <v>9.5</v>
      </c>
      <c r="G5" s="6">
        <f t="shared" ref="G5:G14" si="1">EXP(0.1*D5)*SIN(D5)</f>
        <v>1.013647908465914</v>
      </c>
      <c r="H5" s="6">
        <f t="shared" ref="H5:H14" si="2">EXP(0.1*F5)*SIN(F5)</f>
        <v>-0.19431897808650905</v>
      </c>
      <c r="I5" s="6">
        <f t="shared" ref="I5:I13" si="3">G5*H5</f>
        <v>-0.19697102571262368</v>
      </c>
      <c r="J5" s="7">
        <f>ABS(E5-F5)</f>
        <v>0.5</v>
      </c>
    </row>
    <row r="6" spans="2:10" ht="16.5" thickBot="1" x14ac:dyDescent="0.3">
      <c r="B6" s="8" t="s">
        <v>10</v>
      </c>
      <c r="D6" s="5">
        <f t="shared" ref="D6:D13" si="4">IF(I5&lt;0,D5,F5)</f>
        <v>9</v>
      </c>
      <c r="E6" s="6">
        <f t="shared" ref="E6:E13" si="5">IF(I5&gt;0,E5,F5)</f>
        <v>9.5</v>
      </c>
      <c r="F6" s="6">
        <f t="shared" si="0"/>
        <v>9.25</v>
      </c>
      <c r="G6" s="6">
        <f t="shared" si="1"/>
        <v>1.013647908465914</v>
      </c>
      <c r="H6" s="6">
        <f t="shared" si="2"/>
        <v>0.43852637399092759</v>
      </c>
      <c r="I6" s="6">
        <f t="shared" si="3"/>
        <v>0.44451134180304497</v>
      </c>
      <c r="J6" s="7">
        <f t="shared" ref="J6:J13" si="6">ABS(E6-F6)</f>
        <v>0.25</v>
      </c>
    </row>
    <row r="7" spans="2:10" ht="15.75" thickBot="1" x14ac:dyDescent="0.3">
      <c r="D7" s="5">
        <f t="shared" si="4"/>
        <v>9.25</v>
      </c>
      <c r="E7" s="6">
        <f t="shared" si="5"/>
        <v>9.5</v>
      </c>
      <c r="F7" s="6">
        <f t="shared" si="0"/>
        <v>9.375</v>
      </c>
      <c r="G7" s="6">
        <f t="shared" si="1"/>
        <v>0.43852637399092759</v>
      </c>
      <c r="H7" s="6">
        <f t="shared" si="2"/>
        <v>0.12705998819098821</v>
      </c>
      <c r="I7" s="6">
        <f t="shared" si="3"/>
        <v>5.571915590072414E-2</v>
      </c>
      <c r="J7" s="7">
        <f t="shared" si="6"/>
        <v>0.125</v>
      </c>
    </row>
    <row r="8" spans="2:10" ht="15.75" x14ac:dyDescent="0.25">
      <c r="B8" s="9" t="s">
        <v>12</v>
      </c>
      <c r="D8" s="5">
        <f t="shared" si="4"/>
        <v>9.375</v>
      </c>
      <c r="E8" s="6">
        <f t="shared" si="5"/>
        <v>9.5</v>
      </c>
      <c r="F8" s="6">
        <f t="shared" si="0"/>
        <v>9.4375</v>
      </c>
      <c r="G8" s="6">
        <f t="shared" si="1"/>
        <v>0.12705998819098821</v>
      </c>
      <c r="H8" s="6">
        <f t="shared" si="2"/>
        <v>-3.268966218350064E-2</v>
      </c>
      <c r="I8" s="6">
        <f t="shared" si="3"/>
        <v>-4.1535480910029855E-3</v>
      </c>
      <c r="J8" s="7">
        <f t="shared" si="6"/>
        <v>6.25E-2</v>
      </c>
    </row>
    <row r="9" spans="2:10" ht="15.75" thickBot="1" x14ac:dyDescent="0.3">
      <c r="B9" s="10">
        <f>F14</f>
        <v>9.4248046875</v>
      </c>
      <c r="D9" s="5">
        <f t="shared" si="4"/>
        <v>9.375</v>
      </c>
      <c r="E9" s="6">
        <f t="shared" si="5"/>
        <v>9.4375</v>
      </c>
      <c r="F9" s="6">
        <f t="shared" si="0"/>
        <v>9.40625</v>
      </c>
      <c r="G9" s="6">
        <f t="shared" si="1"/>
        <v>0.12705998819098821</v>
      </c>
      <c r="H9" s="6">
        <f t="shared" si="2"/>
        <v>4.7458173685822745E-2</v>
      </c>
      <c r="I9" s="6">
        <f t="shared" si="3"/>
        <v>6.0300349880865051E-3</v>
      </c>
      <c r="J9" s="7">
        <f t="shared" si="6"/>
        <v>3.125E-2</v>
      </c>
    </row>
    <row r="10" spans="2:10" x14ac:dyDescent="0.25">
      <c r="D10" s="5">
        <f t="shared" si="4"/>
        <v>9.40625</v>
      </c>
      <c r="E10" s="6">
        <f t="shared" si="5"/>
        <v>9.4375</v>
      </c>
      <c r="F10" s="6">
        <f t="shared" si="0"/>
        <v>9.421875</v>
      </c>
      <c r="G10" s="6">
        <f t="shared" si="1"/>
        <v>4.7458173685822745E-2</v>
      </c>
      <c r="H10" s="6">
        <f t="shared" si="2"/>
        <v>7.4477894228838337E-3</v>
      </c>
      <c r="I10" s="6">
        <f t="shared" si="3"/>
        <v>3.5345848400665454E-4</v>
      </c>
      <c r="J10" s="7">
        <f t="shared" si="6"/>
        <v>1.5625E-2</v>
      </c>
    </row>
    <row r="11" spans="2:10" x14ac:dyDescent="0.25">
      <c r="D11" s="5">
        <f t="shared" si="4"/>
        <v>9.421875</v>
      </c>
      <c r="E11" s="6">
        <f t="shared" si="5"/>
        <v>9.4375</v>
      </c>
      <c r="F11" s="6">
        <f t="shared" si="0"/>
        <v>9.4296875</v>
      </c>
      <c r="G11" s="6">
        <f t="shared" si="1"/>
        <v>7.4477894228838337E-3</v>
      </c>
      <c r="H11" s="6">
        <f t="shared" si="2"/>
        <v>-1.2605646230121052E-2</v>
      </c>
      <c r="I11" s="6">
        <f t="shared" si="3"/>
        <v>-9.3884198661311046E-5</v>
      </c>
      <c r="J11" s="7">
        <f t="shared" si="6"/>
        <v>7.8125E-3</v>
      </c>
    </row>
    <row r="12" spans="2:10" x14ac:dyDescent="0.25">
      <c r="D12" s="5">
        <f t="shared" si="4"/>
        <v>9.421875</v>
      </c>
      <c r="E12" s="6">
        <f t="shared" si="5"/>
        <v>9.4296875</v>
      </c>
      <c r="F12" s="6">
        <f t="shared" si="0"/>
        <v>9.42578125</v>
      </c>
      <c r="G12" s="6">
        <f t="shared" si="1"/>
        <v>7.4477894228838337E-3</v>
      </c>
      <c r="H12" s="6">
        <f t="shared" si="2"/>
        <v>-2.5750315595313667E-3</v>
      </c>
      <c r="I12" s="6">
        <f t="shared" si="3"/>
        <v>-1.9178292812669776E-5</v>
      </c>
      <c r="J12" s="7">
        <f t="shared" si="6"/>
        <v>3.90625E-3</v>
      </c>
    </row>
    <row r="13" spans="2:10" x14ac:dyDescent="0.25">
      <c r="D13" s="5">
        <f t="shared" si="4"/>
        <v>9.421875</v>
      </c>
      <c r="E13" s="6">
        <f t="shared" si="5"/>
        <v>9.42578125</v>
      </c>
      <c r="F13" s="15">
        <f t="shared" si="0"/>
        <v>9.423828125</v>
      </c>
      <c r="G13" s="6">
        <f t="shared" si="1"/>
        <v>7.4477894228838337E-3</v>
      </c>
      <c r="H13" s="6">
        <f t="shared" si="2"/>
        <v>2.4373624181626584E-3</v>
      </c>
      <c r="I13" s="6">
        <f t="shared" si="3"/>
        <v>1.815296203772641E-5</v>
      </c>
      <c r="J13" s="16">
        <f t="shared" si="6"/>
        <v>1.953125E-3</v>
      </c>
    </row>
    <row r="14" spans="2:10" ht="15.75" thickBot="1" x14ac:dyDescent="0.3">
      <c r="D14" s="11">
        <f t="shared" ref="D14" si="7">IF(I13&lt;0,D13,F13)</f>
        <v>9.423828125</v>
      </c>
      <c r="E14" s="12">
        <f t="shared" ref="E14" si="8">IF(I13&gt;0,E13,F13)</f>
        <v>9.42578125</v>
      </c>
      <c r="F14" s="13">
        <f t="shared" ref="F14" si="9">(D14+E14)/2</f>
        <v>9.4248046875</v>
      </c>
      <c r="G14" s="12">
        <f t="shared" si="1"/>
        <v>2.4373624181626584E-3</v>
      </c>
      <c r="H14" s="12">
        <f t="shared" si="2"/>
        <v>-6.8589857918692037E-5</v>
      </c>
      <c r="I14" s="12">
        <f t="shared" ref="I14" si="10">G14*H14</f>
        <v>-1.6717834195813639E-7</v>
      </c>
      <c r="J14" s="14">
        <f t="shared" ref="J14" si="11">ABS(E14-F14)</f>
        <v>9.765625E-4</v>
      </c>
    </row>
    <row r="17" spans="1:9" ht="15.75" thickBot="1" x14ac:dyDescent="0.3">
      <c r="A17" s="17"/>
      <c r="B17" s="17" t="s">
        <v>20</v>
      </c>
      <c r="C17" s="17"/>
      <c r="D17" s="17"/>
      <c r="E17" s="17"/>
      <c r="F17" s="17"/>
      <c r="G17" s="17"/>
      <c r="H17" s="17"/>
      <c r="I17" s="17"/>
    </row>
    <row r="18" spans="1:9" x14ac:dyDescent="0.25">
      <c r="A18" s="17"/>
      <c r="B18" s="18" t="s">
        <v>0</v>
      </c>
      <c r="C18" s="17"/>
      <c r="D18" s="19" t="s">
        <v>13</v>
      </c>
      <c r="E18" s="20" t="s">
        <v>14</v>
      </c>
      <c r="F18" s="20" t="s">
        <v>15</v>
      </c>
      <c r="G18" s="20" t="s">
        <v>16</v>
      </c>
      <c r="H18" s="21" t="s">
        <v>17</v>
      </c>
    </row>
    <row r="19" spans="1:9" ht="16.5" thickBot="1" x14ac:dyDescent="0.3">
      <c r="A19" s="17"/>
      <c r="B19" s="3" t="s">
        <v>30</v>
      </c>
      <c r="C19" s="17"/>
      <c r="D19" s="23">
        <v>0</v>
      </c>
      <c r="E19" s="24">
        <v>9</v>
      </c>
      <c r="F19" s="24">
        <f>EXP(0.1*E19)*SIN(E19)</f>
        <v>1.013647908465914</v>
      </c>
      <c r="G19" s="24">
        <f>EXP(0.1*E19)*(0.1*SIN(E19)+COS(E19))</f>
        <v>-2.1396540359542064</v>
      </c>
      <c r="H19" s="25" t="s">
        <v>8</v>
      </c>
    </row>
    <row r="20" spans="1:9" ht="15.75" thickBot="1" x14ac:dyDescent="0.3">
      <c r="A20" s="17"/>
      <c r="B20" s="17"/>
      <c r="C20" s="17"/>
      <c r="D20" s="23">
        <v>1</v>
      </c>
      <c r="E20" s="24">
        <f>(E19)-(F19/G19)</f>
        <v>9.473743834953142</v>
      </c>
      <c r="F20" s="24">
        <f t="shared" ref="F20:F24" si="12">EXP(0.1*E20)*SIN(E20)</f>
        <v>-0.12622908011060247</v>
      </c>
      <c r="G20" s="24">
        <f t="shared" ref="G20:G24" si="13">EXP(0.1*E20)*(0.1*SIN(E20)+COS(E20))</f>
        <v>-2.5884613140726467</v>
      </c>
      <c r="H20" s="25">
        <f>ABS(E20-E19)</f>
        <v>0.47374383495314198</v>
      </c>
    </row>
    <row r="21" spans="1:9" x14ac:dyDescent="0.25">
      <c r="A21" s="17"/>
      <c r="B21" s="18" t="s">
        <v>18</v>
      </c>
      <c r="C21" s="17"/>
      <c r="D21" s="23">
        <v>2</v>
      </c>
      <c r="E21" s="24">
        <f t="shared" ref="E21:E24" si="14">(E20)-(F20/G20)</f>
        <v>9.4249777670871335</v>
      </c>
      <c r="F21" s="24">
        <f t="shared" si="12"/>
        <v>-5.1277966816639124E-4</v>
      </c>
      <c r="G21" s="24">
        <f t="shared" si="13"/>
        <v>-2.5664348994015209</v>
      </c>
      <c r="H21" s="25">
        <f t="shared" ref="H21:H24" si="15">ABS(E21-E20)</f>
        <v>4.8766067866008456E-2</v>
      </c>
    </row>
    <row r="22" spans="1:9" ht="15.75" thickBot="1" x14ac:dyDescent="0.3">
      <c r="A22" s="17"/>
      <c r="B22" s="22" t="s">
        <v>31</v>
      </c>
      <c r="C22" s="17"/>
      <c r="D22" s="23">
        <v>3</v>
      </c>
      <c r="E22" s="24">
        <f t="shared" si="14"/>
        <v>9.4247779647588974</v>
      </c>
      <c r="F22" s="24">
        <f t="shared" si="12"/>
        <v>-1.0238428471906632E-8</v>
      </c>
      <c r="G22" s="24">
        <f t="shared" si="13"/>
        <v>-2.5663323972558212</v>
      </c>
      <c r="H22" s="25">
        <f t="shared" si="15"/>
        <v>1.9980232823613164E-4</v>
      </c>
    </row>
    <row r="23" spans="1:9" ht="15.75" thickBot="1" x14ac:dyDescent="0.3">
      <c r="A23" s="17"/>
      <c r="B23" s="17"/>
      <c r="C23" s="17"/>
      <c r="D23" s="23">
        <v>4</v>
      </c>
      <c r="E23" s="24">
        <f t="shared" si="14"/>
        <v>9.4247779607693793</v>
      </c>
      <c r="F23" s="24">
        <f t="shared" si="12"/>
        <v>9.4324145063135541E-16</v>
      </c>
      <c r="G23" s="24">
        <f t="shared" si="13"/>
        <v>-2.5663323952081352</v>
      </c>
      <c r="H23" s="25">
        <f t="shared" si="15"/>
        <v>3.9895180492521831E-9</v>
      </c>
    </row>
    <row r="24" spans="1:9" ht="15.75" thickBot="1" x14ac:dyDescent="0.3">
      <c r="A24" s="17"/>
      <c r="B24" s="18" t="s">
        <v>9</v>
      </c>
      <c r="C24" s="17"/>
      <c r="D24" s="26">
        <v>5</v>
      </c>
      <c r="E24" s="27">
        <f t="shared" si="14"/>
        <v>9.4247779607693793</v>
      </c>
      <c r="F24" s="27">
        <f t="shared" si="12"/>
        <v>9.4324145063135541E-16</v>
      </c>
      <c r="G24" s="27">
        <f t="shared" si="13"/>
        <v>-2.5663323952081352</v>
      </c>
      <c r="H24" s="28">
        <f t="shared" si="15"/>
        <v>0</v>
      </c>
    </row>
    <row r="25" spans="1:9" ht="15.75" thickBot="1" x14ac:dyDescent="0.3">
      <c r="A25" s="17"/>
      <c r="B25" s="22" t="s">
        <v>10</v>
      </c>
      <c r="C25" s="17"/>
      <c r="D25" s="17"/>
      <c r="E25" s="17"/>
      <c r="F25" s="17"/>
      <c r="G25" s="17"/>
      <c r="H25" s="17"/>
    </row>
    <row r="26" spans="1:9" ht="15.75" thickBot="1" x14ac:dyDescent="0.3">
      <c r="A26" s="17"/>
      <c r="B26" s="17"/>
      <c r="C26" s="17"/>
      <c r="D26" s="17"/>
      <c r="E26" s="17"/>
      <c r="F26" s="17"/>
      <c r="G26" s="17"/>
      <c r="H26" s="17"/>
      <c r="I26" s="17"/>
    </row>
    <row r="27" spans="1:9" x14ac:dyDescent="0.25">
      <c r="A27" s="17"/>
      <c r="B27" s="18" t="s">
        <v>11</v>
      </c>
      <c r="C27" s="17"/>
      <c r="D27" s="17"/>
      <c r="E27" s="17"/>
      <c r="F27" s="17"/>
      <c r="G27" s="17"/>
      <c r="H27" s="17"/>
      <c r="I27" s="17"/>
    </row>
    <row r="28" spans="1:9" ht="15.75" thickBot="1" x14ac:dyDescent="0.3">
      <c r="A28" s="17"/>
      <c r="B28" s="29">
        <f>E23</f>
        <v>9.4247779607693793</v>
      </c>
      <c r="C28" s="17"/>
      <c r="D28" s="17"/>
      <c r="E28" s="17"/>
      <c r="F28" s="17"/>
      <c r="G28" s="17"/>
      <c r="H28" s="17"/>
      <c r="I28" s="17"/>
    </row>
    <row r="29" spans="1:9" x14ac:dyDescent="0.25">
      <c r="A29" s="17"/>
      <c r="C29" s="17"/>
      <c r="D29" s="17"/>
      <c r="E29" s="17"/>
      <c r="F29" s="17"/>
      <c r="H29" s="17"/>
      <c r="I29" s="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5C3A3-AF48-4A5E-9D00-B1CF3869E6B7}">
  <dimension ref="B1:H25"/>
  <sheetViews>
    <sheetView tabSelected="1" topLeftCell="A7" workbookViewId="0">
      <selection activeCell="I15" sqref="I15"/>
    </sheetView>
  </sheetViews>
  <sheetFormatPr defaultRowHeight="15" x14ac:dyDescent="0.25"/>
  <cols>
    <col min="1" max="1" width="9.140625" style="1"/>
    <col min="2" max="8" width="9.5703125" style="1" bestFit="1" customWidth="1"/>
    <col min="9" max="16384" width="9.140625" style="1"/>
  </cols>
  <sheetData>
    <row r="1" spans="2:8" ht="15.75" thickBot="1" x14ac:dyDescent="0.3"/>
    <row r="2" spans="2:8" ht="15.75" thickBot="1" x14ac:dyDescent="0.3">
      <c r="B2" s="30" t="s">
        <v>21</v>
      </c>
      <c r="C2" s="31" t="s">
        <v>22</v>
      </c>
      <c r="D2" s="32" t="s">
        <v>23</v>
      </c>
    </row>
    <row r="3" spans="2:8" x14ac:dyDescent="0.25">
      <c r="B3" s="33">
        <v>10</v>
      </c>
      <c r="C3" s="34">
        <v>-3</v>
      </c>
      <c r="D3" s="35">
        <v>3</v>
      </c>
      <c r="E3" s="36">
        <v>3</v>
      </c>
    </row>
    <row r="4" spans="2:8" x14ac:dyDescent="0.25">
      <c r="B4" s="37">
        <v>-2</v>
      </c>
      <c r="C4" s="38">
        <v>3</v>
      </c>
      <c r="D4" s="39">
        <v>2</v>
      </c>
      <c r="E4" s="40">
        <v>7</v>
      </c>
    </row>
    <row r="5" spans="2:8" ht="15.75" thickBot="1" x14ac:dyDescent="0.3">
      <c r="B5" s="41">
        <v>7</v>
      </c>
      <c r="C5" s="42">
        <v>-3</v>
      </c>
      <c r="D5" s="43">
        <v>7</v>
      </c>
      <c r="E5" s="44">
        <v>10</v>
      </c>
    </row>
    <row r="7" spans="2:8" ht="15.75" thickBot="1" x14ac:dyDescent="0.3"/>
    <row r="8" spans="2:8" ht="15.75" thickBot="1" x14ac:dyDescent="0.3">
      <c r="B8" s="66" t="s">
        <v>13</v>
      </c>
      <c r="C8" s="30" t="s">
        <v>24</v>
      </c>
      <c r="D8" s="31" t="s">
        <v>25</v>
      </c>
      <c r="E8" s="31" t="s">
        <v>26</v>
      </c>
      <c r="F8" s="31" t="s">
        <v>27</v>
      </c>
      <c r="G8" s="31" t="s">
        <v>28</v>
      </c>
      <c r="H8" s="32" t="s">
        <v>29</v>
      </c>
    </row>
    <row r="9" spans="2:8" x14ac:dyDescent="0.25">
      <c r="B9" s="49">
        <v>0</v>
      </c>
      <c r="C9" s="45">
        <v>0</v>
      </c>
      <c r="D9" s="46" t="s">
        <v>8</v>
      </c>
      <c r="E9" s="47">
        <v>0</v>
      </c>
      <c r="F9" s="46" t="s">
        <v>8</v>
      </c>
      <c r="G9" s="47">
        <v>0</v>
      </c>
      <c r="H9" s="48" t="s">
        <v>8</v>
      </c>
    </row>
    <row r="10" spans="2:8" x14ac:dyDescent="0.25">
      <c r="B10" s="49">
        <v>1</v>
      </c>
      <c r="C10" s="50">
        <f>($E$3-($C$3*E9+$D$3*G9))/($B$3)</f>
        <v>0.3</v>
      </c>
      <c r="D10" s="51">
        <f>ABS(C10-C9)</f>
        <v>0.3</v>
      </c>
      <c r="E10" s="24">
        <f>($E$4-($B$4*C10+$D$4*G9))/($C$4)</f>
        <v>2.5333333333333332</v>
      </c>
      <c r="F10" s="51">
        <f>ABS(E10-E9)</f>
        <v>2.5333333333333332</v>
      </c>
      <c r="G10" s="24">
        <f>($E$5-($B$5*C10+$C$5*E10))/($D$5)</f>
        <v>2.2142857142857144</v>
      </c>
      <c r="H10" s="52">
        <f>ABS(G10-G9)</f>
        <v>2.2142857142857144</v>
      </c>
    </row>
    <row r="11" spans="2:8" x14ac:dyDescent="0.25">
      <c r="B11" s="49">
        <v>2</v>
      </c>
      <c r="C11" s="50">
        <f>($E$3-($C$3*E10+$D$3*G10))/($B$3)</f>
        <v>0.39571428571428563</v>
      </c>
      <c r="D11" s="51">
        <f>ABS(C11-C10)</f>
        <v>9.5714285714285641E-2</v>
      </c>
      <c r="E11" s="24">
        <f>($E$4-($B$4*C11+$D$4*G10))/($C$4)</f>
        <v>1.1209523809523809</v>
      </c>
      <c r="F11" s="51">
        <f>ABS(E11-E10)</f>
        <v>1.4123809523809523</v>
      </c>
      <c r="G11" s="24">
        <f>($E$5-($B$5*C11+$C$5*E11))/($D$5)</f>
        <v>1.513265306122449</v>
      </c>
      <c r="H11" s="52">
        <f>ABS(G11-G10)</f>
        <v>0.70102040816326538</v>
      </c>
    </row>
    <row r="12" spans="2:8" x14ac:dyDescent="0.25">
      <c r="B12" s="49">
        <v>3</v>
      </c>
      <c r="C12" s="50">
        <f t="shared" ref="C12:C14" si="0">($E$3-($C$3*E11+$D$3*G11))/($B$3)</f>
        <v>0.18230612244897956</v>
      </c>
      <c r="D12" s="51">
        <f t="shared" ref="D12:D14" si="1">ABS(C12-C11)</f>
        <v>0.21340816326530607</v>
      </c>
      <c r="E12" s="24">
        <f t="shared" ref="E12:E14" si="2">($E$4-($B$4*C12+$D$4*G11))/($C$4)</f>
        <v>1.4460272108843537</v>
      </c>
      <c r="F12" s="51">
        <f t="shared" ref="F12:F14" si="3">ABS(E12-E11)</f>
        <v>0.32507482993197279</v>
      </c>
      <c r="G12" s="24">
        <f t="shared" ref="G12:G14" si="4">($E$5-($B$5*C12+$C$5*E12))/($D$5)</f>
        <v>1.8659912536443148</v>
      </c>
      <c r="H12" s="52">
        <f t="shared" ref="H12:H14" si="5">ABS(G12-G11)</f>
        <v>0.35272594752186581</v>
      </c>
    </row>
    <row r="13" spans="2:8" x14ac:dyDescent="0.25">
      <c r="B13" s="49">
        <v>4</v>
      </c>
      <c r="C13" s="50">
        <f t="shared" si="0"/>
        <v>0.17401078717201166</v>
      </c>
      <c r="D13" s="51">
        <f t="shared" si="1"/>
        <v>8.2953352769679078E-3</v>
      </c>
      <c r="E13" s="24">
        <f t="shared" si="2"/>
        <v>1.2053463556851312</v>
      </c>
      <c r="F13" s="51">
        <f t="shared" si="3"/>
        <v>0.24068085519922255</v>
      </c>
      <c r="G13" s="24">
        <f t="shared" si="4"/>
        <v>1.7711376509787589</v>
      </c>
      <c r="H13" s="52">
        <f t="shared" si="5"/>
        <v>9.4853602665555981E-2</v>
      </c>
    </row>
    <row r="14" spans="2:8" x14ac:dyDescent="0.25">
      <c r="B14" s="49">
        <v>5</v>
      </c>
      <c r="C14" s="50">
        <f t="shared" si="0"/>
        <v>0.13026261141191164</v>
      </c>
      <c r="D14" s="51">
        <f t="shared" si="1"/>
        <v>4.3748175760100011E-2</v>
      </c>
      <c r="E14" s="24">
        <f t="shared" si="2"/>
        <v>1.2394166402887685</v>
      </c>
      <c r="F14" s="51">
        <f t="shared" si="3"/>
        <v>3.4070284603637369E-2</v>
      </c>
      <c r="G14" s="24">
        <f t="shared" si="4"/>
        <v>1.8294873772832749</v>
      </c>
      <c r="H14" s="52">
        <f t="shared" si="5"/>
        <v>5.834972630451607E-2</v>
      </c>
    </row>
    <row r="15" spans="2:8" x14ac:dyDescent="0.25">
      <c r="B15" s="49">
        <v>6</v>
      </c>
      <c r="C15" s="50">
        <f t="shared" ref="C15" si="6">($E$3-($C$3*E14+$D$3*G14))/($B$3)</f>
        <v>0.1229787789016481</v>
      </c>
      <c r="D15" s="51">
        <f t="shared" ref="D15" si="7">ABS(C15-C14)</f>
        <v>7.2838325102635437E-3</v>
      </c>
      <c r="E15" s="24">
        <f t="shared" ref="E15" si="8">($E$4-($B$4*C15+$D$4*G14))/($C$4)</f>
        <v>1.1956609344122489</v>
      </c>
      <c r="F15" s="51">
        <f t="shared" ref="F15" si="9">ABS(E15-E14)</f>
        <v>4.3755705876519668E-2</v>
      </c>
      <c r="G15" s="24">
        <f t="shared" ref="G15" si="10">($E$5-($B$5*C15+$C$5*E15))/($D$5)</f>
        <v>1.8180187644178871</v>
      </c>
      <c r="H15" s="52">
        <f t="shared" ref="H15" si="11">ABS(G15-G14)</f>
        <v>1.1468612865387806E-2</v>
      </c>
    </row>
    <row r="16" spans="2:8" x14ac:dyDescent="0.25">
      <c r="B16" s="49">
        <v>7</v>
      </c>
      <c r="C16" s="50">
        <f t="shared" ref="C16:C18" si="12">($E$3-($C$3*E15+$D$3*G15))/($B$3)</f>
        <v>0.11329265099830854</v>
      </c>
      <c r="D16" s="51">
        <f t="shared" ref="D16:D18" si="13">ABS(C16-C15)</f>
        <v>9.6861279033395586E-3</v>
      </c>
      <c r="E16" s="24">
        <f t="shared" ref="E16:E18" si="14">($E$4-($B$4*C16+$D$4*G15))/($C$4)</f>
        <v>1.1968492577202809</v>
      </c>
      <c r="F16" s="51">
        <f t="shared" ref="F16:F18" si="15">ABS(E16-E15)</f>
        <v>1.188323308032091E-3</v>
      </c>
      <c r="G16" s="24">
        <f t="shared" ref="G16:G18" si="16">($E$5-($B$5*C16+$C$5*E16))/($D$5)</f>
        <v>1.8282141737389548</v>
      </c>
      <c r="H16" s="52">
        <f t="shared" ref="H16:H18" si="17">ABS(G16-G15)</f>
        <v>1.0195409321067661E-2</v>
      </c>
    </row>
    <row r="17" spans="2:8" x14ac:dyDescent="0.25">
      <c r="B17" s="49">
        <v>8</v>
      </c>
      <c r="C17" s="50">
        <f t="shared" si="12"/>
        <v>0.11059052519439785</v>
      </c>
      <c r="D17" s="51">
        <f t="shared" si="13"/>
        <v>2.7021258039106877E-3</v>
      </c>
      <c r="E17" s="24">
        <f t="shared" si="14"/>
        <v>1.1882509009702955</v>
      </c>
      <c r="F17" s="51">
        <f t="shared" si="15"/>
        <v>8.5983567499854363E-3</v>
      </c>
      <c r="G17" s="24">
        <f t="shared" si="16"/>
        <v>1.8272312895071572</v>
      </c>
      <c r="H17" s="52">
        <f t="shared" si="17"/>
        <v>9.8288423179759832E-4</v>
      </c>
    </row>
    <row r="18" spans="2:8" x14ac:dyDescent="0.25">
      <c r="B18" s="49">
        <v>9</v>
      </c>
      <c r="C18" s="50">
        <f t="shared" si="12"/>
        <v>0.10830588343894147</v>
      </c>
      <c r="D18" s="51">
        <f t="shared" si="13"/>
        <v>2.2846417554563819E-3</v>
      </c>
      <c r="E18" s="24">
        <f t="shared" si="14"/>
        <v>1.1873830626211894</v>
      </c>
      <c r="F18" s="51">
        <f t="shared" si="15"/>
        <v>8.6783834910608704E-4</v>
      </c>
      <c r="G18" s="24">
        <f t="shared" si="16"/>
        <v>1.8291440005415682</v>
      </c>
      <c r="H18" s="52">
        <f t="shared" si="17"/>
        <v>1.912711034411041E-3</v>
      </c>
    </row>
    <row r="19" spans="2:8" x14ac:dyDescent="0.25">
      <c r="B19" s="49">
        <v>10</v>
      </c>
      <c r="C19" s="50">
        <f t="shared" ref="C19:C21" si="18">($E$3-($C$3*E18+$D$3*G18))/($B$3)</f>
        <v>0.10747171862388631</v>
      </c>
      <c r="D19" s="51">
        <f t="shared" ref="D19:D21" si="19">ABS(C19-C18)</f>
        <v>8.341648150551606E-4</v>
      </c>
      <c r="E19" s="24">
        <f t="shared" ref="E19:E21" si="20">($E$4-($B$4*C19+$D$4*G18))/($C$4)</f>
        <v>1.1855518120548787</v>
      </c>
      <c r="F19" s="51">
        <f t="shared" ref="F19:F21" si="21">ABS(E19-E18)</f>
        <v>1.831250566310727E-3</v>
      </c>
      <c r="G19" s="24">
        <f t="shared" ref="G19:G21" si="22">($E$5-($B$5*C19+$C$5*E19))/($D$5)</f>
        <v>1.8291933436853474</v>
      </c>
      <c r="H19" s="52">
        <f t="shared" ref="H19:H21" si="23">ABS(G19-G18)</f>
        <v>4.9343143779134735E-5</v>
      </c>
    </row>
    <row r="20" spans="2:8" x14ac:dyDescent="0.25">
      <c r="B20" s="49">
        <v>11</v>
      </c>
      <c r="C20" s="50">
        <f t="shared" si="18"/>
        <v>0.10690754051085935</v>
      </c>
      <c r="D20" s="51">
        <f t="shared" si="19"/>
        <v>5.641781130269613E-4</v>
      </c>
      <c r="E20" s="24">
        <f t="shared" si="20"/>
        <v>1.1851427978836746</v>
      </c>
      <c r="F20" s="51">
        <f t="shared" si="21"/>
        <v>4.0901417120409178E-4</v>
      </c>
      <c r="G20" s="24">
        <f t="shared" si="22"/>
        <v>1.8295822300107154</v>
      </c>
      <c r="H20" s="52">
        <f t="shared" si="23"/>
        <v>3.8888632536804302E-4</v>
      </c>
    </row>
    <row r="21" spans="2:8" x14ac:dyDescent="0.25">
      <c r="B21" s="49">
        <v>12</v>
      </c>
      <c r="C21" s="50">
        <f t="shared" si="18"/>
        <v>0.10666817036188778</v>
      </c>
      <c r="D21" s="51">
        <f t="shared" si="19"/>
        <v>2.3937014897157383E-4</v>
      </c>
      <c r="E21" s="24">
        <f t="shared" si="20"/>
        <v>1.1847239602341149</v>
      </c>
      <c r="F21" s="51">
        <f t="shared" si="21"/>
        <v>4.1883764955974456E-4</v>
      </c>
      <c r="G21" s="24">
        <f t="shared" si="22"/>
        <v>1.8296420983098758</v>
      </c>
      <c r="H21" s="52">
        <f t="shared" si="23"/>
        <v>5.9868299160381611E-5</v>
      </c>
    </row>
    <row r="22" spans="2:8" ht="15.75" thickBot="1" x14ac:dyDescent="0.3">
      <c r="B22" s="53">
        <v>13</v>
      </c>
      <c r="C22" s="54">
        <f t="shared" ref="C22" si="24">($E$3-($C$3*E21+$D$3*G21))/($B$3)</f>
        <v>0.10652455857727169</v>
      </c>
      <c r="D22" s="55">
        <f t="shared" ref="D22" si="25">ABS(C22-C21)</f>
        <v>1.4361178461608226E-4</v>
      </c>
      <c r="E22" s="27">
        <f t="shared" ref="E22" si="26">($E$4-($B$4*C22+$D$4*G21))/($C$4)</f>
        <v>1.1845883068449305</v>
      </c>
      <c r="F22" s="55">
        <f t="shared" ref="F22" si="27">ABS(E22-E21)</f>
        <v>1.3565338918430925E-4</v>
      </c>
      <c r="G22" s="27">
        <f t="shared" ref="G22" si="28">($E$5-($B$5*C22+$C$5*E22))/($D$5)</f>
        <v>1.8297275729276985</v>
      </c>
      <c r="H22" s="56">
        <f t="shared" ref="H22" si="29">ABS(G22-G21)</f>
        <v>8.5474617822711707E-5</v>
      </c>
    </row>
    <row r="23" spans="2:8" ht="15.75" thickBot="1" x14ac:dyDescent="0.3"/>
    <row r="24" spans="2:8" ht="15.75" thickBot="1" x14ac:dyDescent="0.3">
      <c r="B24" s="30" t="s">
        <v>21</v>
      </c>
      <c r="C24" s="31" t="s">
        <v>22</v>
      </c>
      <c r="D24" s="32" t="s">
        <v>23</v>
      </c>
    </row>
    <row r="25" spans="2:8" ht="15.75" thickBot="1" x14ac:dyDescent="0.3">
      <c r="B25" s="57">
        <f>C22</f>
        <v>0.10652455857727169</v>
      </c>
      <c r="C25" s="58">
        <f>E22</f>
        <v>1.1845883068449305</v>
      </c>
      <c r="D25" s="59">
        <f>G22</f>
        <v>1.8297275729276985</v>
      </c>
    </row>
  </sheetData>
  <conditionalFormatting sqref="D9:D22 F9:F22 H9:H22">
    <cfRule type="cellIs" dxfId="0" priority="1" operator="lessThan">
      <formula>0.003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Ejercicio 1</vt:lpstr>
      <vt:lpstr>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NB-HP</dc:creator>
  <cp:lastModifiedBy>GABRIELA F FRACCAROLI</cp:lastModifiedBy>
  <dcterms:created xsi:type="dcterms:W3CDTF">2015-06-05T18:17:20Z</dcterms:created>
  <dcterms:modified xsi:type="dcterms:W3CDTF">2024-09-03T19:50:24Z</dcterms:modified>
</cp:coreProperties>
</file>