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lby\Documents\GitHub\Frankies\paper\"/>
    </mc:Choice>
  </mc:AlternateContent>
  <xr:revisionPtr revIDLastSave="0" documentId="13_ncr:1_{BF3EB505-AC14-4DC6-ABDB-94C2F5480EB7}" xr6:coauthVersionLast="47" xr6:coauthVersionMax="47" xr10:uidLastSave="{00000000-0000-0000-0000-000000000000}"/>
  <bookViews>
    <workbookView xWindow="38280" yWindow="-120" windowWidth="38640" windowHeight="21240" tabRatio="500" activeTab="2" xr2:uid="{00000000-000D-0000-FFFF-FFFF00000000}"/>
  </bookViews>
  <sheets>
    <sheet name="HA1-docking" sheetId="1" r:id="rId1"/>
    <sheet name="Sheet2" sheetId="2" r:id="rId2"/>
    <sheet name="Fv Sequence Table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C2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2" i="3"/>
  <c r="AB59" i="2"/>
  <c r="AA59" i="2"/>
  <c r="U59" i="2"/>
  <c r="Q59" i="2"/>
  <c r="E59" i="2"/>
  <c r="AB58" i="2"/>
  <c r="AA58" i="2"/>
  <c r="U58" i="2"/>
  <c r="Q58" i="2"/>
  <c r="E58" i="2"/>
  <c r="AB57" i="2"/>
  <c r="AA57" i="2"/>
  <c r="U57" i="2"/>
  <c r="Q57" i="2"/>
  <c r="E57" i="2"/>
  <c r="AB56" i="2"/>
  <c r="AA56" i="2"/>
  <c r="U56" i="2"/>
  <c r="Q56" i="2"/>
  <c r="E56" i="2"/>
  <c r="AB55" i="2"/>
  <c r="AA55" i="2"/>
  <c r="U55" i="2"/>
  <c r="Q55" i="2"/>
  <c r="E55" i="2"/>
  <c r="AB39" i="2"/>
  <c r="AA39" i="2"/>
  <c r="U39" i="2"/>
  <c r="Q39" i="2"/>
  <c r="E39" i="2"/>
  <c r="AB38" i="2"/>
  <c r="AA38" i="2"/>
  <c r="U38" i="2"/>
  <c r="Q38" i="2"/>
  <c r="E38" i="2"/>
  <c r="AB37" i="2"/>
  <c r="AA37" i="2"/>
  <c r="U37" i="2"/>
  <c r="Q37" i="2"/>
  <c r="E37" i="2"/>
  <c r="AB36" i="2"/>
  <c r="AA36" i="2"/>
  <c r="U36" i="2"/>
  <c r="Q36" i="2"/>
  <c r="E36" i="2"/>
  <c r="AB35" i="2"/>
  <c r="AA35" i="2"/>
  <c r="U35" i="2"/>
  <c r="Q35" i="2"/>
  <c r="E35" i="2"/>
  <c r="G3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</calcChain>
</file>

<file path=xl/sharedStrings.xml><?xml version="1.0" encoding="utf-8"?>
<sst xmlns="http://schemas.openxmlformats.org/spreadsheetml/2006/main" count="429" uniqueCount="221">
  <si>
    <t>antibody_id</t>
  </si>
  <si>
    <t>antibody_type</t>
  </si>
  <si>
    <t>h_chain</t>
  </si>
  <si>
    <t>l_chain</t>
  </si>
  <si>
    <t>best_model_name</t>
  </si>
  <si>
    <t>bsa_best</t>
  </si>
  <si>
    <t>bsa_max</t>
  </si>
  <si>
    <t>bsa_mean</t>
  </si>
  <si>
    <t>bsa_min</t>
  </si>
  <si>
    <t>bsa_std</t>
  </si>
  <si>
    <t>desolv_best</t>
  </si>
  <si>
    <t>desolv_max</t>
  </si>
  <si>
    <t>desolv_mean</t>
  </si>
  <si>
    <t>desolv_min</t>
  </si>
  <si>
    <t>desolv_std</t>
  </si>
  <si>
    <t>elec_best</t>
  </si>
  <si>
    <t>elec_max</t>
  </si>
  <si>
    <t>elec_mean</t>
  </si>
  <si>
    <t>elec_min</t>
  </si>
  <si>
    <t>elec_std</t>
  </si>
  <si>
    <t>haddock_score_best</t>
  </si>
  <si>
    <t>haddock_score_max</t>
  </si>
  <si>
    <t>haddock_score_mean</t>
  </si>
  <si>
    <t>haddock_score_min</t>
  </si>
  <si>
    <t>haddock_score_std</t>
  </si>
  <si>
    <t>total_best</t>
  </si>
  <si>
    <t>total_max</t>
  </si>
  <si>
    <t>total_mean</t>
  </si>
  <si>
    <t>total_min</t>
  </si>
  <si>
    <t>total_std</t>
  </si>
  <si>
    <t>vdw_best</t>
  </si>
  <si>
    <t>vdw_max</t>
  </si>
  <si>
    <t>vdw_mean</t>
  </si>
  <si>
    <t>vdw_min</t>
  </si>
  <si>
    <t>vdw_std</t>
  </si>
  <si>
    <t>100F4</t>
  </si>
  <si>
    <t>reference</t>
  </si>
  <si>
    <t>QLQLQESGLGLVKPSETLSLTCTVSGDSVSSGSYYWSWLRQPPGKGLEWIGNMHGSGHTNYNPSLKSRVTITPDTSKNHFSLRLSSVTAADTAVYYCARALLTTVTTFEYWGQGTLVTVSSASTKGPSVFPLAPSSKSTSGGTAALGCLVKDYFPEPVTVSWNSGALTSGVHTFPAVLQSSGLYSLSSVVTVPSSSLGTQTYICNVNHKPSNTKVDKKVEPKSCDKTHTCP</t>
  </si>
  <si>
    <t>QSALTQPPSVSGAPGQRVTIPCTGGSSNIGAGYSVHWYQQLPGTAPKLLIYGSNSRPSGVPDRFSGSKSGTSASLAITGLRPEDEADYYCQSYDSSLSGSQVFGAGTRVTVLGQPKANPTVTLFPPSSEELQANKATLVCLISDFYPGAVTVAWKADGSPVKAGVETTTPSKQSNNKYAASSYLSLTPEQWKSHRSYSCQVTHEGSTVEKTVAPTECS</t>
  </si>
  <si>
    <t>mdscoring_3.pdb</t>
  </si>
  <si>
    <t>12H5</t>
  </si>
  <si>
    <t>QIQLVQSGPELKKPGETVRISCKASGYTFTKNGMNWVQQAPGKGLKWVGWINTYTGEPSYADDFKGRFAFSLETSASTAYLQINNLKNEDMAAYFCARMVRDAMDFWGQGTSVTVSSAKTTPPSVYPLAPGSAAQTNSMVTLGCLVKGYFPEPVTVTWNSGSLSSGVHTFPAVLQSDLYTLSSSVTVPSSPRPSETVTCNVAHPASSTKVDKKIVPR</t>
  </si>
  <si>
    <t>DIVLTQSPASLAVSLGQRATISCKASQSVDFDGYNYLNWYQQKPGQPPKLLIYAASNLESGIPARFSGSGSGTDFTLNIHPVEEEDAATYFCQQSNEDPYTFGGGTKLEIKRADAAPTVSIFPPSSEQLTSGGASVVCFLNNFYPKDINVKWKIDGSERQNGVLNSWTDQDSKDSTYSMSSTLTLTKDEYERHNSYTCEATHKTSTSPIVKSFNRNEC</t>
  </si>
  <si>
    <t>mdscoring_10.pdb</t>
  </si>
  <si>
    <t>13D4</t>
  </si>
  <si>
    <t>QVQLQQSGAELMKPGASVKISCKATGYTFSGHWIEWVKQRPGHGLEWIGEILPGSGNIHYNEKFKGKATFAADTSSNTAYMQLSSLTSEDSAVYYCARLGTTAVERDWYFDVWGAGTTVTVSLADPSAPSVYPLAPVCGDTTGSSVTLGCLVKGYFPEPVTLTWNSGSLSSGVHTFPAVLQSDLYTLSSSVTVTSSTWPSQSITCNVAHPASSTKVDKKIEPRG</t>
  </si>
  <si>
    <t>DIVMTQSQKFMSASVGDRVSVTCKASQNVGTHLAWYQQKPGQSPKALIYSASYRYSGVPDRFTGSGSGTDFTLTISNVQSGDLADYFCQQYNNFPLTFGAGTKLEIKRADAAPTVSIFPPSSEQLTSGGASVVCFLNNFYPKDINVKWKIDGSERQNGVLNSWTDQDSKDSTYSMSSTLTLTRDEYERHNSYTCEATHKTSTSPIVKSFNRNEC</t>
  </si>
  <si>
    <t>3C11</t>
  </si>
  <si>
    <t>QVQLVQSGAEVKETGESLNISCKVSGNNFPSYYISWVRQMPGNGLEWMGRIDPSDSDTNYRPSFQGHVTISADKSTSTAYLQWRSLKASDTAMYYCARRATYYYGSGSYFDAFDIWGQGTMVTVSSASTKGPSVFPLAPSSKSTSGGTAALGCLVKDYFPEPVTVSWNSGALTSGVHTFPAVLQSSGLYSLSSVVTVPSSSLGTQTYICNVNHKPSNTKVDKKVEPKSC</t>
  </si>
  <si>
    <t>EIVMTQSPLTLPVTPGAPASISCRSSQSLLHSDGYNYLDWYLQKPGQSPQLLIYLGSHRASGVPDRFSGSGSGTDFTLKISRVEAEDVGVYYCMQALQTPDFGQGTRLEIKRTVAAPSVFIFPPSDEQLKSGTASVVCLLNNFYPREAKVQWKVDNALQSGNSQESVTEQDSKDSTYSLSSTLTLSKADYEKHKVYACEVTHQGLSSPVTKSFNRGEC</t>
  </si>
  <si>
    <t>mdscoring_2.pdb</t>
  </si>
  <si>
    <t>65C6</t>
  </si>
  <si>
    <t>EVQLVQSGAEVKKPGESLRISCKGFAYSSTYFWISWVRQMPGKGLEWMGRIDPTDSYINYSPSFQGHVTISVDRSISTVYLQWSSLKASDTAMYYCAYHRRGHFYGSGSAWDWFESWGQGTLVTVSSASTKGPSVFPLAPSSKSTSGGTAALGCLVKDYFPEPVTVSWNSGALTSGVHTFPAVLQSSGLYSLSSVVTVPSSSLGTQTYICNVNHKPSNTKVDKKVESASCDKTHTCP</t>
  </si>
  <si>
    <t>EIVLTQSPLTLSVSPGERATLSCRASQSVSSNLAWYQQMPGQAPRLLIYGASTRATGIPARLSGSASGTEFTLTISSLQSEDFAVYYCQQYNNWPYTFGQGTKLEIKRTVAAPSVFIFPPSDEQLKSGTASVVCLLNNFYPREAKVQWKVDNALQSGNSQESVTEQDSKDSTYSLSSTLTLSKADYEKHKVYACEVTHQGLSSPVTKSFNRGEC</t>
  </si>
  <si>
    <t>AVFluIgG01</t>
  </si>
  <si>
    <t>VQLQESGPGLVKPSETLSLTCTVSGGSINSYYWSWIRQPPGKGLEWIGYLFDSGSTKYNPSLTSRVTISVDTSKNQFSLKLSSVTAADTAVYYCARGFWGLDGFDIWGQGTTVTVSSASTKGPSVFPLAPSSKSTSGGTAALGCLVKDYFPEPVTVSWNSGALTSGVHTFPAVLQSSGLYSLSSVVTVPSSSLGTQTYICNVNHKPSNTKVDKKVEPKS</t>
  </si>
  <si>
    <t>AVLTQPASVSGSPGQSITISCTGTSSDVGDYNYVSWYQQHPGKAPTLMIYDVNKRPSGDSNRFSGSKSGNTASLTISGLQAEDEADYYCSSYTSSNTWVFGGGTKLEIKRTVAAPSVFIFPPSDEQLKSGTASVVCLLNNFYPREAKVQWKVDNALQSGNSQESVTEQDSKDSTYSLSSTLTLSKADYEKHKVYACEVTHQGLSSPVTKSFNRGEC</t>
  </si>
  <si>
    <t>AVFluIgG03</t>
  </si>
  <si>
    <t>EVQLLESGGGLVQPGGSLRVSCTNSGFTFSNYAMSWVRQAPGKGLEWVSAISGNGGSGTYYADSVKGRFTISRDNSKNTMYLQMNSLRAEDTAVYYCVRDDSYDGGGHYGLHNWFDSWGQGTLVTVSSSTKGPSVFPLAPSSKSTSGGTAALGCLVKDYFPEPVTVSWNSGALTSGVHTFPAVLQSSGLYSLSSVVTVPSSSLGTQTYICNVNHKPSNTKVDKKVEPKSCDKTS</t>
  </si>
  <si>
    <t>SVLTQPPSVSGAPGQRVTISCTGSSSNIGAGYDVHWYQQLPGTAPKLLIYGNSNRPSGVPDRFSGSKSGTSASLAITGLQAEDEADYYCQSYDSSVVVFGGGTKLEIKGTVAAPSVFIFPPSDEQLKSGTASVVCLLNNFYPREAKVQWKVDNALQSGNSQESVTEQDSKDSTYSLSSTLTLSKADYEKHKVYACEVTHQGLSSPVTKSFNRGEC</t>
  </si>
  <si>
    <t>mdscoring_4.pdb</t>
  </si>
  <si>
    <t>FLD194</t>
  </si>
  <si>
    <t>EVQLVQSGAEVKKPGESLKISCKGSGYSFSDYWIGWVRQMPGEGLEWMGIIYPASSEIRYSPSFQGLVTISRDKSINTASLQWSSLKASDTAIYYCARHASCSARSCYWGPVDYWGQGTLVTVSSASTKGPSVFPLAPSSKSTSGGTAALGCLVKDYFPEPVTVSWNSGALTSGVHTFPAVLQSSGLYSLSSVVTVPSSSLGTQTYICNVNHKPSNTKVDKRVEPKSCDK</t>
  </si>
  <si>
    <t>DIVMTQSPLSLPVSPGEPASISCRSSQSLLHGNGYNYLDWYLQKPGQSPRLLIYLGSNRASGVPDRFSGSGSGTDFTLKISRVEAEDVGVYYCMQALQTPLTFGGGTKVEIKRTVAAPSVFIFPPSDEQLKSGTASVVCLLNNFYPREAKVQWKVDNALQSGNSQESVTEQDSKDSTYSLSSTLTLSKADYEKHKVYACEVTHQGLSSPVTKSFNRGEC</t>
  </si>
  <si>
    <t>FLD21.140</t>
  </si>
  <si>
    <t>DGVKPLILRDCSVAGWLLGNPMCDEFINVPEWSYIVEKANPVNDLCYPGDFNDYEELKHLLSRINHFEKIQIIPKSSWSSHEASLGVSSACPYQRKSSFFRNVVWLIKKNSTYPTIKRSYNNTNQEDLLVLWGIHHPNDAAEQTKLYQNPTTYISVGTSTLNQRLVPRIATRSKVNGQSGRMEFFWTILKPNDAINFESNGNFIAPEYAYKIVKKGDSTIMKSEHHHHHH</t>
  </si>
  <si>
    <t>QSVLTQPPSASGTPGQRVTISCSGSTSNIGSNAVNWYQQLPGTAPKLLIYSNNQRPSGVPDRFSGSKSGTSASLAISGLQSEDEADYYCAAWDDSLSGSWVFGGGTKLTVLGQPKANPTVTLFPPSSEELQANKATLVCLISDFYPGAVTVAWKADGSPVKAGVETTKPSKQSNNKYAASSYLSLTPEQWKSHRSYSCQVTHEGSTVEKTVAPTECS</t>
  </si>
  <si>
    <t>H5.3</t>
  </si>
  <si>
    <t>QVQLQESGPGLVKPSGTVSLTCAVSGGSISSSYWWSWVRQPPGKGLEWIGEIYHSGNTNYNPSLKSRVTISVDKSKNLFSLKLSSVTAADTAVYYCARVALFDILTGGWFDPWGQGTLVTVSSASTKGPSVFPLAPSSKSTSGGTAALGCLVKDYFPEPVTVSWNSGALTSGVHTFPAVLQSSGLYSLSSVVTVPSSSLGTQTYICNVNHKPSNTKVDKRVELKTPT</t>
  </si>
  <si>
    <t>KPLILRDCSVAGWLLGNPMCDEFINVPEWSYIVEKANPVNDLCYPGDFNDYEELKHLLSRINHFEKIQIIPKSSWSSHEASLGVSSACPYQGKSSFFRNVVWLIKKNSAYPTIKRSYNNTNQEDLLVLWGIHHPNDAAEQTKLYQNPTTYISVGTSTLNQRLVPRIATRSKVNGLSSRMEFFWTILKPNDAINFESNGNFIAPEYAYKIVKK</t>
  </si>
  <si>
    <t>H5M9</t>
  </si>
  <si>
    <t>EVHLQQSGPELVKPGASVKMSCKTSGYTFTEYTIHWMKQSHGKSLEWIGGIFPNNGDTTYNQKFKVRATLTVGRSSSTAYMDLRSLTSEDSAVYYCVRNYGSSYGYFDVWGAGTTVTVSSAKTTPPSVYPLAPGSAAQTNSMVTLGCLVKGYFPEPVTVTWNSGSLSSGVHTFPAVLQSDLYTLSSSVTVPSSTWPSETVTCNVAHPASSTKVDKKIVPRDC</t>
  </si>
  <si>
    <t>DIVLTQSPGSLTVSLGQRATISCRASESVDNFGKSFMHWYQQKPGQSPKLLIYRASNREFGIPARFNGSGSGTDFALTINPVEADDVATYFCQQSNEDPRTFGGGTKLEIKRADAAPTVSIFPPSSEQLTSGGASVVCFLNNFYPKDINVKWKIDGSERQNGVLNSWTDQDSKDSTYSMSSTLTLTKDEYERHNSYTCEATHKTSTSPIVKSFNRNEC</t>
  </si>
  <si>
    <t>kinetic-template</t>
  </si>
  <si>
    <t>EVQLARSGAEPTMPGETVKLSCKTSGYNASDTSFYIGAARQTGGKGLEWMGHISPTNGNPIYYSEKIQARLTLTADTTTETTYIQLLAFKSEDSAMFYAARHRTGHYYGYGSYWPLNGGDIWGGGTLVTVSA</t>
  </si>
  <si>
    <t>ESVLTQSPGSLIISVGERATISCKASQDLVNDTGHSFPHWRYLGKPGTAPKLLGYGASNRASGAPGRFNGSGSGTDFSLTISRTASELKPKDVATYYCQQYNATPPTYRSQTYGGGTRAEIKSQP</t>
  </si>
  <si>
    <t xml:space="preserve">mdscoring_2.pdb </t>
  </si>
  <si>
    <t>partial-lagoon</t>
  </si>
  <si>
    <t>QVGLVQSGPEVKTPGESVKISCTAGGYSFSSGLYWIDWVRERHGQGLEWMGMIHPSTSENTKYNPSFQSRVTISVNNSTNTAKEELSSLKAEDTATYLAARSAAVDVYTRGAYGKADRFEAWGQGALATVSS</t>
  </si>
  <si>
    <t>ELVLTQSPLSTSVSPGERATLSCRASQSLVYGNGYNNLAAVTRQMPAEATRLLISGGSTRATGVGSRLSGSGSGTDYTLTINSQTKQLQSEDFAAYYAMRYNNWPTRLIKQTFGGGTKLEIKDFP</t>
  </si>
  <si>
    <t>glowing-avocet</t>
  </si>
  <si>
    <t>QARLVESGAEVTKTGQSTKVSAKMSANTYSSADYTVSAVHQYPGKALFWIGHIYYPNGYYRDNAGSFQGRVTISTDASKSTTYLTLSSLKSEATAIYRCQYRRRYYKVGVSSYVPLDWYDNLGQGTLVTVSS</t>
  </si>
  <si>
    <t>DVVMTQSPESLAVNPGERISISCKGSQSLIASDGQNYVHWRYKAKPGQSPKILAYSASNRATGVPARISGSGPGTGFTLAISSISNAIQAEGLTTNRCQRELETAIVRSFRPFAGGTVLEIKALK</t>
  </si>
  <si>
    <t xml:space="preserve">mdscoring_5.pdb </t>
  </si>
  <si>
    <t>approximate-entrepreneur</t>
  </si>
  <si>
    <t>EVQLLQSGAGAKKPGATVTISCVVSGYSYSSYYSGIDKVRQRPGHGKDCVGGIYPRSGYYTHYTEKFQGRVTYPSGKQTNNAYLQLNSVTTEDTAVYYCARPGLESFYGVGVNWSHNNSMSIGQGTLVTVSE</t>
  </si>
  <si>
    <t>GIRITQSRASLSVSAGEPASIQARVSQSLIKGDISNYLEYYYQRKPGQPPKLFIYSASTRATGVPARLPGSGSGTDFTLTISSRDGFVGSEDFGIYYCQRVENTPPQLGQPTFDQGTKLEIKGYK</t>
  </si>
  <si>
    <t>mdscoring_1.pdb</t>
  </si>
  <si>
    <t>recursive-basin</t>
  </si>
  <si>
    <t>EVQLVEIGPEDKKPGTTLKLSCVPSGVSFHSTNYAVSGVKQSPGQGPEAMGNTYPSSGCDTDYCQKFQVRATITTRRSTSTVYLELNSLKPDDPAVYYCARVSHNTEKTPGSYFHPGDEELWGQGTLVTALS</t>
  </si>
  <si>
    <t>DIVLTDSPSGLSASTGERPTISKRVSNSLSDFDRSTTLAWFFQARPGRSEKALIRAASSRASGVPVRFSGSGSMTSFAFTISSAAAALEAEHPATYYCQQSRDDPAARASAAFGGGTRVEIAPLA</t>
  </si>
  <si>
    <t xml:space="preserve">mdscoring_1.pdb </t>
  </si>
  <si>
    <t>free-hearth</t>
  </si>
  <si>
    <t>EVQEVDEGGEVVKPGKSARISCKNSGYGFSSQSYAVSWIREAEGKGLAAMTVISPTGAAGIHRNEKVQGRVTISKDHSSNTVYLEMNSLKSEGTAIYAAARNGQYNFVVVGSYWGYGLFDSWGEGALCTVSS</t>
  </si>
  <si>
    <t>ETVLTQSPFTLSVSPGEPITVSCRSPQNLVDSNVYNNINWEYQKKPGQAPPRLIYVNSNGASGAPDELKGSGSGTDFVLTIRRCPKEIKDEEVVVYYCQKSIVSPVEWVVATFGQNTRVEIKKKV</t>
  </si>
  <si>
    <t>smoky-latitude</t>
  </si>
  <si>
    <t>EVRLVQSGREVVKVGESLKISCKASEYNFSSTNYYTGWVRKPPGQVRMWISYIYHTTTEGTNYSAVVKPYAGVCYGKSINTVTLHMNSVKASDTAVYYCANTIRYDVYSVSPTWDHDWVDSWGQGTLVTVPQ</t>
  </si>
  <si>
    <t>DSQLTQSQSSWSLSVGDFVHGTCKTSQSLSQPDVYSYTHWSGRRHPAQTPKLLIYLASTRGSGVGTHISGSGSGTDYTLTISSFGSTTRAGGFATRFCQQSRADTTRAGRQTDGSGTKVGTKGSR</t>
  </si>
  <si>
    <t xml:space="preserve">mdscoring_3.pdb </t>
  </si>
  <si>
    <t>internal-rundown</t>
  </si>
  <si>
    <t>QAGLVQSGAELKKTGSSLRVSCKSSWYTYSSSYYAIHIIREAPSKGLEWVSRINSRHGYYTTYAPSIQGRVTFSTDKSTSTIYMPLSSLSSEDTAVYFCAPHASEHYVGSGTSWLHDWAESSGQGTTVTASN</t>
  </si>
  <si>
    <t>DIVITQSPLTCSVSLGETTSVSRRTSQNLIDNNKYHYFAWLYQQKPGQAPTLLIYAGSYRASAVSDRPSRSGSGIDYTLTISSKSTIVECDGVAVRYCQRSNSTPTRLAALDFAAGTKPEIKNPS</t>
  </si>
  <si>
    <t>critical-tin</t>
  </si>
  <si>
    <t>QVFLVQSGAELTNPGASVKVSCKTSGYSFSTTSYGMSWIRRAGGQGLEAIGWISHRSGYRTNASPKFQGRVTINTGASTSTVYTQLRSLKPEDTTVYYSARDGAHSFVAAGSAWGLDWGGYAGEGTIVTVSA</t>
  </si>
  <si>
    <t>DIVITTSPMTRSVSVGEAASISCCRSQSCIDGNGYNYMNWIYRQKSGQAPRELIYGASKVATGFPARFSASGSGTDFTLTISYTAVNVEPGGVGSYYCQRARSTPSKRAYQTFGAGTRVEIKLAN</t>
  </si>
  <si>
    <t>gilded-stud</t>
  </si>
  <si>
    <t>VAQTLQSGPELMQPGASVKISCTDSGYTISSTSYAFSWARGSGGKSLEWVGWIHWHTGVGTQYADSFQGRATSDRDKSKNTASAQFNSARSEHSGVAYGASDRTTTTYGLGRPVVVGWADSWNQGTLATASS</t>
  </si>
  <si>
    <t>DLVLTQSPASVSVTPGTSASISCQSSQSQVDSNDYNYANRAYQQMPGQAPTLMIRSASYRPSGVPSRISSSGSGTSASLTISRVNANLQEENEANYRCQTSSVSGNRICSPVFNSGTKLEIKGPP</t>
  </si>
  <si>
    <t>concave-glove</t>
  </si>
  <si>
    <t>EVQLQESGAGLVKTSESGSISCTTSGGGGPSGGYWMSWGRQGPGGGLEWSGRIYGVSGDGTNGRGSLKERGTLSPDTSTNTASLGMSSVTASDTALYYGARGAMGGPVGGGSYGGLNGGDGQGQGTLVTVSS</t>
  </si>
  <si>
    <t>DYVLTGSPASASVSPGESPTISCRATQTFVDGDGTKYVAWAAQAKPGQAPKLLISLDSNRPTGVPSRFSGSGSGTDYSLTITGAKNTLQNEDVADYYCQQVRSSPPARGSPSYAALTKLDAKNPS</t>
  </si>
  <si>
    <t>mdscoring_5.pdb</t>
  </si>
  <si>
    <t>boolean-burbot</t>
  </si>
  <si>
    <t>EVELCESGAEVEKPGSSVKVTCKVTGYAFSSTSYAISKVVQAGNPSLASIGELSPSSGDYTRYNEKVTAKVTLTADKSTNTTYLELTPLTSEGTAIYICTRRARYDRSGVGSDYVGDWQDPAGQGTLATVSS</t>
  </si>
  <si>
    <t>ETVLTQSPGTVTVSPGERATMSAKVSISTRMSVSTNYLNWAYEQKPGQAPRLLIHGASNRASGVSARLSGSGSGSLFSRTISSNEDEVEAFQLAIYYCDQNTSDPECLPRDTYGGGTKLEIKEVP</t>
  </si>
  <si>
    <t>magenta-food</t>
  </si>
  <si>
    <t>EAQLQESGAELNKTGASAKVSCTHSGYSLSDTSYYINGAKQAPDKGPFALGGLYASSRYGDDTAQSTKSLVHVTRDRTKNTTSLELSSLKAEGTGIYYALGWGSYGKAGLGCSGLDGYFAYWAQSTLVTASS</t>
  </si>
  <si>
    <t>EIVLTRSPATVTVSPLQRATVSCRNSNSNVDSDGYSYLHWYYQQKPGQAPKLAIGSASNRVSGVPSRFSGSGSLTDYALTISSDAAALQAGDAADYACGAAANDTPGRGSATFGPGTRVTIKGQL</t>
  </si>
  <si>
    <t xml:space="preserve">mdscoring_7.pdb </t>
  </si>
  <si>
    <t>exponential-cymbal</t>
  </si>
  <si>
    <t>EVELVQSGPETVKPDKSVKVSCKTEAYSFSTPSHYVSAARSSTGQGLEWMPGIYASSGYKTDYAEPVQSRVTKTVDKTTTTAYTELSSLTAKDTAVYYIARDGTYDRYAGGHYGHHNWEDYWGQATMATVSH</t>
  </si>
  <si>
    <t>EGVMTQSPATLRLSEGERVTISCTYSQNNISINSYNDIGWTYIQKPGQPPETLIYLSSVRATGIQDHFSGSGARTDYALTITRATAAMQPEDLAVYYCQQSNEDPPNGGPTTFGGGSRVEIKGQP</t>
  </si>
  <si>
    <t>soft-spook</t>
  </si>
  <si>
    <t>QAERVRSGEELKQPADSVKISCKTSGNTFSSSHGEMNWVKHAPCQGREWLGYTLARSGYGTHYSPKFVGRTTITAGKTSSTTKMQLSSLMSEGSAVYRCARVSTTSCNGLPSYYPHGGADVWGQGTTVTVSS</t>
  </si>
  <si>
    <t>ESVITQSPSSQPASPGELLTISCQASPINIVNKSYNHIACEYQQMPGQVSKLLTAGASIRPSVVPSRHSGSSSGTLYTLTISFIASILCSEDFAVYVCQNFCSLKACWGSVAGGGETKVEIKGQL</t>
  </si>
  <si>
    <t>creative-halftone</t>
  </si>
  <si>
    <t>EAQLVFSGAELTQPGNSLAISAKSSEDSIYSVNYVVSWVREAPGQGHLIMGGIHPVPNTGTKYGQVFQGRVTITADNSTNTAYVKSTSFPSDDTAVYYCTRHTFCGGVNLGSGYLQTAFDYWGQGTAVIVSS</t>
  </si>
  <si>
    <t>GIVMTQSPATLSASPGETATISCKGSNSISDNAGPNYLAWVYQQKPAPPPKLLIYSASNRANGDPEGFSGSGSAPGVSLTSSSVPKIVEEGDAAARYCQQTNVVPAKWETKTFVPGIKLEIAGQG</t>
  </si>
  <si>
    <t>brilliant-charge</t>
  </si>
  <si>
    <t>TVQLRQSGSEAKRPVESLKVSAKASSVSFSSGAYYASDIRQAPGNTLEWMGAANAANSNDTAYNQSFQGRVTINRDKTITTAYLQLNNLTAEDTDCFYCATDASCDFITNGPYYFNDWADTWGQGTMVVVFS</t>
  </si>
  <si>
    <t>EIVTTQSGSTMSVPLGEHATISCRGSESPVSSYESNLGAWSYQQKPAKAPKRLIYRYSNRPSGVPSRFSGSFSGTDVTLDISGWGSSLQSEDVAIRYAQQFSNLPSTFGLTTFGQGTKVVIKDCS</t>
  </si>
  <si>
    <t>strong-bear</t>
  </si>
  <si>
    <t>EVQRQQSGAEVTKPGGSLKVSCKTSGYTFSSTTAAVSWVKQPHGTGLEWTGWLYHESGDGTNYAESVRGRVTVSYGKSTSTASLQMSSLRSEGTHVYYSARPGTGDWWGVGWGWGGNWFDSWAQGTTVTGSS</t>
  </si>
  <si>
    <t>EAPLTQSGLSLSASSGNRATHTCRTSQAKVQNSIYIYIHWGYQQKPAKSPQLLIYGASSRGTGVPSRFSGSGSGTDYTLTISSNSLTLQPEDYATYFCQQSNVSPNNYESQTHEQGTKEEIQDQT</t>
  </si>
  <si>
    <t>minty-cylinder</t>
  </si>
  <si>
    <t>QVGFVEWAGGVKIPSASKKLSCKASVGSVSSTNYGISAVRQAGAEGLKAVGWISGMGGTYTDYSESLKGVVTISAAKSTTTTFIELSSLRPSSTTVRYCAPPASQDRVGSGSPGGPGWFKPWGEGTLITVSS</t>
  </si>
  <si>
    <t>DLEMTQSPLSLAVSLGESISIPCRTSQSLVDSDKYNFPDLLYAQKPGISPRLLIYTGSSRATGSPDRISASGSGTDFTLTITKQGDGVEAERIATYYCQQPRNTPRRINSQAFAQSTKLEKKAKA</t>
  </si>
  <si>
    <t>bitter-folder</t>
  </si>
  <si>
    <t>EVRLMESGAVVKQPGQSLKVSAKDSGYAFRNTSYSISWPRGAPGQGLEWMGYIYPNSGDGTNRSQSVQGLVTISTNKSISTASLQLSSLKAEDTPVYATARHDGYHWFAYTCHWMHGAADHWGQITLVTESS</t>
  </si>
  <si>
    <t>ETVLTQSAATLSVTPGEGASLSCKALQSLVHNNGYNFIAAFYNQKPGQSPKRLIRGGANVGSGIPSRYNASGSGTDTSQTITSDHSALQSEGVQVYYCEQYTTTPKSPTSKTFPGGTKVEILPQV</t>
  </si>
  <si>
    <t xml:space="preserve">mdscoring_4.pdb </t>
  </si>
  <si>
    <t>contemporary-wine</t>
  </si>
  <si>
    <t>KVERTQRGAEVKKPDKSLKISCAASGYSASDTSHYINWVQQAPGKALEWIGIIYPSSGDRTKYAEAFQGRVTITRDGSKNTAYARCNSVTPEGTAVRYCARHGSQTRFAIGSYWPVDQEGFWRQGTFVTVCS</t>
  </si>
  <si>
    <t>GIVLTQSPPSLSAPVGESATASARGSQSEVDADGYNYLQADYQQKPGQAGQLLIYGVSNRESDVPARLSNAGAGTGYTTTISSAAVWIQSADFGVYFCQQANNTPSGRVSTRFAGGAATLPKGKT</t>
  </si>
  <si>
    <t>quadratic-format</t>
  </si>
  <si>
    <t>EVDTTQSLASAKMLGESVRISCKASGYTFTKPYYTYQWVKQTKAEILYWVGVTDPANSDVINYQPKEQGRVTLGVRKSTSTNWMRRRSLRSEDTNVYYCRRVRTYHYVNNGGGWVDNWFHNFGEGTMVTVSS</t>
  </si>
  <si>
    <t>EIVLTQSPASIALSTGERATISCRANHPFIHSDGSNYLDWVRQQKPGQSPTRHIYGASYHETDIPDWFSGSGTGTDFTLTIRRSTSVVEAEDTGVYYCQQFSVSPPDWEASNYGDGTRVEIPGVH</t>
  </si>
  <si>
    <t>avocado-bumper</t>
  </si>
  <si>
    <t>EAERVESGAEVKKPGASTKISCKAAGYSFSSTSYWMHWVRQMPGEGLEWMGRIYPSKSCGSNRSMKCQGRVTLSTDTSTNTASLQLRSLTPSDTATYRAARQAFHGWVGIGSTWPDDWADVWAQMTLVTVSS</t>
  </si>
  <si>
    <t>EIVNTQSPGTLSVSPGERATITCKASESTIAGNSYPYIGVNYLKKPGQAPKFLIYSASNRISGIPSKFNESWSGHDFALTISNPPQIIQSFDFADYYCQHINSSPPRYQSLTFGAETKVEIKTQP</t>
  </si>
  <si>
    <t>cold-electricity</t>
  </si>
  <si>
    <t>EVFLLQAGPFLTHTGSSLKVTCKNSGNSFTTGSYTIKAVRQSGGTATFWIGSIIPSNGYGTNTAKTIKGRATISADTSTNTAYMELSSLASEGSALYSCARDAQNSWVGRGWYYGLNGFGMAGQGTTVTVSS</t>
  </si>
  <si>
    <t>ESVMTGSEASLSVCPGESATISCRTTQSLIYSDGTNYLHWTTQQKTGQSPKLCIYSHSKRASGVSGRTSGSGFRTDATLTISSHSYSTTAEDVSTYYDQQALNPPAHHGSSTYGQGTRLEIKNAP</t>
  </si>
  <si>
    <t xml:space="preserve">mdscoring_9.pdb </t>
  </si>
  <si>
    <t>flat-gutter</t>
  </si>
  <si>
    <t>EVDLNQSGAETKITGQSIKVSCKTSGVSFPEADYATPLTRQHHGKALEWMGNTNYGTGYTTNYGPKIQVRVTLNSGKSTSTAYLPKKSLKAEYTTIYYCVRDGHQTNVESTGQGQIGYFNYWGEGTLVTVSN</t>
  </si>
  <si>
    <t>GIAMTGSGSTISVSPGERATISCRASQSTVDKSVSNYVHWVFQQLPATSTKRIINGSSNRESDVPSRTSGSKSGHDPTLTISRRSSDLEPEDVAVYYCQSYTSTPSELVSQTYGQATKAEITGQD</t>
  </si>
  <si>
    <t>symmetric-pad</t>
  </si>
  <si>
    <t>QAQLVQSGAGVTKGAASVKLSCKTSGYSISSYSYGVSAVRQAPGQGPEWVGGISPMSGPYTHYAQSVQARLTLTVDKSTSTAYLELTASNPEDTATYYAARNARGTRVGVGPHYLLDWHDYWGAGTLVTVST</t>
  </si>
  <si>
    <t>DIVMHQSPTTLSVNVYEPATISCKTSNTLANGDGSNYVVWYYQQKAGQSPKRLIAGISTRATGVEHKFSGNASGTDITLTISSTHTAVEPEDFAVHYDQQYRNWLKKLISPTFGGGTKGNRPSKV</t>
  </si>
  <si>
    <t>antique-structure</t>
  </si>
  <si>
    <t>QAQLEQSGVEVVKPGSSVKVSSKTSGYWASTTSHWISWVRRSPAKGFEWMGGIQPGSGNYTNFNEKYQGRATITAGKSSNTAYTQLTSLTAEGTTTYYCARNNTHDTYGSGSSYPLDYFDVWGQATTITVSS</t>
  </si>
  <si>
    <t>EVVLTQSPGTTSLPPGERATLSIHASHHLVDSDGSTYVSWVYQEKSGQATRRTIYGASNRASGIVGRFSGSGSATGYTLTIRRADVSVESEQSAVFFAQQFSSTPQKWGSVTFGHVTRLEIKGSP</t>
  </si>
  <si>
    <t>cream-callback</t>
  </si>
  <si>
    <t>GNFLVESGAGATKPAPSLSVSCKVSGESFSSGSYGISWARQAGGPGLEWMGGIIPSSGEFINRGPSFQGKATITAGRSTTTAFFELSSLTSEDTAVYYCMRPRRFDFYGLTSYQPLGWHGYWGQGTLATVSS</t>
  </si>
  <si>
    <t>DAVMTQSPPTLPVSVGESASISKKAAESVVSSDAYNYLNWAYEENPGQSPEMLIWAGTNRESGIPDRFSGSGSGTGFTLSISRVRSATEAGAVAVTYAMGSIAHPKPWGTKTFGQGTKVEIKGQD</t>
  </si>
  <si>
    <t>inventive-amarone</t>
  </si>
  <si>
    <t>QAQIVQSGPGLVKTGTSVKVSAKTTGYNFSNKNYIVSWVREVPGRGLEAMGRIYGRDGDYTDRAEKVVGKVTISTDKDKNTWYLQMSSLKAEDTAVSYAARNDLVCYGGGGRYGLHNAYDNAGQGTLVTVSS</t>
  </si>
  <si>
    <t>DIVTTQTSGKLSISLGERVTINYKTSQSYVDGSGYNYTHHAYEQKDGKYPKLLIYGGSNRESGVPDRDSGSNAGTDVTLTISEVVMVVQSDDKINRYCSQSTDYTLYLDAVTFLQGTTYEIKYNP</t>
  </si>
  <si>
    <t>messy-discriminator</t>
  </si>
  <si>
    <t>EVRLVQAGPEVKQQKESAKLSCKTFGLSVSSTHYGNNWAHGAPGNGPEAIGHILPMNGYGIHYCPKVQGNSTISTDKTTSTAYMDLSSATSEDTAIYYCTVPATKLTYGTACGWGLSYFDPWAQGTLATVSS</t>
  </si>
  <si>
    <t>EIVITQSPITLPVSPGEPASITCRASQSVLHSDGYNYLDWGVKQKPGQAPQHLIALASRRASGVGARFSGSGSGHDFTLKIRAYNAIVQSEGVGVYYCQAANQTPQGFGQQTFGGGTKLEIKNDP</t>
  </si>
  <si>
    <t>../08_mdscoring/mdscoring_2.pdb</t>
  </si>
  <si>
    <t>model</t>
  </si>
  <si>
    <t>md5</t>
  </si>
  <si>
    <t>caprieval_rank</t>
  </si>
  <si>
    <t>score</t>
  </si>
  <si>
    <t>irmsd</t>
  </si>
  <si>
    <t>fnat</t>
  </si>
  <si>
    <t>lrmsd</t>
  </si>
  <si>
    <t>ilrmsd</t>
  </si>
  <si>
    <t>dockq</t>
  </si>
  <si>
    <t>cluster-id</t>
  </si>
  <si>
    <t>cluster-ranking</t>
  </si>
  <si>
    <t>model-cluster-ranking</t>
  </si>
  <si>
    <t>air</t>
  </si>
  <si>
    <t>angles</t>
  </si>
  <si>
    <t>bonds</t>
  </si>
  <si>
    <t>bsa</t>
  </si>
  <si>
    <t>cdih</t>
  </si>
  <si>
    <t>coup</t>
  </si>
  <si>
    <t>dani</t>
  </si>
  <si>
    <t>desolv</t>
  </si>
  <si>
    <t>dihe</t>
  </si>
  <si>
    <t>elec</t>
  </si>
  <si>
    <t>improper</t>
  </si>
  <si>
    <t>rdcs</t>
  </si>
  <si>
    <t>rg</t>
  </si>
  <si>
    <t>total</t>
  </si>
  <si>
    <t>vdw</t>
  </si>
  <si>
    <t>vean</t>
  </si>
  <si>
    <t>xpcs</t>
  </si>
  <si>
    <t>../08_mdscoring/mdscoring_1.pdb</t>
  </si>
  <si>
    <t>-</t>
  </si>
  <si>
    <t>../08_mdscoring/mdscoring_3.pdb</t>
  </si>
  <si>
    <t>../08_mdscoring/mdscoring_4.pdb</t>
  </si>
  <si>
    <t>../08_mdscoring/mdscoring_5.pdb</t>
  </si>
  <si>
    <t>../08_mdscoring/mdscoring_7.pdb</t>
  </si>
  <si>
    <t>../08_mdscoring/mdscoring_8.pdb</t>
  </si>
  <si>
    <t>../08_mdscoring/mdscoring_9.pdb</t>
  </si>
  <si>
    <t>../08_mdscoring/mdscoring_6.pdb</t>
  </si>
  <si>
    <t>max</t>
  </si>
  <si>
    <t>mean</t>
  </si>
  <si>
    <t>min</t>
  </si>
  <si>
    <t>std</t>
  </si>
  <si>
    <t>best</t>
  </si>
  <si>
    <t>../08_mdscoring/mdscoring_10.pdb</t>
  </si>
  <si>
    <t>diffused</t>
  </si>
  <si>
    <t>Heavy Chain</t>
  </si>
  <si>
    <t>Sequence ID</t>
  </si>
  <si>
    <t>Light Chain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</si>
</sst>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rgb="FF000000"/>
      <name val="Aptos Narrow"/>
      <family val="2"/>
      <charset val="1"/>
    </font>
    <font>
      <b/>
      <sz val="11"/>
      <color rgb="FF000000"/>
      <name val="Aptos Narrow"/>
      <family val="2"/>
      <charset val="1"/>
    </font>
    <font>
      <sz val="10"/>
      <color rgb="FF000000"/>
      <name val="Arial Unicode MS"/>
      <family val="2"/>
      <charset val="1"/>
    </font>
    <font>
      <sz val="12"/>
      <color rgb="FF000000"/>
      <name val="Aptos Narrow"/>
      <family val="2"/>
    </font>
    <font>
      <b/>
      <sz val="12"/>
      <color rgb="FF000000"/>
      <name val="Aptos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6B1E1"/>
        <bgColor rgb="FF00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textRotation="90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6B1E1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2"/>
  <sheetViews>
    <sheetView zoomScaleNormal="100" workbookViewId="0">
      <selection activeCell="L1" sqref="L1"/>
    </sheetView>
  </sheetViews>
  <sheetFormatPr defaultColWidth="10.875" defaultRowHeight="15.75"/>
  <cols>
    <col min="1" max="1" width="10.375" style="1" customWidth="1"/>
    <col min="2" max="2" width="12.125" style="1" customWidth="1"/>
    <col min="3" max="3" width="68.625" style="1" customWidth="1"/>
    <col min="4" max="4" width="65.625" style="6" customWidth="1"/>
    <col min="5" max="5" width="15.875" style="1" customWidth="1"/>
    <col min="6" max="7" width="7.625" style="1" customWidth="1"/>
    <col min="8" max="8" width="11.625" style="1" customWidth="1"/>
    <col min="9" max="9" width="7.625" style="1" customWidth="1"/>
    <col min="10" max="10" width="11.625" style="1" customWidth="1"/>
    <col min="11" max="12" width="8.375" style="1" customWidth="1"/>
    <col min="13" max="13" width="12.375" style="1" customWidth="1"/>
    <col min="14" max="14" width="8.375" style="1" customWidth="1"/>
    <col min="15" max="15" width="11.625" style="1" customWidth="1"/>
    <col min="16" max="17" width="8.375" style="1" customWidth="1"/>
    <col min="18" max="18" width="12.375" style="1" customWidth="1"/>
    <col min="19" max="19" width="8.375" style="1" customWidth="1"/>
    <col min="20" max="20" width="11.625" style="1" customWidth="1"/>
    <col min="21" max="22" width="7.375" style="1" customWidth="1"/>
    <col min="23" max="23" width="12.375" style="1" customWidth="1"/>
    <col min="24" max="24" width="7.375" style="1" customWidth="1"/>
    <col min="25" max="25" width="11.625" style="1" customWidth="1"/>
    <col min="26" max="27" width="8.375" style="1" customWidth="1"/>
    <col min="28" max="28" width="12.375" style="1" customWidth="1"/>
    <col min="29" max="29" width="8.375" style="1" customWidth="1"/>
    <col min="30" max="30" width="11.625" style="1" customWidth="1"/>
    <col min="31" max="32" width="8.375" style="1" customWidth="1"/>
    <col min="33" max="33" width="12.375" style="1" customWidth="1"/>
    <col min="34" max="34" width="8.375" style="1" customWidth="1"/>
    <col min="35" max="35" width="11.625" style="1" customWidth="1"/>
    <col min="36" max="1024" width="10.875" style="1"/>
  </cols>
  <sheetData>
    <row r="1" spans="1:35" ht="108">
      <c r="A1" s="2" t="s">
        <v>0</v>
      </c>
      <c r="B1" s="2" t="s">
        <v>1</v>
      </c>
      <c r="C1" s="2" t="s">
        <v>2</v>
      </c>
      <c r="D1" s="10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</row>
    <row r="2" spans="1:35" ht="63">
      <c r="A2" s="1" t="s">
        <v>35</v>
      </c>
      <c r="B2" s="1" t="s">
        <v>36</v>
      </c>
      <c r="C2" s="4" t="s">
        <v>37</v>
      </c>
      <c r="D2" s="5" t="s">
        <v>38</v>
      </c>
      <c r="E2" s="1" t="s">
        <v>39</v>
      </c>
      <c r="F2" s="6">
        <v>2120.7600000000002</v>
      </c>
      <c r="G2" s="6">
        <v>2120.7600000000002</v>
      </c>
      <c r="H2" s="6">
        <v>1972.78666666666</v>
      </c>
      <c r="I2" s="6">
        <v>1681.14</v>
      </c>
      <c r="J2" s="6">
        <v>143.16384093059199</v>
      </c>
      <c r="K2" s="6">
        <v>12.314399999999999</v>
      </c>
      <c r="L2" s="6">
        <v>12.314399999999999</v>
      </c>
      <c r="M2" s="6">
        <v>6.2895722222222199</v>
      </c>
      <c r="N2" s="6">
        <v>2.6944499999999998</v>
      </c>
      <c r="O2" s="6">
        <v>3.4125964697015401</v>
      </c>
      <c r="P2" s="6">
        <v>-313.471</v>
      </c>
      <c r="Q2" s="6">
        <v>-145.864</v>
      </c>
      <c r="R2" s="6">
        <v>-213.636888888888</v>
      </c>
      <c r="S2" s="6">
        <v>-313.471</v>
      </c>
      <c r="T2" s="6">
        <v>51.872359251928202</v>
      </c>
      <c r="U2" s="6">
        <v>-128.54</v>
      </c>
      <c r="V2" s="6">
        <v>-78.7</v>
      </c>
      <c r="W2" s="6">
        <v>-108.811111111111</v>
      </c>
      <c r="X2" s="6">
        <v>-128.54</v>
      </c>
      <c r="Y2" s="6">
        <v>16.066961788437499</v>
      </c>
      <c r="Z2" s="6">
        <v>-391.63</v>
      </c>
      <c r="AA2" s="6">
        <v>-203.94499999999999</v>
      </c>
      <c r="AB2" s="6">
        <v>-286.009777777777</v>
      </c>
      <c r="AC2" s="6">
        <v>-391.63</v>
      </c>
      <c r="AD2" s="6">
        <v>55.630268666836798</v>
      </c>
      <c r="AE2" s="6">
        <v>-78.158699999999996</v>
      </c>
      <c r="AF2" s="6">
        <v>-58.081200000000003</v>
      </c>
      <c r="AG2" s="6">
        <v>-72.372644444444404</v>
      </c>
      <c r="AH2" s="6">
        <v>-85.199299999999994</v>
      </c>
      <c r="AI2" s="6">
        <v>8.1893107930568707</v>
      </c>
    </row>
    <row r="3" spans="1:35" ht="51">
      <c r="A3" s="1" t="s">
        <v>40</v>
      </c>
      <c r="B3" s="1" t="s">
        <v>36</v>
      </c>
      <c r="C3" s="5" t="s">
        <v>41</v>
      </c>
      <c r="D3" s="5" t="s">
        <v>42</v>
      </c>
      <c r="E3" s="1" t="s">
        <v>43</v>
      </c>
      <c r="F3" s="6">
        <v>2376.79</v>
      </c>
      <c r="G3" s="6">
        <v>2376.79</v>
      </c>
      <c r="H3" s="6">
        <v>2179.2759999999998</v>
      </c>
      <c r="I3" s="6">
        <v>1975.14</v>
      </c>
      <c r="J3" s="6">
        <v>139.440391581651</v>
      </c>
      <c r="K3" s="6">
        <v>-8.77773</v>
      </c>
      <c r="L3" s="6">
        <v>-1.1626700000000001</v>
      </c>
      <c r="M3" s="6">
        <v>-7.5656619999999997</v>
      </c>
      <c r="N3" s="6">
        <v>-14.373900000000001</v>
      </c>
      <c r="O3" s="6">
        <v>5.2115305617827401</v>
      </c>
      <c r="P3" s="6">
        <v>-322.82299999999998</v>
      </c>
      <c r="Q3" s="6">
        <v>-221.64500000000001</v>
      </c>
      <c r="R3" s="6">
        <v>-282.786</v>
      </c>
      <c r="S3" s="6">
        <v>-344.32900000000001</v>
      </c>
      <c r="T3" s="6">
        <v>45.491417898812898</v>
      </c>
      <c r="U3" s="6">
        <v>-168.77</v>
      </c>
      <c r="V3" s="6">
        <v>-116.8</v>
      </c>
      <c r="W3" s="6">
        <v>-145.578</v>
      </c>
      <c r="X3" s="6">
        <v>-168.77</v>
      </c>
      <c r="Y3" s="6">
        <v>17.484214976181601</v>
      </c>
      <c r="Z3" s="6">
        <v>-418.25099999999998</v>
      </c>
      <c r="AA3" s="6">
        <v>-291.50900000000001</v>
      </c>
      <c r="AB3" s="6">
        <v>-364.24029999999999</v>
      </c>
      <c r="AC3" s="6">
        <v>-422.363</v>
      </c>
      <c r="AD3" s="6">
        <v>49.150752441510598</v>
      </c>
      <c r="AE3" s="6">
        <v>-95.427899999999994</v>
      </c>
      <c r="AF3" s="6">
        <v>-69.502099999999999</v>
      </c>
      <c r="AG3" s="6">
        <v>-81.454179999999994</v>
      </c>
      <c r="AH3" s="6">
        <v>-99.386799999999994</v>
      </c>
      <c r="AI3" s="6">
        <v>10.855759839908799</v>
      </c>
    </row>
    <row r="4" spans="1:35" ht="63">
      <c r="A4" s="1" t="s">
        <v>44</v>
      </c>
      <c r="B4" s="1" t="s">
        <v>36</v>
      </c>
      <c r="C4" s="4" t="s">
        <v>45</v>
      </c>
      <c r="D4" s="5" t="s">
        <v>46</v>
      </c>
      <c r="E4" s="1" t="s">
        <v>43</v>
      </c>
      <c r="F4" s="6">
        <v>2044.07</v>
      </c>
      <c r="G4" s="6">
        <v>2202.52</v>
      </c>
      <c r="H4" s="6">
        <v>2092.0949999999998</v>
      </c>
      <c r="I4" s="6">
        <v>2022.71</v>
      </c>
      <c r="J4" s="6">
        <v>53.841209588938398</v>
      </c>
      <c r="K4" s="6">
        <v>-30.591899999999999</v>
      </c>
      <c r="L4" s="6">
        <v>-10.791</v>
      </c>
      <c r="M4" s="6">
        <v>-25.29543</v>
      </c>
      <c r="N4" s="6">
        <v>-37.856400000000001</v>
      </c>
      <c r="O4" s="6">
        <v>8.6871843777742193</v>
      </c>
      <c r="P4" s="6">
        <v>-125.28100000000001</v>
      </c>
      <c r="Q4" s="6">
        <v>-87.360699999999994</v>
      </c>
      <c r="R4" s="6">
        <v>-139.85220999999899</v>
      </c>
      <c r="S4" s="6">
        <v>-230.89599999999999</v>
      </c>
      <c r="T4" s="6">
        <v>42.268978232806198</v>
      </c>
      <c r="U4" s="6">
        <v>-153.76</v>
      </c>
      <c r="V4" s="6">
        <v>-126.74</v>
      </c>
      <c r="W4" s="6">
        <v>-144.08599999999899</v>
      </c>
      <c r="X4" s="6">
        <v>-153.76</v>
      </c>
      <c r="Y4" s="6">
        <v>7.3768951613956197</v>
      </c>
      <c r="Z4" s="6">
        <v>-223.39099999999999</v>
      </c>
      <c r="AA4" s="6">
        <v>-177.82</v>
      </c>
      <c r="AB4" s="6">
        <v>-230.67249999999899</v>
      </c>
      <c r="AC4" s="6">
        <v>-317.85500000000002</v>
      </c>
      <c r="AD4" s="6">
        <v>42.150833536637599</v>
      </c>
      <c r="AE4" s="6">
        <v>-98.11</v>
      </c>
      <c r="AF4" s="6">
        <v>-83.8934</v>
      </c>
      <c r="AG4" s="6">
        <v>-90.820169999999905</v>
      </c>
      <c r="AH4" s="6">
        <v>-99.237200000000001</v>
      </c>
      <c r="AI4" s="6">
        <v>5.1312748665089698</v>
      </c>
    </row>
    <row r="5" spans="1:35" ht="63">
      <c r="A5" s="1" t="s">
        <v>47</v>
      </c>
      <c r="B5" s="1" t="s">
        <v>36</v>
      </c>
      <c r="C5" s="4" t="s">
        <v>48</v>
      </c>
      <c r="D5" s="4" t="s">
        <v>49</v>
      </c>
      <c r="E5" s="1" t="s">
        <v>50</v>
      </c>
      <c r="F5" s="6">
        <v>1988.03</v>
      </c>
      <c r="G5" s="6">
        <v>2040.36</v>
      </c>
      <c r="H5" s="6">
        <v>1843.7888888888799</v>
      </c>
      <c r="I5" s="6">
        <v>1645.85</v>
      </c>
      <c r="J5" s="6">
        <v>127.682813393624</v>
      </c>
      <c r="K5" s="6">
        <v>2.6761900000000001</v>
      </c>
      <c r="L5" s="6">
        <v>7.5021699999999996</v>
      </c>
      <c r="M5" s="6">
        <v>2.38763555555555</v>
      </c>
      <c r="N5" s="6">
        <v>-0.73997999999999997</v>
      </c>
      <c r="O5" s="6">
        <v>2.7464222847363602</v>
      </c>
      <c r="P5" s="6">
        <v>-445.178</v>
      </c>
      <c r="Q5" s="6">
        <v>-252.785</v>
      </c>
      <c r="R5" s="6">
        <v>-341.86133333333299</v>
      </c>
      <c r="S5" s="6">
        <v>-445.178</v>
      </c>
      <c r="T5" s="6">
        <v>53.4929535312829</v>
      </c>
      <c r="U5" s="6">
        <v>-144.99</v>
      </c>
      <c r="V5" s="6">
        <v>-111.44</v>
      </c>
      <c r="W5" s="6">
        <v>-126.305555555555</v>
      </c>
      <c r="X5" s="6">
        <v>-144.99</v>
      </c>
      <c r="Y5" s="6">
        <v>12.0832716090377</v>
      </c>
      <c r="Z5" s="6">
        <v>-503.80399999999997</v>
      </c>
      <c r="AA5" s="6">
        <v>-312.92700000000002</v>
      </c>
      <c r="AB5" s="6">
        <v>-402.18166666666599</v>
      </c>
      <c r="AC5" s="6">
        <v>-503.80399999999997</v>
      </c>
      <c r="AD5" s="6">
        <v>54.046984497287099</v>
      </c>
      <c r="AE5" s="6">
        <v>-58.626100000000001</v>
      </c>
      <c r="AF5" s="6">
        <v>-53.126600000000003</v>
      </c>
      <c r="AG5" s="6">
        <v>-60.320366666666601</v>
      </c>
      <c r="AH5" s="6">
        <v>-69.041399999999996</v>
      </c>
      <c r="AI5" s="6">
        <v>5.3843653393412998</v>
      </c>
    </row>
    <row r="6" spans="1:35" ht="63">
      <c r="A6" s="1" t="s">
        <v>51</v>
      </c>
      <c r="B6" s="1" t="s">
        <v>36</v>
      </c>
      <c r="C6" s="4" t="s">
        <v>52</v>
      </c>
      <c r="D6" s="5" t="s">
        <v>53</v>
      </c>
      <c r="E6" s="1" t="s">
        <v>50</v>
      </c>
      <c r="F6" s="6">
        <v>2012.57</v>
      </c>
      <c r="G6" s="6">
        <v>2130.4</v>
      </c>
      <c r="H6" s="6">
        <v>1958.2462499999999</v>
      </c>
      <c r="I6" s="6">
        <v>1669.77</v>
      </c>
      <c r="J6" s="6">
        <v>143.280092021337</v>
      </c>
      <c r="K6" s="6">
        <v>-2.3924300000000001</v>
      </c>
      <c r="L6" s="6">
        <v>4.6410999999999998</v>
      </c>
      <c r="M6" s="6">
        <v>-2.6551351250000002</v>
      </c>
      <c r="N6" s="6">
        <v>-5.8754999999999997</v>
      </c>
      <c r="O6" s="6">
        <v>3.5078477157512902</v>
      </c>
      <c r="P6" s="6">
        <v>-217.47</v>
      </c>
      <c r="Q6" s="6">
        <v>-108.86799999999999</v>
      </c>
      <c r="R6" s="6">
        <v>-176.15224999999899</v>
      </c>
      <c r="S6" s="6">
        <v>-234.68600000000001</v>
      </c>
      <c r="T6" s="6">
        <v>41.996114356823803</v>
      </c>
      <c r="U6" s="6">
        <v>-128.30000000000001</v>
      </c>
      <c r="V6" s="6">
        <v>-78.8</v>
      </c>
      <c r="W6" s="6">
        <v>-109.112499999999</v>
      </c>
      <c r="X6" s="6">
        <v>-128.30000000000001</v>
      </c>
      <c r="Y6" s="6">
        <v>15.4724203942739</v>
      </c>
      <c r="Z6" s="6">
        <v>-299.88200000000001</v>
      </c>
      <c r="AA6" s="6">
        <v>-164.11099999999999</v>
      </c>
      <c r="AB6" s="6">
        <v>-247.37787499999999</v>
      </c>
      <c r="AC6" s="6">
        <v>-301.31599999999997</v>
      </c>
      <c r="AD6" s="6">
        <v>46.805270818687802</v>
      </c>
      <c r="AE6" s="6">
        <v>-82.411799999999999</v>
      </c>
      <c r="AF6" s="6">
        <v>-55.242199999999997</v>
      </c>
      <c r="AG6" s="6">
        <v>-71.225125000000006</v>
      </c>
      <c r="AH6" s="6">
        <v>-82.411799999999999</v>
      </c>
      <c r="AI6" s="6">
        <v>9.0159898461011991</v>
      </c>
    </row>
    <row r="7" spans="1:35" ht="63">
      <c r="A7" s="1" t="s">
        <v>54</v>
      </c>
      <c r="B7" s="1" t="s">
        <v>36</v>
      </c>
      <c r="C7" s="4" t="s">
        <v>55</v>
      </c>
      <c r="D7" s="4" t="s">
        <v>56</v>
      </c>
      <c r="E7" s="1" t="s">
        <v>50</v>
      </c>
      <c r="F7" s="6">
        <v>1868.57</v>
      </c>
      <c r="G7" s="6">
        <v>1868.57</v>
      </c>
      <c r="H7" s="6">
        <v>1707.2277777777699</v>
      </c>
      <c r="I7" s="6">
        <v>1612.56</v>
      </c>
      <c r="J7" s="6">
        <v>88.925997011247702</v>
      </c>
      <c r="K7" s="6">
        <v>15.4405</v>
      </c>
      <c r="L7" s="6">
        <v>17.573699999999999</v>
      </c>
      <c r="M7" s="6">
        <v>7.0677399999999997</v>
      </c>
      <c r="N7" s="6">
        <v>-5.1077599999999999</v>
      </c>
      <c r="O7" s="6">
        <v>8.0881819567548607</v>
      </c>
      <c r="P7" s="6">
        <v>-427.88099999999997</v>
      </c>
      <c r="Q7" s="6">
        <v>-153.76</v>
      </c>
      <c r="R7" s="6">
        <v>-280.00377777777697</v>
      </c>
      <c r="S7" s="6">
        <v>-427.88099999999997</v>
      </c>
      <c r="T7" s="6">
        <v>95.886881339130198</v>
      </c>
      <c r="U7" s="6">
        <v>-128.54</v>
      </c>
      <c r="V7" s="6">
        <v>-83.45</v>
      </c>
      <c r="W7" s="6">
        <v>-100.626666666666</v>
      </c>
      <c r="X7" s="6">
        <v>-128.54</v>
      </c>
      <c r="Y7" s="6">
        <v>13.5410579350359</v>
      </c>
      <c r="Z7" s="6">
        <v>-486.28199999999998</v>
      </c>
      <c r="AA7" s="6">
        <v>-211.25299999999999</v>
      </c>
      <c r="AB7" s="6">
        <v>-331.69600000000003</v>
      </c>
      <c r="AC7" s="6">
        <v>-486.28199999999998</v>
      </c>
      <c r="AD7" s="6">
        <v>96.226989785870302</v>
      </c>
      <c r="AE7" s="6">
        <v>-58.4009</v>
      </c>
      <c r="AF7" s="6">
        <v>-42.604799999999997</v>
      </c>
      <c r="AG7" s="6">
        <v>-51.692122222222203</v>
      </c>
      <c r="AH7" s="6">
        <v>-59.589300000000001</v>
      </c>
      <c r="AI7" s="6">
        <v>6.0813717894850301</v>
      </c>
    </row>
    <row r="8" spans="1:35" ht="51">
      <c r="A8" s="1" t="s">
        <v>57</v>
      </c>
      <c r="B8" s="1" t="s">
        <v>36</v>
      </c>
      <c r="C8" s="5" t="s">
        <v>58</v>
      </c>
      <c r="D8" s="5" t="s">
        <v>59</v>
      </c>
      <c r="E8" s="1" t="s">
        <v>60</v>
      </c>
      <c r="F8" s="6">
        <v>1607.94</v>
      </c>
      <c r="G8" s="6">
        <v>1627.77</v>
      </c>
      <c r="H8" s="6">
        <v>1457.64375</v>
      </c>
      <c r="I8" s="6">
        <v>1328.86</v>
      </c>
      <c r="J8" s="6">
        <v>118.829842203944</v>
      </c>
      <c r="K8" s="6">
        <v>-7.7252299999999998</v>
      </c>
      <c r="L8" s="6">
        <v>3.7398500000000001</v>
      </c>
      <c r="M8" s="6">
        <v>-1.8433861487499901</v>
      </c>
      <c r="N8" s="6">
        <v>-7.7252299999999998</v>
      </c>
      <c r="O8" s="6">
        <v>3.8333214938980298</v>
      </c>
      <c r="P8" s="6">
        <v>-209.58099999999999</v>
      </c>
      <c r="Q8" s="6">
        <v>-135.63</v>
      </c>
      <c r="R8" s="6">
        <v>-195.756125</v>
      </c>
      <c r="S8" s="6">
        <v>-227.46100000000001</v>
      </c>
      <c r="T8" s="6">
        <v>35.263601555944703</v>
      </c>
      <c r="U8" s="6">
        <v>-118.08</v>
      </c>
      <c r="V8" s="6">
        <v>-78.97</v>
      </c>
      <c r="W8" s="6">
        <v>-94.064999999999998</v>
      </c>
      <c r="X8" s="6">
        <v>-118.08</v>
      </c>
      <c r="Y8" s="6">
        <v>14.152267864702299</v>
      </c>
      <c r="Z8" s="6">
        <v>-278.02100000000002</v>
      </c>
      <c r="AA8" s="6">
        <v>-190.31</v>
      </c>
      <c r="AB8" s="6">
        <v>-248.82662500000001</v>
      </c>
      <c r="AC8" s="6">
        <v>-279.29700000000003</v>
      </c>
      <c r="AD8" s="6">
        <v>35.393563393594903</v>
      </c>
      <c r="AE8" s="6">
        <v>-68.440899999999999</v>
      </c>
      <c r="AF8" s="6">
        <v>-39.063400000000001</v>
      </c>
      <c r="AG8" s="6">
        <v>-53.070549999999997</v>
      </c>
      <c r="AH8" s="6">
        <v>-68.440899999999999</v>
      </c>
      <c r="AI8" s="6">
        <v>9.4453500051612593</v>
      </c>
    </row>
    <row r="9" spans="1:35" ht="63">
      <c r="A9" s="1" t="s">
        <v>61</v>
      </c>
      <c r="B9" s="1" t="s">
        <v>36</v>
      </c>
      <c r="C9" s="4" t="s">
        <v>62</v>
      </c>
      <c r="D9" s="4" t="s">
        <v>63</v>
      </c>
      <c r="E9" s="1" t="s">
        <v>43</v>
      </c>
      <c r="F9" s="6">
        <v>1618.08</v>
      </c>
      <c r="G9" s="6">
        <v>2008.3</v>
      </c>
      <c r="H9" s="6">
        <v>1746.4380000000001</v>
      </c>
      <c r="I9" s="6">
        <v>1616.05</v>
      </c>
      <c r="J9" s="6">
        <v>120.36377784773001</v>
      </c>
      <c r="K9" s="6">
        <v>15.9054</v>
      </c>
      <c r="L9" s="6">
        <v>22.264299999999999</v>
      </c>
      <c r="M9" s="6">
        <v>17.210079999999898</v>
      </c>
      <c r="N9" s="6">
        <v>10.151300000000001</v>
      </c>
      <c r="O9" s="6">
        <v>3.25034135226166</v>
      </c>
      <c r="P9" s="6">
        <v>-429.01600000000002</v>
      </c>
      <c r="Q9" s="6">
        <v>-166.88399999999999</v>
      </c>
      <c r="R9" s="6">
        <v>-339.85969999999998</v>
      </c>
      <c r="S9" s="6">
        <v>-429.01600000000002</v>
      </c>
      <c r="T9" s="6">
        <v>75.3367257540732</v>
      </c>
      <c r="U9" s="6">
        <v>-121.75</v>
      </c>
      <c r="V9" s="6">
        <v>-87.32</v>
      </c>
      <c r="W9" s="6">
        <v>-104.176</v>
      </c>
      <c r="X9" s="6">
        <v>-121.75</v>
      </c>
      <c r="Y9" s="6">
        <v>12.7221042983375</v>
      </c>
      <c r="Z9" s="6">
        <v>-480.863</v>
      </c>
      <c r="AA9" s="6">
        <v>-236.73500000000001</v>
      </c>
      <c r="AB9" s="6">
        <v>-393.274</v>
      </c>
      <c r="AC9" s="6">
        <v>-480.863</v>
      </c>
      <c r="AD9" s="6">
        <v>71.1869852352864</v>
      </c>
      <c r="AE9" s="6">
        <v>-51.847799999999999</v>
      </c>
      <c r="AF9" s="6">
        <v>-42.753500000000003</v>
      </c>
      <c r="AG9" s="6">
        <v>-53.414349999999899</v>
      </c>
      <c r="AH9" s="6">
        <v>-69.850700000000003</v>
      </c>
      <c r="AI9" s="6">
        <v>8.4965069445233397</v>
      </c>
    </row>
    <row r="10" spans="1:35" ht="63">
      <c r="A10" s="1" t="s">
        <v>64</v>
      </c>
      <c r="B10" s="1" t="s">
        <v>36</v>
      </c>
      <c r="C10" s="4" t="s">
        <v>65</v>
      </c>
      <c r="D10" s="5" t="s">
        <v>66</v>
      </c>
      <c r="E10" s="1" t="s">
        <v>50</v>
      </c>
      <c r="F10" s="6">
        <v>2471.7800000000002</v>
      </c>
      <c r="G10" s="6">
        <v>2471.7800000000002</v>
      </c>
      <c r="H10" s="6">
        <v>2267.058</v>
      </c>
      <c r="I10" s="6">
        <v>2071.85</v>
      </c>
      <c r="J10" s="6">
        <v>137.611909836644</v>
      </c>
      <c r="K10" s="6">
        <v>-5.8779500000000002</v>
      </c>
      <c r="L10" s="6">
        <v>-1.21007</v>
      </c>
      <c r="M10" s="6">
        <v>-8.4248980000000007</v>
      </c>
      <c r="N10" s="6">
        <v>-13.929500000000001</v>
      </c>
      <c r="O10" s="6">
        <v>4.2371183842003797</v>
      </c>
      <c r="P10" s="6">
        <v>-271.30900000000003</v>
      </c>
      <c r="Q10" s="6">
        <v>-159.815</v>
      </c>
      <c r="R10" s="6">
        <v>-227.03639999999999</v>
      </c>
      <c r="S10" s="6">
        <v>-287.08100000000002</v>
      </c>
      <c r="T10" s="6">
        <v>41.945826634415504</v>
      </c>
      <c r="U10" s="6">
        <v>-159.27000000000001</v>
      </c>
      <c r="V10" s="6">
        <v>-119.76</v>
      </c>
      <c r="W10" s="6">
        <v>-136.94200000000001</v>
      </c>
      <c r="X10" s="6">
        <v>-159.27000000000001</v>
      </c>
      <c r="Y10" s="6">
        <v>10.953510649812401</v>
      </c>
      <c r="Z10" s="6">
        <v>-370.44400000000002</v>
      </c>
      <c r="AA10" s="6">
        <v>-250.17099999999999</v>
      </c>
      <c r="AB10" s="6">
        <v>-310.14699999999999</v>
      </c>
      <c r="AC10" s="6">
        <v>-370.44400000000002</v>
      </c>
      <c r="AD10" s="6">
        <v>41.713412063747498</v>
      </c>
      <c r="AE10" s="6">
        <v>-99.134699999999995</v>
      </c>
      <c r="AF10" s="6">
        <v>-72.482200000000006</v>
      </c>
      <c r="AG10" s="6">
        <v>-83.110550000000003</v>
      </c>
      <c r="AH10" s="6">
        <v>-99.134699999999995</v>
      </c>
      <c r="AI10" s="6">
        <v>9.0508106098907497</v>
      </c>
    </row>
    <row r="11" spans="1:35" ht="51">
      <c r="A11" s="1" t="s">
        <v>67</v>
      </c>
      <c r="B11" s="1" t="s">
        <v>36</v>
      </c>
      <c r="C11" s="5" t="s">
        <v>68</v>
      </c>
      <c r="D11" s="5" t="s">
        <v>69</v>
      </c>
      <c r="E11" s="1" t="s">
        <v>39</v>
      </c>
      <c r="F11" s="6">
        <v>1817.97</v>
      </c>
      <c r="G11" s="6">
        <v>1903.51</v>
      </c>
      <c r="H11" s="6">
        <v>1807.0262499999999</v>
      </c>
      <c r="I11" s="6">
        <v>1697.45</v>
      </c>
      <c r="J11" s="6">
        <v>68.687318841565201</v>
      </c>
      <c r="K11" s="6">
        <v>1.7461199999999999</v>
      </c>
      <c r="L11" s="6">
        <v>16.7209</v>
      </c>
      <c r="M11" s="6">
        <v>3.63540325</v>
      </c>
      <c r="N11" s="6">
        <v>-2.9929100000000002</v>
      </c>
      <c r="O11" s="6">
        <v>6.0221359804905603</v>
      </c>
      <c r="P11" s="6">
        <v>-349.49900000000002</v>
      </c>
      <c r="Q11" s="6">
        <v>-247.18299999999999</v>
      </c>
      <c r="R11" s="6">
        <v>-282.331874999999</v>
      </c>
      <c r="S11" s="6">
        <v>-349.49900000000002</v>
      </c>
      <c r="T11" s="6">
        <v>32.912861092099803</v>
      </c>
      <c r="U11" s="6">
        <v>-133.25</v>
      </c>
      <c r="V11" s="6">
        <v>-95.83</v>
      </c>
      <c r="W11" s="6">
        <v>-116.7825</v>
      </c>
      <c r="X11" s="6">
        <v>-133.25</v>
      </c>
      <c r="Y11" s="6">
        <v>12.078398368279499</v>
      </c>
      <c r="Z11" s="6">
        <v>-414.59300000000002</v>
      </c>
      <c r="AA11" s="6">
        <v>-311.52699999999999</v>
      </c>
      <c r="AB11" s="6">
        <v>-346.282375</v>
      </c>
      <c r="AC11" s="6">
        <v>-414.59300000000002</v>
      </c>
      <c r="AD11" s="6">
        <v>32.970296536373901</v>
      </c>
      <c r="AE11" s="6">
        <v>-65.094800000000006</v>
      </c>
      <c r="AF11" s="6">
        <v>-57.043900000000001</v>
      </c>
      <c r="AG11" s="6">
        <v>-63.950487500000001</v>
      </c>
      <c r="AH11" s="6">
        <v>-77.981499999999997</v>
      </c>
      <c r="AI11" s="6">
        <v>6.8012257660843698</v>
      </c>
    </row>
    <row r="12" spans="1:35" ht="63">
      <c r="A12" s="1" t="s">
        <v>70</v>
      </c>
      <c r="B12" s="1" t="s">
        <v>36</v>
      </c>
      <c r="C12" s="5" t="s">
        <v>71</v>
      </c>
      <c r="D12" s="4" t="s">
        <v>72</v>
      </c>
      <c r="E12" s="1" t="s">
        <v>60</v>
      </c>
      <c r="F12" s="6">
        <v>2529.5</v>
      </c>
      <c r="G12" s="6">
        <v>2570.84</v>
      </c>
      <c r="H12" s="6">
        <v>2459.1590000000001</v>
      </c>
      <c r="I12" s="6">
        <v>2315.06</v>
      </c>
      <c r="J12" s="6">
        <v>75.845908180848994</v>
      </c>
      <c r="K12" s="6">
        <v>-6.9492599999999998</v>
      </c>
      <c r="L12" s="6">
        <v>7.5360800000000001</v>
      </c>
      <c r="M12" s="6">
        <v>-1.6271174859999999</v>
      </c>
      <c r="N12" s="6">
        <v>-6.9492599999999998</v>
      </c>
      <c r="O12" s="6">
        <v>5.1983649714099096</v>
      </c>
      <c r="P12" s="6">
        <v>-330.79</v>
      </c>
      <c r="Q12" s="6">
        <v>-276.88600000000002</v>
      </c>
      <c r="R12" s="6">
        <v>-313.37779999999998</v>
      </c>
      <c r="S12" s="6">
        <v>-358.85700000000003</v>
      </c>
      <c r="T12" s="6">
        <v>28.9104095777897</v>
      </c>
      <c r="U12" s="6">
        <v>-170.31</v>
      </c>
      <c r="V12" s="6">
        <v>-138.58000000000001</v>
      </c>
      <c r="W12" s="6">
        <v>-151.61899999999901</v>
      </c>
      <c r="X12" s="6">
        <v>-170.31</v>
      </c>
      <c r="Y12" s="6">
        <v>9.1822515394282895</v>
      </c>
      <c r="Z12" s="6">
        <v>-427.99700000000001</v>
      </c>
      <c r="AA12" s="6">
        <v>-366.31599999999997</v>
      </c>
      <c r="AB12" s="6">
        <v>-400.694899999999</v>
      </c>
      <c r="AC12" s="6">
        <v>-449.17099999999999</v>
      </c>
      <c r="AD12" s="6">
        <v>28.5501432354842</v>
      </c>
      <c r="AE12" s="6">
        <v>-97.206999999999994</v>
      </c>
      <c r="AF12" s="6">
        <v>-78.0608</v>
      </c>
      <c r="AG12" s="6">
        <v>-87.317189999999997</v>
      </c>
      <c r="AH12" s="6">
        <v>-97.206999999999994</v>
      </c>
      <c r="AI12" s="6">
        <v>6.4912190321404299</v>
      </c>
    </row>
    <row r="13" spans="1:35" ht="47.25">
      <c r="A13" s="7" t="s">
        <v>73</v>
      </c>
      <c r="B13" s="1" t="s">
        <v>217</v>
      </c>
      <c r="C13" s="7" t="s">
        <v>74</v>
      </c>
      <c r="D13" s="7" t="s">
        <v>75</v>
      </c>
      <c r="E13" s="7" t="s">
        <v>76</v>
      </c>
      <c r="F13" s="7">
        <v>2271.5100000000002</v>
      </c>
      <c r="G13" s="7">
        <v>2395.64</v>
      </c>
      <c r="H13" s="1">
        <v>2281.0149999999999</v>
      </c>
      <c r="I13" s="7">
        <v>2225.83</v>
      </c>
      <c r="J13" s="1">
        <v>79.095141232990201</v>
      </c>
      <c r="K13" s="7">
        <v>-6.49</v>
      </c>
      <c r="L13" s="7">
        <v>2.8420000000000001</v>
      </c>
      <c r="M13" s="1">
        <v>-1.06325</v>
      </c>
      <c r="N13" s="7">
        <v>-6.49</v>
      </c>
      <c r="O13" s="1">
        <v>3.9378706068974201</v>
      </c>
      <c r="P13" s="7">
        <v>-110.583</v>
      </c>
      <c r="Q13" s="7">
        <v>-110.583</v>
      </c>
      <c r="R13" s="1">
        <v>-208.87774999999999</v>
      </c>
      <c r="S13" s="7">
        <v>-285.68</v>
      </c>
      <c r="T13" s="1">
        <v>78.753429074019806</v>
      </c>
      <c r="U13" s="7">
        <v>-128.78700000000001</v>
      </c>
      <c r="V13" s="7">
        <v>-128.43899999999999</v>
      </c>
      <c r="W13" s="1">
        <v>-132.10124999999999</v>
      </c>
      <c r="X13" s="7">
        <v>-141.69800000000001</v>
      </c>
      <c r="Y13" s="1">
        <v>6.4124786874239801</v>
      </c>
      <c r="Z13" s="7">
        <v>-210.76300000000001</v>
      </c>
      <c r="AA13" s="7">
        <v>-210.76300000000001</v>
      </c>
      <c r="AB13" s="1">
        <v>-298.14024999999998</v>
      </c>
      <c r="AC13" s="1">
        <v>-358.298</v>
      </c>
      <c r="AD13" s="1">
        <v>69.735207035255897</v>
      </c>
      <c r="AE13" s="7">
        <v>-100.18</v>
      </c>
      <c r="AF13" s="7">
        <v>-72.617999999999995</v>
      </c>
      <c r="AG13" s="1">
        <v>-89.262249999999995</v>
      </c>
      <c r="AH13" s="1">
        <v>-100.18</v>
      </c>
      <c r="AI13" s="1">
        <v>11.7554397160067</v>
      </c>
    </row>
    <row r="14" spans="1:35" ht="47.25">
      <c r="A14" s="7" t="s">
        <v>77</v>
      </c>
      <c r="B14" s="1" t="s">
        <v>217</v>
      </c>
      <c r="C14" s="7" t="s">
        <v>78</v>
      </c>
      <c r="D14" s="6" t="s">
        <v>79</v>
      </c>
      <c r="E14" s="7" t="s">
        <v>76</v>
      </c>
      <c r="F14" s="1">
        <v>2738.51</v>
      </c>
      <c r="G14">
        <v>2738.51</v>
      </c>
      <c r="H14" s="1">
        <v>2518.05666666667</v>
      </c>
      <c r="I14" s="1">
        <v>2199.33</v>
      </c>
      <c r="J14" s="1">
        <v>173.54227366840601</v>
      </c>
      <c r="K14" s="1">
        <v>0.26300000000000001</v>
      </c>
      <c r="L14">
        <v>12.29</v>
      </c>
      <c r="M14" s="1">
        <v>6.5917777777777804</v>
      </c>
      <c r="N14" s="1">
        <v>-2.4390000000000001</v>
      </c>
      <c r="O14" s="1">
        <v>4.8682667289749499</v>
      </c>
      <c r="P14" s="1">
        <v>-277.89800000000002</v>
      </c>
      <c r="Q14">
        <v>-277.89800000000002</v>
      </c>
      <c r="R14" s="1">
        <v>-300.00677777777798</v>
      </c>
      <c r="S14" s="1">
        <v>-326.40899999999999</v>
      </c>
      <c r="T14" s="1">
        <v>18.770748651677302</v>
      </c>
      <c r="U14" s="1">
        <v>-163.30500000000001</v>
      </c>
      <c r="V14">
        <v>-129.059</v>
      </c>
      <c r="W14" s="1">
        <v>-141.07211111111101</v>
      </c>
      <c r="X14" s="1">
        <v>-163.30500000000001</v>
      </c>
      <c r="Y14" s="1">
        <v>10.6008760657368</v>
      </c>
      <c r="Z14" s="1">
        <v>-385.887</v>
      </c>
      <c r="AA14">
        <v>-361.79199999999997</v>
      </c>
      <c r="AB14" s="1">
        <v>-387.66911111111102</v>
      </c>
      <c r="AC14" s="1">
        <v>-409.14600000000002</v>
      </c>
      <c r="AD14" s="1">
        <v>15.1268822667168</v>
      </c>
      <c r="AE14" s="1">
        <v>-107.989</v>
      </c>
      <c r="AF14">
        <v>-70.921000000000006</v>
      </c>
      <c r="AG14" s="1">
        <v>-87.662444444444404</v>
      </c>
      <c r="AH14" s="1">
        <v>-107.989</v>
      </c>
      <c r="AI14" s="1">
        <v>12.616718344235901</v>
      </c>
    </row>
    <row r="15" spans="1:35" ht="47.25">
      <c r="A15" s="7" t="s">
        <v>80</v>
      </c>
      <c r="B15" s="1" t="s">
        <v>217</v>
      </c>
      <c r="C15" s="7" t="s">
        <v>81</v>
      </c>
      <c r="D15" s="7" t="s">
        <v>82</v>
      </c>
      <c r="E15" s="7" t="s">
        <v>83</v>
      </c>
      <c r="F15" s="1">
        <v>2226.09</v>
      </c>
      <c r="G15">
        <v>2226.09</v>
      </c>
      <c r="H15" s="1">
        <v>2033.932</v>
      </c>
      <c r="I15" s="1">
        <v>1934.71</v>
      </c>
      <c r="J15" s="1">
        <v>87.293906851127602</v>
      </c>
      <c r="K15" s="1">
        <v>9.4589999999999996</v>
      </c>
      <c r="L15">
        <v>16.420000000000002</v>
      </c>
      <c r="M15" s="1">
        <v>13.270099999999999</v>
      </c>
      <c r="N15" s="1">
        <v>8.7509999999999994</v>
      </c>
      <c r="O15" s="1">
        <v>2.70683285409351</v>
      </c>
      <c r="P15" s="1">
        <v>-305.17399999999998</v>
      </c>
      <c r="Q15">
        <v>-179.91200000000001</v>
      </c>
      <c r="R15" s="1">
        <v>-255.24709999999999</v>
      </c>
      <c r="S15" s="1">
        <v>-317.43799999999999</v>
      </c>
      <c r="T15" s="1">
        <v>45.853041964883097</v>
      </c>
      <c r="U15" s="1">
        <v>-130.07599999999999</v>
      </c>
      <c r="V15">
        <v>-94.99</v>
      </c>
      <c r="W15" s="1">
        <v>-108.7608</v>
      </c>
      <c r="X15" s="1">
        <v>-130.07599999999999</v>
      </c>
      <c r="Y15" s="1">
        <v>10.9592168292771</v>
      </c>
      <c r="Z15" s="1">
        <v>-383.67500000000001</v>
      </c>
      <c r="AA15">
        <v>-251.49100000000001</v>
      </c>
      <c r="AB15" s="1">
        <v>-326.22890000000001</v>
      </c>
      <c r="AC15" s="1">
        <v>-390.14600000000002</v>
      </c>
      <c r="AD15" s="1">
        <v>45.6018806348306</v>
      </c>
      <c r="AE15" s="1">
        <v>-78.501000000000005</v>
      </c>
      <c r="AF15">
        <v>-61.121000000000002</v>
      </c>
      <c r="AG15" s="1">
        <v>-70.981700000000004</v>
      </c>
      <c r="AH15" s="1">
        <v>-78.501000000000005</v>
      </c>
      <c r="AI15" s="1">
        <v>5.3138864005337698</v>
      </c>
    </row>
    <row r="16" spans="1:35" ht="63">
      <c r="A16" s="7" t="s">
        <v>84</v>
      </c>
      <c r="B16" s="1" t="s">
        <v>217</v>
      </c>
      <c r="C16" s="7" t="s">
        <v>85</v>
      </c>
      <c r="D16" s="7" t="s">
        <v>86</v>
      </c>
      <c r="E16" s="7" t="s">
        <v>87</v>
      </c>
      <c r="F16" s="1">
        <v>2820.15</v>
      </c>
      <c r="G16">
        <v>2904.72</v>
      </c>
      <c r="H16" s="1">
        <v>2798.5039999999999</v>
      </c>
      <c r="I16" s="1">
        <v>2601.61</v>
      </c>
      <c r="J16" s="1">
        <v>118.350292479571</v>
      </c>
      <c r="K16" s="1">
        <v>10.574</v>
      </c>
      <c r="L16">
        <v>10.574</v>
      </c>
      <c r="M16" s="1">
        <v>6.6150000000000002</v>
      </c>
      <c r="N16" s="1">
        <v>3.6880000000000002</v>
      </c>
      <c r="O16" s="1">
        <v>2.64395820693142</v>
      </c>
      <c r="P16" s="1">
        <v>-418.33600000000001</v>
      </c>
      <c r="Q16">
        <v>-248.06100000000001</v>
      </c>
      <c r="R16" s="1">
        <v>6.6150000000000002</v>
      </c>
      <c r="S16" s="1">
        <v>3.6880000000000002</v>
      </c>
      <c r="T16" s="1">
        <v>62.2381135454795</v>
      </c>
      <c r="U16" s="1">
        <v>-166.012</v>
      </c>
      <c r="V16">
        <v>-152.179</v>
      </c>
      <c r="W16" s="1">
        <v>-158.4076</v>
      </c>
      <c r="X16" s="1">
        <v>-166.012</v>
      </c>
      <c r="Y16" s="1">
        <v>5.5775437515092596</v>
      </c>
      <c r="Z16" s="1">
        <v>-511.255</v>
      </c>
      <c r="AA16">
        <v>-355.935</v>
      </c>
      <c r="AB16" s="1">
        <v>-421.15640000000002</v>
      </c>
      <c r="AC16" s="1">
        <v>-511.255</v>
      </c>
      <c r="AD16" s="1">
        <v>57.148162549639302</v>
      </c>
      <c r="AE16" s="1">
        <v>-92.918999999999997</v>
      </c>
      <c r="AF16">
        <v>-92.918999999999997</v>
      </c>
      <c r="AG16" s="1">
        <v>-100.9894</v>
      </c>
      <c r="AH16" s="1">
        <v>-107.874</v>
      </c>
      <c r="AI16" s="1">
        <v>5.63553682447378</v>
      </c>
    </row>
    <row r="17" spans="1:35" ht="47.25">
      <c r="A17" s="7" t="s">
        <v>88</v>
      </c>
      <c r="B17" s="1" t="s">
        <v>217</v>
      </c>
      <c r="C17" s="7" t="s">
        <v>89</v>
      </c>
      <c r="D17" s="7" t="s">
        <v>90</v>
      </c>
      <c r="E17" s="7" t="s">
        <v>91</v>
      </c>
      <c r="F17" s="1">
        <v>3012.18</v>
      </c>
      <c r="G17">
        <v>3012.18</v>
      </c>
      <c r="H17" s="1">
        <v>2882.6512499999999</v>
      </c>
      <c r="I17" s="1">
        <v>2744.06</v>
      </c>
      <c r="J17" s="1">
        <v>107.24718210583799</v>
      </c>
      <c r="K17" s="1">
        <v>-4.0880000000000001</v>
      </c>
      <c r="L17">
        <v>-2.423</v>
      </c>
      <c r="M17" s="1">
        <v>-7.320125</v>
      </c>
      <c r="N17" s="1">
        <v>-15.881</v>
      </c>
      <c r="O17" s="1">
        <v>4.6975114821573296</v>
      </c>
      <c r="P17" s="1">
        <v>-282.35899999999998</v>
      </c>
      <c r="Q17" s="1">
        <v>-240.84100000000001</v>
      </c>
      <c r="R17" s="1">
        <v>-7.320125</v>
      </c>
      <c r="S17" s="1">
        <v>-15.881</v>
      </c>
      <c r="T17" s="1">
        <v>35.916121031210601</v>
      </c>
      <c r="U17" s="1">
        <v>-181.58199999999999</v>
      </c>
      <c r="V17">
        <v>-161.821</v>
      </c>
      <c r="W17" s="1">
        <v>-171.138125</v>
      </c>
      <c r="X17" s="1">
        <v>-181.58199999999999</v>
      </c>
      <c r="Y17" s="1">
        <v>6.9689973953523996</v>
      </c>
      <c r="Z17" s="1">
        <v>-403.38200000000001</v>
      </c>
      <c r="AA17">
        <v>-349.79500000000002</v>
      </c>
      <c r="AB17" s="1">
        <v>-390.34762499999999</v>
      </c>
      <c r="AC17" s="1">
        <v>-447.04</v>
      </c>
      <c r="AD17" s="1">
        <v>31.957363090474601</v>
      </c>
      <c r="AE17" s="1">
        <v>-121.02200000000001</v>
      </c>
      <c r="AF17">
        <v>-95.460999999999999</v>
      </c>
      <c r="AG17" s="1">
        <v>-107.18575</v>
      </c>
      <c r="AH17" s="1">
        <v>-121.02200000000001</v>
      </c>
      <c r="AI17" s="1">
        <v>9.6969520947858392</v>
      </c>
    </row>
    <row r="18" spans="1:35" ht="47.25">
      <c r="A18" s="7" t="s">
        <v>92</v>
      </c>
      <c r="B18" s="1" t="s">
        <v>217</v>
      </c>
      <c r="C18" s="7" t="s">
        <v>93</v>
      </c>
      <c r="D18" s="7" t="s">
        <v>94</v>
      </c>
      <c r="E18" s="7" t="s">
        <v>91</v>
      </c>
      <c r="F18" s="1">
        <v>2968.24</v>
      </c>
      <c r="G18" s="1">
        <v>2968.24</v>
      </c>
      <c r="H18" s="1">
        <v>2697.7312499999998</v>
      </c>
      <c r="I18" s="1">
        <v>2391.9899999999998</v>
      </c>
      <c r="J18" s="1">
        <v>183.466428259271</v>
      </c>
      <c r="K18" s="1">
        <v>2.4660000000000002</v>
      </c>
      <c r="L18" s="1">
        <v>2.4660000000000002</v>
      </c>
      <c r="M18" s="1">
        <v>-4.297625</v>
      </c>
      <c r="N18" s="1">
        <v>-11.285</v>
      </c>
      <c r="O18" s="1">
        <v>4.83912917010902</v>
      </c>
      <c r="P18" s="1">
        <v>-331.65199999999999</v>
      </c>
      <c r="Q18" s="1">
        <v>-191.429</v>
      </c>
      <c r="R18" s="1">
        <v>-4.297625</v>
      </c>
      <c r="S18" s="1">
        <v>-11.285</v>
      </c>
      <c r="T18" s="1">
        <v>42.779827656101098</v>
      </c>
      <c r="U18" s="1">
        <v>-191.99299999999999</v>
      </c>
      <c r="V18" s="1">
        <v>-133.91499999999999</v>
      </c>
      <c r="W18" s="1">
        <v>-162.78225</v>
      </c>
      <c r="X18" s="1">
        <v>-191.99299999999999</v>
      </c>
      <c r="Y18" s="1">
        <v>16.524259791072598</v>
      </c>
      <c r="Z18" s="1">
        <v>-459.78</v>
      </c>
      <c r="AA18" s="1">
        <v>-300.23899999999998</v>
      </c>
      <c r="AB18" s="1">
        <v>-363.31774999999999</v>
      </c>
      <c r="AC18" s="1">
        <v>-459.78</v>
      </c>
      <c r="AD18" s="1">
        <v>48.711218073604797</v>
      </c>
      <c r="AE18" s="1">
        <v>-128.12799999999999</v>
      </c>
      <c r="AF18" s="1">
        <v>-88.697999999999993</v>
      </c>
      <c r="AG18" s="1">
        <v>-107.276625</v>
      </c>
      <c r="AH18" s="1">
        <v>-128.12799999999999</v>
      </c>
      <c r="AI18" s="1">
        <v>13.154416889259201</v>
      </c>
    </row>
    <row r="19" spans="1:35" ht="47.25">
      <c r="A19" s="7" t="s">
        <v>95</v>
      </c>
      <c r="B19" s="1" t="s">
        <v>217</v>
      </c>
      <c r="C19" s="7" t="s">
        <v>96</v>
      </c>
      <c r="D19" s="7" t="s">
        <v>97</v>
      </c>
      <c r="E19" s="7" t="s">
        <v>98</v>
      </c>
      <c r="F19" s="1">
        <v>2487.42</v>
      </c>
      <c r="G19" s="1">
        <v>2788.28</v>
      </c>
      <c r="H19" s="1">
        <v>2549.9575</v>
      </c>
      <c r="I19" s="1">
        <v>2224.44</v>
      </c>
      <c r="J19" s="1">
        <v>196.95032606145699</v>
      </c>
      <c r="K19" s="1">
        <v>10.914</v>
      </c>
      <c r="L19" s="1">
        <v>24.035</v>
      </c>
      <c r="M19" s="1">
        <v>6.4664999999999999</v>
      </c>
      <c r="N19" s="1">
        <v>-10.093999999999999</v>
      </c>
      <c r="O19" s="1">
        <v>10.6489364593036</v>
      </c>
      <c r="P19" s="1">
        <v>-292.83600000000001</v>
      </c>
      <c r="Q19" s="1">
        <v>-208.05699999999999</v>
      </c>
      <c r="R19" s="1">
        <v>6.4664999999999999</v>
      </c>
      <c r="S19" s="1">
        <v>-10.093999999999999</v>
      </c>
      <c r="T19" s="1">
        <v>69.360596493459994</v>
      </c>
      <c r="U19" s="1">
        <v>-144.709</v>
      </c>
      <c r="V19" s="1">
        <v>-101.038</v>
      </c>
      <c r="W19" s="1">
        <v>-143.113</v>
      </c>
      <c r="X19" s="1">
        <v>-162.97300000000001</v>
      </c>
      <c r="Y19" s="1">
        <v>20.0882055018788</v>
      </c>
      <c r="Z19" s="1">
        <v>-389.892</v>
      </c>
      <c r="AA19" s="1">
        <v>-280.52699999999999</v>
      </c>
      <c r="AB19" s="1">
        <v>-406.66674999999998</v>
      </c>
      <c r="AC19" s="1">
        <v>-504.44200000000001</v>
      </c>
      <c r="AD19" s="1">
        <v>69.088877198142399</v>
      </c>
      <c r="AE19" s="1">
        <v>-97.055999999999997</v>
      </c>
      <c r="AF19" s="1">
        <v>-71.802000000000007</v>
      </c>
      <c r="AG19" s="1">
        <v>-85.307749999999999</v>
      </c>
      <c r="AH19" s="1">
        <v>-99.971000000000004</v>
      </c>
      <c r="AI19" s="1">
        <v>11.4035124883269</v>
      </c>
    </row>
    <row r="20" spans="1:35" ht="47.25">
      <c r="A20" s="7" t="s">
        <v>99</v>
      </c>
      <c r="B20" s="1" t="s">
        <v>217</v>
      </c>
      <c r="C20" s="7" t="s">
        <v>100</v>
      </c>
      <c r="D20" s="7" t="s">
        <v>101</v>
      </c>
      <c r="E20" s="7" t="s">
        <v>76</v>
      </c>
      <c r="F20" s="1">
        <v>2145.1999999999998</v>
      </c>
      <c r="G20" s="1">
        <v>2145.1999999999998</v>
      </c>
      <c r="H20" s="1">
        <v>1964.17333333333</v>
      </c>
      <c r="I20" s="1">
        <v>1886.55</v>
      </c>
      <c r="J20" s="1">
        <v>93.739369459510698</v>
      </c>
      <c r="K20" s="1">
        <v>-5.2839999999999998</v>
      </c>
      <c r="L20" s="1">
        <v>3.895</v>
      </c>
      <c r="M20" s="1">
        <v>-3.1135000000000002</v>
      </c>
      <c r="N20" s="1">
        <v>-11.441000000000001</v>
      </c>
      <c r="O20" s="1">
        <v>5.6863075804954502</v>
      </c>
      <c r="P20" s="1">
        <v>-196.04400000000001</v>
      </c>
      <c r="Q20" s="1">
        <v>-111.215</v>
      </c>
      <c r="R20" s="1">
        <v>-227.52866666666699</v>
      </c>
      <c r="S20" s="1">
        <v>-338.89499999999998</v>
      </c>
      <c r="T20" s="1">
        <v>74.909649265409499</v>
      </c>
      <c r="U20" s="1">
        <v>-133.447</v>
      </c>
      <c r="V20" s="1">
        <v>-109.733</v>
      </c>
      <c r="W20" s="1">
        <v>-125.98333333333299</v>
      </c>
      <c r="X20" s="1">
        <v>-134.66</v>
      </c>
      <c r="Y20" s="1">
        <v>10.479447001949399</v>
      </c>
      <c r="Z20" s="1">
        <v>-284.99799999999999</v>
      </c>
      <c r="AA20" s="1">
        <v>-193.42699999999999</v>
      </c>
      <c r="AB20" s="1">
        <v>-304.89283333333299</v>
      </c>
      <c r="AC20" s="1">
        <v>-409.67200000000003</v>
      </c>
      <c r="AD20" s="1">
        <v>70.836928359201707</v>
      </c>
      <c r="AE20" s="1">
        <v>-88.953999999999994</v>
      </c>
      <c r="AF20" s="1">
        <v>-68.825000000000003</v>
      </c>
      <c r="AG20" s="1">
        <v>-77.364166666666705</v>
      </c>
      <c r="AH20" s="1">
        <v>-88.953999999999994</v>
      </c>
      <c r="AI20" s="1">
        <v>7.4318740682728599</v>
      </c>
    </row>
    <row r="21" spans="1:35" ht="47.25">
      <c r="A21" s="7" t="s">
        <v>102</v>
      </c>
      <c r="B21" s="1" t="s">
        <v>217</v>
      </c>
      <c r="C21" s="7" t="s">
        <v>103</v>
      </c>
      <c r="D21" s="7" t="s">
        <v>104</v>
      </c>
      <c r="E21" s="7" t="s">
        <v>76</v>
      </c>
      <c r="F21" s="1">
        <v>2516.67</v>
      </c>
      <c r="G21" s="1">
        <v>2667.57</v>
      </c>
      <c r="H21" s="1">
        <v>2517.5875000000001</v>
      </c>
      <c r="I21" s="1">
        <v>2422.33</v>
      </c>
      <c r="J21" s="1">
        <v>107.18337942517</v>
      </c>
      <c r="K21" s="1">
        <v>13.061999999999999</v>
      </c>
      <c r="L21" s="1">
        <v>13.061999999999999</v>
      </c>
      <c r="M21" s="1">
        <v>7.3427499999999997</v>
      </c>
      <c r="N21" s="1">
        <v>2.93</v>
      </c>
      <c r="O21" s="1">
        <v>4.8486859646025096</v>
      </c>
      <c r="P21" s="1">
        <v>-298.24400000000003</v>
      </c>
      <c r="Q21" s="1">
        <v>-254.06700000000001</v>
      </c>
      <c r="R21" s="1">
        <v>-299.95925</v>
      </c>
      <c r="S21" s="1">
        <v>-385.036</v>
      </c>
      <c r="T21" s="1">
        <v>59.863842116228</v>
      </c>
      <c r="U21" s="1">
        <v>-148.15100000000001</v>
      </c>
      <c r="V21" s="1">
        <v>-135.84100000000001</v>
      </c>
      <c r="W21" s="1">
        <v>-145.53325000000001</v>
      </c>
      <c r="X21" s="1">
        <v>-157.50200000000001</v>
      </c>
      <c r="Y21" s="1">
        <v>9.4515780825214595</v>
      </c>
      <c r="Z21" s="1">
        <v>-399.81</v>
      </c>
      <c r="AA21" s="1">
        <v>-342.024</v>
      </c>
      <c r="AB21" s="1">
        <v>-392.84350000000001</v>
      </c>
      <c r="AC21" s="1">
        <v>-475.17700000000002</v>
      </c>
      <c r="AD21" s="1">
        <v>60.251439277414804</v>
      </c>
      <c r="AE21" s="1">
        <v>-101.565</v>
      </c>
      <c r="AF21" s="1">
        <v>-87.956999999999994</v>
      </c>
      <c r="AG21" s="1">
        <v>-92.884249999999994</v>
      </c>
      <c r="AH21" s="1">
        <v>-101.565</v>
      </c>
      <c r="AI21" s="1">
        <v>6.0049767901299997</v>
      </c>
    </row>
    <row r="22" spans="1:35" ht="47.25">
      <c r="A22" s="7" t="s">
        <v>105</v>
      </c>
      <c r="B22" s="1" t="s">
        <v>217</v>
      </c>
      <c r="C22" s="7" t="s">
        <v>106</v>
      </c>
      <c r="D22" s="7" t="s">
        <v>107</v>
      </c>
      <c r="E22" s="7" t="s">
        <v>98</v>
      </c>
      <c r="F22" s="1">
        <v>2827.72</v>
      </c>
      <c r="G22" s="1">
        <v>2827.72</v>
      </c>
      <c r="H22" s="1">
        <v>2641.0920000000001</v>
      </c>
      <c r="I22" s="1">
        <v>2453.85</v>
      </c>
      <c r="J22" s="1">
        <v>122.671815906417</v>
      </c>
      <c r="K22" s="1">
        <v>-2.6869999999999998</v>
      </c>
      <c r="L22" s="1">
        <v>11.284000000000001</v>
      </c>
      <c r="M22" s="1">
        <v>-2.2719</v>
      </c>
      <c r="N22" s="1">
        <v>-12.141</v>
      </c>
      <c r="O22" s="1">
        <v>6.6882104640263202</v>
      </c>
      <c r="P22" s="1">
        <v>-429.08100000000002</v>
      </c>
      <c r="Q22" s="1">
        <v>-194.48599999999999</v>
      </c>
      <c r="R22" s="1">
        <v>-317.22820000000002</v>
      </c>
      <c r="S22" s="1">
        <v>-468.82799999999997</v>
      </c>
      <c r="T22" s="1">
        <v>86.806496822658502</v>
      </c>
      <c r="U22" s="1">
        <v>-198.62799999999999</v>
      </c>
      <c r="V22" s="1">
        <v>-156.565</v>
      </c>
      <c r="W22" s="1">
        <v>-169.863333333333</v>
      </c>
      <c r="X22" s="1">
        <v>-198.62799999999999</v>
      </c>
      <c r="Y22" s="1">
        <v>15.0416520723844</v>
      </c>
      <c r="Z22" s="1">
        <v>-539.20600000000002</v>
      </c>
      <c r="AA22" s="1">
        <v>-295.67200000000003</v>
      </c>
      <c r="AB22" s="1">
        <v>-411.87610000000001</v>
      </c>
      <c r="AC22" s="1">
        <v>-553.98</v>
      </c>
      <c r="AD22" s="1">
        <v>87.333667130977901</v>
      </c>
      <c r="AE22" s="1">
        <v>-110.125</v>
      </c>
      <c r="AF22" s="1">
        <v>-76.938000000000002</v>
      </c>
      <c r="AG22" s="1">
        <v>-94.647800000000004</v>
      </c>
      <c r="AH22" s="1">
        <v>-110.125</v>
      </c>
      <c r="AI22" s="1">
        <v>9.8126829698440101</v>
      </c>
    </row>
    <row r="23" spans="1:35" ht="47.25">
      <c r="A23" s="7" t="s">
        <v>108</v>
      </c>
      <c r="B23" s="1" t="s">
        <v>217</v>
      </c>
      <c r="C23" s="7" t="s">
        <v>109</v>
      </c>
      <c r="D23" s="7" t="s">
        <v>110</v>
      </c>
      <c r="E23" s="7" t="s">
        <v>111</v>
      </c>
      <c r="F23" s="1">
        <v>2677.05</v>
      </c>
      <c r="G23" s="1">
        <v>2677.05</v>
      </c>
      <c r="H23" s="1">
        <v>2607.2199999999998</v>
      </c>
      <c r="I23" s="1">
        <v>2520.8200000000002</v>
      </c>
      <c r="J23" s="1">
        <v>75.142270726934996</v>
      </c>
      <c r="K23" s="1">
        <v>-3.2679999999999998</v>
      </c>
      <c r="L23" s="1">
        <v>7.91</v>
      </c>
      <c r="M23" s="1">
        <v>0.90080000000000005</v>
      </c>
      <c r="N23" s="1">
        <v>-8.1679999999999993</v>
      </c>
      <c r="O23" s="1">
        <v>6.6445779926192401</v>
      </c>
      <c r="P23" s="1">
        <v>-341.53699999999998</v>
      </c>
      <c r="Q23" s="1">
        <v>-311.56</v>
      </c>
      <c r="R23" s="1">
        <v>-353.779</v>
      </c>
      <c r="S23" s="1">
        <v>-392.416</v>
      </c>
      <c r="T23" s="1">
        <v>31.0667902751475</v>
      </c>
      <c r="U23" s="1">
        <v>-182.036</v>
      </c>
      <c r="V23" s="1">
        <v>-159.43899999999999</v>
      </c>
      <c r="W23" s="1">
        <v>-168.71680000000001</v>
      </c>
      <c r="X23" s="1">
        <v>-182.036</v>
      </c>
      <c r="Y23" s="1">
        <v>9.5121300295990494</v>
      </c>
      <c r="Z23" s="1">
        <v>-451.99700000000001</v>
      </c>
      <c r="AA23" s="1">
        <v>-412.44799999999998</v>
      </c>
      <c r="AB23" s="1">
        <v>-452.64080000000001</v>
      </c>
      <c r="AC23" s="1">
        <v>-481.28199999999998</v>
      </c>
      <c r="AD23" s="1">
        <v>28.066813761095101</v>
      </c>
      <c r="AE23" s="1">
        <v>-110.46</v>
      </c>
      <c r="AF23" s="1">
        <v>-88.866</v>
      </c>
      <c r="AG23" s="1">
        <v>-98.861800000000002</v>
      </c>
      <c r="AH23" s="1">
        <v>-110.46</v>
      </c>
      <c r="AI23" s="1">
        <v>8.7220902999223693</v>
      </c>
    </row>
    <row r="24" spans="1:35" ht="47.25">
      <c r="A24" s="7" t="s">
        <v>112</v>
      </c>
      <c r="B24" s="1" t="s">
        <v>217</v>
      </c>
      <c r="C24" s="7" t="s">
        <v>113</v>
      </c>
      <c r="D24" s="7" t="s">
        <v>114</v>
      </c>
      <c r="E24" s="7" t="s">
        <v>83</v>
      </c>
      <c r="F24" s="1">
        <v>2417.8000000000002</v>
      </c>
      <c r="G24" s="1">
        <v>2731.58</v>
      </c>
      <c r="H24" s="1">
        <v>2397.4942857142901</v>
      </c>
      <c r="I24" s="1">
        <v>2255.64</v>
      </c>
      <c r="J24" s="1">
        <v>157.124350102834</v>
      </c>
      <c r="K24" s="1">
        <v>2.379</v>
      </c>
      <c r="L24" s="1">
        <v>10.743</v>
      </c>
      <c r="M24" s="1">
        <v>4.27114285714286</v>
      </c>
      <c r="N24" s="1">
        <v>-0.27900000000000003</v>
      </c>
      <c r="O24" s="1">
        <v>3.9792178221593302</v>
      </c>
      <c r="P24" s="1">
        <v>-115.47799999999999</v>
      </c>
      <c r="Q24" s="1">
        <v>-108.366</v>
      </c>
      <c r="R24" s="1">
        <v>-149.901571428571</v>
      </c>
      <c r="S24" s="1">
        <v>-190.453</v>
      </c>
      <c r="T24" s="1">
        <v>32.078705173666997</v>
      </c>
      <c r="U24" s="1">
        <v>-126.526</v>
      </c>
      <c r="V24" s="1">
        <v>-106.378</v>
      </c>
      <c r="W24" s="1">
        <v>-118.20633333333301</v>
      </c>
      <c r="X24" s="1">
        <v>-127.041</v>
      </c>
      <c r="Y24" s="1">
        <v>8.6428715752732703</v>
      </c>
      <c r="Z24" s="1">
        <v>-221.286</v>
      </c>
      <c r="AA24" s="1">
        <v>-193.51599999999999</v>
      </c>
      <c r="AB24" s="1">
        <v>-240.197714285714</v>
      </c>
      <c r="AC24" s="1">
        <v>-276.286</v>
      </c>
      <c r="AD24" s="1">
        <v>27.4132501035192</v>
      </c>
      <c r="AE24" s="1">
        <v>-105.809</v>
      </c>
      <c r="AF24" s="1">
        <v>-76.546999999999997</v>
      </c>
      <c r="AG24" s="1">
        <v>-90.296285714285702</v>
      </c>
      <c r="AH24" s="1">
        <v>-105.809</v>
      </c>
      <c r="AI24" s="1">
        <v>10.299200449780599</v>
      </c>
    </row>
    <row r="25" spans="1:35" ht="47.25">
      <c r="A25" s="7" t="s">
        <v>115</v>
      </c>
      <c r="B25" s="1" t="s">
        <v>217</v>
      </c>
      <c r="C25" s="7" t="s">
        <v>116</v>
      </c>
      <c r="D25" s="7" t="s">
        <v>117</v>
      </c>
      <c r="E25" s="7" t="s">
        <v>118</v>
      </c>
      <c r="F25" s="1">
        <v>1767.56</v>
      </c>
      <c r="G25" s="1">
        <v>1767.56</v>
      </c>
      <c r="H25" s="1">
        <v>1630.375</v>
      </c>
      <c r="I25" s="1">
        <v>1535.34</v>
      </c>
      <c r="J25" s="1">
        <v>105.688816658465</v>
      </c>
      <c r="K25" s="1">
        <v>3.8159999999999998</v>
      </c>
      <c r="L25" s="1">
        <v>13.013999999999999</v>
      </c>
      <c r="M25" s="1">
        <v>9.1572499999999994</v>
      </c>
      <c r="N25" s="1">
        <v>3.8159999999999998</v>
      </c>
      <c r="O25" s="1">
        <v>4.4478887407398098</v>
      </c>
      <c r="P25" s="1">
        <v>-135.17500000000001</v>
      </c>
      <c r="Q25" s="1">
        <v>-135.17500000000001</v>
      </c>
      <c r="R25" s="1">
        <v>-175.61474999999999</v>
      </c>
      <c r="S25" s="1">
        <v>-222.482</v>
      </c>
      <c r="T25" s="1">
        <v>35.975782932180003</v>
      </c>
      <c r="U25" s="1">
        <v>-88.381</v>
      </c>
      <c r="V25" s="1">
        <v>-71.563999999999993</v>
      </c>
      <c r="W25" s="1">
        <v>-80.616749999999996</v>
      </c>
      <c r="X25" s="1">
        <v>-88.381</v>
      </c>
      <c r="Y25" s="1">
        <v>8.1296783197942908</v>
      </c>
      <c r="Z25" s="1">
        <v>-200.33600000000001</v>
      </c>
      <c r="AA25" s="1">
        <v>-200.33600000000001</v>
      </c>
      <c r="AB25" s="1">
        <v>-230.26625000000001</v>
      </c>
      <c r="AC25" s="1">
        <v>-266.61700000000002</v>
      </c>
      <c r="AD25" s="1">
        <v>28.019711815969799</v>
      </c>
      <c r="AE25" s="1">
        <v>-65.162000000000006</v>
      </c>
      <c r="AF25" s="1">
        <v>-44.134999999999998</v>
      </c>
      <c r="AG25" s="1">
        <v>-54.651249999999997</v>
      </c>
      <c r="AH25" s="1">
        <v>-65.162000000000006</v>
      </c>
      <c r="AI25" s="1">
        <v>9.1219346769202403</v>
      </c>
    </row>
    <row r="26" spans="1:35" ht="47.25">
      <c r="A26" s="7" t="s">
        <v>119</v>
      </c>
      <c r="B26" s="1" t="s">
        <v>217</v>
      </c>
      <c r="C26" s="7" t="s">
        <v>120</v>
      </c>
      <c r="D26" s="7" t="s">
        <v>121</v>
      </c>
      <c r="E26" s="7" t="s">
        <v>118</v>
      </c>
      <c r="F26">
        <v>2213.98</v>
      </c>
      <c r="G26">
        <v>2213.98</v>
      </c>
      <c r="H26">
        <v>2070.7575000000002</v>
      </c>
      <c r="I26">
        <v>1955.75</v>
      </c>
      <c r="J26">
        <v>93.130881444188105</v>
      </c>
      <c r="K26">
        <v>-1.819</v>
      </c>
      <c r="L26">
        <v>-1.819</v>
      </c>
      <c r="M26">
        <v>-7.7471249999999996</v>
      </c>
      <c r="N26">
        <v>-13.298999999999999</v>
      </c>
      <c r="O26">
        <v>3.8502761844351601</v>
      </c>
      <c r="P26">
        <v>-209.87299999999999</v>
      </c>
      <c r="Q26">
        <v>-122.745</v>
      </c>
      <c r="R26">
        <v>-200.522875</v>
      </c>
      <c r="S26">
        <v>-254.21299999999999</v>
      </c>
      <c r="T26">
        <v>36.953929098802</v>
      </c>
      <c r="U26">
        <v>-129.489</v>
      </c>
      <c r="V26">
        <v>-117.45399999999999</v>
      </c>
      <c r="W26">
        <v>-123.53083333333301</v>
      </c>
      <c r="X26">
        <v>-132.53899999999999</v>
      </c>
      <c r="Y26">
        <v>6.1937084663928701</v>
      </c>
      <c r="Z26">
        <v>-295.56700000000001</v>
      </c>
      <c r="AA26">
        <v>-203.16200000000001</v>
      </c>
      <c r="AB26">
        <v>-273.84800000000001</v>
      </c>
      <c r="AC26">
        <v>-319.96800000000002</v>
      </c>
      <c r="AD26">
        <v>34.853960611180398</v>
      </c>
      <c r="AE26">
        <v>-85.694999999999993</v>
      </c>
      <c r="AF26">
        <v>-64.570999999999998</v>
      </c>
      <c r="AG26">
        <v>-73.325125</v>
      </c>
      <c r="AH26">
        <v>-85.694999999999993</v>
      </c>
      <c r="AI26">
        <v>8.0230609662308492</v>
      </c>
    </row>
    <row r="27" spans="1:35" ht="47.25">
      <c r="A27" s="7" t="s">
        <v>122</v>
      </c>
      <c r="B27" s="1" t="s">
        <v>217</v>
      </c>
      <c r="C27" s="7" t="s">
        <v>123</v>
      </c>
      <c r="D27" s="7" t="s">
        <v>124</v>
      </c>
      <c r="E27" s="7" t="s">
        <v>91</v>
      </c>
      <c r="F27">
        <v>2947.75</v>
      </c>
      <c r="G27">
        <v>2947.75</v>
      </c>
      <c r="H27">
        <v>2746.5349999999999</v>
      </c>
      <c r="I27">
        <v>2561.52</v>
      </c>
      <c r="J27">
        <v>161.69635998788999</v>
      </c>
      <c r="K27">
        <v>6.1680000000000001</v>
      </c>
      <c r="L27">
        <v>6.1680000000000001</v>
      </c>
      <c r="M27">
        <v>3.34775</v>
      </c>
      <c r="N27">
        <v>0.93500000000000005</v>
      </c>
      <c r="O27">
        <v>2.2026045756482602</v>
      </c>
      <c r="P27">
        <v>-259.97899999999998</v>
      </c>
      <c r="Q27">
        <v>-139.672</v>
      </c>
      <c r="R27">
        <v>-209.613</v>
      </c>
      <c r="S27">
        <v>-259.97899999999998</v>
      </c>
      <c r="T27">
        <v>52.478105637811801</v>
      </c>
      <c r="U27">
        <v>-168.655</v>
      </c>
      <c r="V27">
        <v>-126.047</v>
      </c>
      <c r="W27">
        <v>-143.55175</v>
      </c>
      <c r="X27">
        <v>-168.655</v>
      </c>
      <c r="Y27">
        <v>20.619875029931698</v>
      </c>
      <c r="Z27">
        <v>-344.60899999999998</v>
      </c>
      <c r="AA27">
        <v>-239.97300000000001</v>
      </c>
      <c r="AB27">
        <v>-314.58924999999999</v>
      </c>
      <c r="AC27">
        <v>-382.80500000000001</v>
      </c>
      <c r="AD27">
        <v>62.396655019186198</v>
      </c>
      <c r="AE27">
        <v>-122.827</v>
      </c>
      <c r="AF27">
        <v>-89.483999999999995</v>
      </c>
      <c r="AG27">
        <v>-104.977</v>
      </c>
      <c r="AH27">
        <v>-122.827</v>
      </c>
      <c r="AI27">
        <v>13.9747903740986</v>
      </c>
    </row>
    <row r="28" spans="1:35" ht="47.25">
      <c r="A28" s="7" t="s">
        <v>125</v>
      </c>
      <c r="B28" s="1" t="s">
        <v>217</v>
      </c>
      <c r="C28" s="7" t="s">
        <v>126</v>
      </c>
      <c r="D28" s="7" t="s">
        <v>127</v>
      </c>
      <c r="E28" s="7" t="s">
        <v>118</v>
      </c>
      <c r="F28" s="1">
        <v>2165.06</v>
      </c>
      <c r="G28" s="1">
        <v>2238.41</v>
      </c>
      <c r="H28" s="1">
        <v>2068.1689999999999</v>
      </c>
      <c r="I28" s="1">
        <v>1918.77</v>
      </c>
      <c r="J28" s="1">
        <v>104.966636122574</v>
      </c>
      <c r="K28" s="1">
        <v>-1.2230000000000001</v>
      </c>
      <c r="L28" s="1">
        <v>8.1240000000000006</v>
      </c>
      <c r="M28" s="1">
        <v>3.0640000000000001</v>
      </c>
      <c r="N28" s="1">
        <v>-5.7629999999999999</v>
      </c>
      <c r="O28" s="1">
        <v>4.53490313506743</v>
      </c>
      <c r="P28" s="1">
        <v>-228.91499999999999</v>
      </c>
      <c r="Q28" s="1">
        <v>-214.703</v>
      </c>
      <c r="R28" s="1">
        <v>-255.5367</v>
      </c>
      <c r="S28" s="1">
        <v>-296.03800000000001</v>
      </c>
      <c r="T28" s="1">
        <v>28.364882799569902</v>
      </c>
      <c r="U28" s="1">
        <v>-137.5</v>
      </c>
      <c r="V28" s="1">
        <v>-116.15300000000001</v>
      </c>
      <c r="W28" s="1">
        <v>-127.0607</v>
      </c>
      <c r="X28" s="1">
        <v>-137.51499999999999</v>
      </c>
      <c r="Y28" s="1">
        <v>7.4918470656811698</v>
      </c>
      <c r="Z28" s="1">
        <v>-319.40899999999999</v>
      </c>
      <c r="AA28" s="1">
        <v>-295.87900000000002</v>
      </c>
      <c r="AB28" s="1">
        <v>-334.55399999999997</v>
      </c>
      <c r="AC28" s="1">
        <v>-378.86799999999999</v>
      </c>
      <c r="AD28" s="1">
        <v>27.623792985194601</v>
      </c>
      <c r="AE28" s="1">
        <v>-90.494</v>
      </c>
      <c r="AF28" s="1">
        <v>-64.986999999999995</v>
      </c>
      <c r="AG28" s="1">
        <v>-79.017300000000006</v>
      </c>
      <c r="AH28" s="1">
        <v>-90.494</v>
      </c>
      <c r="AI28" s="1">
        <v>7.68059814004671</v>
      </c>
    </row>
    <row r="29" spans="1:35" ht="47.25">
      <c r="A29" s="7" t="s">
        <v>128</v>
      </c>
      <c r="B29" s="1" t="s">
        <v>217</v>
      </c>
      <c r="C29" s="7" t="s">
        <v>129</v>
      </c>
      <c r="D29" s="7" t="s">
        <v>130</v>
      </c>
      <c r="E29" s="7" t="s">
        <v>91</v>
      </c>
      <c r="F29" s="1">
        <v>2597.4</v>
      </c>
      <c r="G29" s="1">
        <v>2597.4</v>
      </c>
      <c r="H29" s="1">
        <v>2388.2640000000001</v>
      </c>
      <c r="I29" s="1">
        <v>2112.29</v>
      </c>
      <c r="J29" s="1">
        <v>200.651347192088</v>
      </c>
      <c r="K29" s="1">
        <v>-19.263999999999999</v>
      </c>
      <c r="L29" s="1">
        <v>-9.1509999999999998</v>
      </c>
      <c r="M29" s="1">
        <v>-15.584199999999999</v>
      </c>
      <c r="N29" s="1">
        <v>-19.949000000000002</v>
      </c>
      <c r="O29" s="1">
        <v>5.6333912255407901</v>
      </c>
      <c r="P29" s="1">
        <v>-279.72699999999998</v>
      </c>
      <c r="Q29" s="1">
        <v>-140.34899999999999</v>
      </c>
      <c r="R29" s="1">
        <v>-221.8364</v>
      </c>
      <c r="S29" s="1">
        <v>-306.67399999999998</v>
      </c>
      <c r="T29" s="1">
        <v>70.265347275879904</v>
      </c>
      <c r="U29" s="1">
        <v>-173.00399999999999</v>
      </c>
      <c r="V29" s="1">
        <v>-133.90299999999999</v>
      </c>
      <c r="W29" s="1">
        <v>-151.92660000000001</v>
      </c>
      <c r="X29" s="1">
        <v>-173.00399999999999</v>
      </c>
      <c r="Y29" s="1">
        <v>14.234814533389599</v>
      </c>
      <c r="Z29" s="1">
        <v>-377.52199999999999</v>
      </c>
      <c r="AA29" s="1">
        <v>-226.233</v>
      </c>
      <c r="AB29" s="1">
        <v>-313.81139999999999</v>
      </c>
      <c r="AC29" s="1">
        <v>-391.60399999999998</v>
      </c>
      <c r="AD29" s="1">
        <v>70.794167554961703</v>
      </c>
      <c r="AE29" s="1">
        <v>-97.795000000000002</v>
      </c>
      <c r="AF29" s="1">
        <v>-84.930999999999997</v>
      </c>
      <c r="AG29" s="1">
        <v>-91.975200000000001</v>
      </c>
      <c r="AH29" s="1">
        <v>-97.795000000000002</v>
      </c>
      <c r="AI29" s="1">
        <v>6.1810997565158301</v>
      </c>
    </row>
    <row r="30" spans="1:35" ht="47.25">
      <c r="A30" s="7" t="s">
        <v>131</v>
      </c>
      <c r="B30" s="1" t="s">
        <v>217</v>
      </c>
      <c r="C30" s="7" t="s">
        <v>132</v>
      </c>
      <c r="D30" s="7" t="s">
        <v>133</v>
      </c>
      <c r="E30" s="7" t="s">
        <v>76</v>
      </c>
      <c r="F30" s="1">
        <v>2134.4899999999998</v>
      </c>
      <c r="G30" s="1">
        <v>2195.44</v>
      </c>
      <c r="H30" s="1">
        <v>2111.1750000000002</v>
      </c>
      <c r="I30" s="1">
        <v>2021.6</v>
      </c>
      <c r="J30" s="1">
        <v>58.200431871249897</v>
      </c>
      <c r="K30" s="1">
        <v>5.6989999999999998</v>
      </c>
      <c r="L30" s="1">
        <v>5.8049999999999997</v>
      </c>
      <c r="M30" s="1">
        <v>2.4605000000000001</v>
      </c>
      <c r="N30" s="1">
        <v>-1.875</v>
      </c>
      <c r="O30" s="1">
        <v>2.9233330121626602</v>
      </c>
      <c r="P30" s="1">
        <v>-94.162000000000006</v>
      </c>
      <c r="Q30" s="1">
        <v>-50.317999999999998</v>
      </c>
      <c r="R30" s="1">
        <v>-86.926500000000004</v>
      </c>
      <c r="S30" s="1">
        <v>-125.955</v>
      </c>
      <c r="T30" s="1">
        <v>26.6301319317047</v>
      </c>
      <c r="U30" s="1">
        <v>-102.10299999999999</v>
      </c>
      <c r="V30" s="1">
        <v>-84.843000000000004</v>
      </c>
      <c r="W30" s="1">
        <v>-93.920833333333306</v>
      </c>
      <c r="X30" s="1">
        <v>-102.307</v>
      </c>
      <c r="Y30" s="1">
        <v>7.7132437642451501</v>
      </c>
      <c r="Z30" s="1">
        <v>-183.131</v>
      </c>
      <c r="AA30" s="1">
        <v>-123.223</v>
      </c>
      <c r="AB30" s="1">
        <v>-165.922333333333</v>
      </c>
      <c r="AC30" s="1">
        <v>-203.16900000000001</v>
      </c>
      <c r="AD30" s="1">
        <v>29.919839395736499</v>
      </c>
      <c r="AE30" s="1">
        <v>-88.97</v>
      </c>
      <c r="AF30" s="1">
        <v>-72.905000000000001</v>
      </c>
      <c r="AG30" s="1">
        <v>-78.995999999999995</v>
      </c>
      <c r="AH30" s="1">
        <v>-88.97</v>
      </c>
      <c r="AI30" s="1">
        <v>6.0636053631482296</v>
      </c>
    </row>
    <row r="31" spans="1:35" ht="47.25">
      <c r="A31" s="7" t="s">
        <v>134</v>
      </c>
      <c r="B31" s="1" t="s">
        <v>217</v>
      </c>
      <c r="C31" s="7" t="s">
        <v>135</v>
      </c>
      <c r="D31" s="7" t="s">
        <v>136</v>
      </c>
      <c r="E31" s="7" t="s">
        <v>83</v>
      </c>
      <c r="F31" s="1">
        <v>2055.88</v>
      </c>
      <c r="G31" s="1">
        <v>2093.58</v>
      </c>
      <c r="H31" s="1">
        <v>1986.72571428571</v>
      </c>
      <c r="I31" s="1">
        <v>1804.28</v>
      </c>
      <c r="J31" s="1">
        <v>109.64601024161701</v>
      </c>
      <c r="K31" s="1">
        <v>2.6139999999999999</v>
      </c>
      <c r="L31" s="1">
        <v>10.833</v>
      </c>
      <c r="M31" s="1">
        <v>3.4011428571428599</v>
      </c>
      <c r="N31" s="1">
        <v>-2.3780000000000001</v>
      </c>
      <c r="O31" s="1">
        <v>4.6493292501381802</v>
      </c>
      <c r="P31" s="1">
        <v>-127.158</v>
      </c>
      <c r="Q31" s="1">
        <v>-46.058</v>
      </c>
      <c r="R31" s="1">
        <v>-112.701571428571</v>
      </c>
      <c r="S31" s="1">
        <v>-158.43</v>
      </c>
      <c r="T31" s="1">
        <v>42.341652273921902</v>
      </c>
      <c r="U31" s="1">
        <v>-107.026</v>
      </c>
      <c r="V31" s="1">
        <v>-89.784999999999997</v>
      </c>
      <c r="W31" s="1">
        <v>-97.816999999999993</v>
      </c>
      <c r="X31" s="1">
        <v>-109.742</v>
      </c>
      <c r="Y31" s="1">
        <v>8.7248040283626604</v>
      </c>
      <c r="Z31" s="1">
        <v>-211.36699999999999</v>
      </c>
      <c r="AA31" s="1">
        <v>-124.253</v>
      </c>
      <c r="AB31" s="1">
        <v>-191.379428571429</v>
      </c>
      <c r="AC31" s="1">
        <v>-239.14</v>
      </c>
      <c r="AD31" s="1">
        <v>43.5500006194303</v>
      </c>
      <c r="AE31" s="1">
        <v>-84.209000000000003</v>
      </c>
      <c r="AF31" s="1">
        <v>-72.930999999999997</v>
      </c>
      <c r="AG31" s="1">
        <v>-78.677857142857107</v>
      </c>
      <c r="AH31" s="1">
        <v>-84.209000000000003</v>
      </c>
      <c r="AI31" s="1">
        <v>4.0961523583549901</v>
      </c>
    </row>
    <row r="32" spans="1:35" ht="47.25">
      <c r="A32" s="7" t="s">
        <v>137</v>
      </c>
      <c r="B32" s="1" t="s">
        <v>217</v>
      </c>
      <c r="C32" s="7" t="s">
        <v>138</v>
      </c>
      <c r="D32" s="7" t="s">
        <v>139</v>
      </c>
      <c r="E32" s="7" t="s">
        <v>140</v>
      </c>
      <c r="F32">
        <v>2972.8</v>
      </c>
      <c r="G32">
        <v>2972.8</v>
      </c>
      <c r="H32">
        <v>2672.14</v>
      </c>
      <c r="I32">
        <v>2301.35</v>
      </c>
      <c r="J32">
        <v>238.454682319304</v>
      </c>
      <c r="K32">
        <v>-16.597000000000001</v>
      </c>
      <c r="L32">
        <v>-10.247999999999999</v>
      </c>
      <c r="M32">
        <v>-13.8351666666667</v>
      </c>
      <c r="N32">
        <v>-17.486000000000001</v>
      </c>
      <c r="O32">
        <v>3.1560526875619002</v>
      </c>
      <c r="P32">
        <v>-170.512</v>
      </c>
      <c r="Q32">
        <v>-150.512</v>
      </c>
      <c r="R32">
        <v>-201.38933333333301</v>
      </c>
      <c r="S32">
        <v>-312.67899999999997</v>
      </c>
      <c r="T32">
        <v>58.236678575161399</v>
      </c>
      <c r="U32">
        <v>-166.691</v>
      </c>
      <c r="V32">
        <v>-135.90199999999999</v>
      </c>
      <c r="W32">
        <v>-157.04833333333301</v>
      </c>
      <c r="X32">
        <v>-166.691</v>
      </c>
      <c r="Y32">
        <v>11.3541911498207</v>
      </c>
      <c r="Z32">
        <v>-286.50400000000002</v>
      </c>
      <c r="AA32">
        <v>-240.83199999999999</v>
      </c>
      <c r="AB32">
        <v>-304.32466666666699</v>
      </c>
      <c r="AC32">
        <v>-402.887</v>
      </c>
      <c r="AD32">
        <v>55.261698177550301</v>
      </c>
      <c r="AE32">
        <v>-115.992</v>
      </c>
      <c r="AF32">
        <v>-90.207999999999998</v>
      </c>
      <c r="AG32">
        <v>-102.9355</v>
      </c>
      <c r="AH32">
        <v>-115.992</v>
      </c>
      <c r="AI32">
        <v>11.0662837077313</v>
      </c>
    </row>
    <row r="33" spans="1:35" ht="47.25">
      <c r="A33" s="7" t="s">
        <v>141</v>
      </c>
      <c r="B33" s="1" t="s">
        <v>217</v>
      </c>
      <c r="C33" s="7" t="s">
        <v>142</v>
      </c>
      <c r="D33" s="7" t="s">
        <v>143</v>
      </c>
      <c r="E33" s="7" t="s">
        <v>98</v>
      </c>
      <c r="F33" s="1">
        <v>2558.88</v>
      </c>
      <c r="G33" s="1">
        <v>2558.88</v>
      </c>
      <c r="H33" s="1">
        <v>2454.0933333333301</v>
      </c>
      <c r="I33" s="1">
        <v>2352.54</v>
      </c>
      <c r="J33" s="1">
        <v>103.20799258455401</v>
      </c>
      <c r="K33" s="1">
        <v>6.0750000000000002</v>
      </c>
      <c r="L33" s="1">
        <v>9.0730000000000004</v>
      </c>
      <c r="M33" s="1">
        <v>6.4593333333333298</v>
      </c>
      <c r="N33" s="1">
        <v>4.2300000000000004</v>
      </c>
      <c r="O33" s="1">
        <v>2.44426805676737</v>
      </c>
      <c r="P33" s="1">
        <v>-154.667</v>
      </c>
      <c r="Q33" s="1">
        <v>-154.667</v>
      </c>
      <c r="R33" s="1">
        <v>-175.101333333333</v>
      </c>
      <c r="S33" s="1">
        <v>-190.08500000000001</v>
      </c>
      <c r="T33" s="1">
        <v>18.3273294926821</v>
      </c>
      <c r="U33" s="1">
        <v>-128.148</v>
      </c>
      <c r="V33" s="1">
        <v>-124.13800000000001</v>
      </c>
      <c r="W33" s="1">
        <v>-128.58099999999999</v>
      </c>
      <c r="X33" s="1">
        <v>-133.45699999999999</v>
      </c>
      <c r="Y33" s="1">
        <v>4.6745648995387699</v>
      </c>
      <c r="Z33" s="1">
        <v>-257.95699999999999</v>
      </c>
      <c r="AA33" s="1">
        <v>-257.95699999999999</v>
      </c>
      <c r="AB33" s="1">
        <v>-275.12166666666701</v>
      </c>
      <c r="AC33" s="1">
        <v>-285.279</v>
      </c>
      <c r="AD33" s="1">
        <v>14.948242750682599</v>
      </c>
      <c r="AE33" s="1">
        <v>-103.29</v>
      </c>
      <c r="AF33" s="1">
        <v>-95.194000000000003</v>
      </c>
      <c r="AG33" s="1">
        <v>-100.020333333333</v>
      </c>
      <c r="AH33" s="1">
        <v>-103.29</v>
      </c>
      <c r="AI33" s="1">
        <v>4.2665808715332396</v>
      </c>
    </row>
    <row r="34" spans="1:35" ht="47.25">
      <c r="A34" s="7" t="s">
        <v>144</v>
      </c>
      <c r="B34" s="1" t="s">
        <v>217</v>
      </c>
      <c r="C34" s="7" t="s">
        <v>145</v>
      </c>
      <c r="D34" s="7" t="s">
        <v>146</v>
      </c>
      <c r="E34" s="7" t="s">
        <v>83</v>
      </c>
      <c r="F34" s="1">
        <v>2465.9699999999998</v>
      </c>
      <c r="G34" s="1">
        <v>2466.54</v>
      </c>
      <c r="H34" s="1">
        <v>2336.5171428571398</v>
      </c>
      <c r="I34" s="1">
        <v>2161.08</v>
      </c>
      <c r="J34" s="1">
        <v>132.242268168979</v>
      </c>
      <c r="K34" s="1">
        <v>-9.6080000000000005</v>
      </c>
      <c r="L34" s="1">
        <v>0.93700000000000006</v>
      </c>
      <c r="M34" s="1">
        <v>-8.1864285714285696</v>
      </c>
      <c r="N34" s="1">
        <v>-16.823</v>
      </c>
      <c r="O34" s="1">
        <v>5.8201280872830399</v>
      </c>
      <c r="P34" s="1">
        <v>-189.958</v>
      </c>
      <c r="Q34" s="1">
        <v>-189.958</v>
      </c>
      <c r="R34" s="1">
        <v>-240.88885714285701</v>
      </c>
      <c r="S34" s="1">
        <v>-306.536</v>
      </c>
      <c r="T34" s="1">
        <v>48.337545557011801</v>
      </c>
      <c r="U34" s="1">
        <v>-155.547</v>
      </c>
      <c r="V34" s="1">
        <v>-125.514</v>
      </c>
      <c r="W34" s="1">
        <v>-149.06371428571401</v>
      </c>
      <c r="X34" s="1">
        <v>-163.161</v>
      </c>
      <c r="Y34" s="1">
        <v>13.7435126358376</v>
      </c>
      <c r="Z34" s="1">
        <v>-297.90499999999997</v>
      </c>
      <c r="AA34" s="1">
        <v>-282.63900000000001</v>
      </c>
      <c r="AB34" s="1">
        <v>-333.58842857142901</v>
      </c>
      <c r="AC34" s="1">
        <v>-398.64699999999999</v>
      </c>
      <c r="AD34" s="1">
        <v>48.8390298492819</v>
      </c>
      <c r="AE34" s="1">
        <v>-107.947</v>
      </c>
      <c r="AF34" s="1">
        <v>-83.284999999999997</v>
      </c>
      <c r="AG34" s="1">
        <v>-92.699571428571403</v>
      </c>
      <c r="AH34" s="1">
        <v>-107.947</v>
      </c>
      <c r="AI34" s="1">
        <v>8.8217987934650193</v>
      </c>
    </row>
    <row r="35" spans="1:35" ht="47.25">
      <c r="A35" s="7" t="s">
        <v>147</v>
      </c>
      <c r="B35" s="1" t="s">
        <v>217</v>
      </c>
      <c r="C35" s="7" t="s">
        <v>148</v>
      </c>
      <c r="D35" s="7" t="s">
        <v>149</v>
      </c>
      <c r="E35" s="7" t="s">
        <v>140</v>
      </c>
      <c r="F35" s="1">
        <v>1924.35</v>
      </c>
      <c r="G35" s="1">
        <v>2166.64</v>
      </c>
      <c r="H35" s="1">
        <v>1908.874</v>
      </c>
      <c r="I35" s="1">
        <v>1746.85</v>
      </c>
      <c r="J35" s="1">
        <v>115.333412446986</v>
      </c>
      <c r="K35" s="1">
        <v>2.9390000000000001</v>
      </c>
      <c r="L35" s="1">
        <v>15.122</v>
      </c>
      <c r="M35" s="1">
        <v>9.5726999999999993</v>
      </c>
      <c r="N35" s="1">
        <v>2.9390000000000001</v>
      </c>
      <c r="O35" s="1">
        <v>4.3819533962225901</v>
      </c>
      <c r="P35" s="1">
        <v>-239.7</v>
      </c>
      <c r="Q35" s="1">
        <v>-187.827</v>
      </c>
      <c r="R35" s="1">
        <v>-244.93369999999999</v>
      </c>
      <c r="S35" s="1">
        <v>-296.04300000000001</v>
      </c>
      <c r="T35" s="1">
        <v>40.381986162837002</v>
      </c>
      <c r="U35" s="1">
        <v>-124.256</v>
      </c>
      <c r="V35" s="1">
        <v>-78.555999999999997</v>
      </c>
      <c r="W35" s="1">
        <v>-108.7235</v>
      </c>
      <c r="X35" s="1">
        <v>-127.00700000000001</v>
      </c>
      <c r="Y35" s="1">
        <v>15.037794277161201</v>
      </c>
      <c r="Z35" s="1">
        <v>-318.95499999999998</v>
      </c>
      <c r="AA35" s="1">
        <v>-242.35400000000001</v>
      </c>
      <c r="AB35" s="1">
        <v>-314.24299999999999</v>
      </c>
      <c r="AC35" s="1">
        <v>-371.32299999999998</v>
      </c>
      <c r="AD35" s="1">
        <v>43.646849373376597</v>
      </c>
      <c r="AE35" s="1">
        <v>-79.254999999999995</v>
      </c>
      <c r="AF35" s="1">
        <v>-54.527000000000001</v>
      </c>
      <c r="AG35" s="1">
        <v>-69.309399999999997</v>
      </c>
      <c r="AH35" s="1">
        <v>-79.254999999999995</v>
      </c>
      <c r="AI35" s="1">
        <v>8.2211515711337899</v>
      </c>
    </row>
    <row r="36" spans="1:35" ht="47.25">
      <c r="A36" s="7" t="s">
        <v>150</v>
      </c>
      <c r="B36" s="1" t="s">
        <v>217</v>
      </c>
      <c r="C36" s="7" t="s">
        <v>151</v>
      </c>
      <c r="D36" s="7" t="s">
        <v>152</v>
      </c>
      <c r="E36" s="7" t="s">
        <v>153</v>
      </c>
      <c r="F36" s="1">
        <v>2176.13</v>
      </c>
      <c r="G36" s="1">
        <v>2286.4499999999998</v>
      </c>
      <c r="H36" s="1">
        <v>2155.4628571428598</v>
      </c>
      <c r="I36" s="1">
        <v>2035.63</v>
      </c>
      <c r="J36" s="1">
        <v>91.919932679531001</v>
      </c>
      <c r="K36" s="1">
        <v>11.848000000000001</v>
      </c>
      <c r="L36" s="1">
        <v>17.463999999999999</v>
      </c>
      <c r="M36" s="1">
        <v>12.790428571428601</v>
      </c>
      <c r="N36" s="1">
        <v>8.548</v>
      </c>
      <c r="O36" s="1">
        <v>3.5616977626380599</v>
      </c>
      <c r="P36" s="1">
        <v>-340.31200000000001</v>
      </c>
      <c r="Q36" s="1">
        <v>-213.53800000000001</v>
      </c>
      <c r="R36" s="1">
        <v>-288.73571428571398</v>
      </c>
      <c r="S36" s="1">
        <v>-387.39600000000002</v>
      </c>
      <c r="T36" s="1">
        <v>59.638451653035297</v>
      </c>
      <c r="U36" s="1">
        <v>-149.13399999999999</v>
      </c>
      <c r="V36" s="1">
        <v>-108.78400000000001</v>
      </c>
      <c r="W36" s="1">
        <v>-126.01828571428599</v>
      </c>
      <c r="X36" s="1">
        <v>-149.13399999999999</v>
      </c>
      <c r="Y36" s="1">
        <v>13.6893819402032</v>
      </c>
      <c r="Z36" s="1">
        <v>-433.23099999999999</v>
      </c>
      <c r="AA36" s="1">
        <v>-290.33499999999998</v>
      </c>
      <c r="AB36" s="1">
        <v>-369.79728571428598</v>
      </c>
      <c r="AC36" s="1">
        <v>-457.89400000000001</v>
      </c>
      <c r="AD36" s="1">
        <v>60.023147584117602</v>
      </c>
      <c r="AE36" s="1">
        <v>-92.918999999999997</v>
      </c>
      <c r="AF36" s="1">
        <v>-69.427999999999997</v>
      </c>
      <c r="AG36" s="1">
        <v>-81.061428571428607</v>
      </c>
      <c r="AH36" s="1">
        <v>-92.918999999999997</v>
      </c>
      <c r="AI36" s="1">
        <v>9.5363409624646405</v>
      </c>
    </row>
    <row r="37" spans="1:35" ht="47.25">
      <c r="A37" s="7" t="s">
        <v>154</v>
      </c>
      <c r="B37" s="1" t="s">
        <v>217</v>
      </c>
      <c r="C37" s="7" t="s">
        <v>155</v>
      </c>
      <c r="D37" s="7" t="s">
        <v>156</v>
      </c>
      <c r="E37" s="7" t="s">
        <v>140</v>
      </c>
      <c r="F37" s="1">
        <v>1995.38</v>
      </c>
      <c r="G37" s="1">
        <v>2057.85</v>
      </c>
      <c r="H37" s="1">
        <v>1939.21166666667</v>
      </c>
      <c r="I37" s="1">
        <v>1786.39</v>
      </c>
      <c r="J37" s="1">
        <v>98.354322613023299</v>
      </c>
      <c r="K37" s="1">
        <v>-0.17899999999999999</v>
      </c>
      <c r="L37" s="1">
        <v>7.9980000000000002</v>
      </c>
      <c r="M37" s="1">
        <v>2.6163333333333298</v>
      </c>
      <c r="N37" s="1">
        <v>-2.6259999999999999</v>
      </c>
      <c r="O37" s="1">
        <v>3.9685818457815198</v>
      </c>
      <c r="P37" s="1">
        <v>-163.89599999999999</v>
      </c>
      <c r="Q37" s="1">
        <v>-129.50800000000001</v>
      </c>
      <c r="R37" s="1">
        <v>-184.65233333333299</v>
      </c>
      <c r="S37" s="1">
        <v>-300.47699999999998</v>
      </c>
      <c r="T37" s="1">
        <v>60.4956062889419</v>
      </c>
      <c r="U37" s="1">
        <v>-115.78</v>
      </c>
      <c r="V37" s="1">
        <v>-87.227000000000004</v>
      </c>
      <c r="W37" s="1">
        <v>-108.1105</v>
      </c>
      <c r="X37" s="1">
        <v>-123.735</v>
      </c>
      <c r="Y37" s="1">
        <v>13.898110486681301</v>
      </c>
      <c r="Z37" s="1">
        <v>-246.71700000000001</v>
      </c>
      <c r="AA37" s="1">
        <v>-195.76900000000001</v>
      </c>
      <c r="AB37" s="1">
        <v>-258.44850000000002</v>
      </c>
      <c r="AC37" s="1">
        <v>-372.11500000000001</v>
      </c>
      <c r="AD37" s="1">
        <v>61.073745386213197</v>
      </c>
      <c r="AE37" s="1">
        <v>-82.822000000000003</v>
      </c>
      <c r="AF37" s="1">
        <v>-66.260999999999996</v>
      </c>
      <c r="AG37" s="1">
        <v>-73.796333333333294</v>
      </c>
      <c r="AH37" s="1">
        <v>-82.822000000000003</v>
      </c>
      <c r="AI37" s="1">
        <v>6.1751272915355102</v>
      </c>
    </row>
    <row r="38" spans="1:35" ht="47.25">
      <c r="A38" s="7" t="s">
        <v>157</v>
      </c>
      <c r="B38" s="1" t="s">
        <v>217</v>
      </c>
      <c r="C38" s="7" t="s">
        <v>158</v>
      </c>
      <c r="D38" s="7" t="s">
        <v>159</v>
      </c>
      <c r="E38" s="7" t="s">
        <v>83</v>
      </c>
      <c r="F38" s="1">
        <v>2224.5</v>
      </c>
      <c r="G38" s="1">
        <v>2224.5</v>
      </c>
      <c r="H38" s="1">
        <v>1988.91</v>
      </c>
      <c r="I38" s="1">
        <v>1868.1</v>
      </c>
      <c r="J38" s="1">
        <v>160.718533675076</v>
      </c>
      <c r="K38" s="1">
        <v>-21.331</v>
      </c>
      <c r="L38" s="1">
        <v>-11.228999999999999</v>
      </c>
      <c r="M38" s="1">
        <v>-16.471250000000001</v>
      </c>
      <c r="N38" s="1">
        <v>-21.331</v>
      </c>
      <c r="O38" s="1">
        <v>4.1300850979933399</v>
      </c>
      <c r="P38" s="1">
        <v>-145.73500000000001</v>
      </c>
      <c r="Q38" s="1">
        <v>-103.425</v>
      </c>
      <c r="R38" s="1">
        <v>-118.303</v>
      </c>
      <c r="S38" s="1">
        <v>-145.73500000000001</v>
      </c>
      <c r="T38" s="1">
        <v>18.753664299722001</v>
      </c>
      <c r="U38" s="1">
        <v>-141.4</v>
      </c>
      <c r="V38" s="1">
        <v>-114.889</v>
      </c>
      <c r="W38" s="1">
        <v>-123.68675</v>
      </c>
      <c r="X38" s="1">
        <v>-141.4</v>
      </c>
      <c r="Y38" s="1">
        <v>11.994460704147301</v>
      </c>
      <c r="Z38" s="1">
        <v>-236.65799999999999</v>
      </c>
      <c r="AA38" s="1">
        <v>-184.74100000000001</v>
      </c>
      <c r="AB38" s="1">
        <v>-201.858</v>
      </c>
      <c r="AC38" s="1">
        <v>-236.65799999999999</v>
      </c>
      <c r="AD38" s="1">
        <v>23.787871545530599</v>
      </c>
      <c r="AE38" s="1">
        <v>-90.921999999999997</v>
      </c>
      <c r="AF38" s="1">
        <v>-75.575000000000003</v>
      </c>
      <c r="AG38" s="1">
        <v>-83.555000000000007</v>
      </c>
      <c r="AH38" s="1">
        <v>-90.921999999999997</v>
      </c>
      <c r="AI38" s="1">
        <v>6.61060042658759</v>
      </c>
    </row>
    <row r="39" spans="1:35" ht="47.25">
      <c r="A39" s="7" t="s">
        <v>160</v>
      </c>
      <c r="B39" s="1" t="s">
        <v>217</v>
      </c>
      <c r="C39" s="7" t="s">
        <v>161</v>
      </c>
      <c r="D39" s="7" t="s">
        <v>162</v>
      </c>
      <c r="E39" s="7" t="s">
        <v>91</v>
      </c>
      <c r="F39" s="1">
        <v>1953.62</v>
      </c>
      <c r="G39" s="1">
        <v>1953.62</v>
      </c>
      <c r="H39" s="1">
        <v>1804.8275000000001</v>
      </c>
      <c r="I39" s="1">
        <v>1660.63</v>
      </c>
      <c r="J39" s="1">
        <v>128.80625149813201</v>
      </c>
      <c r="K39" s="1">
        <v>6.0039999999999996</v>
      </c>
      <c r="L39" s="1">
        <v>12.942</v>
      </c>
      <c r="M39" s="1">
        <v>8.7035</v>
      </c>
      <c r="N39" s="1">
        <v>5.6559999999999997</v>
      </c>
      <c r="O39" s="1">
        <v>3.50309439400844</v>
      </c>
      <c r="P39" s="1">
        <v>-227.464</v>
      </c>
      <c r="Q39" s="1">
        <v>-140.10300000000001</v>
      </c>
      <c r="R39" s="1">
        <v>-176.70699999999999</v>
      </c>
      <c r="S39" s="1">
        <v>-227.464</v>
      </c>
      <c r="T39" s="1">
        <v>36.933419292920398</v>
      </c>
      <c r="U39" s="1">
        <v>-107.627</v>
      </c>
      <c r="V39" s="1">
        <v>-76.814999999999998</v>
      </c>
      <c r="W39" s="1">
        <v>-86.654499999999999</v>
      </c>
      <c r="X39" s="1">
        <v>-107.627</v>
      </c>
      <c r="Y39" s="1">
        <v>14.509027454197801</v>
      </c>
      <c r="Z39" s="1">
        <v>-295.60199999999998</v>
      </c>
      <c r="AA39" s="1">
        <v>-201.84</v>
      </c>
      <c r="AB39" s="1">
        <v>-236.7235</v>
      </c>
      <c r="AC39" s="1">
        <v>-295.60199999999998</v>
      </c>
      <c r="AD39" s="1">
        <v>41.074772772753498</v>
      </c>
      <c r="AE39" s="1">
        <v>-68.138000000000005</v>
      </c>
      <c r="AF39" s="1">
        <v>-54.55</v>
      </c>
      <c r="AG39" s="1">
        <v>-60.016750000000002</v>
      </c>
      <c r="AH39" s="1">
        <v>-68.138000000000005</v>
      </c>
      <c r="AI39" s="1">
        <v>6.2699748736870298</v>
      </c>
    </row>
    <row r="40" spans="1:35" ht="47.25">
      <c r="A40" s="7" t="s">
        <v>163</v>
      </c>
      <c r="B40" s="1" t="s">
        <v>217</v>
      </c>
      <c r="C40" s="7" t="s">
        <v>164</v>
      </c>
      <c r="D40" s="7" t="s">
        <v>165</v>
      </c>
      <c r="E40" s="7" t="s">
        <v>91</v>
      </c>
      <c r="F40" s="1">
        <v>1848.79</v>
      </c>
      <c r="G40" s="1">
        <v>1898.04</v>
      </c>
      <c r="H40" s="1">
        <v>1821.7339999999999</v>
      </c>
      <c r="I40" s="1">
        <v>1730.3</v>
      </c>
      <c r="J40" s="1">
        <v>62.972369972869899</v>
      </c>
      <c r="K40" s="1">
        <v>-7.1639999999999997</v>
      </c>
      <c r="L40" s="1">
        <v>-3.2839999999999998</v>
      </c>
      <c r="M40" s="1">
        <v>-9.2748000000000008</v>
      </c>
      <c r="N40" s="1">
        <v>-16.530999999999999</v>
      </c>
      <c r="O40" s="1">
        <v>4.8310546157128096</v>
      </c>
      <c r="P40" s="1">
        <v>-188.846</v>
      </c>
      <c r="Q40" s="1">
        <v>-188.846</v>
      </c>
      <c r="R40" s="1">
        <v>-213.74359999999999</v>
      </c>
      <c r="S40" s="1">
        <v>-246.517</v>
      </c>
      <c r="T40" s="1">
        <v>26.688554162786701</v>
      </c>
      <c r="U40" s="1">
        <v>-119.502</v>
      </c>
      <c r="V40" s="1">
        <v>-118.82599999999999</v>
      </c>
      <c r="W40" s="1">
        <v>-121.7338</v>
      </c>
      <c r="X40" s="1">
        <v>-128.63999999999999</v>
      </c>
      <c r="Y40" s="1">
        <v>3.9692924054546501</v>
      </c>
      <c r="Z40" s="1">
        <v>-263.41500000000002</v>
      </c>
      <c r="AA40" s="1">
        <v>-263.41500000000002</v>
      </c>
      <c r="AB40" s="1">
        <v>-283.45400000000001</v>
      </c>
      <c r="AC40" s="1">
        <v>-314.375</v>
      </c>
      <c r="AD40" s="1">
        <v>23.3854139475871</v>
      </c>
      <c r="AE40" s="1">
        <v>-74.569000000000003</v>
      </c>
      <c r="AF40" s="1">
        <v>-63.9</v>
      </c>
      <c r="AG40" s="1">
        <v>-69.710400000000007</v>
      </c>
      <c r="AH40" s="1">
        <v>-74.569000000000003</v>
      </c>
      <c r="AI40" s="1">
        <v>4.0457656012181404</v>
      </c>
    </row>
    <row r="41" spans="1:35" ht="47.25">
      <c r="A41" s="7" t="s">
        <v>166</v>
      </c>
      <c r="B41" s="1" t="s">
        <v>217</v>
      </c>
      <c r="C41" s="7" t="s">
        <v>167</v>
      </c>
      <c r="D41" s="7" t="s">
        <v>168</v>
      </c>
      <c r="E41" s="7" t="s">
        <v>98</v>
      </c>
      <c r="F41" s="1">
        <v>3395.78</v>
      </c>
      <c r="G41" s="1">
        <v>3395.78</v>
      </c>
      <c r="H41" s="1">
        <v>3134.9971428571398</v>
      </c>
      <c r="I41" s="1">
        <v>2654.04</v>
      </c>
      <c r="J41" s="1">
        <v>258.07148755815001</v>
      </c>
      <c r="K41" s="1">
        <v>21.74</v>
      </c>
      <c r="L41" s="1">
        <v>21.74</v>
      </c>
      <c r="M41" s="1">
        <v>12.375285714285701</v>
      </c>
      <c r="N41" s="1">
        <v>4.984</v>
      </c>
      <c r="O41" s="1">
        <v>7.3157295538286498</v>
      </c>
      <c r="P41" s="1">
        <v>-425.21699999999998</v>
      </c>
      <c r="Q41" s="1">
        <v>-262.18799999999999</v>
      </c>
      <c r="R41" s="1">
        <v>-344.76442857142899</v>
      </c>
      <c r="S41" s="1">
        <v>-425.21699999999998</v>
      </c>
      <c r="T41" s="1">
        <v>62.991515542061002</v>
      </c>
      <c r="U41" s="1">
        <v>-192.756</v>
      </c>
      <c r="V41" s="1">
        <v>-154.9</v>
      </c>
      <c r="W41" s="1">
        <v>-173.533285714286</v>
      </c>
      <c r="X41" s="1">
        <v>-192.756</v>
      </c>
      <c r="Y41" s="1">
        <v>12.035422160083501</v>
      </c>
      <c r="Z41" s="1">
        <v>-554.66899999999998</v>
      </c>
      <c r="AA41" s="1">
        <v>-390.74799999999999</v>
      </c>
      <c r="AB41" s="1">
        <v>-461.72</v>
      </c>
      <c r="AC41" s="1">
        <v>-554.66899999999998</v>
      </c>
      <c r="AD41" s="1">
        <v>57.997873277101</v>
      </c>
      <c r="AE41" s="1">
        <v>-129.453</v>
      </c>
      <c r="AF41" s="1">
        <v>-91.57</v>
      </c>
      <c r="AG41" s="1">
        <v>-116.955857142857</v>
      </c>
      <c r="AH41" s="1">
        <v>-129.453</v>
      </c>
      <c r="AI41" s="1">
        <v>14.093073303678599</v>
      </c>
    </row>
    <row r="42" spans="1:35" ht="47.25">
      <c r="A42" s="7" t="s">
        <v>169</v>
      </c>
      <c r="B42" s="1" t="s">
        <v>217</v>
      </c>
      <c r="C42" s="7" t="s">
        <v>170</v>
      </c>
      <c r="D42" s="7" t="s">
        <v>171</v>
      </c>
      <c r="E42" s="7" t="s">
        <v>98</v>
      </c>
      <c r="F42" s="1">
        <v>2716.76</v>
      </c>
      <c r="G42" s="1">
        <v>2716.76</v>
      </c>
      <c r="H42" s="1">
        <v>2499.6</v>
      </c>
      <c r="I42" s="1">
        <v>2389.42</v>
      </c>
      <c r="J42" s="1">
        <v>188.07288268115701</v>
      </c>
      <c r="K42" s="1">
        <v>-2.831</v>
      </c>
      <c r="L42" s="1">
        <v>5.9080000000000004</v>
      </c>
      <c r="M42" s="1">
        <v>1.56</v>
      </c>
      <c r="N42" s="1">
        <v>-2.831</v>
      </c>
      <c r="O42" s="1">
        <v>4.3696586823229104</v>
      </c>
      <c r="P42" s="1">
        <v>-292.202</v>
      </c>
      <c r="Q42" s="1">
        <v>-292.202</v>
      </c>
      <c r="R42" s="1">
        <v>-329.899333333333</v>
      </c>
      <c r="S42" s="1">
        <v>-354.03699999999998</v>
      </c>
      <c r="T42" s="1">
        <v>33.072499547710798</v>
      </c>
      <c r="U42" s="1">
        <v>-148</v>
      </c>
      <c r="V42" s="1">
        <v>-136.78700000000001</v>
      </c>
      <c r="W42" s="1">
        <v>-142.45533333333299</v>
      </c>
      <c r="X42" s="1">
        <v>-148</v>
      </c>
      <c r="Y42" s="1">
        <v>5.6075228339555903</v>
      </c>
      <c r="Z42" s="1">
        <v>-378.93099999999998</v>
      </c>
      <c r="AA42" s="1">
        <v>-378.93099999999998</v>
      </c>
      <c r="AB42" s="1">
        <v>-407.934666666667</v>
      </c>
      <c r="AC42" s="1">
        <v>-427.411</v>
      </c>
      <c r="AD42" s="1">
        <v>25.605764201314798</v>
      </c>
      <c r="AE42" s="1">
        <v>-86.728999999999999</v>
      </c>
      <c r="AF42" s="1">
        <v>-73.373999999999995</v>
      </c>
      <c r="AG42" s="1">
        <v>-78.035333333333298</v>
      </c>
      <c r="AH42" s="1">
        <v>-86.728999999999999</v>
      </c>
      <c r="AI42" s="1">
        <v>7.5355019961070502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66"/>
  <sheetViews>
    <sheetView topLeftCell="A47" zoomScale="65" zoomScaleNormal="65" workbookViewId="0">
      <selection activeCell="A39" sqref="A39"/>
    </sheetView>
  </sheetViews>
  <sheetFormatPr defaultColWidth="8.375" defaultRowHeight="15.75"/>
  <cols>
    <col min="1" max="2" width="11.125" customWidth="1"/>
    <col min="3" max="3" width="13.625" customWidth="1"/>
    <col min="4" max="4" width="7.625" customWidth="1"/>
    <col min="5" max="5" width="6.875" customWidth="1"/>
    <col min="6" max="6" width="26.375" customWidth="1"/>
    <col min="7" max="8" width="7.125" customWidth="1"/>
    <col min="9" max="9" width="8" customWidth="1"/>
    <col min="10" max="10" width="7.125" customWidth="1"/>
    <col min="11" max="11" width="15.5" customWidth="1"/>
    <col min="12" max="12" width="4.875" customWidth="1"/>
    <col min="13" max="13" width="5.25" customWidth="1"/>
    <col min="14" max="14" width="7.75" customWidth="1"/>
    <col min="15" max="15" width="4.875" customWidth="1"/>
    <col min="16" max="16" width="15.5" customWidth="1"/>
    <col min="17" max="18" width="7.75" customWidth="1"/>
    <col min="19" max="19" width="9.625" customWidth="1"/>
    <col min="20" max="20" width="6.75" customWidth="1"/>
    <col min="21" max="21" width="15.5" customWidth="1"/>
    <col min="22" max="23" width="7.75" customWidth="1"/>
    <col min="24" max="24" width="9.625" customWidth="1"/>
    <col min="25" max="25" width="7.75" customWidth="1"/>
    <col min="26" max="26" width="15.5" customWidth="1"/>
    <col min="27" max="28" width="7.75" customWidth="1"/>
    <col min="29" max="29" width="9.625" customWidth="1"/>
    <col min="30" max="30" width="7.75" customWidth="1"/>
    <col min="31" max="31" width="15.5" customWidth="1"/>
    <col min="32" max="33" width="6.75" customWidth="1"/>
    <col min="34" max="34" width="10.25" customWidth="1"/>
    <col min="35" max="35" width="6.75" customWidth="1"/>
    <col min="36" max="36" width="15.5" customWidth="1"/>
  </cols>
  <sheetData>
    <row r="1" spans="1:36" s="1" customFormat="1" ht="122.85" customHeight="1"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</row>
    <row r="2" spans="1:36">
      <c r="B2" s="8" t="s">
        <v>73</v>
      </c>
      <c r="F2" s="8" t="s">
        <v>172</v>
      </c>
      <c r="G2" t="str">
        <f>IF($B$17=$F$2,Q17,"")&amp;IF($B$18=F2,Q18,"")&amp;IF($B$19=F2,Q19,"")&amp;IF($B$20=F2,Q20,"")</f>
        <v>2271.51</v>
      </c>
      <c r="H2">
        <f>MAX(Q17:Q20)</f>
        <v>2395.64</v>
      </c>
      <c r="I2">
        <f>AVERAGE(Q17:Q25)</f>
        <v>2281.0149999999999</v>
      </c>
      <c r="J2">
        <f>MIN(Q17:Q20)</f>
        <v>2225.83</v>
      </c>
      <c r="K2">
        <f>STDEV(Q17:Q22)</f>
        <v>79.095141232990159</v>
      </c>
      <c r="L2" t="str">
        <f>IF($B$17=$F$2,U17,"")&amp;IF($B$18=F2,U18,"")&amp;IF($B$19=F2,U19,"")&amp;IF($B$20=F2,U20,"")</f>
        <v>-6.49</v>
      </c>
      <c r="M2">
        <f>MAX(U17:U20)</f>
        <v>2.8420000000000001</v>
      </c>
      <c r="N2">
        <f>AVERAGE(U17:U20)</f>
        <v>-1.06325</v>
      </c>
      <c r="O2">
        <f>MIN(U17:U20)</f>
        <v>-6.49</v>
      </c>
      <c r="P2">
        <f>STDEV(U17:U20)</f>
        <v>3.9378706068974214</v>
      </c>
      <c r="Q2" t="str">
        <f>IF($B$17=$F$2,W17,"")&amp;IF($B$18=F2,W18,"")&amp;IF($B$19=F2,W19,"")&amp;IF($B$20=F2,W20,"")</f>
        <v>-110.583</v>
      </c>
      <c r="R2">
        <f>MAX(W17:W20)</f>
        <v>-110.583</v>
      </c>
      <c r="S2">
        <f>AVERAGE(W17:W20)</f>
        <v>-208.87774999999999</v>
      </c>
      <c r="T2">
        <f>MIN(W17:W20)</f>
        <v>-285.68</v>
      </c>
      <c r="U2">
        <f>STDEV(W17:W20)</f>
        <v>78.753429074019877</v>
      </c>
      <c r="V2" t="str">
        <f>IF($B$17=$F$2,E17,"")&amp;IF($B$18=F2,E18,"")&amp;IF($B$19=F2,E19,"")&amp;IF($B$20=F2,E20,"")</f>
        <v>-128.787</v>
      </c>
      <c r="W2">
        <f>MAX(E17:E20)</f>
        <v>-128.43899999999999</v>
      </c>
      <c r="X2">
        <f>AVERAGE(E17:E20)</f>
        <v>-132.10124999999999</v>
      </c>
      <c r="Y2">
        <f>MIN(E17:E20)</f>
        <v>-141.69800000000001</v>
      </c>
      <c r="Z2">
        <f>STDEV(E17:E20)</f>
        <v>6.4124786874239774</v>
      </c>
      <c r="AA2" t="str">
        <f>IF($B$17=$F$2,AA17,"")&amp;IF($B$18=F2,AA18,"")&amp;IF($B$19=F2,AA19,"")&amp;IF($B$20=F2,AA20,"")</f>
        <v>-210.763</v>
      </c>
      <c r="AB2">
        <f>MAX(AA17:AA20)</f>
        <v>-210.76300000000001</v>
      </c>
      <c r="AC2">
        <f>AVERAGE(AA17:AA20)</f>
        <v>-298.14024999999998</v>
      </c>
      <c r="AD2">
        <f>MIN(AA17:AA20)</f>
        <v>-358.298</v>
      </c>
      <c r="AE2">
        <f>STDEV(AA17:AA20)</f>
        <v>69.735207035255996</v>
      </c>
      <c r="AF2" t="str">
        <f>IF($B$17=$F$2,AB17,"")&amp;IF($B$18=F2,AB18,"")&amp;IF($B$19=F2,AB19,"")&amp;IF($B$20=F2,AB20,"")</f>
        <v>-100.18</v>
      </c>
      <c r="AG2">
        <f>MAX(AB17:AB20)</f>
        <v>-72.617999999999995</v>
      </c>
      <c r="AH2">
        <f>AVERAGE(AB17:AB20)</f>
        <v>-89.262249999999995</v>
      </c>
      <c r="AI2">
        <f>MIN(AB17:AB20)</f>
        <v>-100.18</v>
      </c>
      <c r="AJ2">
        <f>STDEV(AB17:AB20)</f>
        <v>11.755439716006746</v>
      </c>
    </row>
    <row r="3" spans="1:36" ht="31.5">
      <c r="B3" s="7" t="s">
        <v>76</v>
      </c>
      <c r="F3" s="8" t="s">
        <v>172</v>
      </c>
      <c r="G3" t="str">
        <f>IF($B$26=$F$2,Q26,"")&amp;IF($B$27=F3,Q27,"")&amp;IF($B$28=F3,Q28,"")&amp;IF($B$29=F3,Q29,"")&amp;IF($B$30=F3,Q30,"")&amp;IF($B$31=F3,Q31,"")&amp;IF($B$32=F3,Q32,"")&amp;IF($B$33=F3,Q33,"")&amp;IF($B$34=F3,Q34,"")</f>
        <v>2738.51</v>
      </c>
    </row>
    <row r="16" spans="1:36" ht="94.5">
      <c r="A16" s="7" t="s">
        <v>73</v>
      </c>
      <c r="B16" s="9" t="s">
        <v>173</v>
      </c>
      <c r="C16" s="9" t="s">
        <v>174</v>
      </c>
      <c r="D16" s="9" t="s">
        <v>175</v>
      </c>
      <c r="E16" s="9" t="s">
        <v>176</v>
      </c>
      <c r="F16" s="9" t="s">
        <v>177</v>
      </c>
      <c r="G16" s="9" t="s">
        <v>178</v>
      </c>
      <c r="H16" s="9" t="s">
        <v>179</v>
      </c>
      <c r="I16" s="9" t="s">
        <v>180</v>
      </c>
      <c r="J16" s="9" t="s">
        <v>181</v>
      </c>
      <c r="K16" s="9" t="s">
        <v>182</v>
      </c>
      <c r="L16" s="9" t="s">
        <v>183</v>
      </c>
      <c r="M16" s="9" t="s">
        <v>184</v>
      </c>
      <c r="N16" s="9" t="s">
        <v>185</v>
      </c>
      <c r="O16" s="9" t="s">
        <v>186</v>
      </c>
      <c r="P16" s="9" t="s">
        <v>187</v>
      </c>
      <c r="Q16" s="9" t="s">
        <v>188</v>
      </c>
      <c r="R16" s="9" t="s">
        <v>189</v>
      </c>
      <c r="S16" s="9" t="s">
        <v>190</v>
      </c>
      <c r="T16" s="9" t="s">
        <v>191</v>
      </c>
      <c r="U16" s="9" t="s">
        <v>192</v>
      </c>
      <c r="V16" s="9" t="s">
        <v>193</v>
      </c>
      <c r="W16" s="9" t="s">
        <v>194</v>
      </c>
      <c r="X16" s="9" t="s">
        <v>195</v>
      </c>
      <c r="Y16" s="9" t="s">
        <v>196</v>
      </c>
      <c r="Z16" s="9" t="s">
        <v>197</v>
      </c>
      <c r="AA16" s="9" t="s">
        <v>198</v>
      </c>
      <c r="AB16" s="9" t="s">
        <v>199</v>
      </c>
      <c r="AC16" s="9" t="s">
        <v>200</v>
      </c>
      <c r="AD16" s="9" t="s">
        <v>201</v>
      </c>
    </row>
    <row r="17" spans="1:30" ht="47.25">
      <c r="B17" s="7" t="s">
        <v>202</v>
      </c>
      <c r="C17" s="7" t="s">
        <v>203</v>
      </c>
      <c r="D17" s="7">
        <v>1</v>
      </c>
      <c r="E17" s="7">
        <v>-141.69800000000001</v>
      </c>
      <c r="F17" s="7">
        <v>0</v>
      </c>
      <c r="G17" s="7">
        <v>1</v>
      </c>
      <c r="H17" s="7">
        <v>0</v>
      </c>
      <c r="I17" s="7">
        <v>0</v>
      </c>
      <c r="J17" s="7">
        <v>1</v>
      </c>
      <c r="K17" s="7">
        <v>1</v>
      </c>
      <c r="L17" s="7">
        <v>1</v>
      </c>
      <c r="M17" s="7">
        <v>1</v>
      </c>
      <c r="N17" s="7">
        <v>0</v>
      </c>
      <c r="O17" s="7">
        <v>0</v>
      </c>
      <c r="P17" s="7">
        <v>0</v>
      </c>
      <c r="Q17" s="7">
        <v>2395.64</v>
      </c>
      <c r="R17" s="7">
        <v>0</v>
      </c>
      <c r="S17" s="7">
        <v>0</v>
      </c>
      <c r="T17" s="7">
        <v>0</v>
      </c>
      <c r="U17" s="7">
        <v>2.8420000000000001</v>
      </c>
      <c r="V17" s="7">
        <v>0</v>
      </c>
      <c r="W17" s="7">
        <v>-257.14</v>
      </c>
      <c r="X17" s="7">
        <v>0</v>
      </c>
      <c r="Y17" s="7">
        <v>0</v>
      </c>
      <c r="Z17" s="7">
        <v>0</v>
      </c>
      <c r="AA17" s="7">
        <v>-350.25200000000001</v>
      </c>
      <c r="AB17" s="7">
        <v>-93.111999999999995</v>
      </c>
      <c r="AC17" s="7">
        <v>0</v>
      </c>
      <c r="AD17" s="7">
        <v>0</v>
      </c>
    </row>
    <row r="18" spans="1:30" ht="47.25">
      <c r="B18" s="7" t="s">
        <v>172</v>
      </c>
      <c r="C18" s="7" t="s">
        <v>203</v>
      </c>
      <c r="D18" s="7">
        <v>3</v>
      </c>
      <c r="E18" s="7">
        <v>-128.78700000000001</v>
      </c>
      <c r="F18" s="7">
        <v>2.0640000000000001</v>
      </c>
      <c r="G18" s="7">
        <v>0.65400000000000003</v>
      </c>
      <c r="H18" s="7">
        <v>7.3789999999999996</v>
      </c>
      <c r="I18" s="7">
        <v>3.274</v>
      </c>
      <c r="J18" s="7">
        <v>0.52300000000000002</v>
      </c>
      <c r="K18" s="7">
        <v>1</v>
      </c>
      <c r="L18" s="7">
        <v>1</v>
      </c>
      <c r="M18" s="7">
        <v>3</v>
      </c>
      <c r="N18" s="7">
        <v>0</v>
      </c>
      <c r="O18" s="7">
        <v>0</v>
      </c>
      <c r="P18" s="7">
        <v>0</v>
      </c>
      <c r="Q18" s="7">
        <v>2271.5100000000002</v>
      </c>
      <c r="R18" s="7">
        <v>0</v>
      </c>
      <c r="S18" s="7">
        <v>0</v>
      </c>
      <c r="T18" s="7">
        <v>0</v>
      </c>
      <c r="U18" s="7">
        <v>-6.49</v>
      </c>
      <c r="V18" s="7">
        <v>0</v>
      </c>
      <c r="W18" s="7">
        <v>-110.583</v>
      </c>
      <c r="X18" s="7">
        <v>0</v>
      </c>
      <c r="Y18" s="7">
        <v>0</v>
      </c>
      <c r="Z18" s="7">
        <v>0</v>
      </c>
      <c r="AA18" s="7">
        <v>-210.76300000000001</v>
      </c>
      <c r="AB18" s="7">
        <v>-100.18</v>
      </c>
      <c r="AC18" s="7">
        <v>0</v>
      </c>
      <c r="AD18" s="7">
        <v>0</v>
      </c>
    </row>
    <row r="19" spans="1:30" ht="47.25">
      <c r="B19" s="7" t="s">
        <v>204</v>
      </c>
      <c r="C19" s="7" t="s">
        <v>203</v>
      </c>
      <c r="D19" s="7">
        <v>2</v>
      </c>
      <c r="E19" s="7">
        <v>-129.48099999999999</v>
      </c>
      <c r="F19" s="7">
        <v>2.4009999999999998</v>
      </c>
      <c r="G19" s="7">
        <v>0.60499999999999998</v>
      </c>
      <c r="H19" s="7">
        <v>13.56</v>
      </c>
      <c r="I19" s="7">
        <v>4.0739999999999998</v>
      </c>
      <c r="J19" s="7">
        <v>0.38900000000000001</v>
      </c>
      <c r="K19" s="7">
        <v>1</v>
      </c>
      <c r="L19" s="7">
        <v>1</v>
      </c>
      <c r="M19" s="7">
        <v>2</v>
      </c>
      <c r="N19" s="7">
        <v>0</v>
      </c>
      <c r="O19" s="7">
        <v>0</v>
      </c>
      <c r="P19" s="7">
        <v>0</v>
      </c>
      <c r="Q19" s="7">
        <v>2225.83</v>
      </c>
      <c r="R19" s="7">
        <v>0</v>
      </c>
      <c r="S19" s="7">
        <v>0</v>
      </c>
      <c r="T19" s="7">
        <v>0</v>
      </c>
      <c r="U19" s="7">
        <v>0.27300000000000002</v>
      </c>
      <c r="V19" s="7">
        <v>0</v>
      </c>
      <c r="W19" s="7">
        <v>-285.68</v>
      </c>
      <c r="X19" s="7">
        <v>0</v>
      </c>
      <c r="Y19" s="7">
        <v>0</v>
      </c>
      <c r="Z19" s="7">
        <v>0</v>
      </c>
      <c r="AA19" s="7">
        <v>-358.298</v>
      </c>
      <c r="AB19" s="7">
        <v>-72.617999999999995</v>
      </c>
      <c r="AC19" s="7">
        <v>0</v>
      </c>
      <c r="AD19" s="7">
        <v>0</v>
      </c>
    </row>
    <row r="20" spans="1:30" ht="47.25">
      <c r="B20" s="7" t="s">
        <v>205</v>
      </c>
      <c r="C20" s="7" t="s">
        <v>203</v>
      </c>
      <c r="D20" s="7">
        <v>4</v>
      </c>
      <c r="E20" s="7">
        <v>-128.43899999999999</v>
      </c>
      <c r="F20" s="7">
        <v>2.3849999999999998</v>
      </c>
      <c r="G20" s="7">
        <v>0.56799999999999995</v>
      </c>
      <c r="H20" s="7">
        <v>12.255000000000001</v>
      </c>
      <c r="I20" s="7">
        <v>3.9470000000000001</v>
      </c>
      <c r="J20" s="7">
        <v>0.39200000000000002</v>
      </c>
      <c r="K20" s="7">
        <v>1</v>
      </c>
      <c r="L20" s="7">
        <v>1</v>
      </c>
      <c r="M20" s="7">
        <v>4</v>
      </c>
      <c r="N20" s="7">
        <v>0</v>
      </c>
      <c r="O20" s="7">
        <v>0</v>
      </c>
      <c r="P20" s="7">
        <v>0</v>
      </c>
      <c r="Q20" s="7">
        <v>2231.08</v>
      </c>
      <c r="R20" s="7">
        <v>0</v>
      </c>
      <c r="S20" s="7">
        <v>0</v>
      </c>
      <c r="T20" s="7">
        <v>0</v>
      </c>
      <c r="U20" s="7">
        <v>-0.878</v>
      </c>
      <c r="V20" s="7">
        <v>0</v>
      </c>
      <c r="W20" s="7">
        <v>-182.108</v>
      </c>
      <c r="X20" s="7">
        <v>0</v>
      </c>
      <c r="Y20" s="7">
        <v>0</v>
      </c>
      <c r="Z20" s="7">
        <v>0</v>
      </c>
      <c r="AA20" s="7">
        <v>-273.24799999999999</v>
      </c>
      <c r="AB20" s="7">
        <v>-91.138999999999996</v>
      </c>
      <c r="AC20" s="7">
        <v>0</v>
      </c>
      <c r="AD20" s="7">
        <v>0</v>
      </c>
    </row>
    <row r="25" spans="1:30" ht="94.5">
      <c r="A25" s="7" t="s">
        <v>77</v>
      </c>
      <c r="B25" s="9" t="s">
        <v>173</v>
      </c>
      <c r="C25" s="9" t="s">
        <v>174</v>
      </c>
      <c r="D25" s="9" t="s">
        <v>175</v>
      </c>
      <c r="E25" s="9" t="s">
        <v>176</v>
      </c>
      <c r="F25" s="9" t="s">
        <v>177</v>
      </c>
      <c r="G25" s="9" t="s">
        <v>178</v>
      </c>
      <c r="H25" s="9" t="s">
        <v>179</v>
      </c>
      <c r="I25" s="9" t="s">
        <v>180</v>
      </c>
      <c r="J25" s="9" t="s">
        <v>181</v>
      </c>
      <c r="K25" s="9" t="s">
        <v>182</v>
      </c>
      <c r="L25" s="9" t="s">
        <v>183</v>
      </c>
      <c r="M25" s="9" t="s">
        <v>184</v>
      </c>
      <c r="N25" s="9" t="s">
        <v>185</v>
      </c>
      <c r="O25" s="9" t="s">
        <v>186</v>
      </c>
      <c r="P25" s="9" t="s">
        <v>187</v>
      </c>
      <c r="Q25" s="9" t="s">
        <v>188</v>
      </c>
      <c r="R25" s="9" t="s">
        <v>189</v>
      </c>
      <c r="S25" s="9" t="s">
        <v>190</v>
      </c>
      <c r="T25" s="9" t="s">
        <v>191</v>
      </c>
      <c r="U25" s="9" t="s">
        <v>192</v>
      </c>
      <c r="V25" s="9" t="s">
        <v>193</v>
      </c>
      <c r="W25" s="9" t="s">
        <v>194</v>
      </c>
      <c r="X25" s="9" t="s">
        <v>195</v>
      </c>
      <c r="Y25" s="9" t="s">
        <v>196</v>
      </c>
      <c r="Z25" s="9" t="s">
        <v>197</v>
      </c>
      <c r="AA25" s="9" t="s">
        <v>198</v>
      </c>
      <c r="AB25" s="9" t="s">
        <v>199</v>
      </c>
      <c r="AC25" s="9" t="s">
        <v>200</v>
      </c>
      <c r="AD25" s="9" t="s">
        <v>201</v>
      </c>
    </row>
    <row r="26" spans="1:30" ht="47.25">
      <c r="B26" s="7" t="s">
        <v>172</v>
      </c>
      <c r="C26" s="7" t="s">
        <v>203</v>
      </c>
      <c r="D26" s="7">
        <v>1</v>
      </c>
      <c r="E26" s="7">
        <v>-163.30500000000001</v>
      </c>
      <c r="F26" s="7">
        <v>0</v>
      </c>
      <c r="G26" s="7">
        <v>1</v>
      </c>
      <c r="H26" s="7">
        <v>0</v>
      </c>
      <c r="I26" s="7">
        <v>0</v>
      </c>
      <c r="J26" s="7">
        <v>1</v>
      </c>
      <c r="K26" s="7">
        <v>1</v>
      </c>
      <c r="L26" s="7">
        <v>1</v>
      </c>
      <c r="M26" s="7">
        <v>1</v>
      </c>
      <c r="N26" s="7">
        <v>0</v>
      </c>
      <c r="O26" s="7">
        <v>0</v>
      </c>
      <c r="P26" s="7">
        <v>0</v>
      </c>
      <c r="Q26" s="7">
        <v>2738.51</v>
      </c>
      <c r="R26" s="7">
        <v>0</v>
      </c>
      <c r="S26" s="7">
        <v>0</v>
      </c>
      <c r="T26" s="7">
        <v>0</v>
      </c>
      <c r="U26" s="7">
        <v>0.26300000000000001</v>
      </c>
      <c r="V26" s="7">
        <v>0</v>
      </c>
      <c r="W26" s="7">
        <v>-277.89800000000002</v>
      </c>
      <c r="X26" s="7">
        <v>0</v>
      </c>
      <c r="Y26" s="7">
        <v>0</v>
      </c>
      <c r="Z26" s="7">
        <v>0</v>
      </c>
      <c r="AA26" s="7">
        <v>-385.887</v>
      </c>
      <c r="AB26" s="7">
        <v>-107.989</v>
      </c>
      <c r="AC26" s="7">
        <v>0</v>
      </c>
      <c r="AD26" s="7">
        <v>0</v>
      </c>
    </row>
    <row r="27" spans="1:30" ht="47.25">
      <c r="B27" s="7" t="s">
        <v>206</v>
      </c>
      <c r="C27" s="7" t="s">
        <v>203</v>
      </c>
      <c r="D27" s="7">
        <v>2</v>
      </c>
      <c r="E27" s="7">
        <v>-151.727</v>
      </c>
      <c r="F27" s="7">
        <v>1.419</v>
      </c>
      <c r="G27" s="7">
        <v>0.755</v>
      </c>
      <c r="H27" s="7">
        <v>2.5419999999999998</v>
      </c>
      <c r="I27" s="7">
        <v>2.17</v>
      </c>
      <c r="J27" s="7">
        <v>0.73399999999999999</v>
      </c>
      <c r="K27" s="7">
        <v>1</v>
      </c>
      <c r="L27" s="7">
        <v>1</v>
      </c>
      <c r="M27" s="7">
        <v>2</v>
      </c>
      <c r="N27" s="7">
        <v>0</v>
      </c>
      <c r="O27" s="7">
        <v>0</v>
      </c>
      <c r="P27" s="7">
        <v>0</v>
      </c>
      <c r="Q27" s="7">
        <v>2603.23</v>
      </c>
      <c r="R27" s="7">
        <v>0</v>
      </c>
      <c r="S27" s="7">
        <v>0</v>
      </c>
      <c r="T27" s="7">
        <v>0</v>
      </c>
      <c r="U27" s="7">
        <v>7.3410000000000002</v>
      </c>
      <c r="V27" s="7">
        <v>0</v>
      </c>
      <c r="W27" s="7">
        <v>-312.59800000000001</v>
      </c>
      <c r="X27" s="7">
        <v>0</v>
      </c>
      <c r="Y27" s="7">
        <v>0</v>
      </c>
      <c r="Z27" s="7">
        <v>0</v>
      </c>
      <c r="AA27" s="7">
        <v>-409.14600000000002</v>
      </c>
      <c r="AB27" s="7">
        <v>-96.548000000000002</v>
      </c>
      <c r="AC27" s="7">
        <v>0</v>
      </c>
      <c r="AD27" s="7">
        <v>0</v>
      </c>
    </row>
    <row r="28" spans="1:30" ht="47.25">
      <c r="B28" s="7" t="s">
        <v>207</v>
      </c>
      <c r="C28" s="7" t="s">
        <v>203</v>
      </c>
      <c r="D28" s="7">
        <v>3</v>
      </c>
      <c r="E28" s="7">
        <v>-142.67099999999999</v>
      </c>
      <c r="F28" s="7">
        <v>1.5169999999999999</v>
      </c>
      <c r="G28" s="7">
        <v>0.73499999999999999</v>
      </c>
      <c r="H28" s="7">
        <v>3.1150000000000002</v>
      </c>
      <c r="I28" s="7">
        <v>2.2130000000000001</v>
      </c>
      <c r="J28" s="7">
        <v>0.70399999999999996</v>
      </c>
      <c r="K28" s="7">
        <v>1</v>
      </c>
      <c r="L28" s="7">
        <v>1</v>
      </c>
      <c r="M28" s="7">
        <v>3</v>
      </c>
      <c r="N28" s="7">
        <v>0</v>
      </c>
      <c r="O28" s="7">
        <v>0</v>
      </c>
      <c r="P28" s="7">
        <v>0</v>
      </c>
      <c r="Q28" s="7">
        <v>2602.04</v>
      </c>
      <c r="R28" s="7">
        <v>0</v>
      </c>
      <c r="S28" s="7">
        <v>0</v>
      </c>
      <c r="T28" s="7">
        <v>0</v>
      </c>
      <c r="U28" s="7">
        <v>10.831</v>
      </c>
      <c r="V28" s="7">
        <v>0</v>
      </c>
      <c r="W28" s="7">
        <v>-287.56900000000002</v>
      </c>
      <c r="X28" s="7">
        <v>0</v>
      </c>
      <c r="Y28" s="7">
        <v>0</v>
      </c>
      <c r="Z28" s="7">
        <v>0</v>
      </c>
      <c r="AA28" s="7">
        <v>-383.55700000000002</v>
      </c>
      <c r="AB28" s="7">
        <v>-95.988</v>
      </c>
      <c r="AC28" s="7">
        <v>0</v>
      </c>
      <c r="AD28" s="7">
        <v>0</v>
      </c>
    </row>
    <row r="29" spans="1:30" ht="47.25">
      <c r="B29" s="7" t="s">
        <v>208</v>
      </c>
      <c r="C29" s="7" t="s">
        <v>203</v>
      </c>
      <c r="D29" s="7">
        <v>4</v>
      </c>
      <c r="E29" s="7">
        <v>-141.619</v>
      </c>
      <c r="F29" s="7">
        <v>1.2210000000000001</v>
      </c>
      <c r="G29" s="7">
        <v>0.755</v>
      </c>
      <c r="H29" s="7">
        <v>2.355</v>
      </c>
      <c r="I29" s="7">
        <v>1.8109999999999999</v>
      </c>
      <c r="J29" s="7">
        <v>0.76200000000000001</v>
      </c>
      <c r="K29" s="7">
        <v>1</v>
      </c>
      <c r="L29" s="7">
        <v>1</v>
      </c>
      <c r="M29" s="7">
        <v>4</v>
      </c>
      <c r="N29" s="7">
        <v>0</v>
      </c>
      <c r="O29" s="7">
        <v>0</v>
      </c>
      <c r="P29" s="7">
        <v>0</v>
      </c>
      <c r="Q29" s="7">
        <v>2566.3000000000002</v>
      </c>
      <c r="R29" s="7">
        <v>0</v>
      </c>
      <c r="S29" s="7">
        <v>0</v>
      </c>
      <c r="T29" s="7">
        <v>0</v>
      </c>
      <c r="U29" s="7">
        <v>12.29</v>
      </c>
      <c r="V29" s="7">
        <v>0</v>
      </c>
      <c r="W29" s="7">
        <v>-281.78399999999999</v>
      </c>
      <c r="X29" s="7">
        <v>0</v>
      </c>
      <c r="Y29" s="7">
        <v>0</v>
      </c>
      <c r="Z29" s="7">
        <v>0</v>
      </c>
      <c r="AA29" s="7">
        <v>-379.33600000000001</v>
      </c>
      <c r="AB29" s="7">
        <v>-97.552000000000007</v>
      </c>
      <c r="AC29" s="7">
        <v>0</v>
      </c>
      <c r="AD29" s="7">
        <v>0</v>
      </c>
    </row>
    <row r="30" spans="1:30" ht="47.25">
      <c r="B30" s="7" t="s">
        <v>205</v>
      </c>
      <c r="C30" s="7" t="s">
        <v>203</v>
      </c>
      <c r="D30" s="7">
        <v>5</v>
      </c>
      <c r="E30" s="7">
        <v>-137.09100000000001</v>
      </c>
      <c r="F30" s="7">
        <v>1.58</v>
      </c>
      <c r="G30" s="7">
        <v>0.66700000000000004</v>
      </c>
      <c r="H30" s="7">
        <v>2.44</v>
      </c>
      <c r="I30" s="7">
        <v>2.2679999999999998</v>
      </c>
      <c r="J30" s="7">
        <v>0.68799999999999994</v>
      </c>
      <c r="K30" s="7">
        <v>1</v>
      </c>
      <c r="L30" s="7">
        <v>1</v>
      </c>
      <c r="M30" s="7">
        <v>5</v>
      </c>
      <c r="N30" s="7">
        <v>0</v>
      </c>
      <c r="O30" s="7">
        <v>0</v>
      </c>
      <c r="P30" s="7">
        <v>0</v>
      </c>
      <c r="Q30" s="7">
        <v>2563.1</v>
      </c>
      <c r="R30" s="7">
        <v>0</v>
      </c>
      <c r="S30" s="7">
        <v>0</v>
      </c>
      <c r="T30" s="7">
        <v>0</v>
      </c>
      <c r="U30" s="7">
        <v>5.3680000000000003</v>
      </c>
      <c r="V30" s="7">
        <v>0</v>
      </c>
      <c r="W30" s="7">
        <v>-310.173</v>
      </c>
      <c r="X30" s="7">
        <v>0</v>
      </c>
      <c r="Y30" s="7">
        <v>0</v>
      </c>
      <c r="Z30" s="7">
        <v>0</v>
      </c>
      <c r="AA30" s="7">
        <v>-390.59699999999998</v>
      </c>
      <c r="AB30" s="7">
        <v>-80.424000000000007</v>
      </c>
      <c r="AC30" s="7">
        <v>0</v>
      </c>
      <c r="AD30" s="7">
        <v>0</v>
      </c>
    </row>
    <row r="31" spans="1:30" ht="47.25">
      <c r="B31" s="7" t="s">
        <v>202</v>
      </c>
      <c r="C31" s="7" t="s">
        <v>203</v>
      </c>
      <c r="D31" s="7">
        <v>6</v>
      </c>
      <c r="E31" s="7">
        <v>-136.62</v>
      </c>
      <c r="F31" s="7">
        <v>2.052</v>
      </c>
      <c r="G31" s="7">
        <v>0.57799999999999996</v>
      </c>
      <c r="H31" s="7">
        <v>6.1310000000000002</v>
      </c>
      <c r="I31" s="7">
        <v>3.4329999999999998</v>
      </c>
      <c r="J31" s="7">
        <v>0.52800000000000002</v>
      </c>
      <c r="K31" s="7">
        <v>1</v>
      </c>
      <c r="L31" s="7">
        <v>1</v>
      </c>
      <c r="M31" s="7">
        <v>6</v>
      </c>
      <c r="N31" s="7">
        <v>0</v>
      </c>
      <c r="O31" s="7">
        <v>0</v>
      </c>
      <c r="P31" s="7">
        <v>0</v>
      </c>
      <c r="Q31" s="7">
        <v>2448.27</v>
      </c>
      <c r="R31" s="7">
        <v>0</v>
      </c>
      <c r="S31" s="7">
        <v>0</v>
      </c>
      <c r="T31" s="7">
        <v>0</v>
      </c>
      <c r="U31" s="7">
        <v>9.27</v>
      </c>
      <c r="V31" s="7">
        <v>0</v>
      </c>
      <c r="W31" s="7">
        <v>-326.40899999999999</v>
      </c>
      <c r="X31" s="7">
        <v>0</v>
      </c>
      <c r="Y31" s="7">
        <v>0</v>
      </c>
      <c r="Z31" s="7">
        <v>0</v>
      </c>
      <c r="AA31" s="7">
        <v>-407.01600000000002</v>
      </c>
      <c r="AB31" s="7">
        <v>-80.608000000000004</v>
      </c>
      <c r="AC31" s="7">
        <v>0</v>
      </c>
      <c r="AD31" s="7">
        <v>0</v>
      </c>
    </row>
    <row r="32" spans="1:30" ht="47.25">
      <c r="B32" s="7" t="s">
        <v>209</v>
      </c>
      <c r="C32" s="7" t="s">
        <v>203</v>
      </c>
      <c r="D32" s="7">
        <v>7</v>
      </c>
      <c r="E32" s="7">
        <v>-134.77000000000001</v>
      </c>
      <c r="F32" s="7">
        <v>1.4370000000000001</v>
      </c>
      <c r="G32" s="7">
        <v>0.78400000000000003</v>
      </c>
      <c r="H32" s="7">
        <v>3.1139999999999999</v>
      </c>
      <c r="I32" s="7">
        <v>1.9590000000000001</v>
      </c>
      <c r="J32" s="7">
        <v>0.72899999999999998</v>
      </c>
      <c r="K32" s="7">
        <v>1</v>
      </c>
      <c r="L32" s="7">
        <v>1</v>
      </c>
      <c r="M32" s="7">
        <v>7</v>
      </c>
      <c r="N32" s="7">
        <v>0</v>
      </c>
      <c r="O32" s="7">
        <v>0</v>
      </c>
      <c r="P32" s="7">
        <v>0</v>
      </c>
      <c r="Q32" s="7">
        <v>2648.01</v>
      </c>
      <c r="R32" s="7">
        <v>0</v>
      </c>
      <c r="S32" s="7">
        <v>0</v>
      </c>
      <c r="T32" s="7">
        <v>0</v>
      </c>
      <c r="U32" s="7">
        <v>9.4540000000000006</v>
      </c>
      <c r="V32" s="7">
        <v>0</v>
      </c>
      <c r="W32" s="7">
        <v>-288.89699999999999</v>
      </c>
      <c r="X32" s="7">
        <v>0</v>
      </c>
      <c r="Y32" s="7">
        <v>0</v>
      </c>
      <c r="Z32" s="7">
        <v>0</v>
      </c>
      <c r="AA32" s="7">
        <v>-375.34199999999998</v>
      </c>
      <c r="AB32" s="7">
        <v>-86.444999999999993</v>
      </c>
      <c r="AC32" s="7">
        <v>0</v>
      </c>
      <c r="AD32" s="7">
        <v>0</v>
      </c>
    </row>
    <row r="33" spans="1:30" ht="47.25">
      <c r="B33" s="7" t="s">
        <v>210</v>
      </c>
      <c r="C33" s="7" t="s">
        <v>203</v>
      </c>
      <c r="D33" s="7">
        <v>8</v>
      </c>
      <c r="E33" s="7">
        <v>-132.78700000000001</v>
      </c>
      <c r="F33" s="7">
        <v>1.4730000000000001</v>
      </c>
      <c r="G33" s="7">
        <v>0.60799999999999998</v>
      </c>
      <c r="H33" s="7">
        <v>2.9409999999999998</v>
      </c>
      <c r="I33" s="7">
        <v>2.222</v>
      </c>
      <c r="J33" s="7">
        <v>0.67</v>
      </c>
      <c r="K33" s="7">
        <v>1</v>
      </c>
      <c r="L33" s="7">
        <v>1</v>
      </c>
      <c r="M33" s="7">
        <v>8</v>
      </c>
      <c r="N33" s="7">
        <v>0</v>
      </c>
      <c r="O33" s="7">
        <v>0</v>
      </c>
      <c r="P33" s="7">
        <v>0</v>
      </c>
      <c r="Q33" s="7">
        <v>2199.33</v>
      </c>
      <c r="R33" s="7">
        <v>0</v>
      </c>
      <c r="S33" s="7">
        <v>0</v>
      </c>
      <c r="T33" s="7">
        <v>0</v>
      </c>
      <c r="U33" s="7">
        <v>-2.4390000000000001</v>
      </c>
      <c r="V33" s="7">
        <v>0</v>
      </c>
      <c r="W33" s="7">
        <v>-289.30500000000001</v>
      </c>
      <c r="X33" s="7">
        <v>0</v>
      </c>
      <c r="Y33" s="7">
        <v>0</v>
      </c>
      <c r="Z33" s="7">
        <v>0</v>
      </c>
      <c r="AA33" s="7">
        <v>-361.79199999999997</v>
      </c>
      <c r="AB33" s="7">
        <v>-72.486999999999995</v>
      </c>
      <c r="AC33" s="7">
        <v>0</v>
      </c>
      <c r="AD33" s="7">
        <v>0</v>
      </c>
    </row>
    <row r="34" spans="1:30" ht="47.25">
      <c r="B34" s="7" t="s">
        <v>204</v>
      </c>
      <c r="C34" s="7" t="s">
        <v>203</v>
      </c>
      <c r="D34" s="7">
        <v>9</v>
      </c>
      <c r="E34" s="7">
        <v>-129.059</v>
      </c>
      <c r="F34" s="7">
        <v>1.6140000000000001</v>
      </c>
      <c r="G34" s="7">
        <v>0.56899999999999995</v>
      </c>
      <c r="H34" s="7">
        <v>2.4910000000000001</v>
      </c>
      <c r="I34" s="7">
        <v>2.4390000000000001</v>
      </c>
      <c r="J34" s="7">
        <v>0.65100000000000002</v>
      </c>
      <c r="K34" s="7">
        <v>1</v>
      </c>
      <c r="L34" s="7">
        <v>1</v>
      </c>
      <c r="M34" s="7">
        <v>9</v>
      </c>
      <c r="N34" s="7">
        <v>0</v>
      </c>
      <c r="O34" s="7">
        <v>0</v>
      </c>
      <c r="P34" s="7">
        <v>0</v>
      </c>
      <c r="Q34" s="7">
        <v>2293.7199999999998</v>
      </c>
      <c r="R34" s="7">
        <v>0</v>
      </c>
      <c r="S34" s="7">
        <v>0</v>
      </c>
      <c r="T34" s="7">
        <v>0</v>
      </c>
      <c r="U34" s="7">
        <v>6.9480000000000004</v>
      </c>
      <c r="V34" s="7">
        <v>0</v>
      </c>
      <c r="W34" s="7">
        <v>-325.428</v>
      </c>
      <c r="X34" s="7">
        <v>0</v>
      </c>
      <c r="Y34" s="7">
        <v>0</v>
      </c>
      <c r="Z34" s="7">
        <v>0</v>
      </c>
      <c r="AA34" s="7">
        <v>-396.34899999999999</v>
      </c>
      <c r="AB34" s="7">
        <v>-70.921000000000006</v>
      </c>
      <c r="AC34" s="7">
        <v>0</v>
      </c>
      <c r="AD34" s="7">
        <v>0</v>
      </c>
    </row>
    <row r="35" spans="1:30">
      <c r="A35" t="s">
        <v>211</v>
      </c>
      <c r="E35">
        <f>MAX(E26:E34)</f>
        <v>-129.059</v>
      </c>
      <c r="Q35">
        <f>MAX(Q26:Q34)</f>
        <v>2738.51</v>
      </c>
      <c r="U35">
        <f>MAX(U26:U34)</f>
        <v>12.29</v>
      </c>
      <c r="AA35">
        <f>MAX(AA26:AA34)</f>
        <v>-361.79199999999997</v>
      </c>
      <c r="AB35">
        <f>MAX(AB26:AB34)</f>
        <v>-70.921000000000006</v>
      </c>
    </row>
    <row r="36" spans="1:30">
      <c r="A36" t="s">
        <v>212</v>
      </c>
      <c r="E36">
        <f>AVERAGE(E26:E34)</f>
        <v>-141.0721111111111</v>
      </c>
      <c r="Q36">
        <f>AVERAGE(Q26:Q34)</f>
        <v>2518.0566666666668</v>
      </c>
      <c r="U36">
        <f>AVERAGE(U26:U34)</f>
        <v>6.5917777777777777</v>
      </c>
      <c r="AA36">
        <f>AVERAGE(AA26:AA34)</f>
        <v>-387.66911111111114</v>
      </c>
      <c r="AB36">
        <f>AVERAGE(AB26:AB34)</f>
        <v>-87.662444444444432</v>
      </c>
    </row>
    <row r="37" spans="1:30">
      <c r="A37" t="s">
        <v>213</v>
      </c>
      <c r="E37">
        <f>MIN(E26:E34)</f>
        <v>-163.30500000000001</v>
      </c>
      <c r="Q37">
        <f>MIN(Q26:Q34)</f>
        <v>2199.33</v>
      </c>
      <c r="U37">
        <f>MIN(U26:U34)</f>
        <v>-2.4390000000000001</v>
      </c>
      <c r="AA37">
        <f>MIN(AA26:AA34)</f>
        <v>-409.14600000000002</v>
      </c>
      <c r="AB37">
        <f>MIN(AB26:AB34)</f>
        <v>-107.989</v>
      </c>
    </row>
    <row r="38" spans="1:30">
      <c r="A38" t="s">
        <v>214</v>
      </c>
      <c r="E38">
        <f>STDEV(E26:E34)</f>
        <v>10.60087606573679</v>
      </c>
      <c r="Q38">
        <f>STDEV(Q26:Q34)</f>
        <v>173.54227366840632</v>
      </c>
      <c r="U38">
        <f>STDEV(U26:U34)</f>
        <v>4.8682667289749491</v>
      </c>
      <c r="AA38">
        <f>STDEV(AA26:AA34)</f>
        <v>15.126882266716807</v>
      </c>
      <c r="AB38">
        <f>STDEV(AB26:AB34)</f>
        <v>12.616718344235975</v>
      </c>
    </row>
    <row r="39" spans="1:30">
      <c r="A39" t="s">
        <v>215</v>
      </c>
      <c r="E39">
        <f>E26</f>
        <v>-163.30500000000001</v>
      </c>
      <c r="Q39">
        <f>Q26</f>
        <v>2738.51</v>
      </c>
      <c r="U39">
        <f>U26</f>
        <v>0.26300000000000001</v>
      </c>
      <c r="AA39">
        <f>AA26</f>
        <v>-385.887</v>
      </c>
      <c r="AB39">
        <f>AB26</f>
        <v>-107.989</v>
      </c>
    </row>
    <row r="44" spans="1:30" ht="94.5">
      <c r="A44" s="7" t="s">
        <v>80</v>
      </c>
      <c r="B44" s="9" t="s">
        <v>173</v>
      </c>
      <c r="C44" s="9" t="s">
        <v>174</v>
      </c>
      <c r="D44" s="9" t="s">
        <v>175</v>
      </c>
      <c r="E44" s="9" t="s">
        <v>176</v>
      </c>
      <c r="F44" s="9" t="s">
        <v>177</v>
      </c>
      <c r="G44" s="9" t="s">
        <v>178</v>
      </c>
      <c r="H44" s="9" t="s">
        <v>179</v>
      </c>
      <c r="I44" s="9" t="s">
        <v>180</v>
      </c>
      <c r="J44" s="9" t="s">
        <v>181</v>
      </c>
      <c r="K44" s="9" t="s">
        <v>182</v>
      </c>
      <c r="L44" s="9" t="s">
        <v>183</v>
      </c>
      <c r="M44" s="9" t="s">
        <v>184</v>
      </c>
      <c r="N44" s="9" t="s">
        <v>185</v>
      </c>
      <c r="O44" s="9" t="s">
        <v>186</v>
      </c>
      <c r="P44" s="9" t="s">
        <v>187</v>
      </c>
      <c r="Q44" s="9" t="s">
        <v>188</v>
      </c>
      <c r="R44" s="9" t="s">
        <v>189</v>
      </c>
      <c r="S44" s="9" t="s">
        <v>190</v>
      </c>
      <c r="T44" s="9" t="s">
        <v>191</v>
      </c>
      <c r="U44" s="9" t="s">
        <v>192</v>
      </c>
      <c r="V44" s="9" t="s">
        <v>193</v>
      </c>
      <c r="W44" s="9" t="s">
        <v>194</v>
      </c>
      <c r="X44" s="9" t="s">
        <v>195</v>
      </c>
      <c r="Y44" s="9" t="s">
        <v>196</v>
      </c>
      <c r="Z44" s="9" t="s">
        <v>197</v>
      </c>
      <c r="AA44" s="9" t="s">
        <v>198</v>
      </c>
      <c r="AB44" s="9" t="s">
        <v>199</v>
      </c>
      <c r="AC44" s="9" t="s">
        <v>200</v>
      </c>
      <c r="AD44" s="9" t="s">
        <v>201</v>
      </c>
    </row>
    <row r="45" spans="1:30" ht="47.25">
      <c r="B45" s="7" t="s">
        <v>206</v>
      </c>
      <c r="C45" s="7" t="s">
        <v>203</v>
      </c>
      <c r="D45" s="7">
        <v>1</v>
      </c>
      <c r="E45" s="7">
        <v>-130.07599999999999</v>
      </c>
      <c r="F45" s="7">
        <v>0</v>
      </c>
      <c r="G45" s="7">
        <v>1</v>
      </c>
      <c r="H45" s="7">
        <v>0</v>
      </c>
      <c r="I45" s="7">
        <v>0</v>
      </c>
      <c r="J45" s="7">
        <v>1</v>
      </c>
      <c r="K45" s="7">
        <v>1</v>
      </c>
      <c r="L45" s="7">
        <v>1</v>
      </c>
      <c r="M45" s="7">
        <v>1</v>
      </c>
      <c r="N45" s="7">
        <v>0</v>
      </c>
      <c r="O45" s="7">
        <v>0</v>
      </c>
      <c r="P45" s="7">
        <v>0</v>
      </c>
      <c r="Q45" s="7">
        <v>2226.09</v>
      </c>
      <c r="R45" s="7">
        <v>0</v>
      </c>
      <c r="S45" s="7">
        <v>0</v>
      </c>
      <c r="T45" s="7">
        <v>0</v>
      </c>
      <c r="U45" s="7">
        <v>9.4589999999999996</v>
      </c>
      <c r="V45" s="7">
        <v>0</v>
      </c>
      <c r="W45" s="7">
        <v>-305.17399999999998</v>
      </c>
      <c r="X45" s="7">
        <v>0</v>
      </c>
      <c r="Y45" s="7">
        <v>0</v>
      </c>
      <c r="Z45" s="7">
        <v>0</v>
      </c>
      <c r="AA45" s="7">
        <v>-383.67500000000001</v>
      </c>
      <c r="AB45" s="7">
        <v>-78.501000000000005</v>
      </c>
      <c r="AC45" s="7">
        <v>0</v>
      </c>
      <c r="AD45" s="7">
        <v>0</v>
      </c>
    </row>
    <row r="46" spans="1:30" ht="47.25">
      <c r="B46" s="7" t="s">
        <v>207</v>
      </c>
      <c r="C46" s="7" t="s">
        <v>203</v>
      </c>
      <c r="D46" s="7">
        <v>2</v>
      </c>
      <c r="E46" s="7">
        <v>-121.809</v>
      </c>
      <c r="F46" s="7">
        <v>1.24</v>
      </c>
      <c r="G46" s="7">
        <v>0.88400000000000001</v>
      </c>
      <c r="H46" s="7">
        <v>1.492</v>
      </c>
      <c r="I46" s="7">
        <v>1.5349999999999999</v>
      </c>
      <c r="J46" s="7">
        <v>0.81599999999999995</v>
      </c>
      <c r="K46" s="7">
        <v>1</v>
      </c>
      <c r="L46" s="7">
        <v>1</v>
      </c>
      <c r="M46" s="7">
        <v>2</v>
      </c>
      <c r="N46" s="7">
        <v>0</v>
      </c>
      <c r="O46" s="7">
        <v>0</v>
      </c>
      <c r="P46" s="7">
        <v>0</v>
      </c>
      <c r="Q46" s="7">
        <v>2009.04</v>
      </c>
      <c r="R46" s="7">
        <v>0</v>
      </c>
      <c r="S46" s="7">
        <v>0</v>
      </c>
      <c r="T46" s="7">
        <v>0</v>
      </c>
      <c r="U46" s="7">
        <v>14.385999999999999</v>
      </c>
      <c r="V46" s="7">
        <v>0</v>
      </c>
      <c r="W46" s="7">
        <v>-317.43799999999999</v>
      </c>
      <c r="X46" s="7">
        <v>0</v>
      </c>
      <c r="Y46" s="7">
        <v>0</v>
      </c>
      <c r="Z46" s="7">
        <v>0</v>
      </c>
      <c r="AA46" s="7">
        <v>-390.14600000000002</v>
      </c>
      <c r="AB46" s="7">
        <v>-72.706999999999994</v>
      </c>
      <c r="AC46" s="7">
        <v>0</v>
      </c>
      <c r="AD46" s="7">
        <v>0</v>
      </c>
    </row>
    <row r="47" spans="1:30" ht="47.25">
      <c r="B47" s="7" t="s">
        <v>208</v>
      </c>
      <c r="C47" s="7" t="s">
        <v>203</v>
      </c>
      <c r="D47" s="7">
        <v>3</v>
      </c>
      <c r="E47" s="7">
        <v>-112.976</v>
      </c>
      <c r="F47" s="7">
        <v>1.4550000000000001</v>
      </c>
      <c r="G47" s="7">
        <v>0.71</v>
      </c>
      <c r="H47" s="7">
        <v>1.954</v>
      </c>
      <c r="I47" s="7">
        <v>2.2320000000000002</v>
      </c>
      <c r="J47" s="7">
        <v>0.72499999999999998</v>
      </c>
      <c r="K47" s="7">
        <v>1</v>
      </c>
      <c r="L47" s="7">
        <v>1</v>
      </c>
      <c r="M47" s="7">
        <v>3</v>
      </c>
      <c r="N47" s="7">
        <v>0</v>
      </c>
      <c r="O47" s="7">
        <v>0</v>
      </c>
      <c r="P47" s="7">
        <v>0</v>
      </c>
      <c r="Q47" s="7">
        <v>2087.13</v>
      </c>
      <c r="R47" s="7">
        <v>0</v>
      </c>
      <c r="S47" s="7">
        <v>0</v>
      </c>
      <c r="T47" s="7">
        <v>0</v>
      </c>
      <c r="U47" s="7">
        <v>14.141999999999999</v>
      </c>
      <c r="V47" s="7">
        <v>0</v>
      </c>
      <c r="W47" s="7">
        <v>-258.63499999999999</v>
      </c>
      <c r="X47" s="7">
        <v>0</v>
      </c>
      <c r="Y47" s="7">
        <v>0</v>
      </c>
      <c r="Z47" s="7">
        <v>0</v>
      </c>
      <c r="AA47" s="7">
        <v>-334.02600000000001</v>
      </c>
      <c r="AB47" s="7">
        <v>-75.391000000000005</v>
      </c>
      <c r="AC47" s="7">
        <v>0</v>
      </c>
      <c r="AD47" s="7">
        <v>0</v>
      </c>
    </row>
    <row r="48" spans="1:30" ht="47.25">
      <c r="B48" s="7" t="s">
        <v>172</v>
      </c>
      <c r="C48" s="7" t="s">
        <v>203</v>
      </c>
      <c r="D48" s="7">
        <v>4</v>
      </c>
      <c r="E48" s="7">
        <v>-110.30200000000001</v>
      </c>
      <c r="F48" s="7">
        <v>1.1299999999999999</v>
      </c>
      <c r="G48" s="7">
        <v>0.81200000000000006</v>
      </c>
      <c r="H48" s="7">
        <v>1.395</v>
      </c>
      <c r="I48" s="7">
        <v>1.17</v>
      </c>
      <c r="J48" s="7">
        <v>0.80800000000000005</v>
      </c>
      <c r="K48" s="7">
        <v>1</v>
      </c>
      <c r="L48" s="7">
        <v>1</v>
      </c>
      <c r="M48" s="7">
        <v>4</v>
      </c>
      <c r="N48" s="7">
        <v>0</v>
      </c>
      <c r="O48" s="7">
        <v>0</v>
      </c>
      <c r="P48" s="7">
        <v>0</v>
      </c>
      <c r="Q48" s="7">
        <v>1986.2</v>
      </c>
      <c r="R48" s="7">
        <v>0</v>
      </c>
      <c r="S48" s="7">
        <v>0</v>
      </c>
      <c r="T48" s="7">
        <v>0</v>
      </c>
      <c r="U48" s="7">
        <v>8.7509999999999994</v>
      </c>
      <c r="V48" s="7">
        <v>0</v>
      </c>
      <c r="W48" s="7">
        <v>-229.852</v>
      </c>
      <c r="X48" s="7">
        <v>0</v>
      </c>
      <c r="Y48" s="7">
        <v>0</v>
      </c>
      <c r="Z48" s="7">
        <v>0</v>
      </c>
      <c r="AA48" s="7">
        <v>-302.93599999999998</v>
      </c>
      <c r="AB48" s="7">
        <v>-73.084000000000003</v>
      </c>
      <c r="AC48" s="7">
        <v>0</v>
      </c>
      <c r="AD48" s="7">
        <v>0</v>
      </c>
    </row>
    <row r="49" spans="1:30" ht="47.25">
      <c r="B49" s="7" t="s">
        <v>202</v>
      </c>
      <c r="C49" s="7" t="s">
        <v>203</v>
      </c>
      <c r="D49" s="7">
        <v>5</v>
      </c>
      <c r="E49" s="7">
        <v>-108.93</v>
      </c>
      <c r="F49" s="7">
        <v>1.2669999999999999</v>
      </c>
      <c r="G49" s="7">
        <v>0.71</v>
      </c>
      <c r="H49" s="7">
        <v>2.6309999999999998</v>
      </c>
      <c r="I49" s="7">
        <v>1.2390000000000001</v>
      </c>
      <c r="J49" s="7">
        <v>0.73499999999999999</v>
      </c>
      <c r="K49" s="7">
        <v>1</v>
      </c>
      <c r="L49" s="7">
        <v>1</v>
      </c>
      <c r="M49" s="7">
        <v>5</v>
      </c>
      <c r="N49" s="7">
        <v>0</v>
      </c>
      <c r="O49" s="7">
        <v>0</v>
      </c>
      <c r="P49" s="7">
        <v>0</v>
      </c>
      <c r="Q49" s="7">
        <v>2003.01</v>
      </c>
      <c r="R49" s="7">
        <v>0</v>
      </c>
      <c r="S49" s="7">
        <v>0</v>
      </c>
      <c r="T49" s="7">
        <v>0</v>
      </c>
      <c r="U49" s="7">
        <v>14.826000000000001</v>
      </c>
      <c r="V49" s="7">
        <v>0</v>
      </c>
      <c r="W49" s="7">
        <v>-273.315</v>
      </c>
      <c r="X49" s="7">
        <v>0</v>
      </c>
      <c r="Y49" s="7">
        <v>0</v>
      </c>
      <c r="Z49" s="7">
        <v>0</v>
      </c>
      <c r="AA49" s="7">
        <v>-342.40800000000002</v>
      </c>
      <c r="AB49" s="7">
        <v>-69.093000000000004</v>
      </c>
      <c r="AC49" s="7">
        <v>0</v>
      </c>
      <c r="AD49" s="7">
        <v>0</v>
      </c>
    </row>
    <row r="50" spans="1:30" ht="47.25">
      <c r="B50" s="7" t="s">
        <v>216</v>
      </c>
      <c r="C50" s="7" t="s">
        <v>203</v>
      </c>
      <c r="D50" s="7">
        <v>6</v>
      </c>
      <c r="E50" s="7">
        <v>-106.57299999999999</v>
      </c>
      <c r="F50" s="7">
        <v>1.5009999999999999</v>
      </c>
      <c r="G50" s="7">
        <v>0.73899999999999999</v>
      </c>
      <c r="H50" s="7">
        <v>2.8919999999999999</v>
      </c>
      <c r="I50" s="7">
        <v>1.5429999999999999</v>
      </c>
      <c r="J50" s="7">
        <v>0.71199999999999997</v>
      </c>
      <c r="K50" s="7">
        <v>1</v>
      </c>
      <c r="L50" s="7">
        <v>1</v>
      </c>
      <c r="M50" s="7">
        <v>6</v>
      </c>
      <c r="N50" s="7">
        <v>0</v>
      </c>
      <c r="O50" s="7">
        <v>0</v>
      </c>
      <c r="P50" s="7">
        <v>0</v>
      </c>
      <c r="Q50" s="7">
        <v>2007.71</v>
      </c>
      <c r="R50" s="7">
        <v>0</v>
      </c>
      <c r="S50" s="7">
        <v>0</v>
      </c>
      <c r="T50" s="7">
        <v>0</v>
      </c>
      <c r="U50" s="7">
        <v>11.034000000000001</v>
      </c>
      <c r="V50" s="7">
        <v>0</v>
      </c>
      <c r="W50" s="7">
        <v>-216.447</v>
      </c>
      <c r="X50" s="7">
        <v>0</v>
      </c>
      <c r="Y50" s="7">
        <v>0</v>
      </c>
      <c r="Z50" s="7">
        <v>0</v>
      </c>
      <c r="AA50" s="7">
        <v>-290.76499999999999</v>
      </c>
      <c r="AB50" s="7">
        <v>-74.317999999999998</v>
      </c>
      <c r="AC50" s="7">
        <v>0</v>
      </c>
      <c r="AD50" s="7">
        <v>0</v>
      </c>
    </row>
    <row r="51" spans="1:30" ht="47.25">
      <c r="B51" s="7" t="s">
        <v>204</v>
      </c>
      <c r="C51" s="7" t="s">
        <v>203</v>
      </c>
      <c r="D51" s="7">
        <v>7</v>
      </c>
      <c r="E51" s="7">
        <v>-106.026</v>
      </c>
      <c r="F51" s="7">
        <v>2.7919999999999998</v>
      </c>
      <c r="G51" s="7">
        <v>0.59399999999999997</v>
      </c>
      <c r="H51" s="7">
        <v>5.1529999999999996</v>
      </c>
      <c r="I51" s="7">
        <v>5.6989999999999998</v>
      </c>
      <c r="J51" s="7">
        <v>0.51600000000000001</v>
      </c>
      <c r="K51" s="7">
        <v>1</v>
      </c>
      <c r="L51" s="7">
        <v>1</v>
      </c>
      <c r="M51" s="7">
        <v>7</v>
      </c>
      <c r="N51" s="7">
        <v>0</v>
      </c>
      <c r="O51" s="7">
        <v>0</v>
      </c>
      <c r="P51" s="7">
        <v>0</v>
      </c>
      <c r="Q51" s="7">
        <v>1934.71</v>
      </c>
      <c r="R51" s="7">
        <v>0</v>
      </c>
      <c r="S51" s="7">
        <v>0</v>
      </c>
      <c r="T51" s="7">
        <v>0</v>
      </c>
      <c r="U51" s="7">
        <v>16.420000000000002</v>
      </c>
      <c r="V51" s="7">
        <v>0</v>
      </c>
      <c r="W51" s="7">
        <v>-306.625</v>
      </c>
      <c r="X51" s="7">
        <v>0</v>
      </c>
      <c r="Y51" s="7">
        <v>0</v>
      </c>
      <c r="Z51" s="7">
        <v>0</v>
      </c>
      <c r="AA51" s="7">
        <v>-367.74700000000001</v>
      </c>
      <c r="AB51" s="7">
        <v>-61.121000000000002</v>
      </c>
      <c r="AC51" s="7">
        <v>0</v>
      </c>
      <c r="AD51" s="7">
        <v>0</v>
      </c>
    </row>
    <row r="52" spans="1:30" ht="47.25">
      <c r="B52" s="7" t="s">
        <v>205</v>
      </c>
      <c r="C52" s="7" t="s">
        <v>203</v>
      </c>
      <c r="D52" s="7">
        <v>8</v>
      </c>
      <c r="E52" s="7">
        <v>-98.700999999999993</v>
      </c>
      <c r="F52" s="7">
        <v>2.0070000000000001</v>
      </c>
      <c r="G52" s="7">
        <v>0.68100000000000005</v>
      </c>
      <c r="H52" s="7">
        <v>3.169</v>
      </c>
      <c r="I52" s="7">
        <v>4.0419999999999998</v>
      </c>
      <c r="J52" s="7">
        <v>0.63900000000000001</v>
      </c>
      <c r="K52" s="7">
        <v>1</v>
      </c>
      <c r="L52" s="7">
        <v>1</v>
      </c>
      <c r="M52" s="7">
        <v>8</v>
      </c>
      <c r="N52" s="7">
        <v>0</v>
      </c>
      <c r="O52" s="7">
        <v>0</v>
      </c>
      <c r="P52" s="7">
        <v>0</v>
      </c>
      <c r="Q52" s="7">
        <v>1984.5</v>
      </c>
      <c r="R52" s="7">
        <v>0</v>
      </c>
      <c r="S52" s="7">
        <v>0</v>
      </c>
      <c r="T52" s="7">
        <v>0</v>
      </c>
      <c r="U52" s="7">
        <v>14.961</v>
      </c>
      <c r="V52" s="7">
        <v>0</v>
      </c>
      <c r="W52" s="7">
        <v>-251.60499999999999</v>
      </c>
      <c r="X52" s="7">
        <v>0</v>
      </c>
      <c r="Y52" s="7">
        <v>0</v>
      </c>
      <c r="Z52" s="7">
        <v>0</v>
      </c>
      <c r="AA52" s="7">
        <v>-314.94600000000003</v>
      </c>
      <c r="AB52" s="7">
        <v>-63.341000000000001</v>
      </c>
      <c r="AC52" s="7">
        <v>0</v>
      </c>
      <c r="AD52" s="7">
        <v>0</v>
      </c>
    </row>
    <row r="53" spans="1:30" ht="47.25">
      <c r="B53" s="7" t="s">
        <v>210</v>
      </c>
      <c r="C53" s="7" t="s">
        <v>203</v>
      </c>
      <c r="D53" s="7">
        <v>9</v>
      </c>
      <c r="E53" s="7">
        <v>-97.224999999999994</v>
      </c>
      <c r="F53" s="7">
        <v>2.476</v>
      </c>
      <c r="G53" s="7">
        <v>0.623</v>
      </c>
      <c r="H53" s="7">
        <v>4.601</v>
      </c>
      <c r="I53" s="7">
        <v>4.8710000000000004</v>
      </c>
      <c r="J53" s="7">
        <v>0.55500000000000005</v>
      </c>
      <c r="K53" s="7">
        <v>1</v>
      </c>
      <c r="L53" s="7">
        <v>1</v>
      </c>
      <c r="M53" s="7">
        <v>9</v>
      </c>
      <c r="N53" s="7">
        <v>0</v>
      </c>
      <c r="O53" s="7">
        <v>0</v>
      </c>
      <c r="P53" s="7">
        <v>0</v>
      </c>
      <c r="Q53" s="7">
        <v>2126.13</v>
      </c>
      <c r="R53" s="7">
        <v>0</v>
      </c>
      <c r="S53" s="7">
        <v>0</v>
      </c>
      <c r="T53" s="7">
        <v>0</v>
      </c>
      <c r="U53" s="7">
        <v>16.151</v>
      </c>
      <c r="V53" s="7">
        <v>0</v>
      </c>
      <c r="W53" s="7">
        <v>-213.46799999999999</v>
      </c>
      <c r="X53" s="7">
        <v>0</v>
      </c>
      <c r="Y53" s="7">
        <v>0</v>
      </c>
      <c r="Z53" s="7">
        <v>0</v>
      </c>
      <c r="AA53" s="7">
        <v>-284.149</v>
      </c>
      <c r="AB53" s="7">
        <v>-70.682000000000002</v>
      </c>
      <c r="AC53" s="7">
        <v>0</v>
      </c>
      <c r="AD53" s="7">
        <v>0</v>
      </c>
    </row>
    <row r="54" spans="1:30" ht="47.25">
      <c r="B54" s="7" t="s">
        <v>209</v>
      </c>
      <c r="C54" s="7" t="s">
        <v>203</v>
      </c>
      <c r="D54" s="7">
        <v>10</v>
      </c>
      <c r="E54" s="7">
        <v>-94.99</v>
      </c>
      <c r="F54" s="7">
        <v>2.7549999999999999</v>
      </c>
      <c r="G54" s="7">
        <v>0.56499999999999995</v>
      </c>
      <c r="H54" s="7">
        <v>8.2729999999999997</v>
      </c>
      <c r="I54" s="7">
        <v>6.1360000000000001</v>
      </c>
      <c r="J54" s="7">
        <v>0.436</v>
      </c>
      <c r="K54" s="7">
        <v>1</v>
      </c>
      <c r="L54" s="7">
        <v>1</v>
      </c>
      <c r="M54" s="7">
        <v>10</v>
      </c>
      <c r="N54" s="7">
        <v>0</v>
      </c>
      <c r="O54" s="7">
        <v>0</v>
      </c>
      <c r="P54" s="7">
        <v>0</v>
      </c>
      <c r="Q54" s="7">
        <v>1974.8</v>
      </c>
      <c r="R54" s="7">
        <v>0</v>
      </c>
      <c r="S54" s="7">
        <v>0</v>
      </c>
      <c r="T54" s="7">
        <v>0</v>
      </c>
      <c r="U54" s="7">
        <v>12.571</v>
      </c>
      <c r="V54" s="7">
        <v>0</v>
      </c>
      <c r="W54" s="7">
        <v>-179.91200000000001</v>
      </c>
      <c r="X54" s="7">
        <v>0</v>
      </c>
      <c r="Y54" s="7">
        <v>0</v>
      </c>
      <c r="Z54" s="7">
        <v>0</v>
      </c>
      <c r="AA54" s="7">
        <v>-251.49100000000001</v>
      </c>
      <c r="AB54" s="7">
        <v>-71.578999999999994</v>
      </c>
      <c r="AC54" s="7">
        <v>0</v>
      </c>
      <c r="AD54" s="7">
        <v>0</v>
      </c>
    </row>
    <row r="55" spans="1:30">
      <c r="A55" t="s">
        <v>211</v>
      </c>
      <c r="E55">
        <f>MAX(E45:E54)</f>
        <v>-94.99</v>
      </c>
      <c r="Q55">
        <f>MAX(Q45:Q54)</f>
        <v>2226.09</v>
      </c>
      <c r="U55">
        <f>MAX(U45:U54)</f>
        <v>16.420000000000002</v>
      </c>
      <c r="AA55">
        <f>MAX(AA45:AA54)</f>
        <v>-251.49100000000001</v>
      </c>
      <c r="AB55">
        <f>MAX(AB45:AB54)</f>
        <v>-61.121000000000002</v>
      </c>
    </row>
    <row r="56" spans="1:30">
      <c r="A56" t="s">
        <v>212</v>
      </c>
      <c r="E56">
        <f>AVERAGE(E45:E54)</f>
        <v>-108.76079999999999</v>
      </c>
      <c r="Q56">
        <f>AVERAGE(Q45:Q54)</f>
        <v>2033.932</v>
      </c>
      <c r="U56">
        <f>AVERAGE(U45:U54)</f>
        <v>13.270099999999999</v>
      </c>
      <c r="AA56">
        <f>AVERAGE(AA45:AA54)</f>
        <v>-326.22889999999995</v>
      </c>
      <c r="AB56">
        <f>AVERAGE(AB45:AB54)</f>
        <v>-70.981699999999989</v>
      </c>
    </row>
    <row r="57" spans="1:30">
      <c r="A57" t="s">
        <v>213</v>
      </c>
      <c r="E57">
        <f>MIN(E45:E54)</f>
        <v>-130.07599999999999</v>
      </c>
      <c r="Q57">
        <f>MIN(Q45:Q54)</f>
        <v>1934.71</v>
      </c>
      <c r="U57">
        <f>MIN(U45:U54)</f>
        <v>8.7509999999999994</v>
      </c>
      <c r="AA57">
        <f>MIN(AA45:AA54)</f>
        <v>-390.14600000000002</v>
      </c>
      <c r="AB57">
        <f>MIN(AB45:AB54)</f>
        <v>-78.501000000000005</v>
      </c>
    </row>
    <row r="58" spans="1:30">
      <c r="A58" t="s">
        <v>214</v>
      </c>
      <c r="E58">
        <f>STDEV(E45:E54)</f>
        <v>10.959216829277132</v>
      </c>
      <c r="Q58">
        <f>STDEV(Q45:Q54)</f>
        <v>87.293906851127602</v>
      </c>
      <c r="U58">
        <f>STDEV(U45:U54)</f>
        <v>2.7068328540935145</v>
      </c>
      <c r="AA58">
        <f>STDEV(AA45:AA54)</f>
        <v>45.601880634831176</v>
      </c>
      <c r="AB58">
        <f>STDEV(AB45:AB54)</f>
        <v>5.3138864005337725</v>
      </c>
    </row>
    <row r="59" spans="1:30">
      <c r="A59" t="s">
        <v>215</v>
      </c>
      <c r="E59">
        <f>E45</f>
        <v>-130.07599999999999</v>
      </c>
      <c r="Q59">
        <f>Q45</f>
        <v>2226.09</v>
      </c>
      <c r="U59">
        <f>U45</f>
        <v>9.4589999999999996</v>
      </c>
      <c r="AA59">
        <f>AA45</f>
        <v>-383.67500000000001</v>
      </c>
      <c r="AB59">
        <f>AB45</f>
        <v>-78.501000000000005</v>
      </c>
    </row>
    <row r="66" spans="1:1" ht="47.25">
      <c r="A66" s="7" t="s">
        <v>84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2990C-803A-4170-918E-806E74BE4725}">
  <dimension ref="A1:C31"/>
  <sheetViews>
    <sheetView tabSelected="1" workbookViewId="0">
      <selection activeCell="C5" sqref="C5"/>
    </sheetView>
  </sheetViews>
  <sheetFormatPr defaultRowHeight="15.75"/>
  <cols>
    <col min="1" max="1" width="22.625" style="1" bestFit="1" customWidth="1"/>
    <col min="2" max="2" width="74.25" style="6" customWidth="1"/>
    <col min="3" max="3" width="69.375" style="6" customWidth="1"/>
    <col min="4" max="16384" width="9" style="1"/>
  </cols>
  <sheetData>
    <row r="1" spans="1:3">
      <c r="A1" s="1" t="s">
        <v>219</v>
      </c>
      <c r="B1" s="6" t="s">
        <v>218</v>
      </c>
      <c r="C1" s="6" t="s">
        <v>220</v>
      </c>
    </row>
    <row r="2" spans="1:3" ht="31.5">
      <c r="A2" s="1" t="str">
        <f>'HA1-docking'!A13</f>
        <v>kinetic-template</v>
      </c>
      <c r="B2" s="6" t="str">
        <f>'HA1-docking'!C13</f>
        <v>EVQLARSGAEPTMPGETVKLSCKTSGYNASDTSFYIGAARQTGGKGLEWMGHISPTNGNPIYYSEKIQARLTLTADTTTETTYIQLLAFKSEDSAMFYAARHRTGHYYGYGSYWPLNGGDIWGGGTLVTVSA</v>
      </c>
      <c r="C2" s="6" t="str">
        <f>'HA1-docking'!D13</f>
        <v>ESVLTQSPGSLIISVGERATISCKASQDLVNDTGHSFPHWRYLGKPGTAPKLLGYGASNRASGAPGRFNGSGSGTDFSLTISRTASELKPKDVATYYCQQYNATPPTYRSQTYGGGTRAEIKSQP</v>
      </c>
    </row>
    <row r="3" spans="1:3" ht="47.25">
      <c r="A3" s="1" t="str">
        <f>'HA1-docking'!A14</f>
        <v>partial-lagoon</v>
      </c>
      <c r="B3" s="6" t="str">
        <f>'HA1-docking'!C14</f>
        <v>QVGLVQSGPEVKTPGESVKISCTAGGYSFSSGLYWIDWVRERHGQGLEWMGMIHPSTSENTKYNPSFQSRVTISVNNSTNTAKEELSSLKAEDTATYLAARSAAVDVYTRGAYGKADRFEAWGQGALATVSS</v>
      </c>
      <c r="C3" s="6" t="str">
        <f>'HA1-docking'!D14</f>
        <v>ELVLTQSPLSTSVSPGERATLSCRASQSLVYGNGYNNLAAVTRQMPAEATRLLISGGSTRATGVGSRLSGSGSGTDYTLTINSQTKQLQSEDFAAYYAMRYNNWPTRLIKQTFGGGTKLEIKDFP</v>
      </c>
    </row>
    <row r="4" spans="1:3" ht="31.5">
      <c r="A4" s="1" t="str">
        <f>'HA1-docking'!A15</f>
        <v>glowing-avocet</v>
      </c>
      <c r="B4" s="6" t="str">
        <f>'HA1-docking'!C15</f>
        <v>QARLVESGAEVTKTGQSTKVSAKMSANTYSSADYTVSAVHQYPGKALFWIGHIYYPNGYYRDNAGSFQGRVTISTDASKSTTYLTLSSLKSEATAIYRCQYRRRYYKVGVSSYVPLDWYDNLGQGTLVTVSS</v>
      </c>
      <c r="C4" s="6" t="str">
        <f>'HA1-docking'!D15</f>
        <v>DVVMTQSPESLAVNPGERISISCKGSQSLIASDGQNYVHWRYKAKPGQSPKILAYSASNRATGVPARISGSGPGTGFTLAISSISNAIQAEGLTTNRCQRELETAIVRSFRPFAGGTVLEIKALK</v>
      </c>
    </row>
    <row r="5" spans="1:3" ht="31.5">
      <c r="A5" s="1" t="str">
        <f>'HA1-docking'!A16</f>
        <v>approximate-entrepreneur</v>
      </c>
      <c r="B5" s="6" t="str">
        <f>'HA1-docking'!C16</f>
        <v>EVQLLQSGAGAKKPGATVTISCVVSGYSYSSYYSGIDKVRQRPGHGKDCVGGIYPRSGYYTHYTEKFQGRVTYPSGKQTNNAYLQLNSVTTEDTAVYYCARPGLESFYGVGVNWSHNNSMSIGQGTLVTVSE</v>
      </c>
      <c r="C5" s="6" t="str">
        <f>'HA1-docking'!D16</f>
        <v>GIRITQSRASLSVSAGEPASIQARVSQSLIKGDISNYLEYYYQRKPGQPPKLFIYSASTRATGVPARLPGSGSGTDFTLTISSRDGFVGSEDFGIYYCQRVENTPPQLGQPTFDQGTKLEIKGYK</v>
      </c>
    </row>
    <row r="6" spans="1:3" ht="31.5">
      <c r="A6" s="1" t="str">
        <f>'HA1-docking'!A17</f>
        <v>recursive-basin</v>
      </c>
      <c r="B6" s="6" t="str">
        <f>'HA1-docking'!C17</f>
        <v>EVQLVEIGPEDKKPGTTLKLSCVPSGVSFHSTNYAVSGVKQSPGQGPEAMGNTYPSSGCDTDYCQKFQVRATITTRRSTSTVYLELNSLKPDDPAVYYCARVSHNTEKTPGSYFHPGDEELWGQGTLVTALS</v>
      </c>
      <c r="C6" s="6" t="str">
        <f>'HA1-docking'!D17</f>
        <v>DIVLTDSPSGLSASTGERPTISKRVSNSLSDFDRSTTLAWFFQARPGRSEKALIRAASSRASGVPVRFSGSGSMTSFAFTISSAAAALEAEHPATYYCQQSRDDPAARASAAFGGGTRVEIAPLA</v>
      </c>
    </row>
    <row r="7" spans="1:3" ht="47.25">
      <c r="A7" s="1" t="str">
        <f>'HA1-docking'!A18</f>
        <v>free-hearth</v>
      </c>
      <c r="B7" s="6" t="str">
        <f>'HA1-docking'!C18</f>
        <v>EVQEVDEGGEVVKPGKSARISCKNSGYGFSSQSYAVSWIREAEGKGLAAMTVISPTGAAGIHRNEKVQGRVTISKDHSSNTVYLEMNSLKSEGTAIYAAARNGQYNFVVVGSYWGYGLFDSWGEGALCTVSS</v>
      </c>
      <c r="C7" s="6" t="str">
        <f>'HA1-docking'!D18</f>
        <v>ETVLTQSPFTLSVSPGEPITVSCRSPQNLVDSNVYNNINWEYQKKPGQAPPRLIYVNSNGASGAPDELKGSGSGTDFVLTIRRCPKEIKDEEVVVYYCQKSIVSPVEWVVATFGQNTRVEIKKKV</v>
      </c>
    </row>
    <row r="8" spans="1:3" ht="47.25">
      <c r="A8" s="1" t="str">
        <f>'HA1-docking'!A19</f>
        <v>smoky-latitude</v>
      </c>
      <c r="B8" s="6" t="str">
        <f>'HA1-docking'!C19</f>
        <v>EVRLVQSGREVVKVGESLKISCKASEYNFSSTNYYTGWVRKPPGQVRMWISYIYHTTTEGTNYSAVVKPYAGVCYGKSINTVTLHMNSVKASDTAVYYCANTIRYDVYSVSPTWDHDWVDSWGQGTLVTVPQ</v>
      </c>
      <c r="C8" s="6" t="str">
        <f>'HA1-docking'!D19</f>
        <v>DSQLTQSQSSWSLSVGDFVHGTCKTSQSLSQPDVYSYTHWSGRRHPAQTPKLLIYLASTRGSGVGTHISGSGSGTDYTLTISSFGSTTRAGGFATRFCQQSRADTTRAGRQTDGSGTKVGTKGSR</v>
      </c>
    </row>
    <row r="9" spans="1:3" ht="31.5">
      <c r="A9" s="1" t="str">
        <f>'HA1-docking'!A20</f>
        <v>internal-rundown</v>
      </c>
      <c r="B9" s="6" t="str">
        <f>'HA1-docking'!C20</f>
        <v>QAGLVQSGAELKKTGSSLRVSCKSSWYTYSSSYYAIHIIREAPSKGLEWVSRINSRHGYYTTYAPSIQGRVTFSTDKSTSTIYMPLSSLSSEDTAVYFCAPHASEHYVGSGTSWLHDWAESSGQGTTVTASN</v>
      </c>
      <c r="C9" s="6" t="str">
        <f>'HA1-docking'!D20</f>
        <v>DIVITQSPLTCSVSLGETTSVSRRTSQNLIDNNKYHYFAWLYQQKPGQAPTLLIYAGSYRASAVSDRPSRSGSGIDYTLTISSKSTIVECDGVAVRYCQRSNSTPTRLAALDFAAGTKPEIKNPS</v>
      </c>
    </row>
    <row r="10" spans="1:3" ht="31.5">
      <c r="A10" s="1" t="str">
        <f>'HA1-docking'!A21</f>
        <v>critical-tin</v>
      </c>
      <c r="B10" s="6" t="str">
        <f>'HA1-docking'!C21</f>
        <v>QVFLVQSGAELTNPGASVKVSCKTSGYSFSTTSYGMSWIRRAGGQGLEAIGWISHRSGYRTNASPKFQGRVTINTGASTSTVYTQLRSLKPEDTTVYYSARDGAHSFVAAGSAWGLDWGGYAGEGTIVTVSA</v>
      </c>
      <c r="C10" s="6" t="str">
        <f>'HA1-docking'!D21</f>
        <v>DIVITTSPMTRSVSVGEAASISCCRSQSCIDGNGYNYMNWIYRQKSGQAPRELIYGASKVATGFPARFSASGSGTDFTLTISYTAVNVEPGGVGSYYCQRARSTPSKRAYQTFGAGTRVEIKLAN</v>
      </c>
    </row>
    <row r="11" spans="1:3" ht="47.25">
      <c r="A11" s="1" t="str">
        <f>'HA1-docking'!A22</f>
        <v>gilded-stud</v>
      </c>
      <c r="B11" s="6" t="str">
        <f>'HA1-docking'!C22</f>
        <v>VAQTLQSGPELMQPGASVKISCTDSGYTISSTSYAFSWARGSGGKSLEWVGWIHWHTGVGTQYADSFQGRATSDRDKSKNTASAQFNSARSEHSGVAYGASDRTTTTYGLGRPVVVGWADSWNQGTLATASS</v>
      </c>
      <c r="C11" s="6" t="str">
        <f>'HA1-docking'!D22</f>
        <v>DLVLTQSPASVSVTPGTSASISCQSSQSQVDSNDYNYANRAYQQMPGQAPTLMIRSASYRPSGVPSRISSSGSGTSASLTISRVNANLQEENEANYRCQTSSVSGNRICSPVFNSGTKLEIKGPP</v>
      </c>
    </row>
    <row r="12" spans="1:3" ht="47.25">
      <c r="A12" s="1" t="str">
        <f>'HA1-docking'!A23</f>
        <v>concave-glove</v>
      </c>
      <c r="B12" s="6" t="str">
        <f>'HA1-docking'!C23</f>
        <v>EVQLQESGAGLVKTSESGSISCTTSGGGGPSGGYWMSWGRQGPGGGLEWSGRIYGVSGDGTNGRGSLKERGTLSPDTSTNTASLGMSSVTASDTALYYGARGAMGGPVGGGSYGGLNGGDGQGQGTLVTVSS</v>
      </c>
      <c r="C12" s="6" t="str">
        <f>'HA1-docking'!D23</f>
        <v>DYVLTGSPASASVSPGESPTISCRATQTFVDGDGTKYVAWAAQAKPGQAPKLLISLDSNRPTGVPSRFSGSGSGTDYSLTITGAKNTLQNEDVADYYCQQVRSSPPARGSPSYAALTKLDAKNPS</v>
      </c>
    </row>
    <row r="13" spans="1:3" ht="31.5">
      <c r="A13" s="1" t="str">
        <f>'HA1-docking'!A24</f>
        <v>boolean-burbot</v>
      </c>
      <c r="B13" s="6" t="str">
        <f>'HA1-docking'!C24</f>
        <v>EVELCESGAEVEKPGSSVKVTCKVTGYAFSSTSYAISKVVQAGNPSLASIGELSPSSGDYTRYNEKVTAKVTLTADKSTNTTYLELTPLTSEGTAIYICTRRARYDRSGVGSDYVGDWQDPAGQGTLATVSS</v>
      </c>
      <c r="C13" s="6" t="str">
        <f>'HA1-docking'!D24</f>
        <v>ETVLTQSPGTVTVSPGERATMSAKVSISTRMSVSTNYLNWAYEQKPGQAPRLLIHGASNRASGVSARLSGSGSGSLFSRTISSNEDEVEAFQLAIYYCDQNTSDPECLPRDTYGGGTKLEIKEVP</v>
      </c>
    </row>
    <row r="14" spans="1:3" ht="47.25">
      <c r="A14" s="1" t="str">
        <f>'HA1-docking'!A25</f>
        <v>magenta-food</v>
      </c>
      <c r="B14" s="6" t="str">
        <f>'HA1-docking'!C25</f>
        <v>EAQLQESGAELNKTGASAKVSCTHSGYSLSDTSYYINGAKQAPDKGPFALGGLYASSRYGDDTAQSTKSLVHVTRDRTKNTTSLELSSLKAEGTGIYYALGWGSYGKAGLGCSGLDGYFAYWAQSTLVTASS</v>
      </c>
      <c r="C14" s="6" t="str">
        <f>'HA1-docking'!D25</f>
        <v>EIVLTRSPATVTVSPLQRATVSCRNSNSNVDSDGYSYLHWYYQQKPGQAPKLAIGSASNRVSGVPSRFSGSGSLTDYALTISSDAAALQAGDAADYACGAAANDTPGRGSATFGPGTRVTIKGQL</v>
      </c>
    </row>
    <row r="15" spans="1:3" ht="31.5">
      <c r="A15" s="1" t="str">
        <f>'HA1-docking'!A26</f>
        <v>exponential-cymbal</v>
      </c>
      <c r="B15" s="6" t="str">
        <f>'HA1-docking'!C26</f>
        <v>EVELVQSGPETVKPDKSVKVSCKTEAYSFSTPSHYVSAARSSTGQGLEWMPGIYASSGYKTDYAEPVQSRVTKTVDKTTTTAYTELSSLTAKDTAVYYIARDGTYDRYAGGHYGHHNWEDYWGQATMATVSH</v>
      </c>
      <c r="C15" s="6" t="str">
        <f>'HA1-docking'!D26</f>
        <v>EGVMTQSPATLRLSEGERVTISCTYSQNNISINSYNDIGWTYIQKPGQPPETLIYLSSVRATGIQDHFSGSGARTDYALTITRATAAMQPEDLAVYYCQQSNEDPPNGGPTTFGGGSRVEIKGQP</v>
      </c>
    </row>
    <row r="16" spans="1:3" ht="47.25">
      <c r="A16" s="1" t="str">
        <f>'HA1-docking'!A27</f>
        <v>soft-spook</v>
      </c>
      <c r="B16" s="6" t="str">
        <f>'HA1-docking'!C27</f>
        <v>QAERVRSGEELKQPADSVKISCKTSGNTFSSSHGEMNWVKHAPCQGREWLGYTLARSGYGTHYSPKFVGRTTITAGKTSSTTKMQLSSLMSEGSAVYRCARVSTTSCNGLPSYYPHGGADVWGQGTTVTVSS</v>
      </c>
      <c r="C16" s="6" t="str">
        <f>'HA1-docking'!D27</f>
        <v>ESVITQSPSSQPASPGELLTISCQASPINIVNKSYNHIACEYQQMPGQVSKLLTAGASIRPSVVPSRHSGSSSGTLYTLTISFIASILCSEDFAVYVCQNFCSLKACWGSVAGGGETKVEIKGQL</v>
      </c>
    </row>
    <row r="17" spans="1:3" ht="31.5">
      <c r="A17" s="1" t="str">
        <f>'HA1-docking'!A28</f>
        <v>creative-halftone</v>
      </c>
      <c r="B17" s="6" t="str">
        <f>'HA1-docking'!C28</f>
        <v>EAQLVFSGAELTQPGNSLAISAKSSEDSIYSVNYVVSWVREAPGQGHLIMGGIHPVPNTGTKYGQVFQGRVTITADNSTNTAYVKSTSFPSDDTAVYYCTRHTFCGGVNLGSGYLQTAFDYWGQGTAVIVSS</v>
      </c>
      <c r="C17" s="6" t="str">
        <f>'HA1-docking'!D28</f>
        <v>GIVMTQSPATLSASPGETATISCKGSNSISDNAGPNYLAWVYQQKPAPPPKLLIYSASNRANGDPEGFSGSGSAPGVSLTSSSVPKIVEEGDAAARYCQQTNVVPAKWETKTFVPGIKLEIAGQG</v>
      </c>
    </row>
    <row r="18" spans="1:3" ht="47.25">
      <c r="A18" s="1" t="str">
        <f>'HA1-docking'!A29</f>
        <v>brilliant-charge</v>
      </c>
      <c r="B18" s="6" t="str">
        <f>'HA1-docking'!C29</f>
        <v>TVQLRQSGSEAKRPVESLKVSAKASSVSFSSGAYYASDIRQAPGNTLEWMGAANAANSNDTAYNQSFQGRVTINRDKTITTAYLQLNNLTAEDTDCFYCATDASCDFITNGPYYFNDWADTWGQGTMVVVFS</v>
      </c>
      <c r="C18" s="6" t="str">
        <f>'HA1-docking'!D29</f>
        <v>EIVTTQSGSTMSVPLGEHATISCRGSESPVSSYESNLGAWSYQQKPAKAPKRLIYRYSNRPSGVPSRFSGSFSGTDVTLDISGWGSSLQSEDVAIRYAQQFSNLPSTFGLTTFGQGTKVVIKDCS</v>
      </c>
    </row>
    <row r="19" spans="1:3" ht="47.25">
      <c r="A19" s="1" t="str">
        <f>'HA1-docking'!A30</f>
        <v>strong-bear</v>
      </c>
      <c r="B19" s="6" t="str">
        <f>'HA1-docking'!C30</f>
        <v>EVQRQQSGAEVTKPGGSLKVSCKTSGYTFSSTTAAVSWVKQPHGTGLEWTGWLYHESGDGTNYAESVRGRVTVSYGKSTSTASLQMSSLRSEGTHVYYSARPGTGDWWGVGWGWGGNWFDSWAQGTTVTGSS</v>
      </c>
      <c r="C19" s="6" t="str">
        <f>'HA1-docking'!D30</f>
        <v>EAPLTQSGLSLSASSGNRATHTCRTSQAKVQNSIYIYIHWGYQQKPAKSPQLLIYGASSRGTGVPSRFSGSGSGTDYTLTISSNSLTLQPEDYATYFCQQSNVSPNNYESQTHEQGTKEEIQDQT</v>
      </c>
    </row>
    <row r="20" spans="1:3" ht="31.5">
      <c r="A20" s="1" t="str">
        <f>'HA1-docking'!A31</f>
        <v>minty-cylinder</v>
      </c>
      <c r="B20" s="6" t="str">
        <f>'HA1-docking'!C31</f>
        <v>QVGFVEWAGGVKIPSASKKLSCKASVGSVSSTNYGISAVRQAGAEGLKAVGWISGMGGTYTDYSESLKGVVTISAAKSTTTTFIELSSLRPSSTTVRYCAPPASQDRVGSGSPGGPGWFKPWGEGTLITVSS</v>
      </c>
      <c r="C20" s="6" t="str">
        <f>'HA1-docking'!D31</f>
        <v>DLEMTQSPLSLAVSLGESISIPCRTSQSLVDSDKYNFPDLLYAQKPGISPRLLIYTGSSRATGSPDRISASGSGTDFTLTITKQGDGVEAERIATYYCQQPRNTPRRINSQAFAQSTKLEKKAKA</v>
      </c>
    </row>
    <row r="21" spans="1:3" ht="47.25">
      <c r="A21" s="1" t="str">
        <f>'HA1-docking'!A32</f>
        <v>bitter-folder</v>
      </c>
      <c r="B21" s="6" t="str">
        <f>'HA1-docking'!C32</f>
        <v>EVRLMESGAVVKQPGQSLKVSAKDSGYAFRNTSYSISWPRGAPGQGLEWMGYIYPNSGDGTNRSQSVQGLVTISTNKSISTASLQLSSLKAEDTPVYATARHDGYHWFAYTCHWMHGAADHWGQITLVTESS</v>
      </c>
      <c r="C21" s="6" t="str">
        <f>'HA1-docking'!D32</f>
        <v>ETVLTQSAATLSVTPGEGASLSCKALQSLVHNNGYNFIAAFYNQKPGQSPKRLIRGGANVGSGIPSRYNASGSGTDTSQTITSDHSALQSEGVQVYYCEQYTTTPKSPTSKTFPGGTKVEILPQV</v>
      </c>
    </row>
    <row r="22" spans="1:3" ht="47.25">
      <c r="A22" s="1" t="str">
        <f>'HA1-docking'!A33</f>
        <v>contemporary-wine</v>
      </c>
      <c r="B22" s="6" t="str">
        <f>'HA1-docking'!C33</f>
        <v>KVERTQRGAEVKKPDKSLKISCAASGYSASDTSHYINWVQQAPGKALEWIGIIYPSSGDRTKYAEAFQGRVTITRDGSKNTAYARCNSVTPEGTAVRYCARHGSQTRFAIGSYWPVDQEGFWRQGTFVTVCS</v>
      </c>
      <c r="C22" s="6" t="str">
        <f>'HA1-docking'!D33</f>
        <v>GIVLTQSPPSLSAPVGESATASARGSQSEVDADGYNYLQADYQQKPGQAGQLLIYGVSNRESDVPARLSNAGAGTGYTTTISSAAVWIQSADFGVYFCQQANNTPSGRVSTRFAGGAATLPKGKT</v>
      </c>
    </row>
    <row r="23" spans="1:3" ht="47.25">
      <c r="A23" s="1" t="str">
        <f>'HA1-docking'!A34</f>
        <v>quadratic-format</v>
      </c>
      <c r="B23" s="6" t="str">
        <f>'HA1-docking'!C34</f>
        <v>EVDTTQSLASAKMLGESVRISCKASGYTFTKPYYTYQWVKQTKAEILYWVGVTDPANSDVINYQPKEQGRVTLGVRKSTSTNWMRRRSLRSEDTNVYYCRRVRTYHYVNNGGGWVDNWFHNFGEGTMVTVSS</v>
      </c>
      <c r="C23" s="6" t="str">
        <f>'HA1-docking'!D34</f>
        <v>EIVLTQSPASIALSTGERATISCRANHPFIHSDGSNYLDWVRQQKPGQSPTRHIYGASYHETDIPDWFSGSGTGTDFTLTIRRSTSVVEAEDTGVYYCQQFSVSPPDWEASNYGDGTRVEIPGVH</v>
      </c>
    </row>
    <row r="24" spans="1:3" ht="47.25">
      <c r="A24" s="1" t="str">
        <f>'HA1-docking'!A35</f>
        <v>avocado-bumper</v>
      </c>
      <c r="B24" s="6" t="str">
        <f>'HA1-docking'!C35</f>
        <v>EAERVESGAEVKKPGASTKISCKAAGYSFSSTSYWMHWVRQMPGEGLEWMGRIYPSKSCGSNRSMKCQGRVTLSTDTSTNTASLQLRSLTPSDTATYRAARQAFHGWVGIGSTWPDDWADVWAQMTLVTVSS</v>
      </c>
      <c r="C24" s="6" t="str">
        <f>'HA1-docking'!D35</f>
        <v>EIVNTQSPGTLSVSPGERATITCKASESTIAGNSYPYIGVNYLKKPGQAPKFLIYSASNRISGIPSKFNESWSGHDFALTISNPPQIIQSFDFADYYCQHINSSPPRYQSLTFGAETKVEIKTQP</v>
      </c>
    </row>
    <row r="25" spans="1:3" ht="31.5">
      <c r="A25" s="1" t="str">
        <f>'HA1-docking'!A36</f>
        <v>cold-electricity</v>
      </c>
      <c r="B25" s="6" t="str">
        <f>'HA1-docking'!C36</f>
        <v>EVFLLQAGPFLTHTGSSLKVTCKNSGNSFTTGSYTIKAVRQSGGTATFWIGSIIPSNGYGTNTAKTIKGRATISADTSTNTAYMELSSLASEGSALYSCARDAQNSWVGRGWYYGLNGFGMAGQGTTVTVSS</v>
      </c>
      <c r="C25" s="6" t="str">
        <f>'HA1-docking'!D36</f>
        <v>ESVMTGSEASLSVCPGESATISCRTTQSLIYSDGTNYLHWTTQQKTGQSPKLCIYSHSKRASGVSGRTSGSGFRTDATLTISSHSYSTTAEDVSTYYDQQALNPPAHHGSSTYGQGTRLEIKNAP</v>
      </c>
    </row>
    <row r="26" spans="1:3" ht="31.5">
      <c r="A26" s="1" t="str">
        <f>'HA1-docking'!A37</f>
        <v>flat-gutter</v>
      </c>
      <c r="B26" s="6" t="str">
        <f>'HA1-docking'!C37</f>
        <v>EVDLNQSGAETKITGQSIKVSCKTSGVSFPEADYATPLTRQHHGKALEWMGNTNYGTGYTTNYGPKIQVRVTLNSGKSTSTAYLPKKSLKAEYTTIYYCVRDGHQTNVESTGQGQIGYFNYWGEGTLVTVSN</v>
      </c>
      <c r="C26" s="6" t="str">
        <f>'HA1-docking'!D37</f>
        <v>GIAMTGSGSTISVSPGERATISCRASQSTVDKSVSNYVHWVFQQLPATSTKRIINGSSNRESDVPSRTSGSKSGHDPTLTISRRSSDLEPEDVAVYYCQSYTSTPSELVSQTYGQATKAEITGQD</v>
      </c>
    </row>
    <row r="27" spans="1:3" ht="47.25">
      <c r="A27" s="1" t="str">
        <f>'HA1-docking'!A38</f>
        <v>symmetric-pad</v>
      </c>
      <c r="B27" s="6" t="str">
        <f>'HA1-docking'!C38</f>
        <v>QAQLVQSGAGVTKGAASVKLSCKTSGYSISSYSYGVSAVRQAPGQGPEWVGGISPMSGPYTHYAQSVQARLTLTVDKSTSTAYLELTASNPEDTATYYAARNARGTRVGVGPHYLLDWHDYWGAGTLVTVST</v>
      </c>
      <c r="C27" s="6" t="str">
        <f>'HA1-docking'!D38</f>
        <v>DIVMHQSPTTLSVNVYEPATISCKTSNTLANGDGSNYVVWYYQQKAGQSPKRLIAGISTRATGVEHKFSGNASGTDITLTISSTHTAVEPEDFAVHYDQQYRNWLKKLISPTFGGGTKGNRPSKV</v>
      </c>
    </row>
    <row r="28" spans="1:3" ht="47.25">
      <c r="A28" s="1" t="str">
        <f>'HA1-docking'!A39</f>
        <v>antique-structure</v>
      </c>
      <c r="B28" s="6" t="str">
        <f>'HA1-docking'!C39</f>
        <v>QAQLEQSGVEVVKPGSSVKVSSKTSGYWASTTSHWISWVRRSPAKGFEWMGGIQPGSGNYTNFNEKYQGRATITAGKSSNTAYTQLTSLTAEGTTTYYCARNNTHDTYGSGSSYPLDYFDVWGQATTITVSS</v>
      </c>
      <c r="C28" s="6" t="str">
        <f>'HA1-docking'!D39</f>
        <v>EVVLTQSPGTTSLPPGERATLSIHASHHLVDSDGSTYVSWVYQEKSGQATRRTIYGASNRASGIVGRFSGSGSATGYTLTIRRADVSVESEQSAVFFAQQFSSTPQKWGSVTFGHVTRLEIKGSP</v>
      </c>
    </row>
    <row r="29" spans="1:3" ht="47.25">
      <c r="A29" s="1" t="str">
        <f>'HA1-docking'!A40</f>
        <v>cream-callback</v>
      </c>
      <c r="B29" s="6" t="str">
        <f>'HA1-docking'!C40</f>
        <v>GNFLVESGAGATKPAPSLSVSCKVSGESFSSGSYGISWARQAGGPGLEWMGGIIPSSGEFINRGPSFQGKATITAGRSTTTAFFELSSLTSEDTAVYYCMRPRRFDFYGLTSYQPLGWHGYWGQGTLATVSS</v>
      </c>
      <c r="C29" s="6" t="str">
        <f>'HA1-docking'!D40</f>
        <v>DAVMTQSPPTLPVSVGESASISKKAAESVVSSDAYNYLNWAYEENPGQSPEMLIWAGTNRESGIPDRFSGSGSGTGFTLSISRVRSATEAGAVAVTYAMGSIAHPKPWGTKTFGQGTKVEIKGQD</v>
      </c>
    </row>
    <row r="30" spans="1:3" ht="47.25">
      <c r="A30" s="1" t="str">
        <f>'HA1-docking'!A41</f>
        <v>inventive-amarone</v>
      </c>
      <c r="B30" s="6" t="str">
        <f>'HA1-docking'!C41</f>
        <v>QAQIVQSGPGLVKTGTSVKVSAKTTGYNFSNKNYIVSWVREVPGRGLEAMGRIYGRDGDYTDRAEKVVGKVTISTDKDKNTWYLQMSSLKAEDTAVSYAARNDLVCYGGGGRYGLHNAYDNAGQGTLVTVSS</v>
      </c>
      <c r="C30" s="6" t="str">
        <f>'HA1-docking'!D41</f>
        <v>DIVTTQTSGKLSISLGERVTINYKTSQSYVDGSGYNYTHHAYEQKDGKYPKLLIYGGSNRESGVPDRDSGSNAGTDVTLTISEVVMVVQSDDKINRYCSQSTDYTLYLDAVTFLQGTTYEIKYNP</v>
      </c>
    </row>
    <row r="31" spans="1:3" ht="47.25">
      <c r="A31" s="1" t="str">
        <f>'HA1-docking'!A42</f>
        <v>messy-discriminator</v>
      </c>
      <c r="B31" s="6" t="str">
        <f>'HA1-docking'!C42</f>
        <v>EVRLVQAGPEVKQQKESAKLSCKTFGLSVSSTHYGNNWAHGAPGNGPEAIGHILPMNGYGIHYCPKVQGNSTISTDKTTSTAYMDLSSATSEDTAIYYCTVPATKLTYGTACGWGLSYFDPWAQGTLATVSS</v>
      </c>
      <c r="C31" s="6" t="str">
        <f>'HA1-docking'!D42</f>
        <v>EIVITQSPITLPVSPGEPASITCRASQSVLHSDGYNYLDWGVKQKPGQAPQHLIALASRRASGVGARFSGSGSGHDFTLKIRAYNAIVQSEGVGVYYCQAANQTPQGFGQQTFGGGTKLEIKNDP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HA1-docking</vt:lpstr>
      <vt:lpstr>Sheet2</vt:lpstr>
      <vt:lpstr>Fv Sequence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Colby Ford</dc:creator>
  <dc:description/>
  <cp:lastModifiedBy>Colby Ford</cp:lastModifiedBy>
  <cp:revision>3</cp:revision>
  <dcterms:created xsi:type="dcterms:W3CDTF">2025-04-18T13:34:47Z</dcterms:created>
  <dcterms:modified xsi:type="dcterms:W3CDTF">2025-04-21T22:38:44Z</dcterms:modified>
  <dc:language>en-US</dc:language>
</cp:coreProperties>
</file>