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I34" i="2" s="1"/>
  <c r="J34" i="2" l="1"/>
  <c r="C38" i="2"/>
  <c r="J38" i="2" s="1"/>
  <c r="C37" i="2"/>
  <c r="J37" i="2" s="1"/>
  <c r="C36" i="2"/>
  <c r="J36" i="2" s="1"/>
  <c r="C35" i="2"/>
  <c r="J35" i="2" s="1"/>
  <c r="C33" i="2"/>
  <c r="I33" i="2" s="1"/>
  <c r="J33" i="2" s="1"/>
  <c r="C32" i="2"/>
  <c r="I32" i="2" s="1"/>
  <c r="C31" i="2"/>
  <c r="I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49" i="2"/>
  <c r="H8" i="2"/>
  <c r="J32" i="2" l="1"/>
  <c r="J31" i="2"/>
  <c r="J44" i="2" l="1"/>
  <c r="H47" i="2" s="1"/>
</calcChain>
</file>

<file path=xl/sharedStrings.xml><?xml version="1.0" encoding="utf-8"?>
<sst xmlns="http://schemas.openxmlformats.org/spreadsheetml/2006/main" count="91" uniqueCount="71">
  <si>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</si>
  <si>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</si>
  <si>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</si>
  <si>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</si>
  <si>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</si>
  <si>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</si>
  <si>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</si>
  <si>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</si>
  <si>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</si>
  <si>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</si>
  <si>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</si>
  <si>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</si>
  <si>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</si>
  <si>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</si>
  <si>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</si>
  <si>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</si>
  <si>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</si>
  <si>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</si>
  <si>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</si>
  <si>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</si>
  <si>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</si>
  <si>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</si>
  <si>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</si>
  <si>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</si>
  <si>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</si>
  <si>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</si>
  <si>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</si>
  <si>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</si>
  <si>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</si>
  <si>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</si>
  <si>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</si>
  <si>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</si>
  <si>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</si>
  <si>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</si>
  <si>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</si>
  <si>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</si>
  <si>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</si>
  <si>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</si>
  <si>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</si>
  <si>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</si>
  <si>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</si>
  <si>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</si>
  <si>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</si>
  <si>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</si>
  <si>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</si>
  <si>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</si>
  <si>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</si>
  <si>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</si>
  <si>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</si>
  <si>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</si>
  <si>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</si>
  <si>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</si>
  <si>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</si>
  <si>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</si>
  <si>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</si>
  <si>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Trading Rotterdam</t>
  </si>
  <si>
    <t>WEENA 70, 3012 CM</t>
  </si>
  <si>
    <t>ROTTERDAM, NETHERLANDS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</si>
  <si>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</si>
  <si>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</si>
  <si>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</si>
  <si>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</si>
  <si>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</si>
  <si>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</si>
  <si>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</si>
  <si>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Elka Aristotle</t>
  </si>
  <si>
    <t>ROPA Small</t>
  </si>
  <si>
    <t>Aldana</t>
  </si>
  <si>
    <t>1353/2021</t>
  </si>
  <si>
    <t>01 Jun to 31 Jun  2020</t>
  </si>
  <si>
    <t>Four Thousand Two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</si>
</sst>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8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CC6600"/>
      <name val="Tahoma"/>
      <family val="2"/>
    </font>
    <font>
      <sz val="8"/>
      <color theme="1" tint="4.9989318521683403E-2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6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8" fillId="0" borderId="20" xfId="0" applyFont="1" applyBorder="1" applyAlignment="1">
      <alignment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20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5"/>
  <sheetViews>
    <sheetView showZeros="0" tabSelected="1" view="pageBreakPreview" zoomScale="98" zoomScaleNormal="106" zoomScaleSheetLayoutView="98" workbookViewId="0">
      <selection activeCell="C24" sqref="C24:G24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15" ht="33" customHeight="1" x14ac:dyDescent="0.25">
      <c r="B1" s="4"/>
      <c r="C1" s="109"/>
      <c r="D1" s="109"/>
      <c r="E1" s="109"/>
      <c r="F1" s="4"/>
      <c r="G1" s="4"/>
      <c r="H1" s="4"/>
      <c r="I1" s="8"/>
      <c r="J1" s="119"/>
      <c r="K1" s="119"/>
      <c r="L1" s="119"/>
    </row>
    <row r="2" spans="1:15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" customHeight="1" thickTop="1" x14ac:dyDescent="0.3">
      <c r="A3" s="6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0"/>
    </row>
    <row r="4" spans="1:15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15" ht="15.9" customHeight="1" x14ac:dyDescent="0.25">
      <c r="A5" s="66"/>
      <c r="B5" s="122" t="s">
        <v>1</v>
      </c>
      <c r="C5" s="123"/>
      <c r="D5" s="123"/>
      <c r="E5" s="124"/>
      <c r="F5" s="2"/>
      <c r="G5" s="61" t="s">
        <v>2</v>
      </c>
      <c r="H5" s="58" t="s">
        <v>68</v>
      </c>
      <c r="I5" s="58"/>
      <c r="J5" s="58"/>
      <c r="K5" s="59"/>
      <c r="L5" s="68"/>
      <c r="M5" s="10"/>
    </row>
    <row r="6" spans="1:15" ht="15.9" customHeight="1" x14ac:dyDescent="0.25">
      <c r="A6" s="66"/>
      <c r="B6" s="127" t="s">
        <v>55</v>
      </c>
      <c r="C6" s="128"/>
      <c r="D6" s="128"/>
      <c r="E6" s="129"/>
      <c r="F6" s="3"/>
      <c r="G6" s="54" t="s">
        <v>3</v>
      </c>
      <c r="H6" s="125">
        <v>44020</v>
      </c>
      <c r="I6" s="125"/>
      <c r="J6" s="125"/>
      <c r="K6" s="126"/>
      <c r="L6" s="69"/>
      <c r="M6" s="10"/>
    </row>
    <row r="7" spans="1:15" ht="15.9" customHeight="1" x14ac:dyDescent="0.25">
      <c r="A7" s="66"/>
      <c r="B7" s="130" t="s">
        <v>56</v>
      </c>
      <c r="C7" s="131"/>
      <c r="D7" s="131"/>
      <c r="E7" s="132"/>
      <c r="F7" s="64"/>
      <c r="G7" s="81"/>
      <c r="H7" s="82"/>
      <c r="I7" s="82"/>
      <c r="J7" s="82"/>
      <c r="K7" s="83"/>
      <c r="L7" s="69"/>
      <c r="M7" s="10">
        <v>21</v>
      </c>
      <c r="O7" s="94"/>
    </row>
    <row r="8" spans="1:15" ht="15.9" customHeight="1" x14ac:dyDescent="0.25">
      <c r="A8" s="66"/>
      <c r="B8" s="130" t="s">
        <v>57</v>
      </c>
      <c r="C8" s="131"/>
      <c r="D8" s="131"/>
      <c r="E8" s="132"/>
      <c r="F8" s="64"/>
      <c r="G8" s="49" t="s">
        <v>4</v>
      </c>
      <c r="H8" s="136" t="str">
        <f>H5</f>
        <v>1353/2021</v>
      </c>
      <c r="I8" s="136"/>
      <c r="J8" s="136"/>
      <c r="K8" s="137"/>
      <c r="L8" s="69"/>
      <c r="M8" s="11" t="s">
        <v>24</v>
      </c>
      <c r="O8" s="94"/>
    </row>
    <row r="9" spans="1:15" ht="15.9" customHeight="1" x14ac:dyDescent="0.25">
      <c r="A9" s="66"/>
      <c r="B9" s="133"/>
      <c r="C9" s="134"/>
      <c r="D9" s="134"/>
      <c r="E9" s="135"/>
      <c r="F9" s="64"/>
      <c r="G9" s="55"/>
      <c r="H9" s="56"/>
      <c r="I9" s="56"/>
      <c r="J9" s="56"/>
      <c r="K9" s="57"/>
      <c r="L9" s="69"/>
      <c r="M9" s="10" t="s">
        <v>23</v>
      </c>
    </row>
    <row r="10" spans="1:15" ht="15.9" customHeight="1" x14ac:dyDescent="0.25">
      <c r="A10" s="66"/>
      <c r="B10" s="138" t="s">
        <v>22</v>
      </c>
      <c r="C10" s="138"/>
      <c r="D10" s="139" t="s">
        <v>31</v>
      </c>
      <c r="E10" s="140"/>
      <c r="F10" s="64"/>
      <c r="G10" s="103" t="s">
        <v>5</v>
      </c>
      <c r="H10" s="145" t="s">
        <v>66</v>
      </c>
      <c r="I10" s="146"/>
      <c r="J10" s="146"/>
      <c r="K10" s="147"/>
      <c r="L10" s="69"/>
      <c r="M10" s="10"/>
    </row>
    <row r="11" spans="1:15" ht="15.9" customHeight="1" x14ac:dyDescent="0.25">
      <c r="A11" s="66"/>
      <c r="B11" s="144"/>
      <c r="C11" s="144"/>
      <c r="D11" s="110"/>
      <c r="E11" s="110"/>
      <c r="F11" s="64"/>
      <c r="G11" s="42" t="s">
        <v>27</v>
      </c>
      <c r="H11" s="142" t="s">
        <v>69</v>
      </c>
      <c r="I11" s="143"/>
      <c r="J11" s="143"/>
      <c r="K11" s="143"/>
      <c r="L11" s="69"/>
      <c r="M11" s="10"/>
    </row>
    <row r="12" spans="1:15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15" ht="15.9" customHeight="1" x14ac:dyDescent="0.25">
      <c r="A13" s="66"/>
      <c r="B13" s="111" t="s">
        <v>6</v>
      </c>
      <c r="C13" s="112"/>
      <c r="D13" s="112"/>
      <c r="E13" s="112"/>
      <c r="F13" s="112"/>
      <c r="G13" s="112"/>
      <c r="H13" s="112"/>
      <c r="I13" s="112"/>
      <c r="J13" s="112"/>
      <c r="K13" s="113"/>
      <c r="L13" s="68"/>
      <c r="M13" s="10"/>
    </row>
    <row r="14" spans="1:15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</row>
    <row r="15" spans="1:15" x14ac:dyDescent="0.25">
      <c r="A15" s="66"/>
      <c r="B15" s="114" t="s">
        <v>7</v>
      </c>
      <c r="C15" s="115"/>
      <c r="D15" s="116" t="s">
        <v>29</v>
      </c>
      <c r="E15" s="117"/>
      <c r="F15" s="117"/>
      <c r="G15" s="117"/>
      <c r="H15" s="117"/>
      <c r="I15" s="117"/>
      <c r="J15" s="117"/>
      <c r="K15" s="118"/>
      <c r="L15" s="69"/>
      <c r="M15" s="10"/>
    </row>
    <row r="16" spans="1:15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</row>
    <row r="17" spans="1:28" x14ac:dyDescent="0.25">
      <c r="A17" s="66"/>
      <c r="B17" s="114" t="s">
        <v>8</v>
      </c>
      <c r="C17" s="115"/>
      <c r="D17" s="116" t="s">
        <v>26</v>
      </c>
      <c r="E17" s="117"/>
      <c r="F17" s="117"/>
      <c r="G17" s="117"/>
      <c r="H17" s="117"/>
      <c r="I17" s="117"/>
      <c r="J17" s="117"/>
      <c r="K17" s="118"/>
      <c r="L17" s="69"/>
      <c r="M17" s="10"/>
    </row>
    <row r="18" spans="1:28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</row>
    <row r="19" spans="1:28" x14ac:dyDescent="0.25">
      <c r="A19" s="66"/>
      <c r="B19" s="114" t="s">
        <v>9</v>
      </c>
      <c r="C19" s="115"/>
      <c r="D19" s="117" t="s">
        <v>28</v>
      </c>
      <c r="E19" s="117"/>
      <c r="F19" s="117"/>
      <c r="G19" s="117"/>
      <c r="H19" s="117"/>
      <c r="I19" s="117"/>
      <c r="J19" s="117"/>
      <c r="K19" s="118"/>
      <c r="L19" s="69"/>
      <c r="M19" s="10"/>
    </row>
    <row r="20" spans="1:28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</row>
    <row r="21" spans="1:28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8" ht="15.9" customHeight="1" x14ac:dyDescent="0.25">
      <c r="A22" s="66"/>
      <c r="B22" s="168" t="s">
        <v>10</v>
      </c>
      <c r="C22" s="169"/>
      <c r="D22" s="169"/>
      <c r="E22" s="169"/>
      <c r="F22" s="169"/>
      <c r="G22" s="169"/>
      <c r="H22" s="169"/>
      <c r="I22" s="169"/>
      <c r="J22" s="169"/>
      <c r="K22" s="170"/>
      <c r="L22" s="68"/>
      <c r="M22" s="10"/>
    </row>
    <row r="23" spans="1:28" s="41" customFormat="1" ht="18" customHeight="1" x14ac:dyDescent="0.25">
      <c r="A23" s="71"/>
      <c r="B23" s="39" t="s">
        <v>11</v>
      </c>
      <c r="C23" s="171" t="s">
        <v>12</v>
      </c>
      <c r="D23" s="171"/>
      <c r="E23" s="171"/>
      <c r="F23" s="171"/>
      <c r="G23" s="171"/>
      <c r="H23" s="63" t="s">
        <v>13</v>
      </c>
      <c r="I23" s="63" t="s">
        <v>0</v>
      </c>
      <c r="J23" s="171" t="s">
        <v>14</v>
      </c>
      <c r="K23" s="172"/>
      <c r="L23" s="72"/>
      <c r="M23" s="40"/>
      <c r="P23" s="84" t="s">
        <v>41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s="41" customFormat="1" ht="18" customHeight="1" x14ac:dyDescent="0.25">
      <c r="A24" s="71"/>
      <c r="B24" s="44">
        <v>1</v>
      </c>
      <c r="C24" s="141" t="str">
        <f>N24</f>
        <v>Autumn</v>
      </c>
      <c r="D24" s="141"/>
      <c r="E24" s="141"/>
      <c r="F24" s="141"/>
      <c r="G24" s="141"/>
      <c r="H24" s="46">
        <v>1</v>
      </c>
      <c r="I24" s="52">
        <f>IF(C24="","",350)</f>
        <v>350</v>
      </c>
      <c r="J24" s="107">
        <f>H24*I24</f>
        <v>350</v>
      </c>
      <c r="K24" s="108"/>
      <c r="L24" s="72"/>
      <c r="M24" s="40"/>
      <c r="N24" s="173" t="s">
        <v>42</v>
      </c>
      <c r="O24" s="173" t="s">
        <v>42</v>
      </c>
      <c r="P24" s="85" t="s">
        <v>42</v>
      </c>
      <c r="Q24" s="104"/>
      <c r="R24"/>
      <c r="S24"/>
      <c r="T24"/>
      <c r="U24"/>
      <c r="V24"/>
      <c r="W24"/>
      <c r="X24"/>
      <c r="Y24"/>
      <c r="Z24"/>
      <c r="AA24"/>
      <c r="AB24"/>
    </row>
    <row r="25" spans="1:28" ht="15" customHeight="1" x14ac:dyDescent="0.25">
      <c r="A25" s="66"/>
      <c r="B25" s="50">
        <v>2</v>
      </c>
      <c r="C25" s="141" t="str">
        <f t="shared" ref="C25:C38" si="0">N25</f>
        <v>Brentholmen</v>
      </c>
      <c r="D25" s="141"/>
      <c r="E25" s="141"/>
      <c r="F25" s="141"/>
      <c r="G25" s="141"/>
      <c r="H25" s="46">
        <v>1</v>
      </c>
      <c r="I25" s="52">
        <f t="shared" ref="I25:I26" si="1">IF(C25="","",350)</f>
        <v>350</v>
      </c>
      <c r="J25" s="107">
        <f t="shared" ref="J25:J30" si="2">H25*I25</f>
        <v>350</v>
      </c>
      <c r="K25" s="108"/>
      <c r="L25" s="69"/>
      <c r="M25" s="10"/>
      <c r="N25" s="174" t="s">
        <v>43</v>
      </c>
      <c r="O25" s="174" t="s">
        <v>43</v>
      </c>
      <c r="P25" s="84" t="s">
        <v>43</v>
      </c>
      <c r="Q25" s="102"/>
    </row>
    <row r="26" spans="1:28" ht="15" customHeight="1" x14ac:dyDescent="0.25">
      <c r="A26" s="66"/>
      <c r="B26" s="50">
        <v>3</v>
      </c>
      <c r="C26" s="141" t="str">
        <f t="shared" si="0"/>
        <v>Elisalex Schulte</v>
      </c>
      <c r="D26" s="141"/>
      <c r="E26" s="141"/>
      <c r="F26" s="141"/>
      <c r="G26" s="141"/>
      <c r="H26" s="46">
        <v>1</v>
      </c>
      <c r="I26" s="52">
        <f t="shared" si="1"/>
        <v>350</v>
      </c>
      <c r="J26" s="107">
        <f t="shared" si="2"/>
        <v>350</v>
      </c>
      <c r="K26" s="108"/>
      <c r="L26" s="69"/>
      <c r="M26" s="10"/>
      <c r="N26" s="173" t="s">
        <v>44</v>
      </c>
      <c r="O26" s="173" t="s">
        <v>44</v>
      </c>
      <c r="P26" s="90" t="s">
        <v>44</v>
      </c>
      <c r="Q26" s="105"/>
    </row>
    <row r="27" spans="1:28" ht="15" customHeight="1" x14ac:dyDescent="0.25">
      <c r="A27" s="66"/>
      <c r="B27" s="50">
        <v>4</v>
      </c>
      <c r="C27" s="141" t="str">
        <f t="shared" si="0"/>
        <v>Emmy Schulte</v>
      </c>
      <c r="D27" s="141"/>
      <c r="E27" s="141"/>
      <c r="F27" s="141"/>
      <c r="G27" s="141"/>
      <c r="H27" s="46">
        <v>1</v>
      </c>
      <c r="I27" s="52">
        <f t="shared" ref="I27:I33" si="3">IF(C27="","",350)</f>
        <v>350</v>
      </c>
      <c r="J27" s="107">
        <f t="shared" si="2"/>
        <v>350</v>
      </c>
      <c r="K27" s="108"/>
      <c r="L27" s="69"/>
      <c r="M27" s="10"/>
      <c r="N27" s="173" t="s">
        <v>45</v>
      </c>
      <c r="O27" s="173" t="s">
        <v>45</v>
      </c>
      <c r="P27" s="88" t="s">
        <v>45</v>
      </c>
      <c r="Q27" s="102"/>
    </row>
    <row r="28" spans="1:28" ht="15" customHeight="1" x14ac:dyDescent="0.25">
      <c r="A28" s="66"/>
      <c r="B28" s="50">
        <v>5</v>
      </c>
      <c r="C28" s="141" t="str">
        <f t="shared" si="0"/>
        <v>Sten Fjell</v>
      </c>
      <c r="D28" s="141"/>
      <c r="E28" s="141"/>
      <c r="F28" s="141"/>
      <c r="G28" s="141"/>
      <c r="H28" s="46">
        <v>1</v>
      </c>
      <c r="I28" s="52">
        <f t="shared" si="3"/>
        <v>350</v>
      </c>
      <c r="J28" s="107">
        <f t="shared" si="2"/>
        <v>350</v>
      </c>
      <c r="K28" s="108"/>
      <c r="L28" s="69"/>
      <c r="M28" s="10"/>
      <c r="N28" s="173" t="s">
        <v>58</v>
      </c>
      <c r="O28" s="173" t="s">
        <v>58</v>
      </c>
      <c r="P28" s="90" t="s">
        <v>46</v>
      </c>
      <c r="Q28" s="102"/>
    </row>
    <row r="29" spans="1:28" ht="15" customHeight="1" x14ac:dyDescent="0.25">
      <c r="A29" s="66"/>
      <c r="B29" s="50">
        <v>6</v>
      </c>
      <c r="C29" s="141" t="str">
        <f t="shared" si="0"/>
        <v>Sten Skagen</v>
      </c>
      <c r="D29" s="141"/>
      <c r="E29" s="141"/>
      <c r="F29" s="141"/>
      <c r="G29" s="141"/>
      <c r="H29" s="46">
        <v>1</v>
      </c>
      <c r="I29" s="52">
        <f t="shared" si="3"/>
        <v>350</v>
      </c>
      <c r="J29" s="107">
        <f t="shared" si="2"/>
        <v>350</v>
      </c>
      <c r="K29" s="108"/>
      <c r="L29" s="73"/>
      <c r="M29" s="10"/>
      <c r="N29" s="173" t="s">
        <v>50</v>
      </c>
      <c r="O29" s="173" t="s">
        <v>50</v>
      </c>
      <c r="P29" s="86" t="s">
        <v>47</v>
      </c>
      <c r="Q29" s="102"/>
    </row>
    <row r="30" spans="1:28" ht="15" customHeight="1" x14ac:dyDescent="0.25">
      <c r="A30" s="66"/>
      <c r="B30" s="50">
        <v>7</v>
      </c>
      <c r="C30" s="141" t="str">
        <f t="shared" si="0"/>
        <v>Tequila</v>
      </c>
      <c r="D30" s="141"/>
      <c r="E30" s="141"/>
      <c r="F30" s="141"/>
      <c r="G30" s="141"/>
      <c r="H30" s="46">
        <v>1</v>
      </c>
      <c r="I30" s="52">
        <f t="shared" si="3"/>
        <v>350</v>
      </c>
      <c r="J30" s="107">
        <f t="shared" si="2"/>
        <v>350</v>
      </c>
      <c r="K30" s="108"/>
      <c r="L30" s="73"/>
      <c r="M30" s="10"/>
      <c r="N30" s="173" t="s">
        <v>51</v>
      </c>
      <c r="O30" s="173" t="s">
        <v>51</v>
      </c>
      <c r="P30" s="85" t="s">
        <v>48</v>
      </c>
      <c r="Q30" s="102"/>
    </row>
    <row r="31" spans="1:28" ht="15" customHeight="1" x14ac:dyDescent="0.25">
      <c r="A31" s="66"/>
      <c r="B31" s="50">
        <v>8</v>
      </c>
      <c r="C31" s="141" t="str">
        <f t="shared" si="0"/>
        <v>Tigris</v>
      </c>
      <c r="D31" s="141"/>
      <c r="E31" s="141"/>
      <c r="F31" s="141"/>
      <c r="G31" s="141"/>
      <c r="H31" s="46">
        <v>1</v>
      </c>
      <c r="I31" s="52">
        <f t="shared" si="3"/>
        <v>350</v>
      </c>
      <c r="J31" s="107">
        <f t="shared" ref="J31:J39" si="4">IF(C31="","",H31*I31)</f>
        <v>350</v>
      </c>
      <c r="K31" s="108"/>
      <c r="L31" s="73"/>
      <c r="M31" s="10"/>
      <c r="N31" s="173" t="s">
        <v>52</v>
      </c>
      <c r="O31" s="173" t="s">
        <v>52</v>
      </c>
      <c r="P31" s="84" t="s">
        <v>49</v>
      </c>
      <c r="Q31" s="102"/>
    </row>
    <row r="32" spans="1:28" ht="15" customHeight="1" x14ac:dyDescent="0.25">
      <c r="A32" s="66"/>
      <c r="B32" s="50">
        <v>9</v>
      </c>
      <c r="C32" s="141" t="str">
        <f t="shared" si="0"/>
        <v>Triple A</v>
      </c>
      <c r="D32" s="141"/>
      <c r="E32" s="141"/>
      <c r="F32" s="141"/>
      <c r="G32" s="141"/>
      <c r="H32" s="46">
        <v>1</v>
      </c>
      <c r="I32" s="52">
        <f t="shared" si="3"/>
        <v>350</v>
      </c>
      <c r="J32" s="107">
        <f t="shared" si="4"/>
        <v>350</v>
      </c>
      <c r="K32" s="108"/>
      <c r="L32" s="73"/>
      <c r="M32" s="10"/>
      <c r="N32" s="173" t="s">
        <v>53</v>
      </c>
      <c r="O32" s="173" t="s">
        <v>53</v>
      </c>
      <c r="P32" s="85" t="s">
        <v>50</v>
      </c>
      <c r="Q32" s="102"/>
    </row>
    <row r="33" spans="1:17" ht="15" customHeight="1" x14ac:dyDescent="0.25">
      <c r="A33" s="66"/>
      <c r="B33" s="50">
        <v>10</v>
      </c>
      <c r="C33" s="141" t="str">
        <f t="shared" si="0"/>
        <v>Vestholmen</v>
      </c>
      <c r="D33" s="141"/>
      <c r="E33" s="141"/>
      <c r="F33" s="141"/>
      <c r="G33" s="141"/>
      <c r="H33" s="46">
        <v>1</v>
      </c>
      <c r="I33" s="52">
        <f t="shared" si="3"/>
        <v>350</v>
      </c>
      <c r="J33" s="107">
        <f t="shared" si="4"/>
        <v>350</v>
      </c>
      <c r="K33" s="108"/>
      <c r="L33" s="73"/>
      <c r="M33" s="10"/>
      <c r="N33" s="173" t="s">
        <v>54</v>
      </c>
      <c r="O33" s="173" t="s">
        <v>54</v>
      </c>
      <c r="P33" s="84" t="s">
        <v>51</v>
      </c>
      <c r="Q33" s="102"/>
    </row>
    <row r="34" spans="1:17" ht="15" customHeight="1" x14ac:dyDescent="0.25">
      <c r="A34" s="66"/>
      <c r="B34" s="50">
        <v>11</v>
      </c>
      <c r="C34" s="141" t="str">
        <f t="shared" ref="C34" si="5">N34</f>
        <v>Aldana</v>
      </c>
      <c r="D34" s="141"/>
      <c r="E34" s="141"/>
      <c r="F34" s="141"/>
      <c r="G34" s="141"/>
      <c r="H34" s="46">
        <v>1</v>
      </c>
      <c r="I34" s="52">
        <f t="shared" ref="I34" si="6">IF(C34="","",350)</f>
        <v>350</v>
      </c>
      <c r="J34" s="107">
        <f t="shared" ref="J34" si="7">IF(C34="","",H34*I34)</f>
        <v>350</v>
      </c>
      <c r="K34" s="108"/>
      <c r="L34" s="73"/>
      <c r="M34" s="10"/>
      <c r="N34" s="173" t="s">
        <v>67</v>
      </c>
      <c r="O34" s="173" t="s">
        <v>67</v>
      </c>
      <c r="P34" s="96"/>
      <c r="Q34" s="102"/>
    </row>
    <row r="35" spans="1:17" ht="15" customHeight="1" x14ac:dyDescent="0.25">
      <c r="A35" s="66"/>
      <c r="B35" s="50">
        <v>12</v>
      </c>
      <c r="C35" s="141" t="str">
        <f t="shared" si="0"/>
        <v>Elka Aristotle</v>
      </c>
      <c r="D35" s="141"/>
      <c r="E35" s="141"/>
      <c r="F35" s="141"/>
      <c r="G35" s="141"/>
      <c r="H35" s="46">
        <v>1</v>
      </c>
      <c r="I35" s="52">
        <v>350</v>
      </c>
      <c r="J35" s="107">
        <f t="shared" ref="J35" si="8">IF(C35="","",H35*I35)</f>
        <v>350</v>
      </c>
      <c r="K35" s="108"/>
      <c r="L35" s="73"/>
      <c r="M35" s="10"/>
      <c r="N35" s="175" t="s">
        <v>65</v>
      </c>
      <c r="O35" s="175" t="s">
        <v>65</v>
      </c>
      <c r="P35" s="90" t="s">
        <v>53</v>
      </c>
      <c r="Q35" s="106"/>
    </row>
    <row r="36" spans="1:17" ht="15" customHeight="1" x14ac:dyDescent="0.25">
      <c r="A36" s="66"/>
      <c r="B36" s="50"/>
      <c r="C36" s="141">
        <f t="shared" si="0"/>
        <v>0</v>
      </c>
      <c r="D36" s="141"/>
      <c r="E36" s="141"/>
      <c r="F36" s="141"/>
      <c r="G36" s="141"/>
      <c r="H36" s="46"/>
      <c r="I36" s="52"/>
      <c r="J36" s="107">
        <f t="shared" ref="J36" si="9">IF(C36="","",H36*I36)</f>
        <v>0</v>
      </c>
      <c r="K36" s="108"/>
      <c r="L36" s="73"/>
      <c r="M36" s="10"/>
      <c r="P36" s="84" t="s">
        <v>54</v>
      </c>
      <c r="Q36" s="106"/>
    </row>
    <row r="37" spans="1:17" ht="15" customHeight="1" x14ac:dyDescent="0.25">
      <c r="A37" s="66"/>
      <c r="B37" s="50"/>
      <c r="C37" s="141">
        <f t="shared" si="0"/>
        <v>0</v>
      </c>
      <c r="D37" s="141"/>
      <c r="E37" s="141"/>
      <c r="F37" s="141"/>
      <c r="G37" s="141"/>
      <c r="H37" s="46"/>
      <c r="I37" s="52"/>
      <c r="J37" s="107">
        <f t="shared" si="4"/>
        <v>0</v>
      </c>
      <c r="K37" s="108"/>
      <c r="L37" s="73"/>
      <c r="M37" s="10"/>
      <c r="P37" s="85" t="s">
        <v>33</v>
      </c>
    </row>
    <row r="38" spans="1:17" ht="15" hidden="1" customHeight="1" x14ac:dyDescent="0.25">
      <c r="A38" s="66"/>
      <c r="B38" s="50"/>
      <c r="C38" s="141">
        <f t="shared" si="0"/>
        <v>0</v>
      </c>
      <c r="D38" s="141"/>
      <c r="E38" s="141"/>
      <c r="F38" s="141"/>
      <c r="G38" s="141"/>
      <c r="H38" s="46"/>
      <c r="I38" s="52"/>
      <c r="J38" s="107">
        <f t="shared" si="4"/>
        <v>0</v>
      </c>
      <c r="K38" s="108"/>
      <c r="L38" s="73"/>
      <c r="M38" s="10"/>
      <c r="N38" s="95"/>
      <c r="P38" s="84" t="s">
        <v>34</v>
      </c>
    </row>
    <row r="39" spans="1:17" ht="15" hidden="1" customHeight="1" x14ac:dyDescent="0.25">
      <c r="A39" s="66"/>
      <c r="B39" s="50"/>
      <c r="C39" s="165"/>
      <c r="D39" s="166"/>
      <c r="E39" s="166"/>
      <c r="F39" s="166"/>
      <c r="G39" s="167"/>
      <c r="H39" s="46" t="str">
        <f t="shared" ref="H39" si="10">IF(C39="","",1)</f>
        <v/>
      </c>
      <c r="I39" s="52" t="str">
        <f t="shared" ref="I39" si="11">IF(C39="","",350)</f>
        <v/>
      </c>
      <c r="J39" s="107" t="str">
        <f t="shared" si="4"/>
        <v/>
      </c>
      <c r="K39" s="108"/>
      <c r="L39" s="73"/>
      <c r="M39" s="10"/>
      <c r="P39" s="87" t="s">
        <v>35</v>
      </c>
    </row>
    <row r="40" spans="1:17" ht="15" hidden="1" customHeight="1" x14ac:dyDescent="0.25">
      <c r="A40" s="66"/>
      <c r="B40" s="50"/>
      <c r="C40" s="165"/>
      <c r="D40" s="166"/>
      <c r="E40" s="166"/>
      <c r="F40" s="166"/>
      <c r="G40" s="167"/>
      <c r="H40" s="46"/>
      <c r="I40" s="52"/>
      <c r="J40" s="107"/>
      <c r="K40" s="108"/>
      <c r="L40" s="73"/>
      <c r="M40" s="10"/>
      <c r="P40" s="86" t="s">
        <v>36</v>
      </c>
    </row>
    <row r="41" spans="1:17" ht="15" hidden="1" customHeight="1" x14ac:dyDescent="0.25">
      <c r="A41" s="66"/>
      <c r="B41" s="50"/>
      <c r="C41" s="165"/>
      <c r="D41" s="166"/>
      <c r="E41" s="166"/>
      <c r="F41" s="166"/>
      <c r="G41" s="167"/>
      <c r="H41" s="46"/>
      <c r="I41" s="52"/>
      <c r="J41" s="107"/>
      <c r="K41" s="108"/>
      <c r="L41" s="73"/>
      <c r="M41" s="10"/>
      <c r="P41" s="85"/>
    </row>
    <row r="42" spans="1:17" ht="15" customHeight="1" x14ac:dyDescent="0.25">
      <c r="A42" s="66"/>
      <c r="B42" s="45"/>
      <c r="C42" s="148"/>
      <c r="D42" s="148"/>
      <c r="E42" s="148"/>
      <c r="F42" s="148"/>
      <c r="G42" s="148"/>
      <c r="H42" s="47"/>
      <c r="I42" s="48"/>
      <c r="J42" s="107">
        <v>0</v>
      </c>
      <c r="K42" s="108"/>
      <c r="L42" s="69"/>
      <c r="M42" s="10"/>
      <c r="P42" s="89" t="s">
        <v>37</v>
      </c>
    </row>
    <row r="43" spans="1:17" ht="15" hidden="1" customHeight="1" x14ac:dyDescent="0.25">
      <c r="A43" s="66"/>
      <c r="B43" s="51"/>
      <c r="C43" s="157"/>
      <c r="D43" s="157"/>
      <c r="E43" s="157"/>
      <c r="F43" s="157"/>
      <c r="G43" s="157"/>
      <c r="H43" s="43"/>
      <c r="I43" s="28"/>
      <c r="J43" s="163">
        <v>0</v>
      </c>
      <c r="K43" s="164"/>
      <c r="L43" s="69"/>
      <c r="M43" s="10"/>
      <c r="P43" s="85" t="s">
        <v>38</v>
      </c>
    </row>
    <row r="44" spans="1:17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15</v>
      </c>
      <c r="J44" s="159">
        <f>SUM(J24:K43)</f>
        <v>4200</v>
      </c>
      <c r="K44" s="160"/>
      <c r="L44" s="69"/>
      <c r="M44" s="10"/>
      <c r="P44" s="86" t="s">
        <v>39</v>
      </c>
    </row>
    <row r="45" spans="1:17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8"/>
      <c r="K45" s="158"/>
      <c r="L45" s="69"/>
      <c r="M45" s="10"/>
      <c r="P45" s="85" t="s">
        <v>40</v>
      </c>
    </row>
    <row r="46" spans="1:17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5">
      <c r="A47" s="66"/>
      <c r="B47" s="161" t="s">
        <v>30</v>
      </c>
      <c r="C47" s="162"/>
      <c r="D47" s="162"/>
      <c r="E47" s="162"/>
      <c r="F47" s="53"/>
      <c r="G47" s="53"/>
      <c r="H47" s="149">
        <f>J44</f>
        <v>4200</v>
      </c>
      <c r="I47" s="149"/>
      <c r="J47" s="149"/>
      <c r="K47" s="150"/>
      <c r="L47" s="68"/>
      <c r="M47" s="10"/>
    </row>
    <row r="48" spans="1:17" ht="15.9" customHeight="1" x14ac:dyDescent="0.25">
      <c r="A48" s="66"/>
      <c r="B48" s="152" t="s">
        <v>70</v>
      </c>
      <c r="C48" s="153"/>
      <c r="D48" s="153"/>
      <c r="E48" s="153"/>
      <c r="F48" s="153"/>
      <c r="G48" s="153"/>
      <c r="H48" s="153"/>
      <c r="I48" s="153"/>
      <c r="J48" s="153"/>
      <c r="K48" s="154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16</v>
      </c>
      <c r="I49" s="60"/>
      <c r="J49" s="155">
        <f>IF(H6="","",H6+60)</f>
        <v>44080</v>
      </c>
      <c r="K49" s="156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17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25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59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60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61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62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63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64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18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51" t="s">
        <v>32</v>
      </c>
      <c r="J65" s="151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51" t="s">
        <v>19</v>
      </c>
      <c r="J66" s="151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20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21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B19:C19"/>
    <mergeCell ref="D19:K19"/>
    <mergeCell ref="B22:K22"/>
    <mergeCell ref="J23:K23"/>
    <mergeCell ref="C24:G24"/>
    <mergeCell ref="C23:G23"/>
    <mergeCell ref="J24:K24"/>
    <mergeCell ref="C28:G28"/>
    <mergeCell ref="J29:K29"/>
    <mergeCell ref="J30:K30"/>
    <mergeCell ref="J31:K31"/>
    <mergeCell ref="C30:G30"/>
    <mergeCell ref="C25:G25"/>
    <mergeCell ref="C26:G26"/>
    <mergeCell ref="J41:K41"/>
    <mergeCell ref="C40:G40"/>
    <mergeCell ref="C41:G41"/>
    <mergeCell ref="J38:K38"/>
    <mergeCell ref="C34:G34"/>
    <mergeCell ref="C33:G33"/>
    <mergeCell ref="C35:G35"/>
    <mergeCell ref="C38:G38"/>
    <mergeCell ref="J25:K25"/>
    <mergeCell ref="C39:G39"/>
    <mergeCell ref="C32:G32"/>
    <mergeCell ref="C31:G31"/>
    <mergeCell ref="C29:G29"/>
    <mergeCell ref="J28:K28"/>
    <mergeCell ref="I66:J66"/>
    <mergeCell ref="B48:K48"/>
    <mergeCell ref="J49:K49"/>
    <mergeCell ref="C43:G43"/>
    <mergeCell ref="I65:J65"/>
    <mergeCell ref="J45:K45"/>
    <mergeCell ref="J44:K44"/>
    <mergeCell ref="B47:E47"/>
    <mergeCell ref="J43:K43"/>
    <mergeCell ref="C42:G42"/>
    <mergeCell ref="J42:K42"/>
    <mergeCell ref="H47:K47"/>
    <mergeCell ref="J40:K40"/>
    <mergeCell ref="J39:K39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6:K26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2020-07-08T19:04:11Z</cp:lastPrinted>
  <dcterms:created xsi:type="dcterms:W3CDTF">2011-05-17T07:11:33Z</dcterms:created>
  <dcterms:modified xsi:type="dcterms:W3CDTF">2020-07-08T19:04:35Z</dcterms:modified>
</cp:coreProperties>
</file>