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AE04DC20-68FA-42CE-919D-629DC3BDB9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J32" i="2" l="1"/>
  <c r="J33" i="2"/>
  <c r="J34" i="2"/>
  <c r="J35" i="2"/>
  <c r="J36" i="2"/>
  <c r="J37" i="2"/>
  <c r="J38" i="2"/>
  <c r="J39" i="2"/>
  <c r="C30" i="2"/>
  <c r="C28" i="2"/>
  <c r="I28" i="2" s="1"/>
  <c r="J28" i="2" s="1"/>
  <c r="C29" i="2"/>
  <c r="I29" i="2" s="1"/>
  <c r="C25" i="2"/>
  <c r="I25" i="2" s="1"/>
  <c r="J25" i="2" s="1"/>
  <c r="C26" i="2"/>
  <c r="I26" i="2" s="1"/>
  <c r="J26" i="2" s="1"/>
  <c r="C27" i="2"/>
  <c r="I27" i="2" s="1"/>
  <c r="J27" i="2" s="1"/>
  <c r="C24" i="2"/>
  <c r="I24" i="2" s="1"/>
  <c r="J24" i="2" s="1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J31" i="2" s="1"/>
  <c r="I30" i="2"/>
  <c r="J30" i="2" s="1"/>
  <c r="J50" i="2"/>
  <c r="H8" i="2"/>
  <c r="H29" i="2" l="1"/>
  <c r="J29" i="2" s="1"/>
  <c r="N33" i="2"/>
  <c r="N34" i="2" s="1"/>
  <c r="J45" i="2"/>
  <c r="H48" i="2" s="1"/>
</calcChain>
</file>

<file path=xl/sharedStrings.xml><?xml version="1.0" encoding="utf-8"?>
<sst xmlns="http://schemas.openxmlformats.org/spreadsheetml/2006/main" count="115" uniqueCount="85">
  <si>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</si>
  <si>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</si>
  <si>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</si>
  <si>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</si>
  <si>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</si>
  <si>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</si>
  <si>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</si>
  <si>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</si>
  <si>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</si>
  <si>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</si>
  <si>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</si>
  <si>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</si>
  <si>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</si>
  <si>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</si>
  <si>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</si>
  <si>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</si>
  <si>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</si>
  <si>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</si>
  <si>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</si>
  <si>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</si>
  <si>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</si>
  <si>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</si>
  <si>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</si>
  <si>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</si>
  <si>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</si>
  <si>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</si>
  <si>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</si>
  <si>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</si>
  <si>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</si>
  <si>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</si>
  <si>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</si>
  <si>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</si>
  <si>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</si>
  <si>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</si>
  <si>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</si>
  <si>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</si>
  <si>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</si>
  <si>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</si>
  <si>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</si>
  <si>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</si>
  <si>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</si>
  <si>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</si>
  <si>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</si>
  <si>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</si>
  <si>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</si>
  <si>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</si>
  <si>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</si>
  <si>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</si>
  <si>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</si>
  <si>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</si>
  <si>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</si>
  <si>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</si>
  <si>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</si>
  <si>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</si>
  <si>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</si>
  <si>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</si>
  <si>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</si>
  <si>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</si>
  <si>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</si>
  <si>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</si>
  <si>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</si>
  <si>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</si>
  <si>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</si>
  <si>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</si>
  <si>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Bossa Nova Spirit</t>
  </si>
  <si>
    <t>Lambada Spirit</t>
  </si>
  <si>
    <t>Lena Knutsen</t>
  </si>
  <si>
    <t>Samba Spirit</t>
  </si>
  <si>
    <t>Sertanejo Spirit</t>
  </si>
  <si>
    <t>Tordis Knutsen</t>
  </si>
  <si>
    <t>Vigdis knutsen</t>
  </si>
  <si>
    <t>Crude BSL1</t>
  </si>
  <si>
    <t>Brazil Shipping Limited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</si>
  <si>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</si>
  <si>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</si>
  <si>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</si>
  <si>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</si>
  <si>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</si>
  <si>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</si>
  <si>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</si>
  <si>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</si>
  <si>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Windsor Knutsen</t>
  </si>
  <si>
    <t>Two Thousand Eight Hundred</t>
  </si>
  <si>
    <t>01 Nov to 30 Nov 2020</t>
  </si>
  <si>
    <t>1468/2021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</si>
</sst>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165" fontId="0" fillId="0" borderId="0" xfId="0" applyNumberFormat="1"/>
    <xf numFmtId="0" fontId="19" fillId="0" borderId="60" xfId="0" applyFont="1" applyBorder="1" applyAlignment="1">
      <alignment horizontal="left" vertical="center" indent="1"/>
    </xf>
    <xf numFmtId="0" fontId="19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1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61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84</v>
      </c>
      <c r="I5" s="58"/>
      <c r="J5" s="58"/>
      <c r="K5" s="59"/>
      <c r="L5" s="68"/>
      <c r="M5" s="10"/>
    </row>
    <row r="6" spans="1:29" ht="15.95" customHeight="1" x14ac:dyDescent="0.2">
      <c r="A6" s="66"/>
      <c r="B6" s="162" t="s">
        <v>72</v>
      </c>
      <c r="C6" s="163"/>
      <c r="D6" s="163"/>
      <c r="E6" s="164"/>
      <c r="F6" s="3"/>
      <c r="G6" s="54" t="s">
        <v>11</v>
      </c>
      <c r="H6" s="160">
        <v>44170</v>
      </c>
      <c r="I6" s="160"/>
      <c r="J6" s="160"/>
      <c r="K6" s="161"/>
      <c r="L6" s="69"/>
      <c r="M6" s="10"/>
    </row>
    <row r="7" spans="1:29" ht="15.95" customHeight="1" x14ac:dyDescent="0.2">
      <c r="A7" s="66"/>
      <c r="B7" s="165" t="s">
        <v>73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5" t="s">
        <v>74</v>
      </c>
      <c r="C8" s="166"/>
      <c r="D8" s="166"/>
      <c r="E8" s="167"/>
      <c r="F8" s="64"/>
      <c r="G8" s="49" t="s">
        <v>12</v>
      </c>
      <c r="H8" s="171" t="str">
        <f>H5</f>
        <v>1468/2021</v>
      </c>
      <c r="I8" s="171"/>
      <c r="J8" s="171"/>
      <c r="K8" s="172"/>
      <c r="L8" s="69"/>
      <c r="M8" s="11" t="s">
        <v>32</v>
      </c>
    </row>
    <row r="9" spans="1:29" ht="8.25" customHeight="1" x14ac:dyDescent="0.2">
      <c r="A9" s="66"/>
      <c r="B9" s="168"/>
      <c r="C9" s="169"/>
      <c r="D9" s="169"/>
      <c r="E9" s="17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3" t="s">
        <v>30</v>
      </c>
      <c r="C10" s="173"/>
      <c r="D10" s="140" t="s">
        <v>39</v>
      </c>
      <c r="E10" s="141"/>
      <c r="F10" s="64"/>
      <c r="G10" s="103" t="s">
        <v>13</v>
      </c>
      <c r="H10" s="145" t="s">
        <v>71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50"/>
      <c r="E11" s="150"/>
      <c r="F11" s="64"/>
      <c r="G11" s="42" t="s">
        <v>35</v>
      </c>
      <c r="H11" s="142" t="s">
        <v>83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10" t="str">
        <f>N24</f>
        <v>Bossa Nova Spirit</v>
      </c>
      <c r="D24" s="110"/>
      <c r="E24" s="110"/>
      <c r="F24" s="110"/>
      <c r="G24" s="110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104" t="s">
        <v>64</v>
      </c>
      <c r="P24" s="85" t="s">
        <v>51</v>
      </c>
      <c r="Q24" s="95" t="s">
        <v>64</v>
      </c>
      <c r="S24" s="95" t="s">
        <v>64</v>
      </c>
      <c r="U24" s="95" t="s">
        <v>64</v>
      </c>
      <c r="W24" s="41" t="s">
        <v>64</v>
      </c>
    </row>
    <row r="25" spans="1:29" ht="15" customHeight="1" x14ac:dyDescent="0.2">
      <c r="A25" s="66"/>
      <c r="B25" s="50">
        <v>2</v>
      </c>
      <c r="C25" s="110" t="str">
        <f t="shared" ref="C25:C27" si="0">N25</f>
        <v>Lambada Spirit</v>
      </c>
      <c r="D25" s="110"/>
      <c r="E25" s="110"/>
      <c r="F25" s="110"/>
      <c r="G25" s="110"/>
      <c r="H25" s="46">
        <v>1</v>
      </c>
      <c r="I25" s="52">
        <f t="shared" ref="I25:I39" si="1">IF(C25="","",350)</f>
        <v>350</v>
      </c>
      <c r="J25" s="108">
        <f t="shared" ref="J25:J30" si="2">H25*I25</f>
        <v>350</v>
      </c>
      <c r="K25" s="109"/>
      <c r="L25" s="69"/>
      <c r="M25" s="10"/>
      <c r="N25" s="105" t="s">
        <v>65</v>
      </c>
      <c r="P25" s="84" t="s">
        <v>52</v>
      </c>
      <c r="Q25" s="96" t="s">
        <v>65</v>
      </c>
      <c r="S25" s="96" t="s">
        <v>65</v>
      </c>
      <c r="U25" s="96" t="s">
        <v>65</v>
      </c>
      <c r="W25" t="s">
        <v>65</v>
      </c>
    </row>
    <row r="26" spans="1:29" ht="15" customHeight="1" x14ac:dyDescent="0.2">
      <c r="A26" s="66"/>
      <c r="B26" s="50">
        <v>3</v>
      </c>
      <c r="C26" s="110" t="str">
        <f t="shared" si="0"/>
        <v>Lena Knutsen</v>
      </c>
      <c r="D26" s="110"/>
      <c r="E26" s="110"/>
      <c r="F26" s="110"/>
      <c r="G26" s="110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105" t="s">
        <v>66</v>
      </c>
      <c r="P26" s="90" t="s">
        <v>53</v>
      </c>
      <c r="Q26" s="96" t="s">
        <v>66</v>
      </c>
      <c r="S26" s="96" t="s">
        <v>66</v>
      </c>
      <c r="U26" s="96" t="s">
        <v>66</v>
      </c>
      <c r="W26" t="s">
        <v>66</v>
      </c>
    </row>
    <row r="27" spans="1:29" ht="15" customHeight="1" x14ac:dyDescent="0.2">
      <c r="A27" s="66"/>
      <c r="B27" s="50">
        <v>4</v>
      </c>
      <c r="C27" s="110" t="str">
        <f t="shared" si="0"/>
        <v>Samba Spirit</v>
      </c>
      <c r="D27" s="110"/>
      <c r="E27" s="110"/>
      <c r="F27" s="110"/>
      <c r="G27" s="110"/>
      <c r="H27" s="46">
        <v>1</v>
      </c>
      <c r="I27" s="52">
        <f t="shared" si="1"/>
        <v>350</v>
      </c>
      <c r="J27" s="108">
        <f t="shared" si="2"/>
        <v>350</v>
      </c>
      <c r="K27" s="109"/>
      <c r="L27" s="69"/>
      <c r="M27" s="10"/>
      <c r="N27" s="105" t="s">
        <v>67</v>
      </c>
      <c r="P27" s="88" t="s">
        <v>54</v>
      </c>
      <c r="Q27" s="96" t="s">
        <v>67</v>
      </c>
      <c r="S27" s="96" t="s">
        <v>67</v>
      </c>
      <c r="U27" s="96" t="s">
        <v>67</v>
      </c>
      <c r="W27" t="s">
        <v>67</v>
      </c>
    </row>
    <row r="28" spans="1:29" ht="15" customHeight="1" x14ac:dyDescent="0.2">
      <c r="A28" s="66"/>
      <c r="B28" s="50">
        <v>5</v>
      </c>
      <c r="C28" s="110" t="str">
        <f t="shared" ref="C28:C29" si="3">N28</f>
        <v>Sertanejo Spirit</v>
      </c>
      <c r="D28" s="110"/>
      <c r="E28" s="110"/>
      <c r="F28" s="110"/>
      <c r="G28" s="110"/>
      <c r="H28" s="46">
        <v>1</v>
      </c>
      <c r="I28" s="52">
        <f t="shared" si="1"/>
        <v>350</v>
      </c>
      <c r="J28" s="108">
        <f t="shared" si="2"/>
        <v>350</v>
      </c>
      <c r="K28" s="109"/>
      <c r="L28" s="69"/>
      <c r="M28" s="10"/>
      <c r="N28" s="105" t="s">
        <v>68</v>
      </c>
      <c r="P28" s="90" t="s">
        <v>55</v>
      </c>
      <c r="Q28" s="96" t="s">
        <v>68</v>
      </c>
      <c r="S28" s="96" t="s">
        <v>68</v>
      </c>
      <c r="U28" s="96" t="s">
        <v>68</v>
      </c>
      <c r="W28" t="s">
        <v>68</v>
      </c>
    </row>
    <row r="29" spans="1:29" ht="15" customHeight="1" x14ac:dyDescent="0.2">
      <c r="A29" s="66"/>
      <c r="B29" s="50">
        <v>6</v>
      </c>
      <c r="C29" s="110" t="str">
        <f t="shared" si="3"/>
        <v>Tordis Knutsen</v>
      </c>
      <c r="D29" s="110"/>
      <c r="E29" s="110"/>
      <c r="F29" s="110"/>
      <c r="G29" s="110"/>
      <c r="H29" s="46">
        <f t="shared" ref="H29:H39" si="4">IF(C29="","",1)</f>
        <v>1</v>
      </c>
      <c r="I29" s="52">
        <f t="shared" si="1"/>
        <v>350</v>
      </c>
      <c r="J29" s="108">
        <f t="shared" si="2"/>
        <v>350</v>
      </c>
      <c r="K29" s="109"/>
      <c r="L29" s="73"/>
      <c r="M29" s="10"/>
      <c r="N29" s="105" t="s">
        <v>69</v>
      </c>
      <c r="P29" s="86" t="s">
        <v>56</v>
      </c>
      <c r="Q29" s="96" t="s">
        <v>69</v>
      </c>
      <c r="S29" s="96" t="s">
        <v>69</v>
      </c>
      <c r="U29" s="96" t="s">
        <v>69</v>
      </c>
      <c r="W29" t="s">
        <v>69</v>
      </c>
    </row>
    <row r="30" spans="1:29" ht="15" customHeight="1" x14ac:dyDescent="0.2">
      <c r="A30" s="66"/>
      <c r="B30" s="50">
        <v>7</v>
      </c>
      <c r="C30" s="110" t="str">
        <f t="shared" ref="C30" si="5">N30</f>
        <v>Windsor Knutsen</v>
      </c>
      <c r="D30" s="110"/>
      <c r="E30" s="110"/>
      <c r="F30" s="110"/>
      <c r="G30" s="110"/>
      <c r="H30" s="46">
        <v>1</v>
      </c>
      <c r="I30" s="52">
        <f t="shared" si="1"/>
        <v>350</v>
      </c>
      <c r="J30" s="108">
        <f t="shared" si="2"/>
        <v>350</v>
      </c>
      <c r="K30" s="109"/>
      <c r="L30" s="73"/>
      <c r="M30" s="10"/>
      <c r="N30" s="106" t="s">
        <v>81</v>
      </c>
      <c r="P30" s="85" t="s">
        <v>57</v>
      </c>
      <c r="Q30" s="97" t="s">
        <v>70</v>
      </c>
      <c r="S30" s="97" t="s">
        <v>70</v>
      </c>
      <c r="U30" s="97" t="s">
        <v>70</v>
      </c>
      <c r="W30" t="s">
        <v>81</v>
      </c>
    </row>
    <row r="31" spans="1:29" ht="15" customHeight="1" x14ac:dyDescent="0.2">
      <c r="A31" s="66"/>
      <c r="B31" s="44">
        <v>8</v>
      </c>
      <c r="C31" s="110" t="str">
        <f t="shared" ref="C31" si="6">N31</f>
        <v>Vigdis knutsen</v>
      </c>
      <c r="D31" s="110"/>
      <c r="E31" s="110"/>
      <c r="F31" s="110"/>
      <c r="G31" s="110"/>
      <c r="H31" s="46">
        <v>1</v>
      </c>
      <c r="I31" s="52">
        <f t="shared" si="1"/>
        <v>350</v>
      </c>
      <c r="J31" s="108">
        <f t="shared" ref="J31:J39" si="7">IF(C31="","",H31*I31)</f>
        <v>350</v>
      </c>
      <c r="K31" s="109"/>
      <c r="L31" s="73"/>
      <c r="M31" s="10"/>
      <c r="N31" s="107" t="s">
        <v>70</v>
      </c>
      <c r="P31" s="84" t="s">
        <v>58</v>
      </c>
      <c r="W31" t="s">
        <v>70</v>
      </c>
    </row>
    <row r="32" spans="1:29" ht="15" customHeight="1" x14ac:dyDescent="0.2">
      <c r="A32" s="66"/>
      <c r="B32" s="50"/>
      <c r="C32" s="120"/>
      <c r="D32" s="121"/>
      <c r="E32" s="121"/>
      <c r="F32" s="121"/>
      <c r="G32" s="122"/>
      <c r="H32" s="46" t="str">
        <f t="shared" si="4"/>
        <v/>
      </c>
      <c r="I32" s="52" t="str">
        <f t="shared" si="1"/>
        <v/>
      </c>
      <c r="J32" s="108" t="str">
        <f t="shared" si="7"/>
        <v/>
      </c>
      <c r="K32" s="109"/>
      <c r="L32" s="73"/>
      <c r="M32" s="10"/>
      <c r="P32" s="85" t="s">
        <v>59</v>
      </c>
    </row>
    <row r="33" spans="1:18" ht="15" customHeight="1" x14ac:dyDescent="0.2">
      <c r="A33" s="66"/>
      <c r="B33" s="50"/>
      <c r="C33" s="120"/>
      <c r="D33" s="121"/>
      <c r="E33" s="121"/>
      <c r="F33" s="121"/>
      <c r="G33" s="122"/>
      <c r="H33" s="46" t="str">
        <f t="shared" si="4"/>
        <v/>
      </c>
      <c r="I33" s="52" t="str">
        <f t="shared" si="1"/>
        <v/>
      </c>
      <c r="J33" s="108" t="str">
        <f t="shared" si="7"/>
        <v/>
      </c>
      <c r="K33" s="109"/>
      <c r="L33" s="73"/>
      <c r="M33" s="10"/>
      <c r="N33" s="94">
        <f>SUM(J24:K30)</f>
        <v>2450</v>
      </c>
      <c r="P33" s="84" t="s">
        <v>60</v>
      </c>
    </row>
    <row r="34" spans="1:18" ht="15" customHeight="1" x14ac:dyDescent="0.2">
      <c r="A34" s="66"/>
      <c r="B34" s="44"/>
      <c r="C34" s="120"/>
      <c r="D34" s="121"/>
      <c r="E34" s="121"/>
      <c r="F34" s="121"/>
      <c r="G34" s="122"/>
      <c r="H34" s="46" t="str">
        <f t="shared" si="4"/>
        <v/>
      </c>
      <c r="I34" s="52" t="str">
        <f t="shared" si="1"/>
        <v/>
      </c>
      <c r="J34" s="108" t="str">
        <f t="shared" si="7"/>
        <v/>
      </c>
      <c r="K34" s="109"/>
      <c r="L34" s="73"/>
      <c r="M34" s="10"/>
      <c r="N34" s="94">
        <f>N33-2100</f>
        <v>350</v>
      </c>
      <c r="P34" s="84" t="s">
        <v>61</v>
      </c>
    </row>
    <row r="35" spans="1:18" ht="15" customHeight="1" x14ac:dyDescent="0.2">
      <c r="A35" s="66"/>
      <c r="B35" s="44"/>
      <c r="C35" s="120"/>
      <c r="D35" s="121"/>
      <c r="E35" s="121"/>
      <c r="F35" s="121"/>
      <c r="G35" s="122"/>
      <c r="H35" s="46" t="str">
        <f t="shared" si="4"/>
        <v/>
      </c>
      <c r="I35" s="52" t="str">
        <f t="shared" si="1"/>
        <v/>
      </c>
      <c r="J35" s="108" t="str">
        <f t="shared" si="7"/>
        <v/>
      </c>
      <c r="K35" s="109"/>
      <c r="L35" s="73"/>
      <c r="M35" s="10"/>
      <c r="P35" s="90" t="s">
        <v>62</v>
      </c>
    </row>
    <row r="36" spans="1:18" ht="15" customHeight="1" x14ac:dyDescent="0.2">
      <c r="A36" s="66"/>
      <c r="B36" s="44"/>
      <c r="C36" s="120"/>
      <c r="D36" s="121"/>
      <c r="E36" s="121"/>
      <c r="F36" s="121"/>
      <c r="G36" s="122"/>
      <c r="H36" s="46" t="str">
        <f t="shared" si="4"/>
        <v/>
      </c>
      <c r="I36" s="52" t="str">
        <f t="shared" si="1"/>
        <v/>
      </c>
      <c r="J36" s="108" t="str">
        <f t="shared" si="7"/>
        <v/>
      </c>
      <c r="K36" s="109"/>
      <c r="L36" s="73"/>
      <c r="M36" s="10"/>
      <c r="P36" s="84" t="s">
        <v>63</v>
      </c>
    </row>
    <row r="37" spans="1:18" ht="15" customHeight="1" x14ac:dyDescent="0.2">
      <c r="A37" s="66"/>
      <c r="B37" s="44"/>
      <c r="C37" s="120"/>
      <c r="D37" s="121"/>
      <c r="E37" s="121"/>
      <c r="F37" s="121"/>
      <c r="G37" s="122"/>
      <c r="H37" s="46" t="str">
        <f t="shared" si="4"/>
        <v/>
      </c>
      <c r="I37" s="52" t="str">
        <f t="shared" si="1"/>
        <v/>
      </c>
      <c r="J37" s="108" t="str">
        <f t="shared" si="7"/>
        <v/>
      </c>
      <c r="K37" s="109"/>
      <c r="L37" s="73"/>
      <c r="M37" s="10"/>
      <c r="P37" s="85" t="s">
        <v>41</v>
      </c>
    </row>
    <row r="38" spans="1:18" ht="15" customHeight="1" x14ac:dyDescent="0.2">
      <c r="A38" s="66"/>
      <c r="B38" s="44"/>
      <c r="C38" s="120"/>
      <c r="D38" s="121"/>
      <c r="E38" s="121"/>
      <c r="F38" s="121"/>
      <c r="G38" s="122"/>
      <c r="H38" s="46" t="str">
        <f t="shared" si="4"/>
        <v/>
      </c>
      <c r="I38" s="52" t="str">
        <f t="shared" si="1"/>
        <v/>
      </c>
      <c r="J38" s="108" t="str">
        <f t="shared" si="7"/>
        <v/>
      </c>
      <c r="K38" s="109"/>
      <c r="L38" s="73"/>
      <c r="M38" s="10"/>
      <c r="P38" s="84" t="s">
        <v>42</v>
      </c>
    </row>
    <row r="39" spans="1:18" ht="15" customHeight="1" x14ac:dyDescent="0.2">
      <c r="A39" s="66"/>
      <c r="B39" s="44"/>
      <c r="C39" s="120"/>
      <c r="D39" s="121"/>
      <c r="E39" s="121"/>
      <c r="F39" s="121"/>
      <c r="G39" s="122"/>
      <c r="H39" s="46" t="str">
        <f t="shared" si="4"/>
        <v/>
      </c>
      <c r="I39" s="52" t="str">
        <f t="shared" si="1"/>
        <v/>
      </c>
      <c r="J39" s="108" t="str">
        <f t="shared" si="7"/>
        <v/>
      </c>
      <c r="K39" s="109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20"/>
      <c r="D40" s="121"/>
      <c r="E40" s="121"/>
      <c r="F40" s="121"/>
      <c r="G40" s="122"/>
      <c r="H40" s="46"/>
      <c r="I40" s="52"/>
      <c r="J40" s="108"/>
      <c r="K40" s="109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20"/>
      <c r="D41" s="121"/>
      <c r="E41" s="121"/>
      <c r="F41" s="121"/>
      <c r="G41" s="122"/>
      <c r="H41" s="46"/>
      <c r="I41" s="52"/>
      <c r="J41" s="108"/>
      <c r="K41" s="109"/>
      <c r="L41" s="73"/>
      <c r="M41" s="10"/>
      <c r="P41" s="85" t="s">
        <v>45</v>
      </c>
    </row>
    <row r="42" spans="1:18" ht="15" hidden="1" customHeight="1" x14ac:dyDescent="0.2">
      <c r="A42" s="66"/>
      <c r="B42" s="50"/>
      <c r="C42" s="120"/>
      <c r="D42" s="121"/>
      <c r="E42" s="121"/>
      <c r="F42" s="121"/>
      <c r="G42" s="122"/>
      <c r="H42" s="46"/>
      <c r="I42" s="52"/>
      <c r="J42" s="108"/>
      <c r="K42" s="109"/>
      <c r="L42" s="73"/>
      <c r="M42" s="10"/>
      <c r="P42" s="85"/>
    </row>
    <row r="43" spans="1:18" ht="15" customHeight="1" x14ac:dyDescent="0.2">
      <c r="A43" s="66"/>
      <c r="B43" s="45"/>
      <c r="C43" s="127"/>
      <c r="D43" s="127"/>
      <c r="E43" s="127"/>
      <c r="F43" s="127"/>
      <c r="G43" s="127"/>
      <c r="H43" s="47"/>
      <c r="I43" s="48"/>
      <c r="J43" s="108">
        <v>0</v>
      </c>
      <c r="K43" s="109"/>
      <c r="L43" s="69"/>
      <c r="M43" s="10"/>
      <c r="P43" s="89" t="s">
        <v>46</v>
      </c>
    </row>
    <row r="44" spans="1:18" ht="15" hidden="1" customHeight="1" x14ac:dyDescent="0.2">
      <c r="A44" s="66"/>
      <c r="B44" s="51"/>
      <c r="C44" s="136"/>
      <c r="D44" s="136"/>
      <c r="E44" s="136"/>
      <c r="F44" s="136"/>
      <c r="G44" s="136"/>
      <c r="H44" s="43"/>
      <c r="I44" s="28"/>
      <c r="J44" s="125">
        <v>0</v>
      </c>
      <c r="K44" s="126"/>
      <c r="L44" s="69"/>
      <c r="M44" s="10"/>
      <c r="P44" s="85" t="s">
        <v>47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38">
        <f>SUM(J24:K44)</f>
        <v>2800</v>
      </c>
      <c r="K45" s="139"/>
      <c r="L45" s="69"/>
      <c r="M45" s="10"/>
      <c r="P45" s="86" t="s">
        <v>48</v>
      </c>
      <c r="R45" s="16" t="s">
        <v>47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37"/>
      <c r="K46" s="137"/>
      <c r="L46" s="69"/>
      <c r="M46" s="10"/>
      <c r="P46" s="85" t="s">
        <v>49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23" t="s">
        <v>38</v>
      </c>
      <c r="C48" s="124"/>
      <c r="D48" s="124"/>
      <c r="E48" s="124"/>
      <c r="F48" s="53"/>
      <c r="G48" s="53"/>
      <c r="H48" s="128">
        <f>J45</f>
        <v>2800</v>
      </c>
      <c r="I48" s="128"/>
      <c r="J48" s="128"/>
      <c r="K48" s="129"/>
      <c r="L48" s="68"/>
      <c r="M48" s="10"/>
    </row>
    <row r="49" spans="1:16" ht="15.95" customHeight="1" x14ac:dyDescent="0.2">
      <c r="A49" s="66"/>
      <c r="B49" s="131" t="s">
        <v>82</v>
      </c>
      <c r="C49" s="132"/>
      <c r="D49" s="132"/>
      <c r="E49" s="132"/>
      <c r="F49" s="132"/>
      <c r="G49" s="132"/>
      <c r="H49" s="132"/>
      <c r="I49" s="132"/>
      <c r="J49" s="132"/>
      <c r="K49" s="133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34">
        <f>IF(H6="","",H6+60)</f>
        <v>44230</v>
      </c>
      <c r="K50" s="135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8" t="s">
        <v>75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76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77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78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100" t="s">
        <v>79</v>
      </c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100"/>
      <c r="C60" s="99"/>
      <c r="D60" s="99"/>
      <c r="E60" s="99"/>
      <c r="F60" s="99"/>
      <c r="G60" s="99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101" t="s">
        <v>80</v>
      </c>
      <c r="C61" s="36"/>
      <c r="D61" s="36"/>
      <c r="E61" s="36"/>
      <c r="F61" s="36"/>
      <c r="G61" s="102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0" t="s">
        <v>40</v>
      </c>
      <c r="J66" s="130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30" t="s">
        <v>27</v>
      </c>
      <c r="J67" s="130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7:J67"/>
    <mergeCell ref="B49:K49"/>
    <mergeCell ref="J50:K50"/>
    <mergeCell ref="C44:G44"/>
    <mergeCell ref="I66:J66"/>
    <mergeCell ref="J46:K46"/>
    <mergeCell ref="J45:K45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6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2020-12-07T10:46:29Z</cp:lastPrinted>
  <dcterms:created xsi:type="dcterms:W3CDTF">2011-05-17T07:11:33Z</dcterms:created>
  <dcterms:modified xsi:type="dcterms:W3CDTF">2020-12-07T11:03:37Z</dcterms:modified>
</cp:coreProperties>
</file>