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Y:\Finance\Current\Finance\BIM\Poompar\2020\Oct 2020\"/>
    </mc:Choice>
  </mc:AlternateContent>
  <xr:revisionPtr revIDLastSave="0" documentId="13_ncr:1_{C731E014-67C1-4CE0-B679-C5A870AA2013}" xr6:coauthVersionLast="45" xr6:coauthVersionMax="45" xr10:uidLastSave="{00000000-0000-0000-0000-000000000000}"/>
  <bookViews>
    <workbookView xWindow="-120" yWindow="-120" windowWidth="20730" windowHeight="11160" firstSheet="1" activeTab="3" xr2:uid="{00000000-000D-0000-FFFF-FFFF00000000}"/>
  </bookViews>
  <sheets>
    <sheet name="ROUGH" sheetId="13" state="hidden" r:id="rId1"/>
    <sheet name="Inv1165 (2)" sheetId="14" r:id="rId2"/>
    <sheet name="B1174" sheetId="15" r:id="rId3"/>
    <sheet name="B1179" sheetId="16" r:id="rId4"/>
    <sheet name="Sheet2" sheetId="17" r:id="rId5"/>
    <sheet name="1184" sheetId="18" r:id="rId6"/>
    <sheet name="SubTotal" sheetId="10" state="hidden" r:id="rId7"/>
    <sheet name="Invoice (RIL)" sheetId="1" state="hidden" r:id="rId8"/>
    <sheet name="Ships" sheetId="8" state="hidden" r:id="rId9"/>
    <sheet name="Sheet1" sheetId="11" state="hidden" r:id="rId10"/>
  </sheets>
  <definedNames>
    <definedName name="_xlnm._FilterDatabase" localSheetId="5" hidden="1">'1184'!$A$21:$I$73</definedName>
    <definedName name="_xlnm._FilterDatabase" localSheetId="2" hidden="1">'B1174'!$A$21:$I$73</definedName>
    <definedName name="_xlnm._FilterDatabase" localSheetId="3" hidden="1">'B1179'!$A$21:$I$73</definedName>
    <definedName name="_xlnm._FilterDatabase" localSheetId="1" hidden="1">'Inv1165 (2)'!$A$21:$I$73</definedName>
    <definedName name="_xlnm._FilterDatabase" localSheetId="0" hidden="1">ROUGH!$A$21:$I$73</definedName>
    <definedName name="_xlnm.Print_Area" localSheetId="5">'1184'!$A$3:$AI$156</definedName>
    <definedName name="_xlnm.Print_Area" localSheetId="2">'B1174'!$A$3:$AI$156</definedName>
    <definedName name="_xlnm.Print_Area" localSheetId="3">'B1179'!$A$3:$AI$156</definedName>
    <definedName name="_xlnm.Print_Area" localSheetId="1">'Inv1165 (2)'!$A$3:$AI$156</definedName>
    <definedName name="_xlnm.Print_Area" localSheetId="7">'Invoice (RIL)'!$A$1:$P$72</definedName>
    <definedName name="_xlnm.Print_Area" localSheetId="0">ROUGH!$A$3:$AI$156</definedName>
    <definedName name="_xlnm.Print_Titles" localSheetId="5">'1184'!$21:$21</definedName>
    <definedName name="_xlnm.Print_Titles" localSheetId="2">'B1174'!$21:$21</definedName>
    <definedName name="_xlnm.Print_Titles" localSheetId="3">'B1179'!$21:$21</definedName>
    <definedName name="_xlnm.Print_Titles" localSheetId="1">'Inv1165 (2)'!$21:$21</definedName>
    <definedName name="_xlnm.Print_Titles" localSheetId="0">ROUGH!$21:$21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273" i="18" l="1"/>
  <c r="Z272" i="18"/>
  <c r="Z271" i="18"/>
  <c r="Z270" i="18"/>
  <c r="Z269" i="18"/>
  <c r="Z268" i="18"/>
  <c r="Z267" i="18"/>
  <c r="Z266" i="18"/>
  <c r="Z265" i="18"/>
  <c r="Z264" i="18"/>
  <c r="Z263" i="18"/>
  <c r="Z262" i="18"/>
  <c r="Z261" i="18"/>
  <c r="Z260" i="18"/>
  <c r="Z259" i="18"/>
  <c r="Z258" i="18"/>
  <c r="Z257" i="18"/>
  <c r="Z256" i="18"/>
  <c r="Z255" i="18"/>
  <c r="Z254" i="18"/>
  <c r="Z253" i="18"/>
  <c r="Z252" i="18"/>
  <c r="Z251" i="18"/>
  <c r="Z250" i="18"/>
  <c r="Z249" i="18"/>
  <c r="Z248" i="18"/>
  <c r="Z247" i="18"/>
  <c r="Z246" i="18"/>
  <c r="Z245" i="18"/>
  <c r="Z244" i="18"/>
  <c r="Z243" i="18"/>
  <c r="Z242" i="18"/>
  <c r="Z241" i="18"/>
  <c r="Z240" i="18"/>
  <c r="Z239" i="18"/>
  <c r="Z238" i="18"/>
  <c r="Z237" i="18"/>
  <c r="Z236" i="18"/>
  <c r="Z235" i="18"/>
  <c r="Z234" i="18"/>
  <c r="Z233" i="18"/>
  <c r="Z232" i="18"/>
  <c r="Z231" i="18"/>
  <c r="Z230" i="18"/>
  <c r="Z229" i="18"/>
  <c r="Z228" i="18"/>
  <c r="Z227" i="18"/>
  <c r="Z226" i="18"/>
  <c r="Z225" i="18"/>
  <c r="Z224" i="18"/>
  <c r="Z223" i="18"/>
  <c r="Z222" i="18"/>
  <c r="Z221" i="18"/>
  <c r="Z220" i="18"/>
  <c r="Z219" i="18"/>
  <c r="Z218" i="18"/>
  <c r="Z217" i="18"/>
  <c r="Z216" i="18"/>
  <c r="Z215" i="18"/>
  <c r="Z214" i="18"/>
  <c r="Z213" i="18"/>
  <c r="Z212" i="18"/>
  <c r="Z211" i="18"/>
  <c r="Z210" i="18"/>
  <c r="Z209" i="18"/>
  <c r="Z208" i="18"/>
  <c r="Z207" i="18"/>
  <c r="Z206" i="18"/>
  <c r="Z205" i="18"/>
  <c r="Z204" i="18"/>
  <c r="Z203" i="18"/>
  <c r="Z202" i="18"/>
  <c r="Z201" i="18"/>
  <c r="Z200" i="18"/>
  <c r="Z199" i="18"/>
  <c r="Z198" i="18"/>
  <c r="Z197" i="18"/>
  <c r="Z196" i="18"/>
  <c r="Z195" i="18"/>
  <c r="Z194" i="18"/>
  <c r="Z193" i="18"/>
  <c r="Z192" i="18"/>
  <c r="Z191" i="18"/>
  <c r="Z190" i="18"/>
  <c r="Z189" i="18"/>
  <c r="Z188" i="18"/>
  <c r="Z187" i="18"/>
  <c r="Z186" i="18"/>
  <c r="Z185" i="18"/>
  <c r="Z184" i="18"/>
  <c r="Z183" i="18"/>
  <c r="Z182" i="18"/>
  <c r="Z181" i="18"/>
  <c r="Z180" i="18"/>
  <c r="Z179" i="18"/>
  <c r="Z178" i="18"/>
  <c r="Z177" i="18"/>
  <c r="Z176" i="18"/>
  <c r="Z175" i="18"/>
  <c r="H133" i="18"/>
  <c r="E127" i="18"/>
  <c r="H87" i="18"/>
  <c r="H86" i="18"/>
  <c r="H85" i="18"/>
  <c r="H84" i="18"/>
  <c r="H83" i="18"/>
  <c r="H82" i="18"/>
  <c r="H81" i="18"/>
  <c r="H80" i="18"/>
  <c r="H79" i="18"/>
  <c r="H78" i="18"/>
  <c r="H77" i="18"/>
  <c r="H76" i="18"/>
  <c r="H75" i="18"/>
  <c r="H74" i="18"/>
  <c r="H73" i="18"/>
  <c r="H72" i="18"/>
  <c r="H71" i="18"/>
  <c r="H70" i="18"/>
  <c r="H69" i="18"/>
  <c r="H68" i="18"/>
  <c r="H65" i="18"/>
  <c r="H64" i="18"/>
  <c r="H63" i="18"/>
  <c r="H62" i="18"/>
  <c r="H61" i="18"/>
  <c r="H60" i="18"/>
  <c r="H59" i="18"/>
  <c r="H58" i="18"/>
  <c r="H57" i="18"/>
  <c r="H56" i="18"/>
  <c r="H55" i="18"/>
  <c r="H54" i="18"/>
  <c r="H53" i="18"/>
  <c r="H52" i="18"/>
  <c r="H51" i="18"/>
  <c r="AO50" i="18"/>
  <c r="H50" i="18"/>
  <c r="AO49" i="18"/>
  <c r="H49" i="18"/>
  <c r="AO48" i="18"/>
  <c r="H48" i="18"/>
  <c r="AO47" i="18"/>
  <c r="H47" i="18"/>
  <c r="H46" i="18"/>
  <c r="H45" i="18"/>
  <c r="H44" i="18"/>
  <c r="H43" i="18"/>
  <c r="H42" i="18"/>
  <c r="H41" i="18"/>
  <c r="H40" i="18"/>
  <c r="H39" i="18"/>
  <c r="H38" i="18"/>
  <c r="H37" i="18"/>
  <c r="H36" i="18"/>
  <c r="H35" i="18"/>
  <c r="H34" i="18"/>
  <c r="H33" i="18"/>
  <c r="H32" i="18"/>
  <c r="H31" i="18"/>
  <c r="H30" i="18"/>
  <c r="H29" i="18"/>
  <c r="H28" i="18"/>
  <c r="H27" i="18"/>
  <c r="H26" i="18"/>
  <c r="H25" i="18"/>
  <c r="H24" i="18"/>
  <c r="H23" i="18"/>
  <c r="H22" i="18"/>
  <c r="L17" i="18"/>
  <c r="L8" i="18"/>
  <c r="G7" i="18"/>
  <c r="H126" i="18" l="1"/>
  <c r="H127" i="18" s="1"/>
  <c r="H129" i="18" s="1"/>
  <c r="Z273" i="16"/>
  <c r="Z272" i="16"/>
  <c r="Z271" i="16"/>
  <c r="Z270" i="16"/>
  <c r="Z269" i="16"/>
  <c r="Z268" i="16"/>
  <c r="Z267" i="16"/>
  <c r="Z266" i="16"/>
  <c r="Z265" i="16"/>
  <c r="Z264" i="16"/>
  <c r="Z263" i="16"/>
  <c r="Z262" i="16"/>
  <c r="Z261" i="16"/>
  <c r="Z260" i="16"/>
  <c r="Z259" i="16"/>
  <c r="Z258" i="16"/>
  <c r="Z257" i="16"/>
  <c r="Z256" i="16"/>
  <c r="Z255" i="16"/>
  <c r="Z254" i="16"/>
  <c r="Z253" i="16"/>
  <c r="Z252" i="16"/>
  <c r="Z251" i="16"/>
  <c r="Z250" i="16"/>
  <c r="Z249" i="16"/>
  <c r="Z248" i="16"/>
  <c r="Z247" i="16"/>
  <c r="Z246" i="16"/>
  <c r="Z245" i="16"/>
  <c r="Z244" i="16"/>
  <c r="Z243" i="16"/>
  <c r="Z242" i="16"/>
  <c r="Z241" i="16"/>
  <c r="Z240" i="16"/>
  <c r="Z239" i="16"/>
  <c r="Z238" i="16"/>
  <c r="Z237" i="16"/>
  <c r="Z236" i="16"/>
  <c r="Z235" i="16"/>
  <c r="Z234" i="16"/>
  <c r="Z233" i="16"/>
  <c r="Z232" i="16"/>
  <c r="Z231" i="16"/>
  <c r="Z230" i="16"/>
  <c r="Z229" i="16"/>
  <c r="Z228" i="16"/>
  <c r="Z227" i="16"/>
  <c r="Z226" i="16"/>
  <c r="Z225" i="16"/>
  <c r="Z224" i="16"/>
  <c r="Z223" i="16"/>
  <c r="Z222" i="16"/>
  <c r="Z221" i="16"/>
  <c r="Z220" i="16"/>
  <c r="Z219" i="16"/>
  <c r="Z218" i="16"/>
  <c r="Z217" i="16"/>
  <c r="Z216" i="16"/>
  <c r="Z215" i="16"/>
  <c r="Z214" i="16"/>
  <c r="Z213" i="16"/>
  <c r="Z212" i="16"/>
  <c r="Z211" i="16"/>
  <c r="Z210" i="16"/>
  <c r="Z209" i="16"/>
  <c r="Z208" i="16"/>
  <c r="Z207" i="16"/>
  <c r="Z206" i="16"/>
  <c r="Z205" i="16"/>
  <c r="Z204" i="16"/>
  <c r="Z203" i="16"/>
  <c r="Z202" i="16"/>
  <c r="Z201" i="16"/>
  <c r="Z200" i="16"/>
  <c r="Z199" i="16"/>
  <c r="Z198" i="16"/>
  <c r="Z197" i="16"/>
  <c r="Z196" i="16"/>
  <c r="Z195" i="16"/>
  <c r="Z194" i="16"/>
  <c r="Z193" i="16"/>
  <c r="Z192" i="16"/>
  <c r="Z191" i="16"/>
  <c r="Z190" i="16"/>
  <c r="Z189" i="16"/>
  <c r="Z188" i="16"/>
  <c r="Z187" i="16"/>
  <c r="Z186" i="16"/>
  <c r="Z185" i="16"/>
  <c r="Z184" i="16"/>
  <c r="Z183" i="16"/>
  <c r="Z182" i="16"/>
  <c r="Z181" i="16"/>
  <c r="Z180" i="16"/>
  <c r="Z179" i="16"/>
  <c r="Z178" i="16"/>
  <c r="Z177" i="16"/>
  <c r="Z176" i="16"/>
  <c r="Z175" i="16"/>
  <c r="H133" i="16"/>
  <c r="E127" i="16"/>
  <c r="H87" i="16"/>
  <c r="H86" i="16"/>
  <c r="H85" i="16"/>
  <c r="H84" i="16"/>
  <c r="H83" i="16"/>
  <c r="H82" i="16"/>
  <c r="H81" i="16"/>
  <c r="H80" i="16"/>
  <c r="H79" i="16"/>
  <c r="H78" i="16"/>
  <c r="H77" i="16"/>
  <c r="H76" i="16"/>
  <c r="H75" i="16"/>
  <c r="H74" i="16"/>
  <c r="H73" i="16"/>
  <c r="H72" i="16"/>
  <c r="H71" i="16"/>
  <c r="H70" i="16"/>
  <c r="H69" i="16"/>
  <c r="H68" i="16"/>
  <c r="H65" i="16"/>
  <c r="H64" i="16"/>
  <c r="H63" i="16"/>
  <c r="H62" i="16"/>
  <c r="H61" i="16"/>
  <c r="H60" i="16"/>
  <c r="H59" i="16"/>
  <c r="H58" i="16"/>
  <c r="H57" i="16"/>
  <c r="H56" i="16"/>
  <c r="H55" i="16"/>
  <c r="H54" i="16"/>
  <c r="H53" i="16"/>
  <c r="H52" i="16"/>
  <c r="H51" i="16"/>
  <c r="AO50" i="16"/>
  <c r="H50" i="16"/>
  <c r="AO49" i="16"/>
  <c r="H49" i="16"/>
  <c r="AO48" i="16"/>
  <c r="H48" i="16"/>
  <c r="AO47" i="16"/>
  <c r="H47" i="16"/>
  <c r="H46" i="16"/>
  <c r="H45" i="16"/>
  <c r="H44" i="16"/>
  <c r="H43" i="16"/>
  <c r="H42" i="16"/>
  <c r="H41" i="16"/>
  <c r="H40" i="16"/>
  <c r="H39" i="16"/>
  <c r="H38" i="16"/>
  <c r="H37" i="16"/>
  <c r="H36" i="16"/>
  <c r="H35" i="16"/>
  <c r="H34" i="16"/>
  <c r="H33" i="16"/>
  <c r="H32" i="16"/>
  <c r="H31" i="16"/>
  <c r="H30" i="16"/>
  <c r="H29" i="16"/>
  <c r="H28" i="16"/>
  <c r="H27" i="16"/>
  <c r="H26" i="16"/>
  <c r="H25" i="16"/>
  <c r="H24" i="16"/>
  <c r="H23" i="16"/>
  <c r="H22" i="16"/>
  <c r="L17" i="16"/>
  <c r="L8" i="16"/>
  <c r="G7" i="16"/>
  <c r="H131" i="18" l="1"/>
  <c r="H126" i="16"/>
  <c r="H127" i="16" s="1"/>
  <c r="H129" i="16" s="1"/>
  <c r="Z273" i="15"/>
  <c r="Z272" i="15"/>
  <c r="Z271" i="15"/>
  <c r="Z270" i="15"/>
  <c r="Z269" i="15"/>
  <c r="Z268" i="15"/>
  <c r="Z267" i="15"/>
  <c r="Z266" i="15"/>
  <c r="Z265" i="15"/>
  <c r="Z264" i="15"/>
  <c r="Z263" i="15"/>
  <c r="Z262" i="15"/>
  <c r="Z261" i="15"/>
  <c r="Z260" i="15"/>
  <c r="Z259" i="15"/>
  <c r="Z258" i="15"/>
  <c r="Z257" i="15"/>
  <c r="Z256" i="15"/>
  <c r="Z255" i="15"/>
  <c r="Z254" i="15"/>
  <c r="Z253" i="15"/>
  <c r="Z252" i="15"/>
  <c r="Z251" i="15"/>
  <c r="Z250" i="15"/>
  <c r="Z249" i="15"/>
  <c r="Z248" i="15"/>
  <c r="Z247" i="15"/>
  <c r="Z246" i="15"/>
  <c r="Z245" i="15"/>
  <c r="Z244" i="15"/>
  <c r="Z243" i="15"/>
  <c r="Z242" i="15"/>
  <c r="Z241" i="15"/>
  <c r="Z240" i="15"/>
  <c r="Z239" i="15"/>
  <c r="Z238" i="15"/>
  <c r="Z237" i="15"/>
  <c r="Z236" i="15"/>
  <c r="Z235" i="15"/>
  <c r="Z234" i="15"/>
  <c r="Z233" i="15"/>
  <c r="Z232" i="15"/>
  <c r="Z231" i="15"/>
  <c r="Z230" i="15"/>
  <c r="Z229" i="15"/>
  <c r="Z228" i="15"/>
  <c r="Z227" i="15"/>
  <c r="Z226" i="15"/>
  <c r="Z225" i="15"/>
  <c r="Z224" i="15"/>
  <c r="Z223" i="15"/>
  <c r="Z222" i="15"/>
  <c r="Z221" i="15"/>
  <c r="Z220" i="15"/>
  <c r="Z219" i="15"/>
  <c r="Z218" i="15"/>
  <c r="Z217" i="15"/>
  <c r="Z216" i="15"/>
  <c r="Z215" i="15"/>
  <c r="Z214" i="15"/>
  <c r="Z213" i="15"/>
  <c r="Z212" i="15"/>
  <c r="Z211" i="15"/>
  <c r="Z210" i="15"/>
  <c r="Z209" i="15"/>
  <c r="Z208" i="15"/>
  <c r="Z207" i="15"/>
  <c r="Z206" i="15"/>
  <c r="Z205" i="15"/>
  <c r="Z204" i="15"/>
  <c r="Z203" i="15"/>
  <c r="Z202" i="15"/>
  <c r="Z201" i="15"/>
  <c r="Z200" i="15"/>
  <c r="Z199" i="15"/>
  <c r="Z198" i="15"/>
  <c r="Z197" i="15"/>
  <c r="Z196" i="15"/>
  <c r="Z195" i="15"/>
  <c r="Z194" i="15"/>
  <c r="Z193" i="15"/>
  <c r="Z192" i="15"/>
  <c r="Z191" i="15"/>
  <c r="Z190" i="15"/>
  <c r="Z189" i="15"/>
  <c r="Z188" i="15"/>
  <c r="Z187" i="15"/>
  <c r="Z186" i="15"/>
  <c r="Z185" i="15"/>
  <c r="Z184" i="15"/>
  <c r="Z183" i="15"/>
  <c r="Z182" i="15"/>
  <c r="Z181" i="15"/>
  <c r="Z180" i="15"/>
  <c r="Z179" i="15"/>
  <c r="Z178" i="15"/>
  <c r="Z177" i="15"/>
  <c r="Z176" i="15"/>
  <c r="Z175" i="15"/>
  <c r="H133" i="15"/>
  <c r="E127" i="15"/>
  <c r="H87" i="15"/>
  <c r="H86" i="15"/>
  <c r="H85" i="15"/>
  <c r="H84" i="15"/>
  <c r="H83" i="15"/>
  <c r="H82" i="15"/>
  <c r="H81" i="15"/>
  <c r="H80" i="15"/>
  <c r="H79" i="15"/>
  <c r="H78" i="15"/>
  <c r="H77" i="15"/>
  <c r="H76" i="15"/>
  <c r="H75" i="15"/>
  <c r="H74" i="15"/>
  <c r="H73" i="15"/>
  <c r="H72" i="15"/>
  <c r="H71" i="15"/>
  <c r="H70" i="15"/>
  <c r="H69" i="15"/>
  <c r="H68" i="15"/>
  <c r="H65" i="15"/>
  <c r="H64" i="15"/>
  <c r="H63" i="15"/>
  <c r="H62" i="15"/>
  <c r="H61" i="15"/>
  <c r="H60" i="15"/>
  <c r="H59" i="15"/>
  <c r="H58" i="15"/>
  <c r="H57" i="15"/>
  <c r="H56" i="15"/>
  <c r="H55" i="15"/>
  <c r="H54" i="15"/>
  <c r="H53" i="15"/>
  <c r="H52" i="15"/>
  <c r="H51" i="15"/>
  <c r="AO50" i="15"/>
  <c r="H50" i="15"/>
  <c r="AO49" i="15"/>
  <c r="H49" i="15"/>
  <c r="AO48" i="15"/>
  <c r="H48" i="15"/>
  <c r="AO47" i="15"/>
  <c r="H47" i="15"/>
  <c r="H46" i="15"/>
  <c r="H45" i="15"/>
  <c r="H44" i="15"/>
  <c r="H43" i="15"/>
  <c r="H42" i="15"/>
  <c r="H41" i="15"/>
  <c r="H40" i="15"/>
  <c r="H39" i="15"/>
  <c r="H38" i="15"/>
  <c r="H37" i="15"/>
  <c r="H36" i="15"/>
  <c r="H35" i="15"/>
  <c r="H34" i="15"/>
  <c r="H33" i="15"/>
  <c r="H32" i="15"/>
  <c r="H31" i="15"/>
  <c r="H30" i="15"/>
  <c r="H29" i="15"/>
  <c r="H28" i="15"/>
  <c r="H27" i="15"/>
  <c r="H26" i="15"/>
  <c r="H25" i="15"/>
  <c r="H24" i="15"/>
  <c r="H23" i="15"/>
  <c r="H22" i="15"/>
  <c r="L17" i="15"/>
  <c r="L8" i="15"/>
  <c r="G7" i="15"/>
  <c r="H131" i="16" l="1"/>
  <c r="H126" i="15"/>
  <c r="H127" i="15" s="1"/>
  <c r="H131" i="15" s="1"/>
  <c r="H126" i="14"/>
  <c r="H129" i="15" l="1"/>
  <c r="Z273" i="14"/>
  <c r="Z272" i="14"/>
  <c r="Z271" i="14"/>
  <c r="Z270" i="14"/>
  <c r="Z269" i="14"/>
  <c r="Z268" i="14"/>
  <c r="Z267" i="14"/>
  <c r="Z266" i="14"/>
  <c r="Z265" i="14"/>
  <c r="Z264" i="14"/>
  <c r="Z263" i="14"/>
  <c r="Z262" i="14"/>
  <c r="Z261" i="14"/>
  <c r="Z260" i="14"/>
  <c r="Z259" i="14"/>
  <c r="Z258" i="14"/>
  <c r="Z257" i="14"/>
  <c r="Z256" i="14"/>
  <c r="Z255" i="14"/>
  <c r="Z254" i="14"/>
  <c r="Z253" i="14"/>
  <c r="Z252" i="14"/>
  <c r="Z251" i="14"/>
  <c r="Z250" i="14"/>
  <c r="Z249" i="14"/>
  <c r="Z248" i="14"/>
  <c r="Z247" i="14"/>
  <c r="Z246" i="14"/>
  <c r="Z245" i="14"/>
  <c r="Z244" i="14"/>
  <c r="Z243" i="14"/>
  <c r="Z242" i="14"/>
  <c r="Z241" i="14"/>
  <c r="Z240" i="14"/>
  <c r="Z239" i="14"/>
  <c r="Z238" i="14"/>
  <c r="Z237" i="14"/>
  <c r="Z236" i="14"/>
  <c r="Z235" i="14"/>
  <c r="Z234" i="14"/>
  <c r="Z233" i="14"/>
  <c r="Z232" i="14"/>
  <c r="Z231" i="14"/>
  <c r="Z230" i="14"/>
  <c r="Z229" i="14"/>
  <c r="Z228" i="14"/>
  <c r="Z227" i="14"/>
  <c r="Z226" i="14"/>
  <c r="Z225" i="14"/>
  <c r="Z224" i="14"/>
  <c r="Z223" i="14"/>
  <c r="Z222" i="14"/>
  <c r="Z221" i="14"/>
  <c r="Z220" i="14"/>
  <c r="Z219" i="14"/>
  <c r="Z218" i="14"/>
  <c r="Z217" i="14"/>
  <c r="Z216" i="14"/>
  <c r="Z215" i="14"/>
  <c r="Z214" i="14"/>
  <c r="Z213" i="14"/>
  <c r="Z212" i="14"/>
  <c r="Z211" i="14"/>
  <c r="Z210" i="14"/>
  <c r="Z209" i="14"/>
  <c r="Z208" i="14"/>
  <c r="Z207" i="14"/>
  <c r="Z206" i="14"/>
  <c r="Z205" i="14"/>
  <c r="Z204" i="14"/>
  <c r="Z203" i="14"/>
  <c r="Z202" i="14"/>
  <c r="Z201" i="14"/>
  <c r="Z200" i="14"/>
  <c r="Z199" i="14"/>
  <c r="Z198" i="14"/>
  <c r="Z197" i="14"/>
  <c r="Z196" i="14"/>
  <c r="Z195" i="14"/>
  <c r="Z194" i="14"/>
  <c r="Z193" i="14"/>
  <c r="Z192" i="14"/>
  <c r="Z191" i="14"/>
  <c r="Z190" i="14"/>
  <c r="Z189" i="14"/>
  <c r="Z188" i="14"/>
  <c r="Z187" i="14"/>
  <c r="Z186" i="14"/>
  <c r="Z185" i="14"/>
  <c r="Z184" i="14"/>
  <c r="Z183" i="14"/>
  <c r="Z182" i="14"/>
  <c r="Z181" i="14"/>
  <c r="Z180" i="14"/>
  <c r="Z179" i="14"/>
  <c r="Z178" i="14"/>
  <c r="Z177" i="14"/>
  <c r="Z176" i="14"/>
  <c r="Z175" i="14"/>
  <c r="H133" i="14"/>
  <c r="E127" i="14"/>
  <c r="H87" i="14"/>
  <c r="H86" i="14"/>
  <c r="H85" i="14"/>
  <c r="H84" i="14"/>
  <c r="H83" i="14"/>
  <c r="H82" i="14"/>
  <c r="H81" i="14"/>
  <c r="H80" i="14"/>
  <c r="H79" i="14"/>
  <c r="H78" i="14"/>
  <c r="H77" i="14"/>
  <c r="H76" i="14"/>
  <c r="H75" i="14"/>
  <c r="H74" i="14"/>
  <c r="H73" i="14"/>
  <c r="H72" i="14"/>
  <c r="H71" i="14"/>
  <c r="H70" i="14"/>
  <c r="H69" i="14"/>
  <c r="H68" i="14"/>
  <c r="H65" i="14"/>
  <c r="H64" i="14"/>
  <c r="H63" i="14"/>
  <c r="H62" i="14"/>
  <c r="H61" i="14"/>
  <c r="H60" i="14"/>
  <c r="H59" i="14"/>
  <c r="H58" i="14"/>
  <c r="H57" i="14"/>
  <c r="H56" i="14"/>
  <c r="H55" i="14"/>
  <c r="H54" i="14"/>
  <c r="H53" i="14"/>
  <c r="H52" i="14"/>
  <c r="H51" i="14"/>
  <c r="AO50" i="14"/>
  <c r="H50" i="14"/>
  <c r="AO49" i="14"/>
  <c r="H49" i="14"/>
  <c r="AO48" i="14"/>
  <c r="H48" i="14"/>
  <c r="AO47" i="14"/>
  <c r="H47" i="14"/>
  <c r="H46" i="14"/>
  <c r="H45" i="14"/>
  <c r="H44" i="14"/>
  <c r="H43" i="14"/>
  <c r="H42" i="14"/>
  <c r="H41" i="14"/>
  <c r="H40" i="14"/>
  <c r="H39" i="14"/>
  <c r="H38" i="14"/>
  <c r="H37" i="14"/>
  <c r="H36" i="14"/>
  <c r="H35" i="14"/>
  <c r="H34" i="14"/>
  <c r="H33" i="14"/>
  <c r="H32" i="14"/>
  <c r="H31" i="14"/>
  <c r="H30" i="14"/>
  <c r="H29" i="14"/>
  <c r="H28" i="14"/>
  <c r="H27" i="14"/>
  <c r="H26" i="14"/>
  <c r="H25" i="14"/>
  <c r="H24" i="14"/>
  <c r="H23" i="14"/>
  <c r="H22" i="14"/>
  <c r="L17" i="14"/>
  <c r="L8" i="14"/>
  <c r="G7" i="14"/>
  <c r="AO25" i="13" l="1"/>
  <c r="AO27" i="13"/>
  <c r="AO28" i="13"/>
  <c r="AO29" i="13"/>
  <c r="AO30" i="13"/>
  <c r="AO33" i="13"/>
  <c r="AO34" i="13"/>
  <c r="AO35" i="13"/>
  <c r="AO36" i="13"/>
  <c r="AO37" i="13"/>
  <c r="AO39" i="13"/>
  <c r="AO40" i="13"/>
  <c r="AO41" i="13"/>
  <c r="AO42" i="13"/>
  <c r="AO43" i="13"/>
  <c r="AO44" i="13"/>
  <c r="AO45" i="13"/>
  <c r="AO46" i="13"/>
  <c r="AO47" i="13"/>
  <c r="AO48" i="13"/>
  <c r="AO49" i="13"/>
  <c r="AO50" i="13"/>
  <c r="AO22" i="13"/>
  <c r="Z273" i="13" l="1"/>
  <c r="Z272" i="13"/>
  <c r="Z271" i="13"/>
  <c r="Z270" i="13"/>
  <c r="Z269" i="13"/>
  <c r="Z268" i="13"/>
  <c r="Z267" i="13"/>
  <c r="Z266" i="13"/>
  <c r="Z265" i="13"/>
  <c r="Z264" i="13"/>
  <c r="Z263" i="13"/>
  <c r="Z262" i="13"/>
  <c r="Z261" i="13"/>
  <c r="Z260" i="13"/>
  <c r="Z259" i="13"/>
  <c r="Z258" i="13"/>
  <c r="Z257" i="13"/>
  <c r="Z256" i="13"/>
  <c r="Z255" i="13"/>
  <c r="Z254" i="13"/>
  <c r="Z253" i="13"/>
  <c r="Z252" i="13"/>
  <c r="Z251" i="13"/>
  <c r="Z250" i="13"/>
  <c r="Z249" i="13"/>
  <c r="Z248" i="13"/>
  <c r="Z247" i="13"/>
  <c r="Z246" i="13"/>
  <c r="Z245" i="13"/>
  <c r="Z244" i="13"/>
  <c r="Z243" i="13"/>
  <c r="Z242" i="13"/>
  <c r="Z241" i="13"/>
  <c r="Z240" i="13"/>
  <c r="Z239" i="13"/>
  <c r="Z238" i="13"/>
  <c r="Z237" i="13"/>
  <c r="Z236" i="13"/>
  <c r="Z235" i="13"/>
  <c r="Z234" i="13"/>
  <c r="Z233" i="13"/>
  <c r="Z232" i="13"/>
  <c r="Z231" i="13"/>
  <c r="Z230" i="13"/>
  <c r="Z229" i="13"/>
  <c r="Z228" i="13"/>
  <c r="Z227" i="13"/>
  <c r="Z226" i="13"/>
  <c r="Z225" i="13"/>
  <c r="Z224" i="13"/>
  <c r="Z223" i="13"/>
  <c r="Z222" i="13"/>
  <c r="Z221" i="13"/>
  <c r="Z220" i="13"/>
  <c r="Z219" i="13"/>
  <c r="Z218" i="13"/>
  <c r="Z217" i="13"/>
  <c r="Z216" i="13"/>
  <c r="Z215" i="13"/>
  <c r="Z214" i="13"/>
  <c r="Z213" i="13"/>
  <c r="Z212" i="13"/>
  <c r="Z211" i="13"/>
  <c r="Z210" i="13"/>
  <c r="Z209" i="13"/>
  <c r="Z208" i="13"/>
  <c r="Z207" i="13"/>
  <c r="Z206" i="13"/>
  <c r="Z205" i="13"/>
  <c r="Z204" i="13"/>
  <c r="Z203" i="13"/>
  <c r="Z202" i="13"/>
  <c r="Z201" i="13"/>
  <c r="Z200" i="13"/>
  <c r="Z199" i="13"/>
  <c r="Z198" i="13"/>
  <c r="Z197" i="13"/>
  <c r="Z196" i="13"/>
  <c r="Z195" i="13"/>
  <c r="Z194" i="13"/>
  <c r="Z193" i="13"/>
  <c r="Z192" i="13"/>
  <c r="Z191" i="13"/>
  <c r="Z190" i="13"/>
  <c r="Z189" i="13"/>
  <c r="Z188" i="13"/>
  <c r="Z187" i="13"/>
  <c r="Z186" i="13"/>
  <c r="Z185" i="13"/>
  <c r="Z184" i="13"/>
  <c r="Z183" i="13"/>
  <c r="Z182" i="13"/>
  <c r="Z181" i="13"/>
  <c r="Z180" i="13"/>
  <c r="Z179" i="13"/>
  <c r="Z178" i="13"/>
  <c r="Z177" i="13"/>
  <c r="Z176" i="13"/>
  <c r="Z175" i="13"/>
  <c r="H133" i="13"/>
  <c r="E127" i="13"/>
  <c r="H87" i="13"/>
  <c r="H86" i="13"/>
  <c r="H85" i="13"/>
  <c r="H84" i="13"/>
  <c r="H83" i="13"/>
  <c r="H82" i="13"/>
  <c r="H81" i="13"/>
  <c r="H80" i="13"/>
  <c r="H79" i="13"/>
  <c r="H78" i="13"/>
  <c r="H77" i="13"/>
  <c r="H76" i="13"/>
  <c r="H75" i="13"/>
  <c r="H74" i="13"/>
  <c r="H73" i="13"/>
  <c r="H72" i="13"/>
  <c r="H71" i="13"/>
  <c r="H70" i="13"/>
  <c r="H69" i="13"/>
  <c r="H68" i="13"/>
  <c r="H65" i="13"/>
  <c r="H64" i="13"/>
  <c r="H63" i="13"/>
  <c r="H62" i="13"/>
  <c r="H61" i="13"/>
  <c r="H60" i="13"/>
  <c r="H59" i="13"/>
  <c r="H58" i="13"/>
  <c r="H57" i="13"/>
  <c r="H56" i="13"/>
  <c r="H55" i="13"/>
  <c r="H54" i="13"/>
  <c r="H53" i="13"/>
  <c r="H52" i="13"/>
  <c r="H51" i="13"/>
  <c r="H50" i="13"/>
  <c r="H49" i="13"/>
  <c r="H48" i="13"/>
  <c r="H47" i="13"/>
  <c r="H46" i="13"/>
  <c r="H45" i="13"/>
  <c r="H44" i="13"/>
  <c r="H43" i="13"/>
  <c r="H42" i="13"/>
  <c r="H41" i="13"/>
  <c r="H40" i="13"/>
  <c r="H39" i="13"/>
  <c r="H38" i="13"/>
  <c r="H37" i="13"/>
  <c r="H36" i="13"/>
  <c r="H35" i="13"/>
  <c r="H34" i="13"/>
  <c r="H33" i="13"/>
  <c r="H32" i="13"/>
  <c r="H31" i="13"/>
  <c r="H30" i="13"/>
  <c r="H29" i="13"/>
  <c r="H28" i="13"/>
  <c r="H27" i="13"/>
  <c r="H26" i="13"/>
  <c r="H25" i="13"/>
  <c r="H24" i="13"/>
  <c r="H23" i="13"/>
  <c r="H22" i="13"/>
  <c r="L17" i="13"/>
  <c r="L8" i="13"/>
  <c r="G7" i="13"/>
  <c r="H66" i="13" l="1"/>
  <c r="H67" i="13" s="1"/>
  <c r="H126" i="13" s="1"/>
  <c r="H127" i="13" s="1"/>
  <c r="H131" i="13" s="1"/>
  <c r="H129" i="13" l="1"/>
  <c r="B14" i="11"/>
  <c r="B59" i="8"/>
  <c r="B55" i="8"/>
  <c r="B50" i="8"/>
  <c r="B45" i="8"/>
  <c r="B42" i="8"/>
  <c r="B35" i="8"/>
  <c r="B28" i="8"/>
  <c r="B20" i="8"/>
  <c r="B15" i="8"/>
  <c r="B13" i="8"/>
  <c r="B7" i="8"/>
  <c r="B5" i="8"/>
  <c r="B60" i="8" l="1"/>
  <c r="B59" i="10"/>
  <c r="B57" i="10"/>
  <c r="B55" i="10"/>
  <c r="B51" i="10"/>
  <c r="B45" i="10"/>
  <c r="B41" i="10"/>
  <c r="B34" i="10"/>
  <c r="B28" i="10"/>
  <c r="B22" i="10"/>
  <c r="B17" i="10"/>
  <c r="B9" i="10"/>
  <c r="B5" i="10"/>
  <c r="B60" i="10" l="1"/>
  <c r="K27" i="1" l="1"/>
  <c r="L27" i="1"/>
  <c r="K28" i="1"/>
  <c r="M28" i="1" s="1"/>
  <c r="K29" i="1"/>
  <c r="L29" i="1" s="1"/>
  <c r="K30" i="1"/>
  <c r="L30" i="1"/>
  <c r="K31" i="1"/>
  <c r="L31" i="1" s="1"/>
  <c r="K32" i="1"/>
  <c r="M32" i="1"/>
  <c r="K26" i="1"/>
  <c r="L26" i="1"/>
  <c r="M30" i="1"/>
  <c r="N30" i="1" s="1"/>
  <c r="K33" i="1"/>
  <c r="M33" i="1" s="1"/>
  <c r="K34" i="1"/>
  <c r="M34" i="1"/>
  <c r="K35" i="1"/>
  <c r="M35" i="1" s="1"/>
  <c r="K36" i="1"/>
  <c r="L36" i="1" s="1"/>
  <c r="N36" i="1" s="1"/>
  <c r="K37" i="1"/>
  <c r="M37" i="1"/>
  <c r="M25" i="1"/>
  <c r="L25" i="1"/>
  <c r="J9" i="1"/>
  <c r="R10" i="1"/>
  <c r="D17" i="1" s="1"/>
  <c r="N38" i="1"/>
  <c r="N39" i="1"/>
  <c r="N40" i="1"/>
  <c r="N42" i="1"/>
  <c r="N48" i="1"/>
  <c r="Y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B7" i="1"/>
  <c r="R19" i="1"/>
  <c r="B9" i="1"/>
  <c r="B8" i="1"/>
  <c r="B10" i="1"/>
  <c r="L37" i="1"/>
  <c r="N37" i="1" s="1"/>
  <c r="M27" i="1"/>
  <c r="N27" i="1"/>
  <c r="L32" i="1"/>
  <c r="N32" i="1" s="1"/>
  <c r="L33" i="1"/>
  <c r="M26" i="1"/>
  <c r="N26" i="1" s="1"/>
  <c r="M36" i="1"/>
  <c r="L34" i="1"/>
  <c r="R8" i="1"/>
  <c r="N34" i="1" l="1"/>
  <c r="N33" i="1"/>
  <c r="M29" i="1"/>
  <c r="N29" i="1"/>
  <c r="L35" i="1"/>
  <c r="N35" i="1" s="1"/>
  <c r="L28" i="1"/>
  <c r="N28" i="1" s="1"/>
  <c r="N43" i="1" s="1"/>
  <c r="M46" i="1" s="1"/>
  <c r="M31" i="1"/>
  <c r="N31" i="1" s="1"/>
  <c r="H127" i="14" l="1"/>
  <c r="H131" i="14" s="1"/>
  <c r="H129" i="14" l="1"/>
</calcChain>
</file>

<file path=xl/sharedStrings.xml><?xml version="1.0" encoding="utf-8"?>
<sst xmlns="http://schemas.openxmlformats.org/spreadsheetml/2006/main" count="2800" uniqueCount="258">
  <si>
    <t>01 Dec to 30 Dec 2016</t>
  </si>
  <si>
    <t>DEC</t>
  </si>
  <si>
    <t>01 Nov to 30 Nov 2016</t>
  </si>
  <si>
    <t>NOV</t>
  </si>
  <si>
    <t>01 Oct to 30 Oct 2016</t>
  </si>
  <si>
    <t>OCT</t>
  </si>
  <si>
    <t>01 Sep to 30 Sep 2016</t>
  </si>
  <si>
    <t>SEP</t>
  </si>
  <si>
    <t>01 Aug to 31 Aug 2016</t>
  </si>
  <si>
    <t>AUG</t>
  </si>
  <si>
    <t>01 Jul to 31 Jul 2016</t>
  </si>
  <si>
    <t>JUL</t>
  </si>
  <si>
    <t>01 Jun to 30 Jun 2016</t>
  </si>
  <si>
    <t>JUN</t>
  </si>
  <si>
    <t>01 May to 31 May 2016</t>
  </si>
  <si>
    <t>MAY</t>
  </si>
  <si>
    <t>01 Apr to 30 Apr 2016</t>
  </si>
  <si>
    <t>APR</t>
  </si>
  <si>
    <t>01 Mar to 31 Mar 2016</t>
  </si>
  <si>
    <t>MAR</t>
  </si>
  <si>
    <t>01 Feb to 28 Feb 2016</t>
  </si>
  <si>
    <t>FEB</t>
  </si>
  <si>
    <t>01 Jan to 31 Jan 2016</t>
  </si>
  <si>
    <t>JAN</t>
  </si>
  <si>
    <t>Rate</t>
  </si>
  <si>
    <t>Invoice Pool</t>
  </si>
  <si>
    <t>Client</t>
  </si>
  <si>
    <t>Address 4</t>
  </si>
  <si>
    <t>Address 3</t>
  </si>
  <si>
    <t>Address 2</t>
  </si>
  <si>
    <t>Address 1</t>
  </si>
  <si>
    <t>Pool</t>
  </si>
  <si>
    <t>S.NO</t>
  </si>
  <si>
    <t>Visit us at : www.bwesglobal.com</t>
  </si>
  <si>
    <t>Please quote our invoice number and date in all correspondence and payments</t>
  </si>
  <si>
    <t>Auth.Signatory</t>
  </si>
  <si>
    <t>S.Gupta</t>
  </si>
  <si>
    <t>For Blue Water Trade Winds Pvt Ltd</t>
  </si>
  <si>
    <t>Bank Tel. # +91-135 2744865         Fax : +91-135-2746089</t>
  </si>
  <si>
    <t>Bank Account:02252560001213</t>
  </si>
  <si>
    <t>HDFC0000225</t>
  </si>
  <si>
    <t>RTGS/NEFT IFSC</t>
  </si>
  <si>
    <t>HDFCINBB</t>
  </si>
  <si>
    <t>SWIFT</t>
  </si>
  <si>
    <t>56 Rajpur Road, Dehradun (UK), India</t>
  </si>
  <si>
    <t>HDFC Bank</t>
  </si>
  <si>
    <r>
      <t>By wire transfer to our account "</t>
    </r>
    <r>
      <rPr>
        <b/>
        <sz val="10"/>
        <color indexed="63"/>
        <rFont val="Arial"/>
        <family val="2"/>
      </rPr>
      <t>Blue Water Trade Winds Pvt Ltd</t>
    </r>
    <r>
      <rPr>
        <sz val="10"/>
        <color indexed="63"/>
        <rFont val="Arial"/>
        <family val="2"/>
      </rPr>
      <t>" with-</t>
    </r>
  </si>
  <si>
    <t>Terms of payment:</t>
  </si>
  <si>
    <t>Payment due date:</t>
  </si>
  <si>
    <t>BOSS Suite</t>
  </si>
  <si>
    <t>KKC</t>
  </si>
  <si>
    <t>SBC</t>
  </si>
  <si>
    <t>S.Tax</t>
  </si>
  <si>
    <t>Rate (USD)</t>
  </si>
  <si>
    <t>Qty</t>
  </si>
  <si>
    <t>Vessel</t>
  </si>
  <si>
    <t>Service Details</t>
  </si>
  <si>
    <t>Sr. No.</t>
  </si>
  <si>
    <t>Particulars</t>
  </si>
  <si>
    <t>DSR ROW NO.</t>
  </si>
  <si>
    <t>Marine Services</t>
  </si>
  <si>
    <t>BlueWater Optimum Speed Services</t>
  </si>
  <si>
    <t>Path</t>
  </si>
  <si>
    <t>&lt;- Voy No</t>
  </si>
  <si>
    <t>Project Details</t>
  </si>
  <si>
    <t>MONTHLY</t>
  </si>
  <si>
    <t>Month</t>
  </si>
  <si>
    <t>Invoice Mode</t>
  </si>
  <si>
    <t>Person Incharge:</t>
  </si>
  <si>
    <t>Reliance</t>
  </si>
  <si>
    <t>Our Ref.:</t>
  </si>
  <si>
    <t xml:space="preserve"> </t>
  </si>
  <si>
    <t>Date:</t>
  </si>
  <si>
    <t>Last Invoice</t>
  </si>
  <si>
    <t xml:space="preserve">Invoice No.: </t>
  </si>
  <si>
    <t>Customer's name &amp; address:</t>
  </si>
  <si>
    <t>Clearlake(1-4)</t>
  </si>
  <si>
    <t>Clearlake</t>
  </si>
  <si>
    <t>Clearlake Shipping Pte Ltd</t>
  </si>
  <si>
    <t>12, Marina Boulevard,</t>
  </si>
  <si>
    <t>35-02 Marina Bay Financial Centre Tower 3,</t>
  </si>
  <si>
    <t>Singapore, 018982</t>
  </si>
  <si>
    <t>\\172.16.5.100\Finance\Finance\Current\Finance\BIM\Clearlake</t>
  </si>
  <si>
    <t>Clearlake(5-10)</t>
  </si>
  <si>
    <t>Clearlake(11onwards)</t>
  </si>
  <si>
    <t>HMM</t>
  </si>
  <si>
    <t>Hyundai Merchant Marine Co,. Ltd.</t>
  </si>
  <si>
    <t>194 Yulgok-ro</t>
  </si>
  <si>
    <t>Jongro-gu,</t>
  </si>
  <si>
    <t>Seoul 110-754, Korea</t>
  </si>
  <si>
    <t>\\172.16.5.100\Finance\Finance\Current\Finance\BIM\HMM</t>
  </si>
  <si>
    <t>Reliance Industries Limited</t>
  </si>
  <si>
    <t>Reliance Corporate Park</t>
  </si>
  <si>
    <t>MIDC Industrial Area, Ghansoli</t>
  </si>
  <si>
    <t>Navi Mumbai, Maharashtra 400701</t>
  </si>
  <si>
    <t>\\172.16.5.100\Finance\Finance\Current\Finance\BIM\Reliance</t>
  </si>
  <si>
    <t>Shell</t>
  </si>
  <si>
    <t>Shell International Trading and</t>
  </si>
  <si>
    <t xml:space="preserve">  Shipping Company Limited</t>
  </si>
  <si>
    <t>80 Strand, London</t>
  </si>
  <si>
    <t>WC2R 0ZA</t>
  </si>
  <si>
    <t>\\172.16.5.100\Finance\Finance\Current\Finance\BIM\Shell</t>
  </si>
  <si>
    <t>TestingPool</t>
  </si>
  <si>
    <t>Testing</t>
  </si>
  <si>
    <t>Some address1</t>
  </si>
  <si>
    <t>Some address2</t>
  </si>
  <si>
    <t>Some address3</t>
  </si>
  <si>
    <t>Some address4</t>
  </si>
  <si>
    <t>\\172.16.5.100\Finance\Finance\Current\Finance\BIM\Testing</t>
  </si>
  <si>
    <t/>
  </si>
  <si>
    <t>Customer GSTIN</t>
  </si>
  <si>
    <t>Blue Water GSTIN:</t>
  </si>
  <si>
    <t>SAC</t>
  </si>
  <si>
    <t>Taxable Amount (Rs.)</t>
  </si>
  <si>
    <t>Total Amount (Rs.)</t>
  </si>
  <si>
    <t xml:space="preserve">Total Invoice Amount Due: </t>
  </si>
  <si>
    <t>Service Type:</t>
  </si>
  <si>
    <t>Service Name:</t>
  </si>
  <si>
    <t>Customer ID:</t>
  </si>
  <si>
    <t>USD to INR Conv. Rate</t>
  </si>
  <si>
    <t>05AACCB9907G2ZQ</t>
  </si>
  <si>
    <t>Mr. Sudhakar S.</t>
  </si>
  <si>
    <t>Bunga Kasturi Tiga</t>
  </si>
  <si>
    <t>Tsushima</t>
  </si>
  <si>
    <t>Bunga Kasturi</t>
  </si>
  <si>
    <t>Atlantic Pioneer</t>
  </si>
  <si>
    <t>Iwatesan</t>
  </si>
  <si>
    <t>Eagle Virginia</t>
  </si>
  <si>
    <t>Selene Trader</t>
  </si>
  <si>
    <t>*Already invoiced in the month of June 2017</t>
  </si>
  <si>
    <t>1027/1617</t>
  </si>
  <si>
    <t>24AAACR5055K1ZD</t>
  </si>
  <si>
    <t>Remarks</t>
  </si>
  <si>
    <t>Rupees Eight Lacs Fifty Four Thousand Nine Hundred Ten and Zero Paise.</t>
  </si>
  <si>
    <r>
      <t>Phoenix Vanguard</t>
    </r>
    <r>
      <rPr>
        <b/>
        <sz val="14"/>
        <rFont val="Arial"/>
        <family val="2"/>
      </rPr>
      <t>*</t>
    </r>
  </si>
  <si>
    <t xml:space="preserve">Total Invoice Amount Due (Rounded Off): </t>
  </si>
  <si>
    <t>Total Invoice Amount</t>
  </si>
  <si>
    <t>Bank Tel. # +91-135 2744865     Fax : +91-135-2746089</t>
  </si>
  <si>
    <t>Note: GST rates in this invoice is based on current applicable rate. In case of revision of GST rates and policy in the current financial year, arrears arising due to such revision will be settled at the end of current financial year.</t>
  </si>
  <si>
    <t>K. Gupta</t>
  </si>
  <si>
    <t>MP Panamax 4</t>
  </si>
  <si>
    <t>Diamond Star</t>
  </si>
  <si>
    <t>APJ Mahakali</t>
  </si>
  <si>
    <t>Perth I</t>
  </si>
  <si>
    <t>Eships Progress</t>
  </si>
  <si>
    <t>APJ Jad</t>
  </si>
  <si>
    <t>Eships Dugon</t>
  </si>
  <si>
    <t>APJ Mahadeva</t>
  </si>
  <si>
    <t>MP Panamax 5</t>
  </si>
  <si>
    <t>Oriental Glory</t>
  </si>
  <si>
    <t>Silver Star</t>
  </si>
  <si>
    <t>Eastern View</t>
  </si>
  <si>
    <t>APJ Kais</t>
  </si>
  <si>
    <t>Passage</t>
  </si>
  <si>
    <t>Report ID</t>
  </si>
  <si>
    <t>Paradip -Ennore</t>
  </si>
  <si>
    <t>Ennore- Paradip/Dhamra</t>
  </si>
  <si>
    <t>D</t>
  </si>
  <si>
    <t>C</t>
  </si>
  <si>
    <t>VESSEL</t>
  </si>
  <si>
    <t>ACTUAL PASSAGE</t>
  </si>
  <si>
    <t>STANDARD PASSAGE APPLICABLE</t>
  </si>
  <si>
    <t>Paradip-Ennore</t>
  </si>
  <si>
    <t>Ennore-Paradip</t>
  </si>
  <si>
    <t>Haldia-Paradip</t>
  </si>
  <si>
    <t>Haldia- Paradip</t>
  </si>
  <si>
    <t>B</t>
  </si>
  <si>
    <t>Tuticorin- Visakhapatnam (Vizag)</t>
  </si>
  <si>
    <t>Tuticorin-Vizag/Gangavaram</t>
  </si>
  <si>
    <t>Visakhapatnam (Vizag)-Haldia</t>
  </si>
  <si>
    <t>Vizag-Haldia</t>
  </si>
  <si>
    <t>Haldia-Visakhapatnam (Vizag)</t>
  </si>
  <si>
    <t>Haldia- Vizag</t>
  </si>
  <si>
    <t>Visakhapatnam (Vizag) -Ennore</t>
  </si>
  <si>
    <t>Vizag- Ennore</t>
  </si>
  <si>
    <t>Tuticorin-Haldia</t>
  </si>
  <si>
    <t>Paradip-Tuticorin</t>
  </si>
  <si>
    <t>Paradip -Tuticorin</t>
  </si>
  <si>
    <t>Kakinada-Ennore</t>
  </si>
  <si>
    <t>Kakinada to Ennore</t>
  </si>
  <si>
    <t>Paradip-Kakinada</t>
  </si>
  <si>
    <t>Ennore Paradip</t>
  </si>
  <si>
    <t>Vizag-Tuticorin</t>
  </si>
  <si>
    <t>Vizag- Tuticorin</t>
  </si>
  <si>
    <t>Poompuhar Shipping Corporation Limited</t>
  </si>
  <si>
    <t>692, Anna Salai, 4th Floor, Nandanam</t>
  </si>
  <si>
    <t>Chennai - 6000 038</t>
  </si>
  <si>
    <t>Mr. P Annamalai I.A.S</t>
  </si>
  <si>
    <t>S. N.</t>
  </si>
  <si>
    <t>Tech consult. BOSS</t>
  </si>
  <si>
    <t>Sub Total (C/f)</t>
  </si>
  <si>
    <t>Sub Total (B/f)</t>
  </si>
  <si>
    <t>33AAACP4383J1ZD</t>
  </si>
  <si>
    <t>POOMPUHAR/PMS/2018-19</t>
  </si>
  <si>
    <r>
      <t>Other Professional, Technical And Business Services [</t>
    </r>
    <r>
      <rPr>
        <b/>
        <sz val="10"/>
        <color theme="1"/>
        <rFont val="Tahoma"/>
        <family val="2"/>
      </rPr>
      <t>SAC Code: 998399</t>
    </r>
    <r>
      <rPr>
        <sz val="10"/>
        <color theme="1"/>
        <rFont val="Tahoma"/>
        <family val="2"/>
      </rPr>
      <t>]</t>
    </r>
  </si>
  <si>
    <r>
      <t>By wire transfer to our account "</t>
    </r>
    <r>
      <rPr>
        <b/>
        <sz val="10"/>
        <color theme="1"/>
        <rFont val="Tahoma"/>
        <family val="2"/>
      </rPr>
      <t>Blue Water Trade Winds Pvt Ltd</t>
    </r>
    <r>
      <rPr>
        <sz val="10"/>
        <color theme="1"/>
        <rFont val="Tahoma"/>
        <family val="2"/>
      </rPr>
      <t>" with-</t>
    </r>
  </si>
  <si>
    <r>
      <t>SWIFT Code:</t>
    </r>
    <r>
      <rPr>
        <b/>
        <sz val="10"/>
        <color theme="1"/>
        <rFont val="Tahoma"/>
        <family val="2"/>
      </rPr>
      <t xml:space="preserve"> HDFCINBB</t>
    </r>
  </si>
  <si>
    <r>
      <t xml:space="preserve">RTGS/NEFT IFSC Code: </t>
    </r>
    <r>
      <rPr>
        <b/>
        <sz val="10"/>
        <color theme="1"/>
        <rFont val="Tahoma"/>
        <family val="2"/>
      </rPr>
      <t>HDFC0000225</t>
    </r>
  </si>
  <si>
    <r>
      <t xml:space="preserve">Bank Account: </t>
    </r>
    <r>
      <rPr>
        <b/>
        <sz val="10"/>
        <color theme="1"/>
        <rFont val="Tahoma"/>
        <family val="2"/>
      </rPr>
      <t>02252560001213</t>
    </r>
  </si>
  <si>
    <t>Ennore-Vizag</t>
  </si>
  <si>
    <t>Vizag-Ennore</t>
  </si>
  <si>
    <t>Paradip-Karaikal</t>
  </si>
  <si>
    <t>Karaikal-Vizag</t>
  </si>
  <si>
    <t>Haldia-Vizag</t>
  </si>
  <si>
    <t>Chennai Selvam</t>
  </si>
  <si>
    <t>Tuticorin-Paradip</t>
  </si>
  <si>
    <t>APJ Kabir Anand</t>
  </si>
  <si>
    <t>Vizag-Karaikal</t>
  </si>
  <si>
    <t>Maha Jacqueline</t>
  </si>
  <si>
    <t>Amount</t>
  </si>
  <si>
    <t>MP Panamax 4 Total</t>
  </si>
  <si>
    <t>Diamond Star Total</t>
  </si>
  <si>
    <t>APJ Mahakali Total</t>
  </si>
  <si>
    <t>Eships Progress Total</t>
  </si>
  <si>
    <t>APJ Jad Total</t>
  </si>
  <si>
    <t>Chennai Selvam Total</t>
  </si>
  <si>
    <t>Silver Star Total</t>
  </si>
  <si>
    <t>MP Panamax 5 Total</t>
  </si>
  <si>
    <t>Oriental Glory Total</t>
  </si>
  <si>
    <t>APJ Kais Total</t>
  </si>
  <si>
    <t>APJ Kabir Anand Total</t>
  </si>
  <si>
    <t>Maha Jacqueline Total</t>
  </si>
  <si>
    <t>Grand Total</t>
  </si>
  <si>
    <t>Uma Kismat</t>
  </si>
  <si>
    <t>Perth 1</t>
  </si>
  <si>
    <t>Vizag-Paradip</t>
  </si>
  <si>
    <t>Chola Harmony</t>
  </si>
  <si>
    <t>Work Order:   H/OP/ORS/200/001/19-20</t>
  </si>
  <si>
    <t>Uma Kismat Total</t>
  </si>
  <si>
    <t>Perth 1 Total</t>
  </si>
  <si>
    <t>Chola Harmony Total</t>
  </si>
  <si>
    <t>Paradip-Vizag</t>
  </si>
  <si>
    <t>Bulk Patriot</t>
  </si>
  <si>
    <t>Invoice for period of May 2020</t>
  </si>
  <si>
    <t>1165/2021</t>
  </si>
  <si>
    <t>Karaikal-Paradip</t>
  </si>
  <si>
    <t>Karaikal - Paradip</t>
  </si>
  <si>
    <t>Rupees Three Lakhs Fifty Four Thousand</t>
  </si>
  <si>
    <t>Tuticorin-Vizag</t>
  </si>
  <si>
    <t>Bulk Patriot/Asian Bulk</t>
  </si>
  <si>
    <t>Rupees Three Lakhs Sixty Eight Thousand One Hundred and Sixty</t>
  </si>
  <si>
    <t>1174/2021</t>
  </si>
  <si>
    <t>Invoice for period of  Aug 2020</t>
  </si>
  <si>
    <t>1179/2021</t>
  </si>
  <si>
    <t>Invoice for period of Sep 2020</t>
  </si>
  <si>
    <t>Paradip - Ennore</t>
  </si>
  <si>
    <t>S</t>
  </si>
  <si>
    <t>Rupees Three Lakhs Twenty Six Thousand Eight Hundred and Sixty</t>
  </si>
  <si>
    <t>APJ UMA Kismat</t>
  </si>
  <si>
    <t>APJ Angad 2</t>
  </si>
  <si>
    <t>Archagelos Gabriel</t>
  </si>
  <si>
    <t>APJ Jai</t>
  </si>
  <si>
    <t xml:space="preserve">APJ  Shirin </t>
  </si>
  <si>
    <t>Route</t>
  </si>
  <si>
    <t>Rupees Two Lakhs Twenty One Thousand Eight Hundred and Forty</t>
  </si>
  <si>
    <t>1184/2021</t>
  </si>
  <si>
    <t>Invoice for period of Oct 2020</t>
  </si>
  <si>
    <r>
      <rPr>
        <b/>
        <sz val="10"/>
        <color rgb="FF00B0F0"/>
        <rFont val="Tahoma"/>
        <family val="2"/>
      </rPr>
      <t>Work Order</t>
    </r>
    <r>
      <rPr>
        <sz val="10"/>
        <color theme="1"/>
        <rFont val="Tahoma"/>
        <family val="2"/>
      </rPr>
      <t xml:space="preserve">:   </t>
    </r>
    <r>
      <rPr>
        <b/>
        <sz val="10"/>
        <color rgb="FF0070C0"/>
        <rFont val="Tahoma"/>
        <family val="2"/>
      </rPr>
      <t>H/OP/ORS/200/001/19-20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</si>
</sst>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409]d\-mmm\-yy;@"/>
    <numFmt numFmtId="165" formatCode="[$INR]\ #,##0.00"/>
    <numFmt numFmtId="166" formatCode="[$USD]\ #,##0.00"/>
    <numFmt numFmtId="167" formatCode="[$INR]\ #,##0.0"/>
    <numFmt numFmtId="168" formatCode="0.0"/>
    <numFmt numFmtId="169" formatCode="_(* #,##0.00_);_(* \(#,##0.00\);_(* \-??_);_(@_)"/>
    <numFmt numFmtId="170" formatCode="[$INR]\ #,##0"/>
    <numFmt numFmtId="171" formatCode="[$-409]d\-mmm\-yyyy;@"/>
  </numFmts>
  <fonts count="53" x14ac:knownFonts="1">
    <font>
      <sz val="11"/>
      <color theme="1"/>
      <name val="Calibri"/>
      <family val="2"/>
      <scheme val="minor"/>
    </font>
    <font>
      <sz val="11"/>
      <color theme="1"/>
      <name val="Calibri"/>
      <family val="2"/>
      <scheme val="minor"/>
    </font>
    <font>
      <sz val="10"/>
      <name val="Arial"/>
      <family val="2"/>
    </font>
    <font>
      <sz val="10"/>
      <color indexed="9"/>
      <name val="Arial"/>
      <family val="2"/>
    </font>
    <font>
      <b/>
      <u/>
      <sz val="10"/>
      <name val="Arial"/>
      <family val="2"/>
    </font>
    <font>
      <sz val="8"/>
      <name val="Arial Narrow"/>
      <family val="2"/>
    </font>
    <font>
      <sz val="7"/>
      <color indexed="63"/>
      <name val="Arial Narrow"/>
      <family val="2"/>
    </font>
    <font>
      <i/>
      <sz val="8"/>
      <color indexed="63"/>
      <name val="Arial"/>
      <family val="2"/>
    </font>
    <font>
      <i/>
      <sz val="10"/>
      <name val="Arial"/>
      <family val="2"/>
    </font>
    <font>
      <i/>
      <sz val="9"/>
      <name val="Arial"/>
      <family val="2"/>
    </font>
    <font>
      <sz val="10"/>
      <color indexed="63"/>
      <name val="Arial"/>
      <family val="2"/>
    </font>
    <font>
      <b/>
      <sz val="10"/>
      <color indexed="63"/>
      <name val="Arial"/>
      <family val="2"/>
    </font>
    <font>
      <b/>
      <sz val="10"/>
      <name val="Arial"/>
      <family val="2"/>
    </font>
    <font>
      <b/>
      <sz val="9"/>
      <color indexed="63"/>
      <name val="Arial"/>
      <family val="2"/>
    </font>
    <font>
      <sz val="9.5"/>
      <name val="Arial"/>
      <family val="2"/>
    </font>
    <font>
      <b/>
      <sz val="9.5"/>
      <color indexed="63"/>
      <name val="Arial"/>
      <family val="2"/>
    </font>
    <font>
      <sz val="9"/>
      <name val="Arial Narrow"/>
      <family val="2"/>
    </font>
    <font>
      <sz val="10"/>
      <color rgb="FFFF0000"/>
      <name val="Arial"/>
      <family val="2"/>
    </font>
    <font>
      <b/>
      <sz val="12"/>
      <name val="Arial"/>
      <family val="2"/>
    </font>
    <font>
      <b/>
      <i/>
      <sz val="6"/>
      <color indexed="55"/>
      <name val="Arial"/>
      <family val="2"/>
    </font>
    <font>
      <b/>
      <i/>
      <sz val="6"/>
      <name val="Verdana"/>
      <family val="2"/>
    </font>
    <font>
      <b/>
      <sz val="10"/>
      <name val="Verdana"/>
      <family val="2"/>
    </font>
    <font>
      <b/>
      <sz val="18"/>
      <color indexed="18"/>
      <name val="Verdana"/>
      <family val="2"/>
    </font>
    <font>
      <b/>
      <i/>
      <sz val="18"/>
      <color indexed="18"/>
      <name val="Verdana"/>
      <family val="2"/>
    </font>
    <font>
      <sz val="9"/>
      <name val="Arial"/>
      <family val="2"/>
    </font>
    <font>
      <b/>
      <sz val="10"/>
      <color rgb="FFFA6500"/>
      <name val="Arial"/>
      <family val="2"/>
    </font>
    <font>
      <sz val="9.5"/>
      <color rgb="FFFA6500"/>
      <name val="Arial"/>
      <family val="2"/>
    </font>
    <font>
      <b/>
      <sz val="11"/>
      <color rgb="FFFA6500"/>
      <name val="Arial Narrow"/>
      <family val="2"/>
    </font>
    <font>
      <b/>
      <sz val="9"/>
      <name val="Arial"/>
      <family val="2"/>
    </font>
    <font>
      <b/>
      <sz val="14"/>
      <name val="Arial"/>
      <family val="2"/>
    </font>
    <font>
      <sz val="10"/>
      <color theme="1"/>
      <name val="Tahoma"/>
      <family val="2"/>
    </font>
    <font>
      <b/>
      <sz val="10"/>
      <color theme="1"/>
      <name val="Tahoma"/>
      <family val="2"/>
    </font>
    <font>
      <b/>
      <sz val="9"/>
      <color theme="1"/>
      <name val="Tahoma"/>
      <family val="2"/>
    </font>
    <font>
      <sz val="9"/>
      <color theme="1"/>
      <name val="Tahoma"/>
      <family val="2"/>
    </font>
    <font>
      <sz val="10"/>
      <name val="Tahoma"/>
      <family val="2"/>
    </font>
    <font>
      <sz val="10"/>
      <color indexed="9"/>
      <name val="Tahoma"/>
      <family val="2"/>
    </font>
    <font>
      <sz val="10"/>
      <color rgb="FFFF0000"/>
      <name val="Tahoma"/>
      <family val="2"/>
    </font>
    <font>
      <i/>
      <sz val="10"/>
      <color theme="1"/>
      <name val="Tahoma"/>
      <family val="2"/>
    </font>
    <font>
      <b/>
      <u/>
      <sz val="10"/>
      <color theme="1"/>
      <name val="Tahoma"/>
      <family val="2"/>
    </font>
    <font>
      <b/>
      <i/>
      <sz val="10"/>
      <color theme="1"/>
      <name val="Tahoma"/>
      <family val="2"/>
    </font>
    <font>
      <b/>
      <sz val="10"/>
      <color theme="1" tint="0.249977111117893"/>
      <name val="Tahoma"/>
      <family val="2"/>
    </font>
    <font>
      <sz val="10"/>
      <color theme="1" tint="0.249977111117893"/>
      <name val="Tahoma"/>
      <family val="2"/>
    </font>
    <font>
      <b/>
      <sz val="11"/>
      <color theme="1"/>
      <name val="Calibri"/>
      <family val="2"/>
      <scheme val="minor"/>
    </font>
    <font>
      <sz val="10"/>
      <color rgb="FF0070C0"/>
      <name val="Tahoma"/>
      <family val="2"/>
    </font>
    <font>
      <b/>
      <sz val="10"/>
      <color rgb="FF0070C0"/>
      <name val="Tahoma"/>
      <family val="2"/>
    </font>
    <font>
      <b/>
      <sz val="11"/>
      <name val="Calibri"/>
      <family val="2"/>
      <scheme val="minor"/>
    </font>
    <font>
      <sz val="12"/>
      <color theme="1"/>
      <name val="Tahoma"/>
      <family val="2"/>
    </font>
    <font>
      <b/>
      <sz val="10"/>
      <color theme="9" tint="-0.499984740745262"/>
      <name val="Calibri"/>
      <family val="2"/>
      <scheme val="minor"/>
    </font>
    <font>
      <b/>
      <sz val="10"/>
      <color rgb="FF00B050"/>
      <name val="Calibri"/>
      <family val="2"/>
      <scheme val="minor"/>
    </font>
    <font>
      <b/>
      <sz val="10"/>
      <name val="Calibri"/>
      <family val="2"/>
      <scheme val="minor"/>
    </font>
    <font>
      <sz val="10"/>
      <color theme="1"/>
      <name val="Calibri"/>
      <family val="2"/>
      <scheme val="minor"/>
    </font>
    <font>
      <b/>
      <sz val="10"/>
      <color rgb="FF00B0F0"/>
      <name val="Tahoma"/>
      <family val="2"/>
    </font>
    <font>
      <i/>
      <sz val="9"/>
      <color theme="1"/>
      <name val="Tahoma"/>
      <family val="2"/>
    </font>
  </fonts>
  <fills count="12">
    <fill>
      <patternFill patternType="none"/>
    </fill>
    <fill>
      <patternFill patternType="gray125"/>
    </fill>
    <fill>
      <patternFill patternType="solid">
        <fgColor indexed="56"/>
        <bgColor indexed="62"/>
      </patternFill>
    </fill>
    <fill>
      <patternFill patternType="solid">
        <fgColor theme="0" tint="-0.14999847407452621"/>
        <bgColor indexed="64"/>
      </patternFill>
    </fill>
    <fill>
      <patternFill patternType="solid">
        <fgColor indexed="2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92D050"/>
        <bgColor indexed="64"/>
      </patternFill>
    </fill>
  </fills>
  <borders count="78">
    <border>
      <left/>
      <right/>
      <top/>
      <bottom/>
      <diagonal/>
    </border>
    <border>
      <left/>
      <right/>
      <top/>
      <bottom style="medium">
        <color indexed="64"/>
      </bottom>
      <diagonal/>
    </border>
    <border>
      <left style="thin">
        <color indexed="59"/>
      </left>
      <right style="thin">
        <color indexed="59"/>
      </right>
      <top style="thin">
        <color indexed="59"/>
      </top>
      <bottom style="thin">
        <color indexed="59"/>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theme="1" tint="0.499984740745262"/>
      </top>
      <bottom/>
      <diagonal/>
    </border>
    <border>
      <left/>
      <right/>
      <top/>
      <bottom style="thin">
        <color theme="1" tint="0.499984740745262"/>
      </bottom>
      <diagonal/>
    </border>
    <border>
      <left style="thin">
        <color theme="1" tint="0.499984740745262"/>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top/>
      <bottom style="thin">
        <color theme="1" tint="0.499984740745262"/>
      </bottom>
      <diagonal/>
    </border>
    <border>
      <left/>
      <right style="thin">
        <color theme="1" tint="0.499984740745262"/>
      </right>
      <top/>
      <bottom style="thin">
        <color theme="1" tint="0.499984740745262"/>
      </bottom>
      <diagonal/>
    </border>
    <border>
      <left/>
      <right/>
      <top style="thin">
        <color theme="0"/>
      </top>
      <bottom/>
      <diagonal/>
    </border>
    <border>
      <left style="thin">
        <color theme="0"/>
      </left>
      <right/>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theme="0" tint="-0.499984740745262"/>
      </right>
      <top style="thin">
        <color theme="0" tint="-0.499984740745262"/>
      </top>
      <bottom style="thin">
        <color theme="0" tint="-0.499984740745262"/>
      </bottom>
      <diagonal/>
    </border>
    <border>
      <left style="thin">
        <color theme="0" tint="-0.499984740745262"/>
      </left>
      <right style="thin">
        <color indexed="64"/>
      </right>
      <top style="thin">
        <color theme="0" tint="-0.499984740745262"/>
      </top>
      <bottom style="thin">
        <color theme="0" tint="-0.499984740745262"/>
      </bottom>
      <diagonal/>
    </border>
    <border>
      <left style="thin">
        <color indexed="64"/>
      </left>
      <right style="thin">
        <color theme="0" tint="-0.499984740745262"/>
      </right>
      <top style="thin">
        <color theme="0" tint="-0.499984740745262"/>
      </top>
      <bottom style="thin">
        <color indexed="64"/>
      </bottom>
      <diagonal/>
    </border>
    <border>
      <left style="thin">
        <color theme="0" tint="-0.499984740745262"/>
      </left>
      <right style="thin">
        <color theme="0" tint="-0.499984740745262"/>
      </right>
      <top style="thin">
        <color theme="0" tint="-0.499984740745262"/>
      </top>
      <bottom style="thin">
        <color indexed="64"/>
      </bottom>
      <diagonal/>
    </border>
    <border>
      <left style="thin">
        <color theme="0" tint="-0.499984740745262"/>
      </left>
      <right style="thin">
        <color indexed="64"/>
      </right>
      <top style="thin">
        <color theme="0" tint="-0.499984740745262"/>
      </top>
      <bottom style="thin">
        <color indexed="64"/>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indexed="64"/>
      </right>
      <top/>
      <bottom style="thin">
        <color theme="0" tint="-0.499984740745262"/>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1" tint="0.499984740745262"/>
      </left>
      <right/>
      <top style="thin">
        <color theme="1" tint="0.499984740745262"/>
      </top>
      <bottom style="thin">
        <color theme="0" tint="-0.24994659260841701"/>
      </bottom>
      <diagonal/>
    </border>
    <border>
      <left/>
      <right/>
      <top style="thin">
        <color theme="1" tint="0.499984740745262"/>
      </top>
      <bottom style="thin">
        <color theme="0" tint="-0.24994659260841701"/>
      </bottom>
      <diagonal/>
    </border>
    <border>
      <left/>
      <right style="thin">
        <color theme="1" tint="0.499984740745262"/>
      </right>
      <top style="thin">
        <color theme="1" tint="0.499984740745262"/>
      </top>
      <bottom style="thin">
        <color theme="0" tint="-0.24994659260841701"/>
      </bottom>
      <diagonal/>
    </border>
    <border>
      <left style="thin">
        <color theme="1" tint="0.499984740745262"/>
      </left>
      <right/>
      <top style="thin">
        <color theme="0" tint="-0.24994659260841701"/>
      </top>
      <bottom style="thin">
        <color theme="0" tint="-0.24994659260841701"/>
      </bottom>
      <diagonal/>
    </border>
    <border>
      <left/>
      <right style="thin">
        <color theme="1" tint="0.499984740745262"/>
      </right>
      <top style="thin">
        <color theme="0" tint="-0.24994659260841701"/>
      </top>
      <bottom style="thin">
        <color theme="0" tint="-0.24994659260841701"/>
      </bottom>
      <diagonal/>
    </border>
    <border>
      <left style="thin">
        <color theme="1" tint="0.499984740745262"/>
      </left>
      <right/>
      <top style="thin">
        <color theme="0" tint="-0.24994659260841701"/>
      </top>
      <bottom style="thin">
        <color theme="1" tint="0.499984740745262"/>
      </bottom>
      <diagonal/>
    </border>
    <border>
      <left/>
      <right/>
      <top style="thin">
        <color theme="0" tint="-0.24994659260841701"/>
      </top>
      <bottom style="thin">
        <color theme="1" tint="0.499984740745262"/>
      </bottom>
      <diagonal/>
    </border>
    <border>
      <left/>
      <right style="thin">
        <color theme="1" tint="0.499984740745262"/>
      </right>
      <top style="thin">
        <color theme="0" tint="-0.24994659260841701"/>
      </top>
      <bottom style="thin">
        <color theme="1" tint="0.499984740745262"/>
      </bottom>
      <diagonal/>
    </border>
    <border>
      <left style="thin">
        <color indexed="64"/>
      </left>
      <right style="thin">
        <color theme="0" tint="-0.499984740745262"/>
      </right>
      <top/>
      <bottom style="thin">
        <color theme="0" tint="-0.499984740745262"/>
      </bottom>
      <diagonal/>
    </border>
    <border>
      <left style="thin">
        <color indexed="64"/>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indexed="64"/>
      </right>
      <top style="thin">
        <color indexed="64"/>
      </top>
      <bottom style="thin">
        <color theme="0" tint="-0.24994659260841701"/>
      </bottom>
      <diagonal/>
    </border>
    <border>
      <left style="thin">
        <color indexed="64"/>
      </left>
      <right style="thin">
        <color theme="0" tint="-0.24994659260841701"/>
      </right>
      <top style="thin">
        <color theme="0" tint="-0.24994659260841701"/>
      </top>
      <bottom style="thin">
        <color theme="0" tint="-0.24994659260841701"/>
      </bottom>
      <diagonal/>
    </border>
    <border>
      <left style="thin">
        <color theme="0" tint="-0.24994659260841701"/>
      </left>
      <right style="thin">
        <color indexed="64"/>
      </right>
      <top style="thin">
        <color theme="0" tint="-0.24994659260841701"/>
      </top>
      <bottom style="thin">
        <color theme="0" tint="-0.24994659260841701"/>
      </bottom>
      <diagonal/>
    </border>
    <border>
      <left style="thin">
        <color indexed="64"/>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theme="0" tint="-0.24994659260841701"/>
      </left>
      <right style="thin">
        <color indexed="64"/>
      </right>
      <top style="thin">
        <color theme="0" tint="-0.24994659260841701"/>
      </top>
      <bottom style="thin">
        <color indexed="64"/>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diagonal/>
    </border>
    <border>
      <left style="thin">
        <color indexed="64"/>
      </left>
      <right style="thin">
        <color theme="0" tint="-0.24994659260841701"/>
      </right>
      <top/>
      <bottom style="thin">
        <color theme="0" tint="-0.24994659260841701"/>
      </bottom>
      <diagonal/>
    </border>
    <border>
      <left style="thin">
        <color theme="1"/>
      </left>
      <right style="thin">
        <color indexed="64"/>
      </right>
      <top style="thin">
        <color indexed="64"/>
      </top>
      <bottom style="thin">
        <color theme="0" tint="-0.24994659260841701"/>
      </bottom>
      <diagonal/>
    </border>
    <border>
      <left style="thin">
        <color indexed="64"/>
      </left>
      <right style="thin">
        <color theme="1"/>
      </right>
      <top style="thin">
        <color indexed="64"/>
      </top>
      <bottom style="thin">
        <color theme="0" tint="-0.24994659260841701"/>
      </bottom>
      <diagonal/>
    </border>
    <border>
      <left style="thin">
        <color theme="1"/>
      </left>
      <right style="thin">
        <color indexed="64"/>
      </right>
      <top style="thin">
        <color theme="0" tint="-0.24994659260841701"/>
      </top>
      <bottom style="thin">
        <color theme="0" tint="-0.24994659260841701"/>
      </bottom>
      <diagonal/>
    </border>
    <border>
      <left style="thin">
        <color indexed="64"/>
      </left>
      <right style="thin">
        <color theme="1"/>
      </right>
      <top style="thin">
        <color theme="0" tint="-0.24994659260841701"/>
      </top>
      <bottom style="thin">
        <color theme="0" tint="-0.24994659260841701"/>
      </bottom>
      <diagonal/>
    </border>
    <border>
      <left style="thin">
        <color theme="1"/>
      </left>
      <right style="thin">
        <color indexed="64"/>
      </right>
      <top style="thin">
        <color theme="0" tint="-0.24994659260841701"/>
      </top>
      <bottom style="thin">
        <color theme="1"/>
      </bottom>
      <diagonal/>
    </border>
    <border>
      <left style="thin">
        <color indexed="64"/>
      </left>
      <right style="thin">
        <color theme="1"/>
      </right>
      <top style="thin">
        <color theme="0" tint="-0.24994659260841701"/>
      </top>
      <bottom style="thin">
        <color theme="1"/>
      </bottom>
      <diagonal/>
    </border>
    <border>
      <left style="medium">
        <color theme="2" tint="-0.499984740745262"/>
      </left>
      <right style="medium">
        <color theme="2" tint="-0.499984740745262"/>
      </right>
      <top style="thick">
        <color theme="2" tint="-0.749961851863155"/>
      </top>
      <bottom style="medium">
        <color theme="2" tint="-0.499984740745262"/>
      </bottom>
      <diagonal/>
    </border>
    <border>
      <left style="medium">
        <color theme="2" tint="-0.499984740745262"/>
      </left>
      <right/>
      <top style="thick">
        <color theme="2" tint="-0.749961851863155"/>
      </top>
      <bottom style="medium">
        <color theme="2" tint="-0.499984740745262"/>
      </bottom>
      <diagonal/>
    </border>
    <border>
      <left/>
      <right style="medium">
        <color theme="2" tint="-0.499984740745262"/>
      </right>
      <top style="thick">
        <color theme="2" tint="-0.749961851863155"/>
      </top>
      <bottom style="medium">
        <color theme="2" tint="-0.499984740745262"/>
      </bottom>
      <diagonal/>
    </border>
    <border>
      <left style="medium">
        <color theme="2" tint="-0.499984740745262"/>
      </left>
      <right style="thick">
        <color theme="2" tint="-0.749961851863155"/>
      </right>
      <top style="thick">
        <color theme="2" tint="-0.749961851863155"/>
      </top>
      <bottom style="medium">
        <color theme="2" tint="-0.499984740745262"/>
      </bottom>
      <diagonal/>
    </border>
  </borders>
  <cellStyleXfs count="5">
    <xf numFmtId="0" fontId="0" fillId="0" borderId="0"/>
    <xf numFmtId="0" fontId="2" fillId="0" borderId="0"/>
    <xf numFmtId="169" fontId="2" fillId="0" borderId="0" applyFill="0" applyBorder="0" applyAlignment="0" applyProtection="0"/>
    <xf numFmtId="169" fontId="2" fillId="0" borderId="0" applyFill="0" applyBorder="0" applyAlignment="0" applyProtection="0"/>
    <xf numFmtId="0" fontId="1" fillId="0" borderId="0"/>
  </cellStyleXfs>
  <cellXfs count="492">
    <xf numFmtId="0" fontId="0" fillId="0" borderId="0" xfId="0"/>
    <xf numFmtId="0" fontId="2" fillId="0" borderId="0" xfId="1"/>
    <xf numFmtId="0" fontId="3" fillId="0" borderId="0" xfId="1" applyFont="1"/>
    <xf numFmtId="0" fontId="2" fillId="0" borderId="1" xfId="1" applyBorder="1"/>
    <xf numFmtId="0" fontId="2" fillId="0" borderId="0" xfId="1" applyBorder="1"/>
    <xf numFmtId="0" fontId="3" fillId="2" borderId="2" xfId="1" applyFont="1" applyFill="1" applyBorder="1"/>
    <xf numFmtId="0" fontId="4" fillId="3" borderId="0" xfId="1" applyFont="1" applyFill="1" applyAlignment="1">
      <alignment horizontal="center"/>
    </xf>
    <xf numFmtId="1" fontId="2" fillId="0" borderId="0" xfId="1" applyNumberFormat="1"/>
    <xf numFmtId="0" fontId="2" fillId="0" borderId="0" xfId="1" applyAlignment="1">
      <alignment horizontal="center" vertical="center"/>
    </xf>
    <xf numFmtId="0" fontId="5" fillId="0" borderId="0" xfId="1" applyFont="1"/>
    <xf numFmtId="0" fontId="6" fillId="0" borderId="0" xfId="1" applyFont="1" applyAlignment="1">
      <alignment horizontal="center"/>
    </xf>
    <xf numFmtId="0" fontId="3" fillId="0" borderId="0" xfId="1" applyFont="1" applyBorder="1"/>
    <xf numFmtId="0" fontId="2" fillId="0" borderId="3" xfId="1" applyBorder="1"/>
    <xf numFmtId="0" fontId="7" fillId="0" borderId="1" xfId="1" applyFont="1" applyBorder="1" applyAlignment="1"/>
    <xf numFmtId="0" fontId="2" fillId="0" borderId="4" xfId="1" applyBorder="1"/>
    <xf numFmtId="0" fontId="2" fillId="0" borderId="5" xfId="1" applyBorder="1"/>
    <xf numFmtId="0" fontId="2" fillId="4" borderId="0" xfId="1" applyFill="1" applyBorder="1"/>
    <xf numFmtId="0" fontId="2" fillId="0" borderId="6" xfId="1" applyBorder="1"/>
    <xf numFmtId="0" fontId="8" fillId="0" borderId="0" xfId="1" applyFont="1" applyBorder="1" applyAlignment="1"/>
    <xf numFmtId="0" fontId="2" fillId="0" borderId="0" xfId="1" applyFont="1"/>
    <xf numFmtId="0" fontId="2" fillId="0" borderId="5" xfId="1" applyFont="1" applyBorder="1"/>
    <xf numFmtId="0" fontId="2" fillId="0" borderId="0" xfId="1" applyFont="1" applyBorder="1"/>
    <xf numFmtId="0" fontId="2" fillId="0" borderId="6" xfId="1" applyFont="1" applyBorder="1"/>
    <xf numFmtId="0" fontId="10" fillId="0" borderId="0" xfId="1" applyFont="1" applyBorder="1"/>
    <xf numFmtId="164" fontId="2" fillId="0" borderId="0" xfId="1" applyNumberFormat="1" applyFont="1" applyBorder="1" applyAlignment="1">
      <alignment horizontal="center"/>
    </xf>
    <xf numFmtId="164" fontId="10" fillId="0" borderId="0" xfId="1" applyNumberFormat="1" applyFont="1" applyBorder="1" applyAlignment="1">
      <alignment horizontal="center"/>
    </xf>
    <xf numFmtId="164" fontId="2" fillId="0" borderId="0" xfId="1" applyNumberFormat="1" applyBorder="1" applyAlignment="1"/>
    <xf numFmtId="0" fontId="2" fillId="0" borderId="16" xfId="1" applyBorder="1"/>
    <xf numFmtId="0" fontId="2" fillId="0" borderId="17" xfId="1" applyBorder="1"/>
    <xf numFmtId="0" fontId="2" fillId="0" borderId="5" xfId="1" applyBorder="1" applyAlignment="1">
      <alignment vertical="center"/>
    </xf>
    <xf numFmtId="0" fontId="12" fillId="0" borderId="5" xfId="1" applyFont="1" applyBorder="1" applyAlignment="1"/>
    <xf numFmtId="0" fontId="2" fillId="0" borderId="0" xfId="1" applyBorder="1" applyAlignment="1">
      <alignment horizontal="center"/>
    </xf>
    <xf numFmtId="0" fontId="12" fillId="0" borderId="18" xfId="1" applyFont="1" applyBorder="1" applyAlignment="1">
      <alignment horizontal="right"/>
    </xf>
    <xf numFmtId="168" fontId="14" fillId="0" borderId="18" xfId="1" applyNumberFormat="1" applyFont="1" applyBorder="1" applyAlignment="1">
      <alignment horizontal="right"/>
    </xf>
    <xf numFmtId="168" fontId="14" fillId="0" borderId="18" xfId="1" applyNumberFormat="1" applyFont="1" applyBorder="1" applyAlignment="1">
      <alignment horizontal="center"/>
    </xf>
    <xf numFmtId="168" fontId="14" fillId="0" borderId="17" xfId="1" applyNumberFormat="1" applyFont="1" applyBorder="1" applyAlignment="1"/>
    <xf numFmtId="0" fontId="14" fillId="0" borderId="18" xfId="1" applyFont="1" applyBorder="1" applyAlignment="1">
      <alignment horizontal="center"/>
    </xf>
    <xf numFmtId="0" fontId="2" fillId="0" borderId="5" xfId="1" applyBorder="1" applyAlignment="1"/>
    <xf numFmtId="0" fontId="2" fillId="0" borderId="18" xfId="1" applyBorder="1"/>
    <xf numFmtId="0" fontId="15" fillId="5" borderId="18" xfId="1" applyFont="1" applyFill="1" applyBorder="1" applyAlignment="1">
      <alignment horizontal="center" wrapText="1"/>
    </xf>
    <xf numFmtId="0" fontId="15" fillId="5" borderId="18" xfId="1" applyFont="1" applyFill="1" applyBorder="1" applyAlignment="1">
      <alignment horizontal="center"/>
    </xf>
    <xf numFmtId="0" fontId="15" fillId="5" borderId="15" xfId="1" applyFont="1" applyFill="1" applyBorder="1" applyAlignment="1"/>
    <xf numFmtId="0" fontId="15" fillId="5" borderId="16" xfId="1" applyFont="1" applyFill="1" applyBorder="1" applyAlignment="1">
      <alignment horizontal="center"/>
    </xf>
    <xf numFmtId="0" fontId="2" fillId="6" borderId="0" xfId="1" applyFill="1"/>
    <xf numFmtId="0" fontId="11" fillId="4" borderId="15" xfId="1" applyFont="1" applyFill="1" applyBorder="1" applyAlignment="1">
      <alignment vertical="center"/>
    </xf>
    <xf numFmtId="0" fontId="11" fillId="4" borderId="16" xfId="1" applyFont="1" applyFill="1" applyBorder="1" applyAlignment="1">
      <alignment vertical="center"/>
    </xf>
    <xf numFmtId="0" fontId="2" fillId="5" borderId="7" xfId="1" applyFill="1" applyBorder="1" applyAlignment="1">
      <alignment horizontal="left"/>
    </xf>
    <xf numFmtId="0" fontId="2" fillId="5" borderId="8" xfId="1" applyFill="1" applyBorder="1" applyAlignment="1">
      <alignment horizontal="left"/>
    </xf>
    <xf numFmtId="0" fontId="2" fillId="5" borderId="9" xfId="1" applyFill="1" applyBorder="1" applyAlignment="1">
      <alignment horizontal="left"/>
    </xf>
    <xf numFmtId="0" fontId="2" fillId="7" borderId="18" xfId="1" applyFill="1" applyBorder="1"/>
    <xf numFmtId="0" fontId="2" fillId="5" borderId="10" xfId="1" applyFill="1" applyBorder="1"/>
    <xf numFmtId="0" fontId="2" fillId="5" borderId="0" xfId="1" applyFill="1" applyBorder="1"/>
    <xf numFmtId="0" fontId="2" fillId="5" borderId="0" xfId="1" applyFill="1" applyBorder="1" applyAlignment="1">
      <alignment horizontal="left"/>
    </xf>
    <xf numFmtId="0" fontId="2" fillId="5" borderId="11" xfId="1" applyFill="1" applyBorder="1" applyAlignment="1">
      <alignment horizontal="left"/>
    </xf>
    <xf numFmtId="0" fontId="2" fillId="0" borderId="5" xfId="1" applyFill="1" applyBorder="1" applyAlignment="1">
      <alignment vertical="center"/>
    </xf>
    <xf numFmtId="0" fontId="12" fillId="5" borderId="10" xfId="1" applyFont="1" applyFill="1" applyBorder="1" applyAlignment="1">
      <alignment horizontal="center" vertical="center"/>
    </xf>
    <xf numFmtId="0" fontId="12" fillId="5" borderId="0" xfId="1" applyFont="1" applyFill="1" applyBorder="1" applyAlignment="1">
      <alignment horizontal="center" vertical="center"/>
    </xf>
    <xf numFmtId="0" fontId="12" fillId="5" borderId="11" xfId="1" applyFont="1" applyFill="1" applyBorder="1" applyAlignment="1">
      <alignment horizontal="center" vertical="center"/>
    </xf>
    <xf numFmtId="0" fontId="2" fillId="8" borderId="18" xfId="1" applyFill="1" applyBorder="1"/>
    <xf numFmtId="0" fontId="2" fillId="0" borderId="10" xfId="1" applyBorder="1"/>
    <xf numFmtId="0" fontId="2" fillId="0" borderId="11" xfId="1" applyBorder="1"/>
    <xf numFmtId="0" fontId="2" fillId="5" borderId="10" xfId="1" applyFill="1" applyBorder="1" applyAlignment="1"/>
    <xf numFmtId="0" fontId="2" fillId="5" borderId="0" xfId="1" applyFill="1" applyBorder="1" applyAlignment="1"/>
    <xf numFmtId="0" fontId="2" fillId="5" borderId="11" xfId="1" applyFont="1" applyFill="1" applyBorder="1" applyAlignment="1"/>
    <xf numFmtId="0" fontId="3" fillId="0" borderId="0" xfId="1" quotePrefix="1" applyFont="1" applyBorder="1"/>
    <xf numFmtId="0" fontId="2" fillId="5" borderId="10" xfId="1" applyNumberFormat="1" applyFont="1" applyFill="1" applyBorder="1" applyAlignment="1"/>
    <xf numFmtId="0" fontId="2" fillId="5" borderId="0" xfId="1" applyNumberFormat="1" applyFont="1" applyFill="1" applyBorder="1" applyAlignment="1"/>
    <xf numFmtId="0" fontId="12" fillId="5" borderId="0" xfId="1" applyNumberFormat="1" applyFont="1" applyFill="1" applyBorder="1" applyAlignment="1"/>
    <xf numFmtId="0" fontId="2" fillId="0" borderId="0" xfId="1" applyFill="1" applyBorder="1"/>
    <xf numFmtId="0" fontId="17" fillId="0" borderId="0" xfId="1" applyFont="1" applyFill="1" applyBorder="1"/>
    <xf numFmtId="164" fontId="12" fillId="0" borderId="12" xfId="1" applyNumberFormat="1" applyFont="1" applyBorder="1" applyAlignment="1"/>
    <xf numFmtId="164" fontId="12" fillId="0" borderId="13" xfId="1" applyNumberFormat="1" applyFont="1" applyBorder="1" applyAlignment="1"/>
    <xf numFmtId="0" fontId="12" fillId="0" borderId="0" xfId="1" applyFont="1" applyFill="1" applyBorder="1" applyAlignment="1">
      <alignment horizontal="left"/>
    </xf>
    <xf numFmtId="0" fontId="2" fillId="5" borderId="12" xfId="1" applyFont="1" applyFill="1" applyBorder="1" applyAlignment="1">
      <alignment vertical="top" wrapText="1"/>
    </xf>
    <xf numFmtId="0" fontId="2" fillId="5" borderId="13" xfId="1" applyFont="1" applyFill="1" applyBorder="1" applyAlignment="1">
      <alignment vertical="top" wrapText="1"/>
    </xf>
    <xf numFmtId="0" fontId="2" fillId="5" borderId="14" xfId="1" applyFont="1" applyFill="1" applyBorder="1" applyAlignment="1">
      <alignment vertical="top"/>
    </xf>
    <xf numFmtId="0" fontId="12" fillId="0" borderId="0" xfId="1" applyFont="1" applyFill="1" applyBorder="1" applyAlignment="1">
      <alignment horizontal="left" vertical="center"/>
    </xf>
    <xf numFmtId="0" fontId="18" fillId="0" borderId="5" xfId="1" applyFont="1" applyBorder="1" applyAlignment="1">
      <alignment horizontal="center"/>
    </xf>
    <xf numFmtId="0" fontId="18" fillId="0" borderId="0" xfId="1" applyFont="1" applyBorder="1" applyAlignment="1">
      <alignment horizontal="center"/>
    </xf>
    <xf numFmtId="0" fontId="2" fillId="0" borderId="20" xfId="1" applyBorder="1"/>
    <xf numFmtId="0" fontId="2" fillId="0" borderId="21" xfId="1" applyBorder="1"/>
    <xf numFmtId="0" fontId="2" fillId="0" borderId="22" xfId="1" applyBorder="1"/>
    <xf numFmtId="0" fontId="20" fillId="0" borderId="0" xfId="1" applyFont="1" applyBorder="1" applyAlignment="1"/>
    <xf numFmtId="0" fontId="22" fillId="0" borderId="0" xfId="1" applyFont="1" applyFill="1" applyAlignment="1"/>
    <xf numFmtId="0" fontId="23" fillId="0" borderId="0" xfId="1" applyFont="1" applyFill="1" applyAlignment="1"/>
    <xf numFmtId="0" fontId="14" fillId="0" borderId="16" xfId="1" applyFont="1" applyBorder="1" applyAlignment="1">
      <alignment horizontal="center"/>
    </xf>
    <xf numFmtId="0" fontId="18" fillId="0" borderId="0" xfId="1" applyFont="1" applyBorder="1" applyAlignment="1">
      <alignment horizontal="center"/>
    </xf>
    <xf numFmtId="0" fontId="11" fillId="4" borderId="16" xfId="1" applyFont="1" applyFill="1" applyBorder="1" applyAlignment="1">
      <alignment vertical="center"/>
    </xf>
    <xf numFmtId="0" fontId="11" fillId="4" borderId="15" xfId="1" applyFont="1" applyFill="1" applyBorder="1" applyAlignment="1">
      <alignment vertical="center"/>
    </xf>
    <xf numFmtId="0" fontId="2" fillId="8" borderId="0" xfId="1" applyFill="1" applyBorder="1"/>
    <xf numFmtId="0" fontId="2" fillId="7" borderId="0" xfId="1" applyFill="1" applyBorder="1"/>
    <xf numFmtId="0" fontId="25" fillId="5" borderId="18" xfId="1" applyFont="1" applyFill="1" applyBorder="1" applyAlignment="1">
      <alignment horizontal="center"/>
    </xf>
    <xf numFmtId="0" fontId="26" fillId="0" borderId="16" xfId="1" applyFont="1" applyBorder="1" applyAlignment="1">
      <alignment horizontal="center"/>
    </xf>
    <xf numFmtId="0" fontId="11" fillId="4" borderId="16" xfId="1" applyFont="1" applyFill="1" applyBorder="1" applyAlignment="1">
      <alignment horizontal="left" vertical="center"/>
    </xf>
    <xf numFmtId="168" fontId="14" fillId="0" borderId="18" xfId="1" applyNumberFormat="1" applyFont="1" applyBorder="1" applyAlignment="1">
      <alignment horizontal="right"/>
    </xf>
    <xf numFmtId="0" fontId="18" fillId="0" borderId="0" xfId="1" applyFont="1" applyBorder="1" applyAlignment="1">
      <alignment horizontal="center"/>
    </xf>
    <xf numFmtId="164" fontId="12" fillId="0" borderId="13" xfId="1" applyNumberFormat="1" applyFont="1" applyBorder="1" applyAlignment="1">
      <alignment horizontal="left"/>
    </xf>
    <xf numFmtId="165" fontId="12" fillId="0" borderId="16" xfId="1" applyNumberFormat="1" applyFont="1" applyBorder="1" applyAlignment="1">
      <alignment vertical="center"/>
    </xf>
    <xf numFmtId="0" fontId="10" fillId="0" borderId="0" xfId="1" applyFont="1" applyBorder="1" applyAlignment="1"/>
    <xf numFmtId="0" fontId="11" fillId="0" borderId="0" xfId="1" applyFont="1" applyBorder="1"/>
    <xf numFmtId="0" fontId="10" fillId="0" borderId="0" xfId="1" applyFont="1" applyFill="1" applyBorder="1"/>
    <xf numFmtId="0" fontId="2" fillId="0" borderId="0" xfId="1" applyBorder="1" applyAlignment="1">
      <alignment horizontal="center" vertical="center"/>
    </xf>
    <xf numFmtId="0" fontId="14" fillId="0" borderId="17" xfId="1" applyFont="1" applyBorder="1" applyAlignment="1">
      <alignment horizontal="left"/>
    </xf>
    <xf numFmtId="0" fontId="14" fillId="0" borderId="15" xfId="1" applyFont="1" applyBorder="1" applyAlignment="1">
      <alignment horizontal="left"/>
    </xf>
    <xf numFmtId="0" fontId="2" fillId="0" borderId="6" xfId="1" applyBorder="1" applyAlignment="1">
      <alignment vertical="center"/>
    </xf>
    <xf numFmtId="0" fontId="2" fillId="0" borderId="16" xfId="1" applyFont="1" applyBorder="1" applyAlignment="1">
      <alignment horizontal="left" vertical="center"/>
    </xf>
    <xf numFmtId="0" fontId="3" fillId="0" borderId="0" xfId="1" applyFont="1" applyBorder="1" applyAlignment="1">
      <alignment vertical="center"/>
    </xf>
    <xf numFmtId="0" fontId="2" fillId="0" borderId="0" xfId="1" applyAlignment="1">
      <alignment vertical="center"/>
    </xf>
    <xf numFmtId="0" fontId="2" fillId="0" borderId="15" xfId="1" applyFont="1" applyBorder="1" applyAlignment="1">
      <alignment vertical="center"/>
    </xf>
    <xf numFmtId="0" fontId="2" fillId="8" borderId="18" xfId="1" applyFill="1" applyBorder="1" applyAlignment="1">
      <alignment vertical="center"/>
    </xf>
    <xf numFmtId="0" fontId="28" fillId="5" borderId="18" xfId="1" applyFont="1" applyFill="1" applyBorder="1" applyAlignment="1">
      <alignment horizontal="center" wrapText="1"/>
    </xf>
    <xf numFmtId="0" fontId="30" fillId="0" borderId="36" xfId="1" applyFont="1" applyBorder="1"/>
    <xf numFmtId="0" fontId="30" fillId="0" borderId="32" xfId="1" applyFont="1" applyBorder="1"/>
    <xf numFmtId="0" fontId="30" fillId="0" borderId="0" xfId="1" applyFont="1"/>
    <xf numFmtId="0" fontId="30" fillId="0" borderId="0" xfId="1" applyFont="1" applyBorder="1"/>
    <xf numFmtId="0" fontId="30" fillId="0" borderId="34" xfId="1" applyFont="1" applyBorder="1"/>
    <xf numFmtId="0" fontId="30" fillId="0" borderId="33" xfId="1" applyFont="1" applyBorder="1"/>
    <xf numFmtId="0" fontId="30" fillId="0" borderId="0" xfId="1" applyFont="1" applyFill="1" applyBorder="1" applyAlignment="1">
      <alignment horizontal="center"/>
    </xf>
    <xf numFmtId="0" fontId="30" fillId="0" borderId="0" xfId="1" applyFont="1" applyFill="1" applyBorder="1"/>
    <xf numFmtId="0" fontId="30" fillId="0" borderId="0" xfId="1" applyFont="1" applyBorder="1" applyAlignment="1">
      <alignment vertical="center"/>
    </xf>
    <xf numFmtId="0" fontId="30" fillId="7" borderId="0" xfId="1" applyFont="1" applyFill="1" applyBorder="1" applyAlignment="1">
      <alignment vertical="center"/>
    </xf>
    <xf numFmtId="0" fontId="30" fillId="0" borderId="0" xfId="1" applyFont="1" applyFill="1" applyBorder="1" applyAlignment="1">
      <alignment vertical="center"/>
    </xf>
    <xf numFmtId="0" fontId="30" fillId="0" borderId="0" xfId="1" applyFont="1" applyAlignment="1">
      <alignment vertical="center"/>
    </xf>
    <xf numFmtId="0" fontId="31" fillId="0" borderId="0" xfId="1" applyFont="1" applyFill="1" applyBorder="1" applyAlignment="1">
      <alignment vertical="center"/>
    </xf>
    <xf numFmtId="0" fontId="30" fillId="0" borderId="0" xfId="1" quotePrefix="1" applyFont="1" applyBorder="1" applyAlignment="1">
      <alignment vertical="center"/>
    </xf>
    <xf numFmtId="0" fontId="30" fillId="8" borderId="0" xfId="1" applyFont="1" applyFill="1" applyBorder="1"/>
    <xf numFmtId="0" fontId="30" fillId="7" borderId="0" xfId="1" applyFont="1" applyFill="1" applyBorder="1"/>
    <xf numFmtId="0" fontId="31" fillId="5" borderId="11" xfId="1" applyFont="1" applyFill="1" applyBorder="1" applyAlignment="1">
      <alignment horizontal="center" vertical="center"/>
    </xf>
    <xf numFmtId="0" fontId="31" fillId="5" borderId="0" xfId="1" applyFont="1" applyFill="1" applyBorder="1" applyAlignment="1">
      <alignment horizontal="center" vertical="center"/>
    </xf>
    <xf numFmtId="0" fontId="30" fillId="5" borderId="0" xfId="1" applyFont="1" applyFill="1" applyBorder="1" applyAlignment="1">
      <alignment horizontal="center" vertical="center"/>
    </xf>
    <xf numFmtId="0" fontId="31" fillId="5" borderId="10" xfId="1" applyFont="1" applyFill="1" applyBorder="1" applyAlignment="1">
      <alignment horizontal="center" vertical="center"/>
    </xf>
    <xf numFmtId="0" fontId="30" fillId="5" borderId="11" xfId="1" applyFont="1" applyFill="1" applyBorder="1" applyAlignment="1">
      <alignment horizontal="left"/>
    </xf>
    <xf numFmtId="0" fontId="30" fillId="5" borderId="0" xfId="1" applyFont="1" applyFill="1" applyBorder="1" applyAlignment="1">
      <alignment horizontal="left"/>
    </xf>
    <xf numFmtId="0" fontId="30" fillId="5" borderId="0" xfId="1" applyFont="1" applyFill="1" applyBorder="1" applyAlignment="1">
      <alignment vertical="center"/>
    </xf>
    <xf numFmtId="0" fontId="30" fillId="5" borderId="10" xfId="1" applyFont="1" applyFill="1" applyBorder="1" applyAlignment="1">
      <alignment vertical="center"/>
    </xf>
    <xf numFmtId="0" fontId="33" fillId="0" borderId="37" xfId="1" applyFont="1" applyFill="1" applyBorder="1" applyAlignment="1">
      <alignment vertical="center"/>
    </xf>
    <xf numFmtId="0" fontId="32" fillId="3" borderId="37" xfId="1" applyFont="1" applyFill="1" applyBorder="1" applyAlignment="1">
      <alignment vertical="center"/>
    </xf>
    <xf numFmtId="0" fontId="33" fillId="0" borderId="41" xfId="1" applyFont="1" applyFill="1" applyBorder="1" applyAlignment="1">
      <alignment vertical="center"/>
    </xf>
    <xf numFmtId="0" fontId="34" fillId="0" borderId="0" xfId="1" applyFont="1" applyAlignment="1">
      <alignment vertical="center"/>
    </xf>
    <xf numFmtId="0" fontId="35" fillId="0" borderId="0" xfId="1" applyFont="1" applyAlignment="1">
      <alignment vertical="center"/>
    </xf>
    <xf numFmtId="0" fontId="36" fillId="0" borderId="0" xfId="1" applyFont="1" applyAlignment="1">
      <alignment vertical="center"/>
    </xf>
    <xf numFmtId="0" fontId="30" fillId="0" borderId="0" xfId="1" applyFont="1" applyBorder="1" applyAlignment="1">
      <alignment horizontal="center"/>
    </xf>
    <xf numFmtId="0" fontId="31" fillId="0" borderId="0" xfId="1" applyFont="1" applyBorder="1" applyAlignment="1"/>
    <xf numFmtId="165" fontId="30" fillId="0" borderId="49" xfId="1" applyNumberFormat="1" applyFont="1" applyBorder="1" applyAlignment="1">
      <alignment vertical="center"/>
    </xf>
    <xf numFmtId="165" fontId="31" fillId="0" borderId="49" xfId="1" applyNumberFormat="1" applyFont="1" applyBorder="1" applyAlignment="1">
      <alignment vertical="center"/>
    </xf>
    <xf numFmtId="165" fontId="31" fillId="0" borderId="0" xfId="1" applyNumberFormat="1" applyFont="1" applyBorder="1" applyAlignment="1">
      <alignment vertical="center"/>
    </xf>
    <xf numFmtId="0" fontId="30" fillId="0" borderId="53" xfId="1" applyFont="1" applyBorder="1"/>
    <xf numFmtId="0" fontId="30" fillId="0" borderId="54" xfId="1" applyFont="1" applyBorder="1"/>
    <xf numFmtId="164" fontId="30" fillId="0" borderId="0" xfId="1" applyNumberFormat="1" applyFont="1" applyBorder="1" applyAlignment="1"/>
    <xf numFmtId="164" fontId="30" fillId="0" borderId="0" xfId="1" applyNumberFormat="1" applyFont="1" applyBorder="1" applyAlignment="1">
      <alignment horizontal="center"/>
    </xf>
    <xf numFmtId="0" fontId="37" fillId="0" borderId="0" xfId="1" applyFont="1" applyBorder="1" applyAlignment="1"/>
    <xf numFmtId="0" fontId="30" fillId="4" borderId="0" xfId="1" applyFont="1" applyFill="1" applyBorder="1"/>
    <xf numFmtId="0" fontId="30" fillId="0" borderId="1" xfId="1" applyFont="1" applyBorder="1"/>
    <xf numFmtId="0" fontId="38" fillId="3" borderId="0" xfId="1" applyFont="1" applyFill="1" applyBorder="1" applyAlignment="1">
      <alignment horizontal="center"/>
    </xf>
    <xf numFmtId="0" fontId="30" fillId="2" borderId="0" xfId="1" applyFont="1" applyFill="1" applyBorder="1"/>
    <xf numFmtId="0" fontId="31" fillId="0" borderId="35" xfId="1" applyFont="1" applyFill="1" applyBorder="1" applyAlignment="1"/>
    <xf numFmtId="0" fontId="30" fillId="0" borderId="0" xfId="0" applyFont="1" applyBorder="1"/>
    <xf numFmtId="0" fontId="30" fillId="0" borderId="0" xfId="0" applyFont="1"/>
    <xf numFmtId="0" fontId="31" fillId="4" borderId="16" xfId="1" applyFont="1" applyFill="1" applyBorder="1" applyAlignment="1">
      <alignment vertical="center"/>
    </xf>
    <xf numFmtId="0" fontId="31" fillId="4" borderId="15" xfId="1" applyFont="1" applyFill="1" applyBorder="1" applyAlignment="1">
      <alignment vertical="center"/>
    </xf>
    <xf numFmtId="164" fontId="31" fillId="0" borderId="12" xfId="1" applyNumberFormat="1" applyFont="1" applyBorder="1" applyAlignment="1">
      <alignment vertical="center"/>
    </xf>
    <xf numFmtId="0" fontId="30" fillId="0" borderId="0" xfId="0" applyFont="1" applyBorder="1" applyAlignment="1">
      <alignment vertical="center"/>
    </xf>
    <xf numFmtId="0" fontId="31" fillId="5" borderId="8" xfId="1" applyNumberFormat="1" applyFont="1" applyFill="1" applyBorder="1" applyAlignment="1">
      <alignment vertical="center"/>
    </xf>
    <xf numFmtId="0" fontId="30" fillId="5" borderId="8" xfId="1" applyNumberFormat="1" applyFont="1" applyFill="1" applyBorder="1" applyAlignment="1">
      <alignment vertical="center"/>
    </xf>
    <xf numFmtId="0" fontId="30" fillId="5" borderId="7" xfId="1" applyNumberFormat="1" applyFont="1" applyFill="1" applyBorder="1" applyAlignment="1">
      <alignment vertical="center"/>
    </xf>
    <xf numFmtId="0" fontId="30" fillId="5" borderId="13" xfId="1" applyFont="1" applyFill="1" applyBorder="1" applyAlignment="1"/>
    <xf numFmtId="0" fontId="30" fillId="0" borderId="13" xfId="1" applyFont="1" applyBorder="1"/>
    <xf numFmtId="0" fontId="30" fillId="5" borderId="0" xfId="1" applyFont="1" applyFill="1" applyBorder="1" applyAlignment="1"/>
    <xf numFmtId="0" fontId="30" fillId="5" borderId="8" xfId="1" applyFont="1" applyFill="1" applyBorder="1" applyAlignment="1"/>
    <xf numFmtId="0" fontId="30" fillId="0" borderId="18" xfId="1" applyFont="1" applyBorder="1" applyAlignment="1">
      <alignment vertical="center"/>
    </xf>
    <xf numFmtId="0" fontId="30" fillId="0" borderId="38" xfId="1" applyFont="1" applyFill="1" applyBorder="1" applyAlignment="1">
      <alignment horizontal="center" vertical="center" wrapText="1"/>
    </xf>
    <xf numFmtId="0" fontId="30" fillId="0" borderId="43" xfId="0" applyFont="1" applyFill="1" applyBorder="1" applyAlignment="1">
      <alignment vertical="center"/>
    </xf>
    <xf numFmtId="0" fontId="30" fillId="0" borderId="37" xfId="0" applyFont="1" applyFill="1" applyBorder="1" applyAlignment="1">
      <alignment vertical="center"/>
    </xf>
    <xf numFmtId="0" fontId="30" fillId="0" borderId="37" xfId="0" applyFont="1" applyFill="1" applyBorder="1" applyAlignment="1">
      <alignment horizontal="center" vertical="center"/>
    </xf>
    <xf numFmtId="2" fontId="30" fillId="0" borderId="37" xfId="0" applyNumberFormat="1" applyFont="1" applyFill="1" applyBorder="1" applyAlignment="1">
      <alignment horizontal="right" vertical="center" indent="1"/>
    </xf>
    <xf numFmtId="0" fontId="30" fillId="0" borderId="37" xfId="1" applyFont="1" applyFill="1" applyBorder="1" applyAlignment="1">
      <alignment horizontal="center" vertical="center" wrapText="1"/>
    </xf>
    <xf numFmtId="0" fontId="30" fillId="0" borderId="37" xfId="1" applyFont="1" applyFill="1" applyBorder="1" applyAlignment="1">
      <alignment horizontal="left" vertical="center"/>
    </xf>
    <xf numFmtId="0" fontId="31" fillId="3" borderId="38" xfId="1" applyFont="1" applyFill="1" applyBorder="1" applyAlignment="1">
      <alignment horizontal="center" vertical="center" wrapText="1"/>
    </xf>
    <xf numFmtId="0" fontId="31" fillId="3" borderId="37" xfId="0" applyFont="1" applyFill="1" applyBorder="1" applyAlignment="1">
      <alignment vertical="center"/>
    </xf>
    <xf numFmtId="0" fontId="31" fillId="3" borderId="37" xfId="1" applyFont="1" applyFill="1" applyBorder="1" applyAlignment="1">
      <alignment horizontal="left" vertical="center"/>
    </xf>
    <xf numFmtId="2" fontId="30" fillId="0" borderId="0" xfId="0" applyNumberFormat="1" applyFont="1" applyFill="1" applyBorder="1" applyAlignment="1">
      <alignment horizontal="right" vertical="center" indent="1"/>
    </xf>
    <xf numFmtId="0" fontId="40" fillId="0" borderId="37" xfId="0" applyFont="1" applyFill="1" applyBorder="1" applyAlignment="1">
      <alignment horizontal="center" vertical="center"/>
    </xf>
    <xf numFmtId="0" fontId="40" fillId="3" borderId="37" xfId="0" applyFont="1" applyFill="1" applyBorder="1" applyAlignment="1">
      <alignment horizontal="center" vertical="center"/>
    </xf>
    <xf numFmtId="2" fontId="30" fillId="3" borderId="37" xfId="0" applyNumberFormat="1" applyFont="1" applyFill="1" applyBorder="1" applyAlignment="1">
      <alignment horizontal="right" vertical="center" indent="1"/>
    </xf>
    <xf numFmtId="0" fontId="30" fillId="3" borderId="37" xfId="1" applyFont="1" applyFill="1" applyBorder="1" applyAlignment="1">
      <alignment horizontal="center" vertical="center" wrapText="1"/>
    </xf>
    <xf numFmtId="0" fontId="31" fillId="3" borderId="37" xfId="0" applyFont="1" applyFill="1" applyBorder="1"/>
    <xf numFmtId="0" fontId="30" fillId="3" borderId="37" xfId="0" applyFont="1" applyFill="1" applyBorder="1"/>
    <xf numFmtId="0" fontId="30" fillId="0" borderId="37" xfId="0" applyFont="1" applyFill="1" applyBorder="1"/>
    <xf numFmtId="0" fontId="30" fillId="0" borderId="40" xfId="1" applyFont="1" applyFill="1" applyBorder="1" applyAlignment="1">
      <alignment horizontal="center" vertical="center" wrapText="1"/>
    </xf>
    <xf numFmtId="0" fontId="30" fillId="0" borderId="41" xfId="0" applyFont="1" applyFill="1" applyBorder="1"/>
    <xf numFmtId="0" fontId="40" fillId="0" borderId="41" xfId="0" applyFont="1" applyFill="1" applyBorder="1" applyAlignment="1">
      <alignment vertical="center"/>
    </xf>
    <xf numFmtId="0" fontId="40" fillId="0" borderId="41" xfId="0" applyFont="1" applyFill="1" applyBorder="1" applyAlignment="1">
      <alignment horizontal="center" vertical="center"/>
    </xf>
    <xf numFmtId="0" fontId="30" fillId="0" borderId="41" xfId="1" applyFont="1" applyFill="1" applyBorder="1" applyAlignment="1">
      <alignment horizontal="center" vertical="center" wrapText="1"/>
    </xf>
    <xf numFmtId="0" fontId="30" fillId="0" borderId="46" xfId="1" applyFont="1" applyFill="1" applyBorder="1" applyAlignment="1">
      <alignment vertical="center"/>
    </xf>
    <xf numFmtId="0" fontId="30" fillId="0" borderId="46" xfId="0" applyFont="1" applyFill="1" applyBorder="1" applyAlignment="1">
      <alignment vertical="center"/>
    </xf>
    <xf numFmtId="0" fontId="30" fillId="0" borderId="46" xfId="0" applyFont="1" applyFill="1" applyBorder="1" applyAlignment="1">
      <alignment horizontal="center" vertical="center"/>
    </xf>
    <xf numFmtId="2" fontId="30" fillId="0" borderId="46" xfId="0" applyNumberFormat="1" applyFont="1" applyFill="1" applyBorder="1" applyAlignment="1">
      <alignment horizontal="right" vertical="center" indent="1"/>
    </xf>
    <xf numFmtId="0" fontId="30" fillId="0" borderId="46" xfId="1" applyFont="1" applyFill="1" applyBorder="1" applyAlignment="1">
      <alignment horizontal="center" vertical="center" wrapText="1"/>
    </xf>
    <xf numFmtId="0" fontId="30" fillId="0" borderId="46" xfId="1" applyFont="1" applyFill="1" applyBorder="1" applyAlignment="1">
      <alignment horizontal="left" vertical="center"/>
    </xf>
    <xf numFmtId="0" fontId="30" fillId="0" borderId="46" xfId="1" applyFont="1" applyFill="1" applyBorder="1" applyAlignment="1">
      <alignment horizontal="center" vertical="center"/>
    </xf>
    <xf numFmtId="2" fontId="30" fillId="0" borderId="46" xfId="1" applyNumberFormat="1" applyFont="1" applyFill="1" applyBorder="1" applyAlignment="1">
      <alignment horizontal="center" vertical="center" wrapText="1"/>
    </xf>
    <xf numFmtId="0" fontId="30" fillId="0" borderId="0" xfId="0" applyFont="1" applyAlignment="1">
      <alignment vertical="center"/>
    </xf>
    <xf numFmtId="0" fontId="30" fillId="0" borderId="46" xfId="1" applyFont="1" applyBorder="1" applyAlignment="1">
      <alignment vertical="center"/>
    </xf>
    <xf numFmtId="0" fontId="30" fillId="0" borderId="46" xfId="1" applyFont="1" applyBorder="1" applyAlignment="1">
      <alignment horizontal="left" vertical="center"/>
    </xf>
    <xf numFmtId="0" fontId="30" fillId="0" borderId="46" xfId="1" applyFont="1" applyBorder="1" applyAlignment="1">
      <alignment horizontal="center" vertical="center"/>
    </xf>
    <xf numFmtId="2" fontId="30" fillId="0" borderId="46" xfId="1" applyNumberFormat="1" applyFont="1" applyBorder="1" applyAlignment="1">
      <alignment horizontal="center" vertical="center" wrapText="1"/>
    </xf>
    <xf numFmtId="0" fontId="30" fillId="0" borderId="46" xfId="1" applyFont="1" applyBorder="1" applyAlignment="1">
      <alignment horizontal="center" vertical="center" wrapText="1"/>
    </xf>
    <xf numFmtId="0" fontId="36" fillId="0" borderId="0" xfId="0" applyFont="1" applyAlignment="1">
      <alignment vertical="center"/>
    </xf>
    <xf numFmtId="0" fontId="30" fillId="3" borderId="46" xfId="0" applyFont="1" applyFill="1" applyBorder="1"/>
    <xf numFmtId="0" fontId="30" fillId="0" borderId="46" xfId="0" applyFont="1" applyFill="1" applyBorder="1"/>
    <xf numFmtId="0" fontId="31" fillId="0" borderId="0" xfId="1" applyFont="1" applyBorder="1" applyAlignment="1">
      <alignment horizontal="right" indent="1"/>
    </xf>
    <xf numFmtId="0" fontId="30" fillId="0" borderId="0" xfId="1" applyFont="1" applyBorder="1" applyAlignment="1"/>
    <xf numFmtId="0" fontId="31" fillId="0" borderId="0" xfId="1" applyFont="1" applyBorder="1"/>
    <xf numFmtId="0" fontId="37" fillId="0" borderId="0" xfId="1" applyFont="1" applyBorder="1" applyAlignment="1">
      <alignment vertical="center"/>
    </xf>
    <xf numFmtId="0" fontId="37" fillId="0" borderId="1" xfId="1" applyFont="1" applyBorder="1" applyAlignment="1"/>
    <xf numFmtId="0" fontId="32" fillId="10" borderId="18" xfId="1" applyFont="1" applyFill="1" applyBorder="1" applyAlignment="1">
      <alignment vertical="center" wrapText="1"/>
    </xf>
    <xf numFmtId="0" fontId="32" fillId="10" borderId="18" xfId="1" applyFont="1" applyFill="1" applyBorder="1" applyAlignment="1">
      <alignment horizontal="center" vertical="center"/>
    </xf>
    <xf numFmtId="0" fontId="33" fillId="10" borderId="18" xfId="1" applyFont="1" applyFill="1" applyBorder="1" applyAlignment="1">
      <alignment horizontal="center" vertical="center" wrapText="1"/>
    </xf>
    <xf numFmtId="0" fontId="33" fillId="0" borderId="46" xfId="1" applyFont="1" applyFill="1" applyBorder="1" applyAlignment="1">
      <alignment vertical="center"/>
    </xf>
    <xf numFmtId="0" fontId="33" fillId="0" borderId="43" xfId="1" applyFont="1" applyFill="1" applyBorder="1" applyAlignment="1">
      <alignment vertical="center"/>
    </xf>
    <xf numFmtId="0" fontId="30" fillId="0" borderId="43" xfId="0" applyFont="1" applyFill="1" applyBorder="1" applyAlignment="1">
      <alignment horizontal="center" vertical="center"/>
    </xf>
    <xf numFmtId="2" fontId="30" fillId="0" borderId="43" xfId="0" applyNumberFormat="1" applyFont="1" applyFill="1" applyBorder="1" applyAlignment="1">
      <alignment horizontal="right" vertical="center" indent="1"/>
    </xf>
    <xf numFmtId="0" fontId="30" fillId="0" borderId="43" xfId="1" applyFont="1" applyFill="1" applyBorder="1" applyAlignment="1">
      <alignment horizontal="center" vertical="center" wrapText="1"/>
    </xf>
    <xf numFmtId="0" fontId="30" fillId="3" borderId="46" xfId="1" applyFont="1" applyFill="1" applyBorder="1" applyAlignment="1">
      <alignment vertical="center"/>
    </xf>
    <xf numFmtId="0" fontId="30" fillId="3" borderId="46" xfId="0" applyFont="1" applyFill="1" applyBorder="1" applyAlignment="1">
      <alignment vertical="center"/>
    </xf>
    <xf numFmtId="0" fontId="41" fillId="3" borderId="46" xfId="0" applyFont="1" applyFill="1" applyBorder="1" applyAlignment="1">
      <alignment horizontal="center" vertical="center"/>
    </xf>
    <xf numFmtId="0" fontId="41" fillId="0" borderId="46" xfId="0" applyFont="1" applyFill="1" applyBorder="1" applyAlignment="1">
      <alignment horizontal="center" vertical="center"/>
    </xf>
    <xf numFmtId="0" fontId="30" fillId="3" borderId="46" xfId="1" applyFont="1" applyFill="1" applyBorder="1" applyAlignment="1">
      <alignment horizontal="left" vertical="center"/>
    </xf>
    <xf numFmtId="0" fontId="30" fillId="0" borderId="56" xfId="1" applyFont="1" applyFill="1" applyBorder="1" applyAlignment="1">
      <alignment horizontal="center" vertical="center" wrapText="1"/>
    </xf>
    <xf numFmtId="0" fontId="30" fillId="0" borderId="58" xfId="0" applyFont="1" applyFill="1" applyBorder="1" applyAlignment="1">
      <alignment vertical="center"/>
    </xf>
    <xf numFmtId="2" fontId="30" fillId="0" borderId="58" xfId="0" applyNumberFormat="1" applyFont="1" applyFill="1" applyBorder="1" applyAlignment="1">
      <alignment horizontal="right" vertical="center" indent="1"/>
    </xf>
    <xf numFmtId="0" fontId="30" fillId="0" borderId="60" xfId="1" applyFont="1" applyFill="1" applyBorder="1" applyAlignment="1">
      <alignment horizontal="center" vertical="center" wrapText="1"/>
    </xf>
    <xf numFmtId="0" fontId="30" fillId="0" borderId="62" xfId="1" applyFont="1" applyFill="1" applyBorder="1" applyAlignment="1">
      <alignment horizontal="center" vertical="center" wrapText="1"/>
    </xf>
    <xf numFmtId="0" fontId="33" fillId="0" borderId="63" xfId="1" applyFont="1" applyFill="1" applyBorder="1" applyAlignment="1">
      <alignment vertical="center"/>
    </xf>
    <xf numFmtId="0" fontId="30" fillId="0" borderId="63" xfId="0" applyFont="1" applyFill="1" applyBorder="1" applyAlignment="1">
      <alignment vertical="center"/>
    </xf>
    <xf numFmtId="0" fontId="30" fillId="0" borderId="63" xfId="0" applyFont="1" applyFill="1" applyBorder="1" applyAlignment="1">
      <alignment horizontal="center" vertical="center"/>
    </xf>
    <xf numFmtId="2" fontId="30" fillId="0" borderId="63" xfId="0" applyNumberFormat="1" applyFont="1" applyFill="1" applyBorder="1" applyAlignment="1">
      <alignment horizontal="right" vertical="center" indent="1"/>
    </xf>
    <xf numFmtId="0" fontId="30" fillId="0" borderId="63" xfId="1" applyFont="1" applyFill="1" applyBorder="1" applyAlignment="1">
      <alignment horizontal="center" vertical="center" wrapText="1"/>
    </xf>
    <xf numFmtId="0" fontId="30" fillId="0" borderId="60" xfId="1" applyFont="1" applyBorder="1" applyAlignment="1">
      <alignment horizontal="center" vertical="center" wrapText="1"/>
    </xf>
    <xf numFmtId="0" fontId="30" fillId="9" borderId="60" xfId="1" applyFont="1" applyFill="1" applyBorder="1" applyAlignment="1">
      <alignment horizontal="center" vertical="center" wrapText="1"/>
    </xf>
    <xf numFmtId="0" fontId="30" fillId="3" borderId="60" xfId="1" applyFont="1" applyFill="1" applyBorder="1" applyAlignment="1">
      <alignment horizontal="center" vertical="center" wrapText="1"/>
    </xf>
    <xf numFmtId="0" fontId="30" fillId="0" borderId="63" xfId="1" applyFont="1" applyFill="1" applyBorder="1" applyAlignment="1">
      <alignment vertical="center"/>
    </xf>
    <xf numFmtId="0" fontId="30" fillId="0" borderId="63" xfId="0" applyFont="1" applyFill="1" applyBorder="1"/>
    <xf numFmtId="0" fontId="41" fillId="0" borderId="63" xfId="0" applyFont="1" applyFill="1" applyBorder="1" applyAlignment="1">
      <alignment horizontal="center" vertical="center"/>
    </xf>
    <xf numFmtId="0" fontId="31" fillId="9" borderId="17" xfId="1" applyFont="1" applyFill="1" applyBorder="1" applyAlignment="1">
      <alignment horizontal="center" vertical="center" wrapText="1"/>
    </xf>
    <xf numFmtId="0" fontId="33" fillId="0" borderId="16" xfId="1" applyFont="1" applyFill="1" applyBorder="1" applyAlignment="1">
      <alignment vertical="center"/>
    </xf>
    <xf numFmtId="0" fontId="30" fillId="0" borderId="16" xfId="1" applyFont="1" applyFill="1" applyBorder="1" applyAlignment="1">
      <alignment vertical="center"/>
    </xf>
    <xf numFmtId="0" fontId="30" fillId="0" borderId="16" xfId="1" applyFont="1" applyFill="1" applyBorder="1" applyAlignment="1">
      <alignment horizontal="left" vertical="center"/>
    </xf>
    <xf numFmtId="0" fontId="30" fillId="0" borderId="16" xfId="1" applyFont="1" applyFill="1" applyBorder="1" applyAlignment="1">
      <alignment horizontal="center" vertical="center"/>
    </xf>
    <xf numFmtId="0" fontId="30" fillId="0" borderId="58" xfId="1" applyFont="1" applyFill="1" applyBorder="1" applyAlignment="1">
      <alignment vertical="center"/>
    </xf>
    <xf numFmtId="2" fontId="30" fillId="0" borderId="65" xfId="0" applyNumberFormat="1" applyFont="1" applyFill="1" applyBorder="1" applyAlignment="1">
      <alignment horizontal="right" vertical="center" indent="1"/>
    </xf>
    <xf numFmtId="2" fontId="0" fillId="0" borderId="0" xfId="0" applyNumberFormat="1"/>
    <xf numFmtId="0" fontId="42" fillId="0" borderId="0" xfId="0" applyFont="1" applyAlignment="1">
      <alignment horizontal="center" vertical="center"/>
    </xf>
    <xf numFmtId="0" fontId="31" fillId="0" borderId="46" xfId="0" applyFont="1" applyFill="1" applyBorder="1" applyAlignment="1">
      <alignment vertical="center"/>
    </xf>
    <xf numFmtId="2" fontId="30" fillId="0" borderId="66" xfId="0" applyNumberFormat="1" applyFont="1" applyFill="1" applyBorder="1" applyAlignment="1">
      <alignment horizontal="right" vertical="center" indent="1"/>
    </xf>
    <xf numFmtId="0" fontId="31" fillId="0" borderId="66" xfId="0" applyFont="1" applyFill="1" applyBorder="1" applyAlignment="1">
      <alignment vertical="center"/>
    </xf>
    <xf numFmtId="0" fontId="31" fillId="0" borderId="46" xfId="1" applyFont="1" applyFill="1" applyBorder="1" applyAlignment="1">
      <alignment vertical="center"/>
    </xf>
    <xf numFmtId="0" fontId="30" fillId="0" borderId="67" xfId="1" applyFont="1" applyBorder="1" applyAlignment="1">
      <alignment horizontal="center" vertical="center" wrapText="1"/>
    </xf>
    <xf numFmtId="0" fontId="30" fillId="0" borderId="65" xfId="1" applyFont="1" applyBorder="1" applyAlignment="1">
      <alignment vertical="center"/>
    </xf>
    <xf numFmtId="0" fontId="30" fillId="0" borderId="65" xfId="1" applyFont="1" applyBorder="1" applyAlignment="1">
      <alignment horizontal="left" vertical="center"/>
    </xf>
    <xf numFmtId="0" fontId="30" fillId="0" borderId="65" xfId="1" applyFont="1" applyBorder="1" applyAlignment="1">
      <alignment horizontal="center" vertical="center"/>
    </xf>
    <xf numFmtId="2" fontId="30" fillId="0" borderId="65" xfId="1" applyNumberFormat="1" applyFont="1" applyBorder="1" applyAlignment="1">
      <alignment horizontal="center" vertical="center" wrapText="1"/>
    </xf>
    <xf numFmtId="0" fontId="30" fillId="0" borderId="65" xfId="1" applyFont="1" applyBorder="1" applyAlignment="1">
      <alignment horizontal="center" vertical="center" wrapText="1"/>
    </xf>
    <xf numFmtId="0" fontId="30" fillId="0" borderId="62" xfId="1" applyFont="1" applyBorder="1" applyAlignment="1">
      <alignment horizontal="center" vertical="center" wrapText="1"/>
    </xf>
    <xf numFmtId="0" fontId="30" fillId="0" borderId="63" xfId="1" applyFont="1" applyBorder="1" applyAlignment="1">
      <alignment vertical="center"/>
    </xf>
    <xf numFmtId="0" fontId="30" fillId="0" borderId="63" xfId="1" applyFont="1" applyBorder="1" applyAlignment="1">
      <alignment horizontal="left" vertical="center"/>
    </xf>
    <xf numFmtId="0" fontId="30" fillId="0" borderId="63" xfId="1" applyFont="1" applyBorder="1" applyAlignment="1">
      <alignment horizontal="center" vertical="center"/>
    </xf>
    <xf numFmtId="2" fontId="30" fillId="0" borderId="63" xfId="1" applyNumberFormat="1" applyFont="1" applyBorder="1" applyAlignment="1">
      <alignment horizontal="center" vertical="center" wrapText="1"/>
    </xf>
    <xf numFmtId="0" fontId="30" fillId="0" borderId="63" xfId="1" applyFont="1" applyBorder="1" applyAlignment="1">
      <alignment horizontal="center" vertical="center" wrapText="1"/>
    </xf>
    <xf numFmtId="2" fontId="43" fillId="0" borderId="58" xfId="0" applyNumberFormat="1" applyFont="1" applyFill="1" applyBorder="1" applyAlignment="1">
      <alignment horizontal="right" vertical="center" indent="1"/>
    </xf>
    <xf numFmtId="2" fontId="43" fillId="0" borderId="46" xfId="0" applyNumberFormat="1" applyFont="1" applyFill="1" applyBorder="1" applyAlignment="1">
      <alignment horizontal="right" vertical="center" indent="1"/>
    </xf>
    <xf numFmtId="0" fontId="43" fillId="0" borderId="58" xfId="1" applyFont="1" applyFill="1" applyBorder="1" applyAlignment="1">
      <alignment vertical="center"/>
    </xf>
    <xf numFmtId="0" fontId="43" fillId="0" borderId="46" xfId="1" applyFont="1" applyFill="1" applyBorder="1" applyAlignment="1">
      <alignment vertical="center"/>
    </xf>
    <xf numFmtId="2" fontId="43" fillId="0" borderId="46" xfId="1" applyNumberFormat="1" applyFont="1" applyFill="1" applyBorder="1" applyAlignment="1">
      <alignment horizontal="center" vertical="center" wrapText="1"/>
    </xf>
    <xf numFmtId="0" fontId="43" fillId="5" borderId="58" xfId="0" applyFont="1" applyFill="1" applyBorder="1" applyAlignment="1">
      <alignment vertical="center"/>
    </xf>
    <xf numFmtId="2" fontId="43" fillId="5" borderId="58" xfId="0" applyNumberFormat="1" applyFont="1" applyFill="1" applyBorder="1" applyAlignment="1">
      <alignment horizontal="right" vertical="center" indent="1"/>
    </xf>
    <xf numFmtId="0" fontId="43" fillId="5" borderId="46" xfId="0" applyFont="1" applyFill="1" applyBorder="1" applyAlignment="1">
      <alignment vertical="center"/>
    </xf>
    <xf numFmtId="2" fontId="43" fillId="5" borderId="65" xfId="0" applyNumberFormat="1" applyFont="1" applyFill="1" applyBorder="1" applyAlignment="1">
      <alignment horizontal="right" vertical="center" indent="1"/>
    </xf>
    <xf numFmtId="2" fontId="43" fillId="5" borderId="46" xfId="0" applyNumberFormat="1" applyFont="1" applyFill="1" applyBorder="1" applyAlignment="1">
      <alignment horizontal="right" vertical="center" indent="1"/>
    </xf>
    <xf numFmtId="0" fontId="43" fillId="5" borderId="46" xfId="1" applyFont="1" applyFill="1" applyBorder="1" applyAlignment="1">
      <alignment vertical="center"/>
    </xf>
    <xf numFmtId="2" fontId="30" fillId="0" borderId="63" xfId="0" applyNumberFormat="1" applyFont="1" applyFill="1" applyBorder="1" applyAlignment="1">
      <alignment horizontal="center" vertical="center"/>
    </xf>
    <xf numFmtId="0" fontId="44" fillId="5" borderId="46" xfId="0" applyFont="1" applyFill="1" applyBorder="1" applyAlignment="1">
      <alignment vertical="center"/>
    </xf>
    <xf numFmtId="2" fontId="30" fillId="0" borderId="66" xfId="0" applyNumberFormat="1" applyFont="1" applyFill="1" applyBorder="1" applyAlignment="1">
      <alignment horizontal="center" vertical="center"/>
    </xf>
    <xf numFmtId="0" fontId="30" fillId="0" borderId="57" xfId="1" applyFont="1" applyFill="1" applyBorder="1" applyAlignment="1">
      <alignment horizontal="center" vertical="center" wrapText="1"/>
    </xf>
    <xf numFmtId="0" fontId="33" fillId="0" borderId="58" xfId="1" applyFont="1" applyFill="1" applyBorder="1" applyAlignment="1">
      <alignment vertical="center"/>
    </xf>
    <xf numFmtId="0" fontId="30" fillId="0" borderId="58" xfId="0" applyFont="1" applyFill="1" applyBorder="1" applyAlignment="1">
      <alignment horizontal="center" vertical="center"/>
    </xf>
    <xf numFmtId="0" fontId="30" fillId="0" borderId="58" xfId="1" applyFont="1" applyFill="1" applyBorder="1" applyAlignment="1">
      <alignment horizontal="center" vertical="center" wrapText="1"/>
    </xf>
    <xf numFmtId="0" fontId="30" fillId="0" borderId="58" xfId="1" applyFont="1" applyFill="1" applyBorder="1" applyAlignment="1">
      <alignment horizontal="left" vertical="center"/>
    </xf>
    <xf numFmtId="0" fontId="30" fillId="0" borderId="58" xfId="1" applyFont="1" applyFill="1" applyBorder="1" applyAlignment="1">
      <alignment horizontal="center" vertical="center"/>
    </xf>
    <xf numFmtId="2" fontId="30" fillId="0" borderId="46" xfId="1" applyNumberFormat="1" applyFont="1" applyFill="1" applyBorder="1" applyAlignment="1">
      <alignment horizontal="right" vertical="center" wrapText="1" indent="1"/>
    </xf>
    <xf numFmtId="0" fontId="30" fillId="5" borderId="11" xfId="1" applyFont="1" applyFill="1" applyBorder="1" applyAlignment="1">
      <alignment horizontal="left" vertical="center"/>
    </xf>
    <xf numFmtId="0" fontId="30" fillId="5" borderId="0" xfId="1" applyFont="1" applyFill="1" applyBorder="1" applyAlignment="1">
      <alignment horizontal="left" vertical="center"/>
    </xf>
    <xf numFmtId="0" fontId="31" fillId="4" borderId="16" xfId="1" applyFont="1" applyFill="1" applyBorder="1" applyAlignment="1">
      <alignment horizontal="left" vertical="center"/>
    </xf>
    <xf numFmtId="0" fontId="32" fillId="10" borderId="18" xfId="1" applyFont="1" applyFill="1" applyBorder="1" applyAlignment="1">
      <alignment horizontal="center" vertical="center" wrapText="1"/>
    </xf>
    <xf numFmtId="0" fontId="30" fillId="0" borderId="0" xfId="1" applyFont="1" applyBorder="1" applyAlignment="1">
      <alignment horizontal="center" vertical="center"/>
    </xf>
    <xf numFmtId="0" fontId="30" fillId="0" borderId="0" xfId="1" applyFont="1" applyBorder="1" applyAlignment="1">
      <alignment horizontal="center" vertical="center"/>
    </xf>
    <xf numFmtId="0" fontId="30" fillId="5" borderId="0" xfId="1" applyFont="1" applyFill="1" applyBorder="1" applyAlignment="1">
      <alignment horizontal="left" vertical="center"/>
    </xf>
    <xf numFmtId="0" fontId="32" fillId="10" borderId="18" xfId="1" applyFont="1" applyFill="1" applyBorder="1" applyAlignment="1">
      <alignment horizontal="center" vertical="center" wrapText="1"/>
    </xf>
    <xf numFmtId="0" fontId="30" fillId="5" borderId="11" xfId="1" applyFont="1" applyFill="1" applyBorder="1" applyAlignment="1">
      <alignment horizontal="left" vertical="center"/>
    </xf>
    <xf numFmtId="0" fontId="31" fillId="4" borderId="16" xfId="1" applyFont="1" applyFill="1" applyBorder="1" applyAlignment="1">
      <alignment horizontal="left" vertical="center"/>
    </xf>
    <xf numFmtId="0" fontId="45" fillId="9" borderId="45" xfId="0" applyFont="1" applyFill="1" applyBorder="1" applyAlignment="1">
      <alignment horizontal="center" vertical="center"/>
    </xf>
    <xf numFmtId="0" fontId="45" fillId="8" borderId="45" xfId="0" applyFont="1" applyFill="1" applyBorder="1" applyAlignment="1">
      <alignment horizontal="center" vertical="center"/>
    </xf>
    <xf numFmtId="0" fontId="30" fillId="8" borderId="0" xfId="0" applyFont="1" applyFill="1"/>
    <xf numFmtId="0" fontId="30" fillId="11" borderId="0" xfId="0" applyFont="1" applyFill="1"/>
    <xf numFmtId="0" fontId="30" fillId="0" borderId="0" xfId="1" applyFont="1" applyBorder="1" applyAlignment="1">
      <alignment horizontal="center" vertical="center"/>
    </xf>
    <xf numFmtId="0" fontId="30" fillId="5" borderId="0" xfId="1" applyFont="1" applyFill="1" applyBorder="1" applyAlignment="1">
      <alignment horizontal="left" vertical="center"/>
    </xf>
    <xf numFmtId="0" fontId="32" fillId="10" borderId="18" xfId="1" applyFont="1" applyFill="1" applyBorder="1" applyAlignment="1">
      <alignment horizontal="center" vertical="center" wrapText="1"/>
    </xf>
    <xf numFmtId="0" fontId="30" fillId="5" borderId="11" xfId="1" applyFont="1" applyFill="1" applyBorder="1" applyAlignment="1">
      <alignment horizontal="left" vertical="center"/>
    </xf>
    <xf numFmtId="0" fontId="31" fillId="4" borderId="16" xfId="1" applyFont="1" applyFill="1" applyBorder="1" applyAlignment="1">
      <alignment horizontal="left" vertical="center"/>
    </xf>
    <xf numFmtId="0" fontId="31" fillId="4" borderId="16" xfId="1" applyFont="1" applyFill="1" applyBorder="1" applyAlignment="1">
      <alignment horizontal="left" vertical="center"/>
    </xf>
    <xf numFmtId="0" fontId="30" fillId="5" borderId="0" xfId="1" applyFont="1" applyFill="1" applyBorder="1" applyAlignment="1">
      <alignment horizontal="left" vertical="center"/>
    </xf>
    <xf numFmtId="0" fontId="32" fillId="10" borderId="18" xfId="1" applyFont="1" applyFill="1" applyBorder="1" applyAlignment="1">
      <alignment horizontal="center" vertical="center" wrapText="1"/>
    </xf>
    <xf numFmtId="0" fontId="30" fillId="0" borderId="0" xfId="1" applyFont="1" applyBorder="1" applyAlignment="1">
      <alignment horizontal="center" vertical="center"/>
    </xf>
    <xf numFmtId="0" fontId="30" fillId="0" borderId="0" xfId="1" applyFont="1" applyBorder="1" applyAlignment="1">
      <alignment horizontal="center" vertical="center"/>
    </xf>
    <xf numFmtId="0" fontId="30" fillId="5" borderId="0" xfId="1" applyFont="1" applyFill="1" applyBorder="1" applyAlignment="1">
      <alignment horizontal="left" vertical="center"/>
    </xf>
    <xf numFmtId="0" fontId="32" fillId="10" borderId="18" xfId="1" applyFont="1" applyFill="1" applyBorder="1" applyAlignment="1">
      <alignment horizontal="center" vertical="center" wrapText="1"/>
    </xf>
    <xf numFmtId="0" fontId="31" fillId="4" borderId="16" xfId="1" applyFont="1" applyFill="1" applyBorder="1" applyAlignment="1">
      <alignment horizontal="left" vertical="center"/>
    </xf>
    <xf numFmtId="0" fontId="46" fillId="5" borderId="11" xfId="1" applyFont="1" applyFill="1" applyBorder="1" applyAlignment="1">
      <alignment horizontal="left" vertical="center"/>
    </xf>
    <xf numFmtId="0" fontId="46" fillId="5" borderId="0" xfId="1" applyFont="1" applyFill="1" applyBorder="1" applyAlignment="1">
      <alignment horizontal="left" vertical="center"/>
    </xf>
    <xf numFmtId="0" fontId="46" fillId="5" borderId="10" xfId="1" applyFont="1" applyFill="1" applyBorder="1" applyAlignment="1">
      <alignment horizontal="left" vertical="center"/>
    </xf>
    <xf numFmtId="0" fontId="30" fillId="0" borderId="11" xfId="1" applyFont="1" applyFill="1" applyBorder="1" applyAlignment="1">
      <alignment horizontal="left" vertical="center"/>
    </xf>
    <xf numFmtId="0" fontId="30" fillId="0" borderId="0" xfId="1" applyFont="1" applyFill="1" applyBorder="1" applyAlignment="1">
      <alignment horizontal="left" vertical="center"/>
    </xf>
    <xf numFmtId="0" fontId="30" fillId="0" borderId="10" xfId="1" applyFont="1" applyFill="1" applyBorder="1" applyAlignment="1">
      <alignment horizontal="left" vertical="center"/>
    </xf>
    <xf numFmtId="0" fontId="46" fillId="5" borderId="9" xfId="1" applyFont="1" applyFill="1" applyBorder="1" applyAlignment="1">
      <alignment horizontal="left" vertical="center"/>
    </xf>
    <xf numFmtId="0" fontId="46" fillId="5" borderId="8" xfId="1" applyFont="1" applyFill="1" applyBorder="1" applyAlignment="1">
      <alignment horizontal="left" vertical="center"/>
    </xf>
    <xf numFmtId="0" fontId="46" fillId="5" borderId="7" xfId="1" applyFont="1" applyFill="1" applyBorder="1" applyAlignment="1">
      <alignment horizontal="left" vertical="center"/>
    </xf>
    <xf numFmtId="0" fontId="30" fillId="0" borderId="9" xfId="1" applyFont="1" applyBorder="1" applyAlignment="1">
      <alignment horizontal="left" vertical="center"/>
    </xf>
    <xf numFmtId="0" fontId="30" fillId="0" borderId="8" xfId="1" applyFont="1" applyBorder="1" applyAlignment="1">
      <alignment horizontal="left" vertical="center"/>
    </xf>
    <xf numFmtId="0" fontId="31" fillId="0" borderId="17" xfId="1" applyFont="1" applyBorder="1" applyAlignment="1">
      <alignment horizontal="left" vertical="center"/>
    </xf>
    <xf numFmtId="0" fontId="31" fillId="0" borderId="15" xfId="1" applyFont="1" applyBorder="1" applyAlignment="1">
      <alignment horizontal="left" vertical="center"/>
    </xf>
    <xf numFmtId="0" fontId="31" fillId="0" borderId="17" xfId="1" applyFont="1" applyBorder="1" applyAlignment="1">
      <alignment horizontal="center" vertical="center" wrapText="1"/>
    </xf>
    <xf numFmtId="0" fontId="31" fillId="0" borderId="16" xfId="1" applyFont="1" applyBorder="1" applyAlignment="1">
      <alignment horizontal="center" vertical="center" wrapText="1"/>
    </xf>
    <xf numFmtId="0" fontId="31" fillId="0" borderId="17" xfId="1" applyFont="1" applyBorder="1" applyAlignment="1">
      <alignment horizontal="center" vertical="center"/>
    </xf>
    <xf numFmtId="0" fontId="31" fillId="0" borderId="16" xfId="1" applyFont="1" applyBorder="1" applyAlignment="1">
      <alignment horizontal="center" vertical="center"/>
    </xf>
    <xf numFmtId="0" fontId="31" fillId="0" borderId="15" xfId="1" applyFont="1" applyBorder="1" applyAlignment="1">
      <alignment horizontal="center" vertical="center"/>
    </xf>
    <xf numFmtId="0" fontId="31" fillId="0" borderId="0" xfId="1" applyFont="1" applyBorder="1" applyAlignment="1">
      <alignment horizontal="left" vertical="center"/>
    </xf>
    <xf numFmtId="0" fontId="39" fillId="0" borderId="0" xfId="1" applyFont="1" applyBorder="1" applyAlignment="1">
      <alignment horizontal="right"/>
    </xf>
    <xf numFmtId="0" fontId="31" fillId="0" borderId="31" xfId="1" applyFont="1" applyBorder="1" applyAlignment="1">
      <alignment horizontal="center"/>
    </xf>
    <xf numFmtId="0" fontId="31" fillId="4" borderId="18" xfId="1" applyFont="1" applyFill="1" applyBorder="1" applyAlignment="1">
      <alignment horizontal="left" vertical="center"/>
    </xf>
    <xf numFmtId="0" fontId="31" fillId="4" borderId="17" xfId="1" applyFont="1" applyFill="1" applyBorder="1" applyAlignment="1">
      <alignment horizontal="left" vertical="center"/>
    </xf>
    <xf numFmtId="0" fontId="31" fillId="4" borderId="16" xfId="1" applyFont="1" applyFill="1" applyBorder="1" applyAlignment="1">
      <alignment horizontal="left" vertical="center"/>
    </xf>
    <xf numFmtId="0" fontId="46" fillId="5" borderId="14" xfId="1" applyFont="1" applyFill="1" applyBorder="1" applyAlignment="1">
      <alignment horizontal="left" vertical="center"/>
    </xf>
    <xf numFmtId="0" fontId="46" fillId="5" borderId="13" xfId="1" applyFont="1" applyFill="1" applyBorder="1" applyAlignment="1">
      <alignment horizontal="left" vertical="center"/>
    </xf>
    <xf numFmtId="0" fontId="46" fillId="5" borderId="12" xfId="1" applyFont="1" applyFill="1" applyBorder="1" applyAlignment="1">
      <alignment horizontal="left" vertical="center"/>
    </xf>
    <xf numFmtId="0" fontId="30" fillId="0" borderId="14" xfId="1" applyFont="1" applyBorder="1" applyAlignment="1">
      <alignment horizontal="left" vertical="center"/>
    </xf>
    <xf numFmtId="0" fontId="30" fillId="0" borderId="13" xfId="1" applyFont="1" applyBorder="1" applyAlignment="1">
      <alignment horizontal="left" vertical="center"/>
    </xf>
    <xf numFmtId="164" fontId="31" fillId="0" borderId="13" xfId="1" applyNumberFormat="1" applyFont="1" applyBorder="1" applyAlignment="1">
      <alignment horizontal="center" vertical="center"/>
    </xf>
    <xf numFmtId="0" fontId="31" fillId="5" borderId="11" xfId="1" applyFont="1" applyFill="1" applyBorder="1" applyAlignment="1">
      <alignment horizontal="left" vertical="center"/>
    </xf>
    <xf numFmtId="0" fontId="31" fillId="5" borderId="0" xfId="1" applyFont="1" applyFill="1" applyBorder="1" applyAlignment="1">
      <alignment horizontal="left" vertical="center"/>
    </xf>
    <xf numFmtId="0" fontId="30" fillId="5" borderId="0" xfId="1" applyFont="1" applyFill="1" applyBorder="1" applyAlignment="1">
      <alignment horizontal="left" vertical="center"/>
    </xf>
    <xf numFmtId="0" fontId="30" fillId="5" borderId="10" xfId="1" applyFont="1" applyFill="1" applyBorder="1" applyAlignment="1">
      <alignment horizontal="left" vertical="center"/>
    </xf>
    <xf numFmtId="0" fontId="30" fillId="8" borderId="0" xfId="1" applyFont="1" applyFill="1" applyBorder="1" applyAlignment="1">
      <alignment horizontal="center"/>
    </xf>
    <xf numFmtId="0" fontId="31" fillId="5" borderId="9" xfId="1" applyFont="1" applyFill="1" applyBorder="1" applyAlignment="1">
      <alignment horizontal="left" vertical="center"/>
    </xf>
    <xf numFmtId="0" fontId="31" fillId="5" borderId="8" xfId="1" applyFont="1" applyFill="1" applyBorder="1" applyAlignment="1">
      <alignment horizontal="left" vertical="center"/>
    </xf>
    <xf numFmtId="0" fontId="30" fillId="5" borderId="8" xfId="1" applyFont="1" applyFill="1" applyBorder="1" applyAlignment="1">
      <alignment horizontal="left" vertical="center"/>
    </xf>
    <xf numFmtId="0" fontId="30" fillId="5" borderId="7" xfId="1" applyFont="1" applyFill="1" applyBorder="1" applyAlignment="1">
      <alignment horizontal="left" vertical="center"/>
    </xf>
    <xf numFmtId="0" fontId="32" fillId="10" borderId="18" xfId="1" applyFont="1" applyFill="1" applyBorder="1" applyAlignment="1">
      <alignment horizontal="center" vertical="center" wrapText="1"/>
    </xf>
    <xf numFmtId="0" fontId="31" fillId="0" borderId="17" xfId="1" applyFont="1" applyBorder="1" applyAlignment="1">
      <alignment horizontal="left" vertical="center" wrapText="1" indent="1"/>
    </xf>
    <xf numFmtId="0" fontId="31" fillId="0" borderId="16" xfId="1" applyFont="1" applyBorder="1" applyAlignment="1">
      <alignment horizontal="left" vertical="center" wrapText="1" indent="1"/>
    </xf>
    <xf numFmtId="0" fontId="30" fillId="0" borderId="16" xfId="1" applyFont="1" applyBorder="1" applyAlignment="1">
      <alignment horizontal="center" vertical="center"/>
    </xf>
    <xf numFmtId="0" fontId="30" fillId="0" borderId="15" xfId="1" applyFont="1" applyBorder="1" applyAlignment="1">
      <alignment horizontal="center" vertical="center"/>
    </xf>
    <xf numFmtId="0" fontId="31" fillId="4" borderId="14" xfId="1" applyFont="1" applyFill="1" applyBorder="1" applyAlignment="1">
      <alignment horizontal="center" vertical="center"/>
    </xf>
    <xf numFmtId="0" fontId="31" fillId="4" borderId="13" xfId="1" applyFont="1" applyFill="1" applyBorder="1" applyAlignment="1">
      <alignment horizontal="center" vertical="center"/>
    </xf>
    <xf numFmtId="0" fontId="31" fillId="4" borderId="12" xfId="1" applyFont="1" applyFill="1" applyBorder="1" applyAlignment="1">
      <alignment horizontal="center" vertical="center"/>
    </xf>
    <xf numFmtId="2" fontId="30" fillId="0" borderId="46" xfId="1" applyNumberFormat="1" applyFont="1" applyFill="1" applyBorder="1" applyAlignment="1">
      <alignment horizontal="right" vertical="center" indent="1"/>
    </xf>
    <xf numFmtId="2" fontId="30" fillId="0" borderId="61" xfId="1" applyNumberFormat="1" applyFont="1" applyFill="1" applyBorder="1" applyAlignment="1">
      <alignment horizontal="right" vertical="center" indent="1"/>
    </xf>
    <xf numFmtId="2" fontId="30" fillId="0" borderId="58" xfId="1" applyNumberFormat="1" applyFont="1" applyFill="1" applyBorder="1" applyAlignment="1">
      <alignment horizontal="right" vertical="center" indent="1"/>
    </xf>
    <xf numFmtId="2" fontId="30" fillId="0" borderId="59" xfId="1" applyNumberFormat="1" applyFont="1" applyFill="1" applyBorder="1" applyAlignment="1">
      <alignment horizontal="right" vertical="center" indent="1"/>
    </xf>
    <xf numFmtId="2" fontId="30" fillId="0" borderId="63" xfId="1" applyNumberFormat="1" applyFont="1" applyFill="1" applyBorder="1" applyAlignment="1">
      <alignment horizontal="right" vertical="center" indent="1"/>
    </xf>
    <xf numFmtId="2" fontId="30" fillId="0" borderId="64" xfId="1" applyNumberFormat="1" applyFont="1" applyFill="1" applyBorder="1" applyAlignment="1">
      <alignment horizontal="right" vertical="center" indent="1"/>
    </xf>
    <xf numFmtId="2" fontId="30" fillId="0" borderId="43" xfId="1" applyNumberFormat="1" applyFont="1" applyFill="1" applyBorder="1" applyAlignment="1">
      <alignment horizontal="right" vertical="center" indent="1"/>
    </xf>
    <xf numFmtId="2" fontId="30" fillId="0" borderId="44" xfId="1" applyNumberFormat="1" applyFont="1" applyFill="1" applyBorder="1" applyAlignment="1">
      <alignment horizontal="right" vertical="center" indent="1"/>
    </xf>
    <xf numFmtId="2" fontId="30" fillId="0" borderId="37" xfId="1" applyNumberFormat="1" applyFont="1" applyFill="1" applyBorder="1" applyAlignment="1">
      <alignment horizontal="right" vertical="center" indent="1"/>
    </xf>
    <xf numFmtId="2" fontId="30" fillId="0" borderId="39" xfId="1" applyNumberFormat="1" applyFont="1" applyFill="1" applyBorder="1" applyAlignment="1">
      <alignment horizontal="right" vertical="center" indent="1"/>
    </xf>
    <xf numFmtId="2" fontId="30" fillId="0" borderId="41" xfId="1" applyNumberFormat="1" applyFont="1" applyFill="1" applyBorder="1" applyAlignment="1">
      <alignment horizontal="right" vertical="center" indent="1"/>
    </xf>
    <xf numFmtId="2" fontId="30" fillId="0" borderId="42" xfId="1" applyNumberFormat="1" applyFont="1" applyFill="1" applyBorder="1" applyAlignment="1">
      <alignment horizontal="right" vertical="center" indent="1"/>
    </xf>
    <xf numFmtId="2" fontId="31" fillId="0" borderId="16" xfId="1" applyNumberFormat="1" applyFont="1" applyFill="1" applyBorder="1" applyAlignment="1">
      <alignment horizontal="center" vertical="center" wrapText="1"/>
    </xf>
    <xf numFmtId="2" fontId="30" fillId="0" borderId="16" xfId="1" applyNumberFormat="1" applyFont="1" applyFill="1" applyBorder="1" applyAlignment="1">
      <alignment horizontal="right" vertical="center" indent="1"/>
    </xf>
    <xf numFmtId="2" fontId="30" fillId="0" borderId="15" xfId="1" applyNumberFormat="1" applyFont="1" applyFill="1" applyBorder="1" applyAlignment="1">
      <alignment horizontal="right" vertical="center" indent="1"/>
    </xf>
    <xf numFmtId="2" fontId="30" fillId="3" borderId="37" xfId="1" applyNumberFormat="1" applyFont="1" applyFill="1" applyBorder="1" applyAlignment="1">
      <alignment horizontal="right" vertical="center" indent="1"/>
    </xf>
    <xf numFmtId="2" fontId="30" fillId="3" borderId="39" xfId="1" applyNumberFormat="1" applyFont="1" applyFill="1" applyBorder="1" applyAlignment="1">
      <alignment horizontal="right" vertical="center" indent="1"/>
    </xf>
    <xf numFmtId="2" fontId="30" fillId="0" borderId="46" xfId="1" applyNumberFormat="1" applyFont="1" applyBorder="1" applyAlignment="1">
      <alignment horizontal="right" vertical="center" indent="1"/>
    </xf>
    <xf numFmtId="2" fontId="30" fillId="0" borderId="61" xfId="1" applyNumberFormat="1" applyFont="1" applyBorder="1" applyAlignment="1">
      <alignment horizontal="right" vertical="center" indent="1"/>
    </xf>
    <xf numFmtId="0" fontId="31" fillId="0" borderId="0" xfId="1" applyFont="1" applyBorder="1" applyAlignment="1">
      <alignment horizontal="right" vertical="center" indent="1"/>
    </xf>
    <xf numFmtId="2" fontId="30" fillId="0" borderId="68" xfId="1" applyNumberFormat="1" applyFont="1" applyBorder="1" applyAlignment="1">
      <alignment horizontal="right" vertical="center" indent="1"/>
    </xf>
    <xf numFmtId="2" fontId="30" fillId="0" borderId="69" xfId="1" applyNumberFormat="1" applyFont="1" applyBorder="1" applyAlignment="1">
      <alignment horizontal="right" vertical="center" indent="1"/>
    </xf>
    <xf numFmtId="0" fontId="30" fillId="0" borderId="0" xfId="1" applyFont="1" applyAlignment="1">
      <alignment horizontal="right" indent="1"/>
    </xf>
    <xf numFmtId="0" fontId="31" fillId="3" borderId="51" xfId="1" applyFont="1" applyFill="1" applyBorder="1" applyAlignment="1">
      <alignment horizontal="right" vertical="center" indent="1"/>
    </xf>
    <xf numFmtId="0" fontId="31" fillId="3" borderId="47" xfId="1" applyFont="1" applyFill="1" applyBorder="1" applyAlignment="1">
      <alignment horizontal="right" vertical="center" indent="1"/>
    </xf>
    <xf numFmtId="0" fontId="31" fillId="3" borderId="52" xfId="1" applyFont="1" applyFill="1" applyBorder="1" applyAlignment="1">
      <alignment horizontal="right" vertical="center" indent="1"/>
    </xf>
    <xf numFmtId="0" fontId="30" fillId="0" borderId="54" xfId="1" applyFont="1" applyBorder="1" applyAlignment="1">
      <alignment horizontal="right" vertical="center"/>
    </xf>
    <xf numFmtId="171" fontId="31" fillId="0" borderId="54" xfId="1" applyNumberFormat="1" applyFont="1" applyBorder="1" applyAlignment="1">
      <alignment horizontal="center" vertical="center"/>
    </xf>
    <xf numFmtId="171" fontId="31" fillId="0" borderId="55" xfId="1" applyNumberFormat="1" applyFont="1" applyBorder="1" applyAlignment="1">
      <alignment horizontal="center" vertical="center"/>
    </xf>
    <xf numFmtId="0" fontId="30" fillId="0" borderId="25" xfId="1" applyFont="1" applyBorder="1" applyAlignment="1">
      <alignment horizontal="left" vertical="top" wrapText="1"/>
    </xf>
    <xf numFmtId="0" fontId="30" fillId="0" borderId="23" xfId="1" applyFont="1" applyBorder="1" applyAlignment="1">
      <alignment horizontal="left" vertical="top" wrapText="1"/>
    </xf>
    <xf numFmtId="0" fontId="30" fillId="0" borderId="26" xfId="1" applyFont="1" applyBorder="1" applyAlignment="1">
      <alignment horizontal="left" vertical="top" wrapText="1"/>
    </xf>
    <xf numFmtId="0" fontId="30" fillId="0" borderId="27" xfId="1" applyFont="1" applyBorder="1" applyAlignment="1">
      <alignment horizontal="left" vertical="top" wrapText="1"/>
    </xf>
    <xf numFmtId="0" fontId="30" fillId="0" borderId="0" xfId="1" applyFont="1" applyBorder="1" applyAlignment="1">
      <alignment horizontal="left" vertical="top" wrapText="1"/>
    </xf>
    <xf numFmtId="0" fontId="30" fillId="0" borderId="28" xfId="1" applyFont="1" applyBorder="1" applyAlignment="1">
      <alignment horizontal="left" vertical="top" wrapText="1"/>
    </xf>
    <xf numFmtId="0" fontId="30" fillId="0" borderId="29" xfId="1" applyFont="1" applyBorder="1" applyAlignment="1">
      <alignment horizontal="left" vertical="top" wrapText="1"/>
    </xf>
    <xf numFmtId="0" fontId="30" fillId="0" borderId="24" xfId="1" applyFont="1" applyBorder="1" applyAlignment="1">
      <alignment horizontal="left" vertical="top" wrapText="1"/>
    </xf>
    <xf numFmtId="0" fontId="30" fillId="0" borderId="30" xfId="1" applyFont="1" applyBorder="1" applyAlignment="1">
      <alignment horizontal="left" vertical="top" wrapText="1"/>
    </xf>
    <xf numFmtId="0" fontId="30" fillId="0" borderId="0" xfId="1" applyFont="1" applyBorder="1" applyAlignment="1">
      <alignment horizontal="center" vertical="center"/>
    </xf>
    <xf numFmtId="2" fontId="30" fillId="0" borderId="70" xfId="1" applyNumberFormat="1" applyFont="1" applyBorder="1" applyAlignment="1">
      <alignment horizontal="right" vertical="center" indent="1"/>
    </xf>
    <xf numFmtId="2" fontId="30" fillId="0" borderId="71" xfId="1" applyNumberFormat="1" applyFont="1" applyBorder="1" applyAlignment="1">
      <alignment horizontal="right" vertical="center" indent="1"/>
    </xf>
    <xf numFmtId="2" fontId="30" fillId="0" borderId="72" xfId="1" applyNumberFormat="1" applyFont="1" applyBorder="1" applyAlignment="1">
      <alignment horizontal="right" vertical="center" indent="1"/>
    </xf>
    <xf numFmtId="2" fontId="30" fillId="0" borderId="73" xfId="1" applyNumberFormat="1" applyFont="1" applyBorder="1" applyAlignment="1">
      <alignment horizontal="right" vertical="center" indent="1"/>
    </xf>
    <xf numFmtId="0" fontId="30" fillId="0" borderId="48" xfId="1" applyFont="1" applyBorder="1" applyAlignment="1">
      <alignment horizontal="left" vertical="center"/>
    </xf>
    <xf numFmtId="0" fontId="30" fillId="0" borderId="49" xfId="1" applyFont="1" applyBorder="1" applyAlignment="1">
      <alignment horizontal="left" vertical="center"/>
    </xf>
    <xf numFmtId="170" fontId="31" fillId="0" borderId="49" xfId="1" applyNumberFormat="1" applyFont="1" applyBorder="1" applyAlignment="1">
      <alignment horizontal="center" vertical="center"/>
    </xf>
    <xf numFmtId="170" fontId="31" fillId="0" borderId="50" xfId="1" applyNumberFormat="1" applyFont="1" applyBorder="1" applyAlignment="1">
      <alignment horizontal="center" vertical="center"/>
    </xf>
    <xf numFmtId="0" fontId="14" fillId="0" borderId="17" xfId="1" applyFont="1" applyBorder="1" applyAlignment="1">
      <alignment horizontal="left"/>
    </xf>
    <xf numFmtId="0" fontId="14" fillId="0" borderId="15" xfId="1" applyFont="1" applyBorder="1" applyAlignment="1">
      <alignment horizontal="left"/>
    </xf>
    <xf numFmtId="0" fontId="14" fillId="0" borderId="17" xfId="1" applyFont="1" applyBorder="1" applyAlignment="1">
      <alignment horizontal="center"/>
    </xf>
    <xf numFmtId="0" fontId="14" fillId="0" borderId="15" xfId="1" applyFont="1" applyBorder="1" applyAlignment="1">
      <alignment horizontal="center"/>
    </xf>
    <xf numFmtId="0" fontId="14" fillId="0" borderId="17" xfId="1" applyFont="1" applyBorder="1" applyAlignment="1">
      <alignment horizontal="center" vertical="center"/>
    </xf>
    <xf numFmtId="0" fontId="14" fillId="0" borderId="16" xfId="1" applyFont="1" applyBorder="1" applyAlignment="1">
      <alignment horizontal="center" vertical="center"/>
    </xf>
    <xf numFmtId="0" fontId="14" fillId="0" borderId="15" xfId="1" applyFont="1" applyBorder="1" applyAlignment="1">
      <alignment horizontal="center" vertical="center"/>
    </xf>
    <xf numFmtId="0" fontId="10" fillId="0" borderId="0" xfId="1" applyFont="1" applyBorder="1" applyAlignment="1">
      <alignment horizontal="left"/>
    </xf>
    <xf numFmtId="0" fontId="2" fillId="0" borderId="17" xfId="1" applyBorder="1" applyAlignment="1">
      <alignment horizontal="left" vertical="center"/>
    </xf>
    <xf numFmtId="0" fontId="2" fillId="0" borderId="16" xfId="1" applyBorder="1" applyAlignment="1">
      <alignment horizontal="left" vertical="center"/>
    </xf>
    <xf numFmtId="164" fontId="12" fillId="0" borderId="16" xfId="1" applyNumberFormat="1" applyFont="1" applyBorder="1" applyAlignment="1">
      <alignment horizontal="right"/>
    </xf>
    <xf numFmtId="164" fontId="12" fillId="0" borderId="15" xfId="1" applyNumberFormat="1" applyFont="1" applyBorder="1" applyAlignment="1">
      <alignment horizontal="right"/>
    </xf>
    <xf numFmtId="168" fontId="14" fillId="0" borderId="18" xfId="1" applyNumberFormat="1" applyFont="1" applyBorder="1" applyAlignment="1">
      <alignment horizontal="right"/>
    </xf>
    <xf numFmtId="0" fontId="13" fillId="4" borderId="17" xfId="1" applyFont="1" applyFill="1" applyBorder="1" applyAlignment="1">
      <alignment horizontal="left" vertical="center"/>
    </xf>
    <xf numFmtId="0" fontId="13" fillId="4" borderId="16" xfId="1" applyFont="1" applyFill="1" applyBorder="1" applyAlignment="1">
      <alignment horizontal="left" vertical="center"/>
    </xf>
    <xf numFmtId="0" fontId="13" fillId="4" borderId="15" xfId="1" applyFont="1" applyFill="1" applyBorder="1" applyAlignment="1">
      <alignment horizontal="left" vertical="center"/>
    </xf>
    <xf numFmtId="165" fontId="12" fillId="0" borderId="16" xfId="1" applyNumberFormat="1" applyFont="1" applyBorder="1" applyAlignment="1">
      <alignment horizontal="center" vertical="center"/>
    </xf>
    <xf numFmtId="165" fontId="12" fillId="0" borderId="15" xfId="1" applyNumberFormat="1" applyFont="1" applyBorder="1" applyAlignment="1">
      <alignment horizontal="center" vertical="center"/>
    </xf>
    <xf numFmtId="0" fontId="11" fillId="4" borderId="17" xfId="1" applyFont="1" applyFill="1" applyBorder="1" applyAlignment="1">
      <alignment horizontal="center" vertical="center"/>
    </xf>
    <xf numFmtId="0" fontId="11" fillId="4" borderId="16" xfId="1" applyFont="1" applyFill="1" applyBorder="1" applyAlignment="1">
      <alignment horizontal="center" vertical="center"/>
    </xf>
    <xf numFmtId="167" fontId="2" fillId="0" borderId="19" xfId="1" applyNumberFormat="1" applyFont="1" applyBorder="1" applyAlignment="1">
      <alignment horizontal="right"/>
    </xf>
    <xf numFmtId="166" fontId="2" fillId="0" borderId="13" xfId="1" applyNumberFormat="1" applyFont="1" applyBorder="1" applyAlignment="1">
      <alignment horizontal="right"/>
    </xf>
    <xf numFmtId="168" fontId="14" fillId="0" borderId="17" xfId="1" applyNumberFormat="1" applyFont="1" applyBorder="1" applyAlignment="1">
      <alignment horizontal="right"/>
    </xf>
    <xf numFmtId="168" fontId="14" fillId="0" borderId="15" xfId="1" applyNumberFormat="1" applyFont="1" applyBorder="1" applyAlignment="1">
      <alignment horizontal="right"/>
    </xf>
    <xf numFmtId="0" fontId="24" fillId="0" borderId="17" xfId="1" applyFont="1" applyBorder="1" applyAlignment="1">
      <alignment horizontal="left"/>
    </xf>
    <xf numFmtId="0" fontId="24" fillId="0" borderId="15" xfId="1" applyFont="1" applyBorder="1" applyAlignment="1">
      <alignment horizontal="left"/>
    </xf>
    <xf numFmtId="17" fontId="2" fillId="0" borderId="17" xfId="1" applyNumberFormat="1" applyFont="1" applyBorder="1" applyAlignment="1">
      <alignment horizontal="center" vertical="center"/>
    </xf>
    <xf numFmtId="17" fontId="2" fillId="0" borderId="16" xfId="1" applyNumberFormat="1" applyFont="1" applyBorder="1" applyAlignment="1">
      <alignment horizontal="center" vertical="center"/>
    </xf>
    <xf numFmtId="0" fontId="11" fillId="4" borderId="16" xfId="1" applyFont="1" applyFill="1" applyBorder="1" applyAlignment="1">
      <alignment horizontal="left" vertical="center"/>
    </xf>
    <xf numFmtId="0" fontId="12" fillId="5" borderId="11" xfId="1" applyFont="1" applyFill="1" applyBorder="1" applyAlignment="1">
      <alignment horizontal="left"/>
    </xf>
    <xf numFmtId="0" fontId="12" fillId="5" borderId="0" xfId="1" applyFont="1" applyFill="1" applyBorder="1" applyAlignment="1">
      <alignment horizontal="left"/>
    </xf>
    <xf numFmtId="0" fontId="2" fillId="5" borderId="0" xfId="1" applyFill="1" applyBorder="1" applyAlignment="1">
      <alignment horizontal="left"/>
    </xf>
    <xf numFmtId="0" fontId="2" fillId="5" borderId="10" xfId="1" applyFill="1" applyBorder="1" applyAlignment="1">
      <alignment horizontal="left"/>
    </xf>
    <xf numFmtId="0" fontId="12" fillId="0" borderId="17" xfId="1" applyFont="1" applyBorder="1" applyAlignment="1">
      <alignment horizontal="left" vertical="center"/>
    </xf>
    <xf numFmtId="0" fontId="12" fillId="0" borderId="15" xfId="1" applyFont="1" applyBorder="1" applyAlignment="1">
      <alignment horizontal="left" vertical="center"/>
    </xf>
    <xf numFmtId="0" fontId="12" fillId="0" borderId="17" xfId="1" applyFont="1" applyBorder="1" applyAlignment="1">
      <alignment horizontal="left" vertical="center" wrapText="1"/>
    </xf>
    <xf numFmtId="0" fontId="12" fillId="0" borderId="16" xfId="1" applyFont="1" applyBorder="1" applyAlignment="1">
      <alignment horizontal="left" vertical="center" wrapText="1"/>
    </xf>
    <xf numFmtId="0" fontId="12" fillId="0" borderId="15" xfId="1" applyFont="1" applyBorder="1" applyAlignment="1">
      <alignment horizontal="left" vertical="center" wrapText="1"/>
    </xf>
    <xf numFmtId="0" fontId="11" fillId="4" borderId="14" xfId="1" applyFont="1" applyFill="1" applyBorder="1" applyAlignment="1">
      <alignment horizontal="center" vertical="center"/>
    </xf>
    <xf numFmtId="0" fontId="11" fillId="4" borderId="13" xfId="1" applyFont="1" applyFill="1" applyBorder="1" applyAlignment="1">
      <alignment horizontal="center" vertical="center"/>
    </xf>
    <xf numFmtId="0" fontId="11" fillId="4" borderId="12" xfId="1" applyFont="1" applyFill="1" applyBorder="1" applyAlignment="1">
      <alignment horizontal="center" vertical="center"/>
    </xf>
    <xf numFmtId="0" fontId="25" fillId="0" borderId="17" xfId="1" applyFont="1" applyBorder="1" applyAlignment="1">
      <alignment horizontal="left" vertical="center"/>
    </xf>
    <xf numFmtId="0" fontId="25" fillId="0" borderId="16" xfId="1" applyFont="1" applyBorder="1" applyAlignment="1">
      <alignment horizontal="left" vertical="center"/>
    </xf>
    <xf numFmtId="0" fontId="16" fillId="8" borderId="17" xfId="1" applyFont="1" applyFill="1" applyBorder="1" applyAlignment="1">
      <alignment horizontal="center"/>
    </xf>
    <xf numFmtId="0" fontId="16" fillId="8" borderId="16" xfId="1" applyFont="1" applyFill="1" applyBorder="1" applyAlignment="1">
      <alignment horizontal="center"/>
    </xf>
    <xf numFmtId="0" fontId="16" fillId="8" borderId="15" xfId="1" applyFont="1" applyFill="1" applyBorder="1" applyAlignment="1">
      <alignment horizontal="center"/>
    </xf>
    <xf numFmtId="0" fontId="21" fillId="0" borderId="0" xfId="1" applyFont="1" applyBorder="1" applyAlignment="1">
      <alignment horizontal="left" vertical="center"/>
    </xf>
    <xf numFmtId="0" fontId="19" fillId="0" borderId="0" xfId="1" applyFont="1" applyBorder="1" applyAlignment="1">
      <alignment horizontal="right"/>
    </xf>
    <xf numFmtId="0" fontId="2" fillId="0" borderId="0" xfId="1" applyFill="1" applyBorder="1" applyAlignment="1">
      <alignment horizontal="center"/>
    </xf>
    <xf numFmtId="0" fontId="18" fillId="0" borderId="0" xfId="1" applyFont="1" applyBorder="1" applyAlignment="1">
      <alignment horizontal="center"/>
    </xf>
    <xf numFmtId="0" fontId="18" fillId="0" borderId="5" xfId="1" applyFont="1" applyBorder="1" applyAlignment="1">
      <alignment horizontal="center"/>
    </xf>
    <xf numFmtId="0" fontId="11" fillId="4" borderId="18" xfId="1" applyFont="1" applyFill="1" applyBorder="1" applyAlignment="1">
      <alignment horizontal="left" vertical="center"/>
    </xf>
    <xf numFmtId="0" fontId="11" fillId="4" borderId="17" xfId="1" applyFont="1" applyFill="1" applyBorder="1" applyAlignment="1">
      <alignment horizontal="left" vertical="center"/>
    </xf>
    <xf numFmtId="0" fontId="2" fillId="0" borderId="14" xfId="1" applyFont="1" applyBorder="1" applyAlignment="1">
      <alignment horizontal="left"/>
    </xf>
    <xf numFmtId="0" fontId="2" fillId="0" borderId="13" xfId="1" applyFont="1" applyBorder="1" applyAlignment="1">
      <alignment horizontal="left"/>
    </xf>
    <xf numFmtId="0" fontId="27" fillId="0" borderId="17" xfId="1" applyFont="1" applyBorder="1" applyAlignment="1">
      <alignment horizontal="left" vertical="center"/>
    </xf>
    <xf numFmtId="0" fontId="27" fillId="0" borderId="15" xfId="1" applyFont="1" applyBorder="1" applyAlignment="1">
      <alignment horizontal="left" vertical="center"/>
    </xf>
    <xf numFmtId="0" fontId="12" fillId="0" borderId="17" xfId="1" applyFont="1" applyBorder="1" applyAlignment="1">
      <alignment horizontal="center" vertical="center" wrapText="1"/>
    </xf>
    <xf numFmtId="0" fontId="12" fillId="0" borderId="16" xfId="1" applyFont="1" applyBorder="1" applyAlignment="1">
      <alignment horizontal="center" vertical="center" wrapText="1"/>
    </xf>
    <xf numFmtId="0" fontId="12" fillId="0" borderId="15" xfId="1" applyFont="1" applyBorder="1" applyAlignment="1">
      <alignment horizontal="center" vertical="center" wrapText="1"/>
    </xf>
    <xf numFmtId="49" fontId="12" fillId="0" borderId="16" xfId="1" applyNumberFormat="1" applyFont="1" applyBorder="1" applyAlignment="1">
      <alignment horizontal="left" vertical="center"/>
    </xf>
    <xf numFmtId="49" fontId="12" fillId="0" borderId="15" xfId="1" applyNumberFormat="1" applyFont="1" applyBorder="1" applyAlignment="1">
      <alignment horizontal="left" vertical="center"/>
    </xf>
    <xf numFmtId="0" fontId="2" fillId="0" borderId="11" xfId="1" applyFont="1" applyBorder="1" applyAlignment="1">
      <alignment horizontal="left"/>
    </xf>
    <xf numFmtId="0" fontId="2" fillId="0" borderId="0" xfId="1" applyFont="1" applyBorder="1" applyAlignment="1">
      <alignment horizontal="left"/>
    </xf>
    <xf numFmtId="0" fontId="2" fillId="5" borderId="0" xfId="1" applyFont="1" applyFill="1" applyBorder="1" applyAlignment="1">
      <alignment horizontal="left"/>
    </xf>
    <xf numFmtId="0" fontId="9" fillId="0" borderId="0" xfId="1" applyFont="1" applyBorder="1" applyAlignment="1">
      <alignment horizontal="center" vertical="center"/>
    </xf>
    <xf numFmtId="0" fontId="2" fillId="0" borderId="0" xfId="1" applyBorder="1" applyAlignment="1">
      <alignment horizontal="center" vertical="center"/>
    </xf>
    <xf numFmtId="164" fontId="12" fillId="0" borderId="13" xfId="1" applyNumberFormat="1" applyFont="1" applyBorder="1" applyAlignment="1">
      <alignment horizontal="left"/>
    </xf>
    <xf numFmtId="0" fontId="12" fillId="0" borderId="16" xfId="1" applyFont="1" applyBorder="1" applyAlignment="1">
      <alignment horizontal="left" vertical="center"/>
    </xf>
    <xf numFmtId="0" fontId="2" fillId="0" borderId="16" xfId="1" applyFont="1" applyBorder="1" applyAlignment="1">
      <alignment horizontal="right" vertical="center"/>
    </xf>
    <xf numFmtId="0" fontId="15" fillId="5" borderId="17" xfId="1" applyFont="1" applyFill="1" applyBorder="1" applyAlignment="1">
      <alignment horizontal="center" wrapText="1"/>
    </xf>
    <xf numFmtId="0" fontId="15" fillId="5" borderId="15" xfId="1" applyFont="1" applyFill="1" applyBorder="1" applyAlignment="1">
      <alignment horizontal="center" wrapText="1"/>
    </xf>
    <xf numFmtId="0" fontId="47" fillId="3" borderId="74" xfId="0" applyFont="1" applyFill="1" applyBorder="1" applyAlignment="1">
      <alignment vertical="center"/>
    </xf>
    <xf numFmtId="0" fontId="47" fillId="3" borderId="74" xfId="0" applyFont="1" applyFill="1" applyBorder="1" applyAlignment="1">
      <alignment horizontal="center" vertical="center"/>
    </xf>
    <xf numFmtId="0" fontId="48" fillId="3" borderId="74" xfId="0" applyFont="1" applyFill="1" applyBorder="1" applyAlignment="1">
      <alignment horizontal="center" vertical="center"/>
    </xf>
    <xf numFmtId="0" fontId="47" fillId="3" borderId="75" xfId="0" applyFont="1" applyFill="1" applyBorder="1" applyAlignment="1">
      <alignment vertical="center"/>
    </xf>
    <xf numFmtId="0" fontId="47" fillId="3" borderId="76" xfId="0" applyFont="1" applyFill="1" applyBorder="1" applyAlignment="1">
      <alignment vertical="center"/>
    </xf>
    <xf numFmtId="0" fontId="49" fillId="3" borderId="74" xfId="0" applyFont="1" applyFill="1" applyBorder="1" applyAlignment="1">
      <alignment vertical="center"/>
    </xf>
    <xf numFmtId="0" fontId="49" fillId="3" borderId="77" xfId="0" applyFont="1" applyFill="1" applyBorder="1" applyAlignment="1">
      <alignment vertical="center"/>
    </xf>
    <xf numFmtId="0" fontId="50" fillId="0" borderId="0" xfId="0" applyFont="1"/>
    <xf numFmtId="0" fontId="52" fillId="0" borderId="1" xfId="1" applyFont="1" applyBorder="1" applyAlignment="1"/>
  </cellXfs>
  <cellStyles count="5">
    <cellStyle name="Comma 2" xfId="2" xr:uid="{00000000-0005-0000-0000-000000000000}"/>
    <cellStyle name="Comma 3" xfId="3" xr:uid="{00000000-0005-0000-0000-000001000000}"/>
    <cellStyle name="Normal" xfId="0" builtinId="0"/>
    <cellStyle name="Normal 2" xfId="4" xr:uid="{00000000-0005-0000-0000-000003000000}"/>
    <cellStyle name="Normal 3" xfId="1" xr:uid="{00000000-0005-0000-0000-000004000000}"/>
  </cellStyles>
  <dxfs count="0"/>
  <tableStyles count="0" defaultTableStyle="TableStyleMedium9" defaultPivotStyle="PivotStyleLight16"/>
  <colors>
    <mruColors>
      <color rgb="FF006600"/>
      <color rgb="FFFA65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7.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6</xdr:col>
      <xdr:colOff>203672</xdr:colOff>
      <xdr:row>152</xdr:row>
      <xdr:rowOff>31839</xdr:rowOff>
    </xdr:from>
    <xdr:to>
      <xdr:col>8</xdr:col>
      <xdr:colOff>228996</xdr:colOff>
      <xdr:row>154</xdr:row>
      <xdr:rowOff>1907</xdr:rowOff>
    </xdr:to>
    <xdr:pic>
      <xdr:nvPicPr>
        <xdr:cNvPr id="2" name="Picture 1" descr="ringa.bmp">
          <a:extLst>
            <a:ext uri="{FF2B5EF4-FFF2-40B4-BE49-F238E27FC236}">
              <a16:creationId xmlns:a16="http://schemas.microsoft.com/office/drawing/2014/main" id="{43A4D8C4-AA09-4C80-A447-25D3744227A9}"/>
            </a:ext>
          </a:extLst>
        </xdr:cNvPr>
        <xdr:cNvPicPr>
          <a:picLocks noChangeAspect="1"/>
        </xdr:cNvPicPr>
      </xdr:nvPicPr>
      <xdr:blipFill>
        <a:blip xmlns:r="http://schemas.openxmlformats.org/officeDocument/2006/relationships" r:embed="rId1" cstate="print"/>
        <a:stretch>
          <a:fillRect/>
        </a:stretch>
      </xdr:blipFill>
      <xdr:spPr>
        <a:xfrm>
          <a:off x="5813897" y="18700839"/>
          <a:ext cx="777799" cy="293918"/>
        </a:xfrm>
        <a:prstGeom prst="rect">
          <a:avLst/>
        </a:prstGeom>
      </xdr:spPr>
    </xdr:pic>
    <xdr:clientData/>
  </xdr:twoCellAnchor>
  <xdr:twoCellAnchor editAs="oneCell">
    <xdr:from>
      <xdr:col>0</xdr:col>
      <xdr:colOff>92110</xdr:colOff>
      <xdr:row>2</xdr:row>
      <xdr:rowOff>66990</xdr:rowOff>
    </xdr:from>
    <xdr:to>
      <xdr:col>3</xdr:col>
      <xdr:colOff>115221</xdr:colOff>
      <xdr:row>2</xdr:row>
      <xdr:rowOff>633051</xdr:rowOff>
    </xdr:to>
    <xdr:pic>
      <xdr:nvPicPr>
        <xdr:cNvPr id="5" name="Picture 4">
          <a:extLst>
            <a:ext uri="{FF2B5EF4-FFF2-40B4-BE49-F238E27FC236}">
              <a16:creationId xmlns:a16="http://schemas.microsoft.com/office/drawing/2014/main" id="{3EECA510-DD19-461D-89FF-84F6A262020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2110" y="66990"/>
          <a:ext cx="2490086" cy="566061"/>
        </a:xfrm>
        <a:prstGeom prst="rect">
          <a:avLst/>
        </a:prstGeom>
      </xdr:spPr>
    </xdr:pic>
    <xdr:clientData/>
  </xdr:twoCellAnchor>
  <xdr:twoCellAnchor editAs="oneCell">
    <xdr:from>
      <xdr:col>5</xdr:col>
      <xdr:colOff>512885</xdr:colOff>
      <xdr:row>134</xdr:row>
      <xdr:rowOff>160066</xdr:rowOff>
    </xdr:from>
    <xdr:to>
      <xdr:col>8</xdr:col>
      <xdr:colOff>102912</xdr:colOff>
      <xdr:row>141</xdr:row>
      <xdr:rowOff>22236</xdr:rowOff>
    </xdr:to>
    <xdr:pic>
      <xdr:nvPicPr>
        <xdr:cNvPr id="6" name="Picture 5">
          <a:extLst>
            <a:ext uri="{FF2B5EF4-FFF2-40B4-BE49-F238E27FC236}">
              <a16:creationId xmlns:a16="http://schemas.microsoft.com/office/drawing/2014/main" id="{E1454F65-8130-4FA8-9340-5724DEEAA79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359121" y="16342099"/>
          <a:ext cx="1097280" cy="1097280"/>
        </a:xfrm>
        <a:prstGeom prst="rect">
          <a:avLst/>
        </a:prstGeom>
      </xdr:spPr>
    </xdr:pic>
    <xdr:clientData/>
  </xdr:twoCellAnchor>
  <xdr:twoCellAnchor editAs="oneCell">
    <xdr:from>
      <xdr:col>5</xdr:col>
      <xdr:colOff>620717</xdr:colOff>
      <xdr:row>134</xdr:row>
      <xdr:rowOff>115137</xdr:rowOff>
    </xdr:from>
    <xdr:to>
      <xdr:col>8</xdr:col>
      <xdr:colOff>430744</xdr:colOff>
      <xdr:row>140</xdr:row>
      <xdr:rowOff>176181</xdr:rowOff>
    </xdr:to>
    <xdr:pic>
      <xdr:nvPicPr>
        <xdr:cNvPr id="7" name="Picture 6">
          <a:extLst>
            <a:ext uri="{FF2B5EF4-FFF2-40B4-BE49-F238E27FC236}">
              <a16:creationId xmlns:a16="http://schemas.microsoft.com/office/drawing/2014/main" id="{4F3E9000-D9A9-4151-9C86-AC49C3E98D1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466953" y="16297170"/>
          <a:ext cx="1317280" cy="10972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203672</xdr:colOff>
      <xdr:row>152</xdr:row>
      <xdr:rowOff>31839</xdr:rowOff>
    </xdr:from>
    <xdr:to>
      <xdr:col>8</xdr:col>
      <xdr:colOff>228997</xdr:colOff>
      <xdr:row>154</xdr:row>
      <xdr:rowOff>1907</xdr:rowOff>
    </xdr:to>
    <xdr:pic>
      <xdr:nvPicPr>
        <xdr:cNvPr id="2" name="Picture 1" descr="ringa.bmp">
          <a:extLst>
            <a:ext uri="{FF2B5EF4-FFF2-40B4-BE49-F238E27FC236}">
              <a16:creationId xmlns:a16="http://schemas.microsoft.com/office/drawing/2014/main" id="{E5477599-8331-4C38-B764-992902C93FC3}"/>
            </a:ext>
          </a:extLst>
        </xdr:cNvPr>
        <xdr:cNvPicPr>
          <a:picLocks noChangeAspect="1"/>
        </xdr:cNvPicPr>
      </xdr:nvPicPr>
      <xdr:blipFill>
        <a:blip xmlns:r="http://schemas.openxmlformats.org/officeDocument/2006/relationships" r:embed="rId1" cstate="print"/>
        <a:stretch>
          <a:fillRect/>
        </a:stretch>
      </xdr:blipFill>
      <xdr:spPr>
        <a:xfrm>
          <a:off x="5813897" y="18091239"/>
          <a:ext cx="777799" cy="293918"/>
        </a:xfrm>
        <a:prstGeom prst="rect">
          <a:avLst/>
        </a:prstGeom>
      </xdr:spPr>
    </xdr:pic>
    <xdr:clientData/>
  </xdr:twoCellAnchor>
  <xdr:twoCellAnchor editAs="oneCell">
    <xdr:from>
      <xdr:col>0</xdr:col>
      <xdr:colOff>82084</xdr:colOff>
      <xdr:row>2</xdr:row>
      <xdr:rowOff>36911</xdr:rowOff>
    </xdr:from>
    <xdr:to>
      <xdr:col>2</xdr:col>
      <xdr:colOff>739336</xdr:colOff>
      <xdr:row>2</xdr:row>
      <xdr:rowOff>494111</xdr:rowOff>
    </xdr:to>
    <xdr:pic>
      <xdr:nvPicPr>
        <xdr:cNvPr id="3" name="Picture 2">
          <a:extLst>
            <a:ext uri="{FF2B5EF4-FFF2-40B4-BE49-F238E27FC236}">
              <a16:creationId xmlns:a16="http://schemas.microsoft.com/office/drawing/2014/main" id="{29E4FADE-10C8-478F-AF08-E62073DBEB7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2084" y="36911"/>
          <a:ext cx="2010805" cy="457200"/>
        </a:xfrm>
        <a:prstGeom prst="rect">
          <a:avLst/>
        </a:prstGeom>
      </xdr:spPr>
    </xdr:pic>
    <xdr:clientData/>
  </xdr:twoCellAnchor>
  <xdr:twoCellAnchor editAs="oneCell">
    <xdr:from>
      <xdr:col>5</xdr:col>
      <xdr:colOff>401053</xdr:colOff>
      <xdr:row>137</xdr:row>
      <xdr:rowOff>1</xdr:rowOff>
    </xdr:from>
    <xdr:to>
      <xdr:col>7</xdr:col>
      <xdr:colOff>425517</xdr:colOff>
      <xdr:row>143</xdr:row>
      <xdr:rowOff>74596</xdr:rowOff>
    </xdr:to>
    <xdr:pic>
      <xdr:nvPicPr>
        <xdr:cNvPr id="7" name="Picture 6">
          <a:extLst>
            <a:ext uri="{FF2B5EF4-FFF2-40B4-BE49-F238E27FC236}">
              <a16:creationId xmlns:a16="http://schemas.microsoft.com/office/drawing/2014/main" id="{102D5812-D934-4A35-8252-4BF4EB03408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003132" y="9725527"/>
          <a:ext cx="1097280" cy="1097280"/>
        </a:xfrm>
        <a:prstGeom prst="rect">
          <a:avLst/>
        </a:prstGeom>
      </xdr:spPr>
    </xdr:pic>
    <xdr:clientData/>
  </xdr:twoCellAnchor>
  <xdr:twoCellAnchor editAs="oneCell">
    <xdr:from>
      <xdr:col>5</xdr:col>
      <xdr:colOff>90236</xdr:colOff>
      <xdr:row>137</xdr:row>
      <xdr:rowOff>50131</xdr:rowOff>
    </xdr:from>
    <xdr:to>
      <xdr:col>7</xdr:col>
      <xdr:colOff>251860</xdr:colOff>
      <xdr:row>141</xdr:row>
      <xdr:rowOff>70985</xdr:rowOff>
    </xdr:to>
    <xdr:pic>
      <xdr:nvPicPr>
        <xdr:cNvPr id="9" name="Picture 8">
          <a:extLst>
            <a:ext uri="{FF2B5EF4-FFF2-40B4-BE49-F238E27FC236}">
              <a16:creationId xmlns:a16="http://schemas.microsoft.com/office/drawing/2014/main" id="{B3D57375-C77F-4023-9033-D5E87300DF9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692315" y="9775657"/>
          <a:ext cx="1234440" cy="8229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203672</xdr:colOff>
      <xdr:row>152</xdr:row>
      <xdr:rowOff>31839</xdr:rowOff>
    </xdr:from>
    <xdr:to>
      <xdr:col>8</xdr:col>
      <xdr:colOff>228997</xdr:colOff>
      <xdr:row>154</xdr:row>
      <xdr:rowOff>1907</xdr:rowOff>
    </xdr:to>
    <xdr:pic>
      <xdr:nvPicPr>
        <xdr:cNvPr id="2" name="Picture 1" descr="ringa.bmp">
          <a:extLst>
            <a:ext uri="{FF2B5EF4-FFF2-40B4-BE49-F238E27FC236}">
              <a16:creationId xmlns:a16="http://schemas.microsoft.com/office/drawing/2014/main" id="{5C27FADD-F054-4012-BCF3-C20020C4F1F3}"/>
            </a:ext>
          </a:extLst>
        </xdr:cNvPr>
        <xdr:cNvPicPr>
          <a:picLocks noChangeAspect="1"/>
        </xdr:cNvPicPr>
      </xdr:nvPicPr>
      <xdr:blipFill>
        <a:blip xmlns:r="http://schemas.openxmlformats.org/officeDocument/2006/relationships" r:embed="rId1" cstate="print"/>
        <a:stretch>
          <a:fillRect/>
        </a:stretch>
      </xdr:blipFill>
      <xdr:spPr>
        <a:xfrm>
          <a:off x="5556722" y="11938089"/>
          <a:ext cx="777800" cy="293918"/>
        </a:xfrm>
        <a:prstGeom prst="rect">
          <a:avLst/>
        </a:prstGeom>
      </xdr:spPr>
    </xdr:pic>
    <xdr:clientData/>
  </xdr:twoCellAnchor>
  <xdr:twoCellAnchor editAs="oneCell">
    <xdr:from>
      <xdr:col>0</xdr:col>
      <xdr:colOff>82084</xdr:colOff>
      <xdr:row>2</xdr:row>
      <xdr:rowOff>36911</xdr:rowOff>
    </xdr:from>
    <xdr:to>
      <xdr:col>2</xdr:col>
      <xdr:colOff>739336</xdr:colOff>
      <xdr:row>2</xdr:row>
      <xdr:rowOff>494111</xdr:rowOff>
    </xdr:to>
    <xdr:pic>
      <xdr:nvPicPr>
        <xdr:cNvPr id="3" name="Picture 2">
          <a:extLst>
            <a:ext uri="{FF2B5EF4-FFF2-40B4-BE49-F238E27FC236}">
              <a16:creationId xmlns:a16="http://schemas.microsoft.com/office/drawing/2014/main" id="{E1FC29F8-D101-4483-8F19-E7A85A86658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2084" y="36911"/>
          <a:ext cx="2009802" cy="457200"/>
        </a:xfrm>
        <a:prstGeom prst="rect">
          <a:avLst/>
        </a:prstGeom>
      </xdr:spPr>
    </xdr:pic>
    <xdr:clientData/>
  </xdr:twoCellAnchor>
  <xdr:twoCellAnchor editAs="oneCell">
    <xdr:from>
      <xdr:col>5</xdr:col>
      <xdr:colOff>401053</xdr:colOff>
      <xdr:row>137</xdr:row>
      <xdr:rowOff>1</xdr:rowOff>
    </xdr:from>
    <xdr:to>
      <xdr:col>7</xdr:col>
      <xdr:colOff>425517</xdr:colOff>
      <xdr:row>143</xdr:row>
      <xdr:rowOff>74596</xdr:rowOff>
    </xdr:to>
    <xdr:pic>
      <xdr:nvPicPr>
        <xdr:cNvPr id="4" name="Picture 3">
          <a:extLst>
            <a:ext uri="{FF2B5EF4-FFF2-40B4-BE49-F238E27FC236}">
              <a16:creationId xmlns:a16="http://schemas.microsoft.com/office/drawing/2014/main" id="{A297EBDC-93C5-4334-A137-8EE172CDC53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001628" y="9686926"/>
          <a:ext cx="1100789" cy="1093770"/>
        </a:xfrm>
        <a:prstGeom prst="rect">
          <a:avLst/>
        </a:prstGeom>
      </xdr:spPr>
    </xdr:pic>
    <xdr:clientData/>
  </xdr:twoCellAnchor>
  <xdr:twoCellAnchor editAs="oneCell">
    <xdr:from>
      <xdr:col>5</xdr:col>
      <xdr:colOff>1</xdr:colOff>
      <xdr:row>135</xdr:row>
      <xdr:rowOff>164417</xdr:rowOff>
    </xdr:from>
    <xdr:to>
      <xdr:col>7</xdr:col>
      <xdr:colOff>310817</xdr:colOff>
      <xdr:row>143</xdr:row>
      <xdr:rowOff>53138</xdr:rowOff>
    </xdr:to>
    <xdr:pic>
      <xdr:nvPicPr>
        <xdr:cNvPr id="7" name="Picture 6">
          <a:extLst>
            <a:ext uri="{FF2B5EF4-FFF2-40B4-BE49-F238E27FC236}">
              <a16:creationId xmlns:a16="http://schemas.microsoft.com/office/drawing/2014/main" id="{BBC70CAC-0211-42EC-A7B2-37B78897316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602080" y="9649312"/>
          <a:ext cx="1383632" cy="115203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203672</xdr:colOff>
      <xdr:row>152</xdr:row>
      <xdr:rowOff>31839</xdr:rowOff>
    </xdr:from>
    <xdr:to>
      <xdr:col>8</xdr:col>
      <xdr:colOff>228997</xdr:colOff>
      <xdr:row>154</xdr:row>
      <xdr:rowOff>1907</xdr:rowOff>
    </xdr:to>
    <xdr:pic>
      <xdr:nvPicPr>
        <xdr:cNvPr id="2" name="Picture 1" descr="ringa.bmp">
          <a:extLst>
            <a:ext uri="{FF2B5EF4-FFF2-40B4-BE49-F238E27FC236}">
              <a16:creationId xmlns:a16="http://schemas.microsoft.com/office/drawing/2014/main" id="{245C0003-7D48-4280-9075-B304B5660BD3}"/>
            </a:ext>
          </a:extLst>
        </xdr:cNvPr>
        <xdr:cNvPicPr>
          <a:picLocks noChangeAspect="1"/>
        </xdr:cNvPicPr>
      </xdr:nvPicPr>
      <xdr:blipFill>
        <a:blip xmlns:r="http://schemas.openxmlformats.org/officeDocument/2006/relationships" r:embed="rId1" cstate="print"/>
        <a:stretch>
          <a:fillRect/>
        </a:stretch>
      </xdr:blipFill>
      <xdr:spPr>
        <a:xfrm>
          <a:off x="5556722" y="11938089"/>
          <a:ext cx="777800" cy="293918"/>
        </a:xfrm>
        <a:prstGeom prst="rect">
          <a:avLst/>
        </a:prstGeom>
      </xdr:spPr>
    </xdr:pic>
    <xdr:clientData/>
  </xdr:twoCellAnchor>
  <xdr:twoCellAnchor editAs="oneCell">
    <xdr:from>
      <xdr:col>0</xdr:col>
      <xdr:colOff>82084</xdr:colOff>
      <xdr:row>2</xdr:row>
      <xdr:rowOff>36911</xdr:rowOff>
    </xdr:from>
    <xdr:to>
      <xdr:col>2</xdr:col>
      <xdr:colOff>739336</xdr:colOff>
      <xdr:row>2</xdr:row>
      <xdr:rowOff>494111</xdr:rowOff>
    </xdr:to>
    <xdr:pic>
      <xdr:nvPicPr>
        <xdr:cNvPr id="3" name="Picture 2">
          <a:extLst>
            <a:ext uri="{FF2B5EF4-FFF2-40B4-BE49-F238E27FC236}">
              <a16:creationId xmlns:a16="http://schemas.microsoft.com/office/drawing/2014/main" id="{F803B40E-8E7E-430C-BEF6-7541D6CF18A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2084" y="36911"/>
          <a:ext cx="2009802" cy="457200"/>
        </a:xfrm>
        <a:prstGeom prst="rect">
          <a:avLst/>
        </a:prstGeom>
      </xdr:spPr>
    </xdr:pic>
    <xdr:clientData/>
  </xdr:twoCellAnchor>
  <xdr:twoCellAnchor editAs="oneCell">
    <xdr:from>
      <xdr:col>5</xdr:col>
      <xdr:colOff>401053</xdr:colOff>
      <xdr:row>137</xdr:row>
      <xdr:rowOff>1</xdr:rowOff>
    </xdr:from>
    <xdr:to>
      <xdr:col>7</xdr:col>
      <xdr:colOff>425517</xdr:colOff>
      <xdr:row>143</xdr:row>
      <xdr:rowOff>74596</xdr:rowOff>
    </xdr:to>
    <xdr:pic>
      <xdr:nvPicPr>
        <xdr:cNvPr id="4" name="Picture 3">
          <a:extLst>
            <a:ext uri="{FF2B5EF4-FFF2-40B4-BE49-F238E27FC236}">
              <a16:creationId xmlns:a16="http://schemas.microsoft.com/office/drawing/2014/main" id="{C3B5536F-B0F2-45CF-90AA-FD8C88B377C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001628" y="9686926"/>
          <a:ext cx="1100789" cy="1093770"/>
        </a:xfrm>
        <a:prstGeom prst="rect">
          <a:avLst/>
        </a:prstGeom>
      </xdr:spPr>
    </xdr:pic>
    <xdr:clientData/>
  </xdr:twoCellAnchor>
  <xdr:twoCellAnchor editAs="oneCell">
    <xdr:from>
      <xdr:col>5</xdr:col>
      <xdr:colOff>110290</xdr:colOff>
      <xdr:row>137</xdr:row>
      <xdr:rowOff>100263</xdr:rowOff>
    </xdr:from>
    <xdr:to>
      <xdr:col>7</xdr:col>
      <xdr:colOff>140369</xdr:colOff>
      <xdr:row>141</xdr:row>
      <xdr:rowOff>33420</xdr:rowOff>
    </xdr:to>
    <xdr:pic>
      <xdr:nvPicPr>
        <xdr:cNvPr id="7" name="Picture 6">
          <a:extLst>
            <a:ext uri="{FF2B5EF4-FFF2-40B4-BE49-F238E27FC236}">
              <a16:creationId xmlns:a16="http://schemas.microsoft.com/office/drawing/2014/main" id="{890E4788-2365-4EA0-8675-EC82B28BCA2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712369" y="9825789"/>
          <a:ext cx="1102895" cy="73526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203672</xdr:colOff>
      <xdr:row>152</xdr:row>
      <xdr:rowOff>31839</xdr:rowOff>
    </xdr:from>
    <xdr:to>
      <xdr:col>8</xdr:col>
      <xdr:colOff>228997</xdr:colOff>
      <xdr:row>154</xdr:row>
      <xdr:rowOff>1906</xdr:rowOff>
    </xdr:to>
    <xdr:pic>
      <xdr:nvPicPr>
        <xdr:cNvPr id="2" name="Picture 1" descr="ringa.bmp">
          <a:extLst>
            <a:ext uri="{FF2B5EF4-FFF2-40B4-BE49-F238E27FC236}">
              <a16:creationId xmlns:a16="http://schemas.microsoft.com/office/drawing/2014/main" id="{D87F5016-AB46-4AFC-8973-6269ECB44D1D}"/>
            </a:ext>
          </a:extLst>
        </xdr:cNvPr>
        <xdr:cNvPicPr>
          <a:picLocks noChangeAspect="1"/>
        </xdr:cNvPicPr>
      </xdr:nvPicPr>
      <xdr:blipFill>
        <a:blip xmlns:r="http://schemas.openxmlformats.org/officeDocument/2006/relationships" r:embed="rId1" cstate="print"/>
        <a:stretch>
          <a:fillRect/>
        </a:stretch>
      </xdr:blipFill>
      <xdr:spPr>
        <a:xfrm>
          <a:off x="5556722" y="11938089"/>
          <a:ext cx="777800" cy="293918"/>
        </a:xfrm>
        <a:prstGeom prst="rect">
          <a:avLst/>
        </a:prstGeom>
      </xdr:spPr>
    </xdr:pic>
    <xdr:clientData/>
  </xdr:twoCellAnchor>
  <xdr:twoCellAnchor editAs="oneCell">
    <xdr:from>
      <xdr:col>0</xdr:col>
      <xdr:colOff>52005</xdr:colOff>
      <xdr:row>2</xdr:row>
      <xdr:rowOff>97069</xdr:rowOff>
    </xdr:from>
    <xdr:to>
      <xdr:col>2</xdr:col>
      <xdr:colOff>709257</xdr:colOff>
      <xdr:row>2</xdr:row>
      <xdr:rowOff>554269</xdr:rowOff>
    </xdr:to>
    <xdr:pic>
      <xdr:nvPicPr>
        <xdr:cNvPr id="3" name="Picture 2">
          <a:extLst>
            <a:ext uri="{FF2B5EF4-FFF2-40B4-BE49-F238E27FC236}">
              <a16:creationId xmlns:a16="http://schemas.microsoft.com/office/drawing/2014/main" id="{FE385DAF-7BE7-429A-A1C2-C075A2909DD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005" y="97069"/>
          <a:ext cx="2010805" cy="457200"/>
        </a:xfrm>
        <a:prstGeom prst="rect">
          <a:avLst/>
        </a:prstGeom>
      </xdr:spPr>
    </xdr:pic>
    <xdr:clientData/>
  </xdr:twoCellAnchor>
  <xdr:twoCellAnchor editAs="oneCell">
    <xdr:from>
      <xdr:col>5</xdr:col>
      <xdr:colOff>338731</xdr:colOff>
      <xdr:row>135</xdr:row>
      <xdr:rowOff>141754</xdr:rowOff>
    </xdr:from>
    <xdr:to>
      <xdr:col>7</xdr:col>
      <xdr:colOff>315609</xdr:colOff>
      <xdr:row>141</xdr:row>
      <xdr:rowOff>196297</xdr:rowOff>
    </xdr:to>
    <xdr:pic>
      <xdr:nvPicPr>
        <xdr:cNvPr id="6" name="Picture 5">
          <a:extLst>
            <a:ext uri="{FF2B5EF4-FFF2-40B4-BE49-F238E27FC236}">
              <a16:creationId xmlns:a16="http://schemas.microsoft.com/office/drawing/2014/main" id="{B611EE4D-5B9C-4A9D-8CCE-DA6ABCEA406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940810" y="9626649"/>
          <a:ext cx="1049694" cy="1097280"/>
        </a:xfrm>
        <a:prstGeom prst="rect">
          <a:avLst/>
        </a:prstGeom>
      </xdr:spPr>
    </xdr:pic>
    <xdr:clientData/>
  </xdr:twoCellAnchor>
  <xdr:twoCellAnchor editAs="oneCell">
    <xdr:from>
      <xdr:col>5</xdr:col>
      <xdr:colOff>150395</xdr:colOff>
      <xdr:row>134</xdr:row>
      <xdr:rowOff>170448</xdr:rowOff>
    </xdr:from>
    <xdr:to>
      <xdr:col>7</xdr:col>
      <xdr:colOff>174859</xdr:colOff>
      <xdr:row>139</xdr:row>
      <xdr:rowOff>59758</xdr:rowOff>
    </xdr:to>
    <xdr:pic>
      <xdr:nvPicPr>
        <xdr:cNvPr id="7" name="Picture 6">
          <a:extLst>
            <a:ext uri="{FF2B5EF4-FFF2-40B4-BE49-F238E27FC236}">
              <a16:creationId xmlns:a16="http://schemas.microsoft.com/office/drawing/2014/main" id="{1A59A8A2-B170-44BD-AD7A-58A308C6C8F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752474" y="9454816"/>
          <a:ext cx="1097280" cy="7315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Desktop%20Files/Desktop%20(2017-08-26)/Desktop%20Files/17-Dec-2016/BIM/Clearlake" TargetMode="External"/><Relationship Id="rId7" Type="http://schemas.openxmlformats.org/officeDocument/2006/relationships/printerSettings" Target="../printerSettings/printerSettings1.bin"/><Relationship Id="rId2" Type="http://schemas.openxmlformats.org/officeDocument/2006/relationships/hyperlink" Target="../../../../../Desktop%20Files/Desktop%20(2017-08-26)/Desktop%20Files/17-Dec-2016/BIM/Clearlake" TargetMode="External"/><Relationship Id="rId1" Type="http://schemas.openxmlformats.org/officeDocument/2006/relationships/hyperlink" Target="../../../../../Desktop%20Files/Desktop%20(2017-08-26)/Desktop%20Files/17-Dec-2016/BIM/HMM" TargetMode="External"/><Relationship Id="rId6" Type="http://schemas.openxmlformats.org/officeDocument/2006/relationships/hyperlink" Target="../../../../../Desktop%20Files/Desktop%20(2017-08-26)/Desktop%20Files/17-Dec-2016/BIM/Testing" TargetMode="External"/><Relationship Id="rId5" Type="http://schemas.openxmlformats.org/officeDocument/2006/relationships/hyperlink" Target="../../../../../Desktop%20Files/Desktop%20(2017-08-26)/Desktop%20Files/17-Dec-2016/BIM/Shell" TargetMode="External"/><Relationship Id="rId4" Type="http://schemas.openxmlformats.org/officeDocument/2006/relationships/hyperlink" Target="../../../../../Desktop%20Files/Desktop%20(2017-08-26)/Desktop%20Files/17-Dec-2016/BIM/Reliance" TargetMode="Externa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Desktop%20Files/Desktop%20(2017-08-26)/Desktop%20Files/17-Dec-2016/BIM/Clearlake" TargetMode="External"/><Relationship Id="rId7" Type="http://schemas.openxmlformats.org/officeDocument/2006/relationships/printerSettings" Target="../printerSettings/printerSettings2.bin"/><Relationship Id="rId2" Type="http://schemas.openxmlformats.org/officeDocument/2006/relationships/hyperlink" Target="../../../../../Desktop%20Files/Desktop%20(2017-08-26)/Desktop%20Files/17-Dec-2016/BIM/Clearlake" TargetMode="External"/><Relationship Id="rId1" Type="http://schemas.openxmlformats.org/officeDocument/2006/relationships/hyperlink" Target="../../../../../Desktop%20Files/Desktop%20(2017-08-26)/Desktop%20Files/17-Dec-2016/BIM/HMM" TargetMode="External"/><Relationship Id="rId6" Type="http://schemas.openxmlformats.org/officeDocument/2006/relationships/hyperlink" Target="../../../../../Desktop%20Files/Desktop%20(2017-08-26)/Desktop%20Files/17-Dec-2016/BIM/Testing" TargetMode="External"/><Relationship Id="rId5" Type="http://schemas.openxmlformats.org/officeDocument/2006/relationships/hyperlink" Target="../../../../../Desktop%20Files/Desktop%20(2017-08-26)/Desktop%20Files/17-Dec-2016/BIM/Shell" TargetMode="External"/><Relationship Id="rId4" Type="http://schemas.openxmlformats.org/officeDocument/2006/relationships/hyperlink" Target="../../../../../Desktop%20Files/Desktop%20(2017-08-26)/Desktop%20Files/17-Dec-2016/BIM/Reliance" TargetMode="Externa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hyperlink" Target="../../../../../Desktop%20Files/Desktop%20(2017-08-26)/Desktop%20Files/17-Dec-2016/BIM/Clearlake" TargetMode="External"/><Relationship Id="rId7" Type="http://schemas.openxmlformats.org/officeDocument/2006/relationships/printerSettings" Target="../printerSettings/printerSettings3.bin"/><Relationship Id="rId2" Type="http://schemas.openxmlformats.org/officeDocument/2006/relationships/hyperlink" Target="../../../../../Desktop%20Files/Desktop%20(2017-08-26)/Desktop%20Files/17-Dec-2016/BIM/Clearlake" TargetMode="External"/><Relationship Id="rId1" Type="http://schemas.openxmlformats.org/officeDocument/2006/relationships/hyperlink" Target="../../../../../Desktop%20Files/Desktop%20(2017-08-26)/Desktop%20Files/17-Dec-2016/BIM/HMM" TargetMode="External"/><Relationship Id="rId6" Type="http://schemas.openxmlformats.org/officeDocument/2006/relationships/hyperlink" Target="../../../../../Desktop%20Files/Desktop%20(2017-08-26)/Desktop%20Files/17-Dec-2016/BIM/Testing" TargetMode="External"/><Relationship Id="rId5" Type="http://schemas.openxmlformats.org/officeDocument/2006/relationships/hyperlink" Target="../../../../../Desktop%20Files/Desktop%20(2017-08-26)/Desktop%20Files/17-Dec-2016/BIM/Shell" TargetMode="External"/><Relationship Id="rId4" Type="http://schemas.openxmlformats.org/officeDocument/2006/relationships/hyperlink" Target="../../../../../Desktop%20Files/Desktop%20(2017-08-26)/Desktop%20Files/17-Dec-2016/BIM/Reliance" TargetMode="Externa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Desktop%20Files/Desktop%20(2017-08-26)/Desktop%20Files/17-Dec-2016/BIM/Clearlake" TargetMode="External"/><Relationship Id="rId7" Type="http://schemas.openxmlformats.org/officeDocument/2006/relationships/printerSettings" Target="../printerSettings/printerSettings4.bin"/><Relationship Id="rId2" Type="http://schemas.openxmlformats.org/officeDocument/2006/relationships/hyperlink" Target="../../../../../Desktop%20Files/Desktop%20(2017-08-26)/Desktop%20Files/17-Dec-2016/BIM/Clearlake" TargetMode="External"/><Relationship Id="rId1" Type="http://schemas.openxmlformats.org/officeDocument/2006/relationships/hyperlink" Target="../../../../../Desktop%20Files/Desktop%20(2017-08-26)/Desktop%20Files/17-Dec-2016/BIM/HMM" TargetMode="External"/><Relationship Id="rId6" Type="http://schemas.openxmlformats.org/officeDocument/2006/relationships/hyperlink" Target="../../../../../Desktop%20Files/Desktop%20(2017-08-26)/Desktop%20Files/17-Dec-2016/BIM/Testing" TargetMode="External"/><Relationship Id="rId5" Type="http://schemas.openxmlformats.org/officeDocument/2006/relationships/hyperlink" Target="../../../../../Desktop%20Files/Desktop%20(2017-08-26)/Desktop%20Files/17-Dec-2016/BIM/Shell" TargetMode="External"/><Relationship Id="rId4" Type="http://schemas.openxmlformats.org/officeDocument/2006/relationships/hyperlink" Target="../../../../../Desktop%20Files/Desktop%20(2017-08-26)/Desktop%20Files/17-Dec-2016/BIM/Reliance" TargetMode="Externa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5.xml"/><Relationship Id="rId3" Type="http://schemas.openxmlformats.org/officeDocument/2006/relationships/hyperlink" Target="../../../../../Desktop%20Files/Desktop%20(2017-08-26)/Desktop%20Files/17-Dec-2016/BIM/Clearlake" TargetMode="External"/><Relationship Id="rId7" Type="http://schemas.openxmlformats.org/officeDocument/2006/relationships/printerSettings" Target="../printerSettings/printerSettings5.bin"/><Relationship Id="rId2" Type="http://schemas.openxmlformats.org/officeDocument/2006/relationships/hyperlink" Target="../../../../../Desktop%20Files/Desktop%20(2017-08-26)/Desktop%20Files/17-Dec-2016/BIM/Clearlake" TargetMode="External"/><Relationship Id="rId1" Type="http://schemas.openxmlformats.org/officeDocument/2006/relationships/hyperlink" Target="../../../../../Desktop%20Files/Desktop%20(2017-08-26)/Desktop%20Files/17-Dec-2016/BIM/HMM" TargetMode="External"/><Relationship Id="rId6" Type="http://schemas.openxmlformats.org/officeDocument/2006/relationships/hyperlink" Target="../../../../../Desktop%20Files/Desktop%20(2017-08-26)/Desktop%20Files/17-Dec-2016/BIM/Testing" TargetMode="External"/><Relationship Id="rId5" Type="http://schemas.openxmlformats.org/officeDocument/2006/relationships/hyperlink" Target="../../../../../Desktop%20Files/Desktop%20(2017-08-26)/Desktop%20Files/17-Dec-2016/BIM/Shell" TargetMode="External"/><Relationship Id="rId4" Type="http://schemas.openxmlformats.org/officeDocument/2006/relationships/hyperlink" Target="../../../../../Desktop%20Files/Desktop%20(2017-08-26)/Desktop%20Files/17-Dec-2016/BIM/Reliance"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Desktop%20Files/Desktop%20(2017-08-26)/Desktop%20Files/17-Dec-2016/BIM/Clearlake" TargetMode="External"/><Relationship Id="rId7" Type="http://schemas.openxmlformats.org/officeDocument/2006/relationships/printerSettings" Target="../printerSettings/printerSettings6.bin"/><Relationship Id="rId2" Type="http://schemas.openxmlformats.org/officeDocument/2006/relationships/hyperlink" Target="../../../../../Desktop%20Files/Desktop%20(2017-08-26)/Desktop%20Files/17-Dec-2016/BIM/Clearlake" TargetMode="External"/><Relationship Id="rId1" Type="http://schemas.openxmlformats.org/officeDocument/2006/relationships/hyperlink" Target="../../../../../Desktop%20Files/Desktop%20(2017-08-26)/Desktop%20Files/17-Dec-2016/BIM/HMM" TargetMode="External"/><Relationship Id="rId6" Type="http://schemas.openxmlformats.org/officeDocument/2006/relationships/hyperlink" Target="../../../../../Desktop%20Files/Desktop%20(2017-08-26)/Desktop%20Files/17-Dec-2016/BIM/Testing" TargetMode="External"/><Relationship Id="rId5" Type="http://schemas.openxmlformats.org/officeDocument/2006/relationships/hyperlink" Target="../../../../../Desktop%20Files/Desktop%20(2017-08-26)/Desktop%20Files/17-Dec-2016/BIM/Shell" TargetMode="External"/><Relationship Id="rId4" Type="http://schemas.openxmlformats.org/officeDocument/2006/relationships/hyperlink" Target="../../../../../Desktop%20Files/Desktop%20(2017-08-26)/Desktop%20Files/17-Dec-2016/BIM/Reliance"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D736B-1F42-49F0-AA87-363E1628FEC7}">
  <sheetPr>
    <tabColor rgb="FF006600"/>
  </sheetPr>
  <dimension ref="A1:AX274"/>
  <sheetViews>
    <sheetView showZeros="0" view="pageBreakPreview" topLeftCell="A48" zoomScale="91" zoomScaleNormal="91" zoomScaleSheetLayoutView="91" workbookViewId="0">
      <selection activeCell="A13" sqref="A13:I13"/>
    </sheetView>
  </sheetViews>
  <sheetFormatPr defaultColWidth="9.140625" defaultRowHeight="15" x14ac:dyDescent="0.25"/>
  <cols>
    <col min="1" max="1" width="4.28515625" style="113" customWidth="1"/>
    <col min="2" max="2" width="16" style="113" customWidth="1"/>
    <col min="3" max="3" width="16.7109375" style="113" customWidth="1"/>
    <col min="4" max="4" width="26.42578125" style="113" customWidth="1"/>
    <col min="5" max="5" width="9.42578125" style="113" customWidth="1"/>
    <col min="6" max="6" width="11.28515625" style="113" customWidth="1"/>
    <col min="7" max="7" width="4.85546875" style="113" customWidth="1"/>
    <col min="8" max="8" width="6.42578125" style="113" customWidth="1"/>
    <col min="9" max="9" width="10.85546875" style="113" customWidth="1"/>
    <col min="10" max="10" width="0.140625" style="114" customWidth="1"/>
    <col min="11" max="11" width="7.140625" style="114" hidden="1" customWidth="1"/>
    <col min="12" max="12" width="13.5703125" style="114" hidden="1" customWidth="1"/>
    <col min="13" max="13" width="9.140625" style="114" hidden="1" customWidth="1"/>
    <col min="14" max="14" width="13.28515625" style="114" hidden="1" customWidth="1"/>
    <col min="15" max="15" width="9.140625" style="114" hidden="1" customWidth="1"/>
    <col min="16" max="16" width="13.85546875" style="114" hidden="1" customWidth="1"/>
    <col min="17" max="18" width="27.28515625" style="156" hidden="1" customWidth="1"/>
    <col min="19" max="19" width="25.42578125" style="156" hidden="1" customWidth="1"/>
    <col min="20" max="20" width="23.28515625" style="156" hidden="1" customWidth="1"/>
    <col min="21" max="22" width="5.7109375" style="156" hidden="1" customWidth="1"/>
    <col min="23" max="23" width="0" style="156" hidden="1" customWidth="1"/>
    <col min="24" max="24" width="19.5703125" style="114" hidden="1" customWidth="1"/>
    <col min="25" max="25" width="8.85546875" style="114" hidden="1" customWidth="1"/>
    <col min="26" max="26" width="19.5703125" style="114" hidden="1" customWidth="1"/>
    <col min="27" max="27" width="23.5703125" style="114" hidden="1" customWidth="1"/>
    <col min="28" max="28" width="19.5703125" style="114" hidden="1" customWidth="1"/>
    <col min="29" max="29" width="38.7109375" style="114" hidden="1" customWidth="1"/>
    <col min="30" max="30" width="17" style="114" hidden="1" customWidth="1"/>
    <col min="31" max="31" width="60" style="114" hidden="1" customWidth="1"/>
    <col min="32" max="32" width="0" style="114" hidden="1" customWidth="1"/>
    <col min="33" max="33" width="12.85546875" style="114" hidden="1" customWidth="1"/>
    <col min="34" max="34" width="5.140625" style="114" hidden="1" customWidth="1"/>
    <col min="35" max="35" width="0.5703125" style="114" customWidth="1"/>
    <col min="36" max="36" width="1.140625" style="157" customWidth="1"/>
    <col min="37" max="37" width="25.42578125" customWidth="1"/>
    <col min="38" max="38" width="12.7109375" customWidth="1"/>
    <col min="39" max="39" width="20" customWidth="1"/>
    <col min="40" max="50" width="9.140625" style="157"/>
    <col min="51" max="16384" width="9.140625" style="113"/>
  </cols>
  <sheetData>
    <row r="1" spans="1:50" ht="24" hidden="1" customHeight="1" x14ac:dyDescent="0.25">
      <c r="A1" s="155"/>
      <c r="B1" s="155"/>
      <c r="C1" s="155"/>
      <c r="D1" s="155"/>
      <c r="E1" s="111"/>
      <c r="F1" s="112"/>
      <c r="G1" s="155"/>
    </row>
    <row r="2" spans="1:50" ht="24" hidden="1" customHeight="1" x14ac:dyDescent="0.25">
      <c r="A2" s="114"/>
      <c r="B2" s="335"/>
      <c r="C2" s="335"/>
      <c r="D2" s="335"/>
      <c r="E2" s="115"/>
      <c r="F2" s="116"/>
      <c r="G2" s="155"/>
      <c r="H2" s="336"/>
      <c r="I2" s="336"/>
      <c r="J2" s="336"/>
    </row>
    <row r="3" spans="1:50" ht="51" customHeight="1" x14ac:dyDescent="0.25">
      <c r="A3" s="337"/>
      <c r="B3" s="337"/>
      <c r="C3" s="337"/>
      <c r="D3" s="337"/>
      <c r="E3" s="337"/>
      <c r="F3" s="337"/>
      <c r="G3" s="337"/>
      <c r="H3" s="337"/>
      <c r="I3" s="337"/>
      <c r="J3" s="337"/>
      <c r="N3" s="117"/>
      <c r="O3" s="118"/>
      <c r="P3" s="118"/>
    </row>
    <row r="4" spans="1:50" ht="15" customHeight="1" x14ac:dyDescent="0.25">
      <c r="A4" s="338" t="s">
        <v>75</v>
      </c>
      <c r="B4" s="338"/>
      <c r="C4" s="338"/>
      <c r="D4" s="339"/>
      <c r="E4" s="339" t="s">
        <v>74</v>
      </c>
      <c r="F4" s="340"/>
      <c r="G4" s="292" t="s">
        <v>234</v>
      </c>
      <c r="H4" s="158"/>
      <c r="I4" s="159"/>
      <c r="J4" s="119"/>
      <c r="L4" s="114" t="s">
        <v>73</v>
      </c>
      <c r="N4" s="118"/>
      <c r="O4" s="118"/>
      <c r="P4" s="118"/>
    </row>
    <row r="5" spans="1:50" s="122" customFormat="1" ht="21.95" customHeight="1" x14ac:dyDescent="0.25">
      <c r="A5" s="341" t="s">
        <v>184</v>
      </c>
      <c r="B5" s="342"/>
      <c r="C5" s="342"/>
      <c r="D5" s="343"/>
      <c r="E5" s="344" t="s">
        <v>72</v>
      </c>
      <c r="F5" s="345"/>
      <c r="G5" s="346">
        <v>43984</v>
      </c>
      <c r="H5" s="346"/>
      <c r="I5" s="160"/>
      <c r="J5" s="119"/>
      <c r="K5" s="119"/>
      <c r="L5" s="120">
        <v>7</v>
      </c>
      <c r="M5" s="119"/>
      <c r="N5" s="121"/>
      <c r="O5" s="121"/>
      <c r="P5" s="121"/>
      <c r="Q5" s="161"/>
      <c r="R5" s="161"/>
      <c r="S5" s="161"/>
      <c r="T5" s="161"/>
      <c r="U5" s="161"/>
      <c r="V5" s="161"/>
      <c r="W5" s="161"/>
      <c r="X5" s="119"/>
      <c r="Y5" s="119"/>
      <c r="Z5" s="119"/>
      <c r="AA5" s="119"/>
      <c r="AB5" s="119"/>
      <c r="AC5" s="119"/>
      <c r="AD5" s="119"/>
      <c r="AE5" s="119"/>
      <c r="AF5" s="119"/>
      <c r="AG5" s="119"/>
      <c r="AH5" s="119"/>
      <c r="AI5" s="119"/>
      <c r="AJ5" s="157"/>
      <c r="AK5"/>
      <c r="AL5"/>
      <c r="AM5"/>
      <c r="AN5" s="157"/>
      <c r="AO5" s="157"/>
      <c r="AP5" s="157"/>
      <c r="AQ5" s="157"/>
      <c r="AR5" s="157"/>
      <c r="AS5" s="157"/>
      <c r="AT5" s="157"/>
      <c r="AU5" s="157"/>
      <c r="AV5" s="157"/>
      <c r="AW5" s="157"/>
      <c r="AX5" s="157"/>
    </row>
    <row r="6" spans="1:50" s="122" customFormat="1" ht="21.95" customHeight="1" x14ac:dyDescent="0.25">
      <c r="A6" s="317" t="s">
        <v>185</v>
      </c>
      <c r="B6" s="318"/>
      <c r="C6" s="318"/>
      <c r="D6" s="319"/>
      <c r="E6" s="320" t="s">
        <v>227</v>
      </c>
      <c r="F6" s="321"/>
      <c r="G6" s="321"/>
      <c r="H6" s="321"/>
      <c r="I6" s="322"/>
      <c r="J6" s="123"/>
      <c r="K6" s="123"/>
      <c r="L6" s="123"/>
      <c r="M6" s="119"/>
      <c r="N6" s="121"/>
      <c r="O6" s="121"/>
      <c r="P6" s="121"/>
      <c r="Q6" s="161"/>
      <c r="R6" s="161"/>
      <c r="S6" s="161"/>
      <c r="T6" s="161"/>
      <c r="U6" s="161"/>
      <c r="V6" s="161"/>
      <c r="W6" s="161"/>
      <c r="X6" s="119"/>
      <c r="Y6" s="119"/>
      <c r="Z6" s="119"/>
      <c r="AA6" s="119"/>
      <c r="AB6" s="119"/>
      <c r="AC6" s="119"/>
      <c r="AD6" s="119"/>
      <c r="AE6" s="119"/>
      <c r="AF6" s="119"/>
      <c r="AG6" s="119"/>
      <c r="AH6" s="119"/>
      <c r="AI6" s="119"/>
      <c r="AJ6" s="157"/>
      <c r="AK6"/>
      <c r="AL6"/>
      <c r="AM6"/>
      <c r="AN6" s="157"/>
      <c r="AO6" s="157"/>
      <c r="AP6" s="157"/>
      <c r="AQ6" s="157"/>
      <c r="AR6" s="157"/>
      <c r="AS6" s="157"/>
      <c r="AT6" s="157"/>
      <c r="AU6" s="157"/>
      <c r="AV6" s="157"/>
      <c r="AW6" s="157"/>
      <c r="AX6" s="157"/>
    </row>
    <row r="7" spans="1:50" s="122" customFormat="1" ht="21.95" customHeight="1" x14ac:dyDescent="0.25">
      <c r="A7" s="323" t="s">
        <v>186</v>
      </c>
      <c r="B7" s="324"/>
      <c r="C7" s="324"/>
      <c r="D7" s="325"/>
      <c r="E7" s="326" t="s">
        <v>70</v>
      </c>
      <c r="F7" s="327"/>
      <c r="G7" s="162" t="str">
        <f>G4</f>
        <v>1165/2021</v>
      </c>
      <c r="H7" s="163"/>
      <c r="I7" s="164"/>
      <c r="J7" s="119"/>
      <c r="K7" s="124"/>
      <c r="L7" s="119" t="s">
        <v>26</v>
      </c>
      <c r="M7" s="119"/>
      <c r="N7" s="119" t="s">
        <v>31</v>
      </c>
      <c r="O7" s="119"/>
      <c r="P7" s="119"/>
      <c r="Q7" s="161"/>
      <c r="R7" s="161"/>
      <c r="S7" s="161"/>
      <c r="T7" s="161"/>
      <c r="U7" s="161"/>
      <c r="V7" s="161"/>
      <c r="W7" s="161"/>
      <c r="X7" s="119"/>
      <c r="Y7" s="119"/>
      <c r="Z7" s="119"/>
      <c r="AA7" s="119"/>
      <c r="AB7" s="119"/>
      <c r="AC7" s="119"/>
      <c r="AD7" s="119"/>
      <c r="AE7" s="119"/>
      <c r="AF7" s="119"/>
      <c r="AG7" s="119"/>
      <c r="AH7" s="119"/>
      <c r="AI7" s="119"/>
      <c r="AJ7" s="157"/>
      <c r="AK7"/>
      <c r="AL7"/>
      <c r="AM7"/>
      <c r="AN7" s="157"/>
      <c r="AO7" s="157"/>
      <c r="AP7" s="157"/>
      <c r="AQ7" s="157"/>
      <c r="AR7" s="157"/>
      <c r="AS7" s="157"/>
      <c r="AT7" s="157"/>
      <c r="AU7" s="157"/>
      <c r="AV7" s="157"/>
      <c r="AW7" s="157"/>
      <c r="AX7" s="157"/>
    </row>
    <row r="8" spans="1:50" ht="2.25" customHeight="1" x14ac:dyDescent="0.25">
      <c r="A8" s="165"/>
      <c r="B8" s="165"/>
      <c r="C8" s="165"/>
      <c r="D8" s="165"/>
      <c r="E8" s="166"/>
      <c r="F8" s="166"/>
      <c r="G8" s="166"/>
      <c r="H8" s="166"/>
      <c r="I8" s="166"/>
      <c r="L8" s="125" t="str">
        <f>IF(M8="","",UPPER(M8))</f>
        <v>RELIANCE</v>
      </c>
      <c r="M8" s="126" t="s">
        <v>69</v>
      </c>
      <c r="N8" s="126" t="s">
        <v>69</v>
      </c>
    </row>
    <row r="9" spans="1:50" ht="9" customHeight="1" x14ac:dyDescent="0.25">
      <c r="A9" s="167"/>
      <c r="B9" s="167"/>
      <c r="C9" s="167"/>
      <c r="D9" s="168"/>
      <c r="E9" s="114"/>
      <c r="F9" s="114"/>
      <c r="G9" s="114"/>
      <c r="H9" s="114"/>
      <c r="I9" s="114"/>
      <c r="L9" s="125"/>
      <c r="M9" s="126"/>
      <c r="N9" s="126"/>
    </row>
    <row r="10" spans="1:50" ht="18" customHeight="1" x14ac:dyDescent="0.25">
      <c r="A10" s="328" t="s">
        <v>110</v>
      </c>
      <c r="B10" s="329"/>
      <c r="C10" s="330" t="s">
        <v>192</v>
      </c>
      <c r="D10" s="331"/>
      <c r="E10" s="332" t="s">
        <v>111</v>
      </c>
      <c r="F10" s="333"/>
      <c r="G10" s="333" t="s">
        <v>120</v>
      </c>
      <c r="H10" s="333"/>
      <c r="I10" s="334"/>
      <c r="L10" s="114" t="s">
        <v>67</v>
      </c>
      <c r="M10" s="114" t="s">
        <v>66</v>
      </c>
    </row>
    <row r="11" spans="1:50" ht="18" customHeight="1" x14ac:dyDescent="0.25">
      <c r="A11" s="328" t="s">
        <v>68</v>
      </c>
      <c r="B11" s="329"/>
      <c r="C11" s="357" t="s">
        <v>187</v>
      </c>
      <c r="D11" s="358"/>
      <c r="E11" s="169" t="s">
        <v>132</v>
      </c>
      <c r="F11" s="359" t="s">
        <v>233</v>
      </c>
      <c r="G11" s="359"/>
      <c r="H11" s="359"/>
      <c r="I11" s="360"/>
      <c r="L11" s="125" t="s">
        <v>65</v>
      </c>
      <c r="M11" s="125" t="s">
        <v>3</v>
      </c>
    </row>
    <row r="12" spans="1:50" ht="12.75" customHeight="1" x14ac:dyDescent="0.25">
      <c r="A12" s="114"/>
      <c r="B12" s="114"/>
      <c r="C12" s="114"/>
      <c r="D12" s="114"/>
      <c r="E12" s="114"/>
      <c r="F12" s="114"/>
      <c r="G12" s="114"/>
      <c r="H12" s="114"/>
      <c r="I12" s="114"/>
    </row>
    <row r="13" spans="1:50" ht="18" customHeight="1" x14ac:dyDescent="0.25">
      <c r="A13" s="361" t="s">
        <v>64</v>
      </c>
      <c r="B13" s="362"/>
      <c r="C13" s="362"/>
      <c r="D13" s="362"/>
      <c r="E13" s="362"/>
      <c r="F13" s="362"/>
      <c r="G13" s="362"/>
      <c r="H13" s="362"/>
      <c r="I13" s="363"/>
      <c r="J13" s="119"/>
      <c r="L13" s="126"/>
      <c r="M13" s="114" t="s">
        <v>63</v>
      </c>
    </row>
    <row r="14" spans="1:50" ht="8.1" customHeight="1" x14ac:dyDescent="0.25">
      <c r="A14" s="127"/>
      <c r="B14" s="128"/>
      <c r="C14" s="128"/>
      <c r="D14" s="128"/>
      <c r="E14" s="129"/>
      <c r="F14" s="128"/>
      <c r="G14" s="128"/>
      <c r="H14" s="128"/>
      <c r="I14" s="130"/>
      <c r="J14" s="121"/>
    </row>
    <row r="15" spans="1:50" ht="20.100000000000001" customHeight="1" x14ac:dyDescent="0.25">
      <c r="A15" s="347" t="s">
        <v>118</v>
      </c>
      <c r="B15" s="348"/>
      <c r="C15" s="349" t="s">
        <v>193</v>
      </c>
      <c r="D15" s="349"/>
      <c r="E15" s="349"/>
      <c r="F15" s="349"/>
      <c r="G15" s="349"/>
      <c r="H15" s="349"/>
      <c r="I15" s="350"/>
      <c r="L15" s="114" t="s">
        <v>62</v>
      </c>
    </row>
    <row r="16" spans="1:50" ht="8.1" customHeight="1" x14ac:dyDescent="0.25">
      <c r="A16" s="131"/>
      <c r="B16" s="132"/>
      <c r="C16" s="133"/>
      <c r="D16" s="133"/>
      <c r="E16" s="133"/>
      <c r="F16" s="133"/>
      <c r="G16" s="133"/>
      <c r="H16" s="133"/>
      <c r="I16" s="134"/>
    </row>
    <row r="17" spans="1:50" ht="20.100000000000001" customHeight="1" x14ac:dyDescent="0.25">
      <c r="A17" s="347" t="s">
        <v>117</v>
      </c>
      <c r="B17" s="348"/>
      <c r="C17" s="349" t="s">
        <v>61</v>
      </c>
      <c r="D17" s="349"/>
      <c r="E17" s="349"/>
      <c r="F17" s="349"/>
      <c r="G17" s="349"/>
      <c r="H17" s="349"/>
      <c r="I17" s="350"/>
      <c r="L17" s="351" t="str">
        <f>IF(N8="","",VLOOKUP(N8,$X$175:$AE$193,8,FALSE))</f>
        <v>\\172.16.5.100\Finance\Finance\Current\Finance\BIM\Reliance</v>
      </c>
      <c r="M17" s="351"/>
      <c r="N17" s="351"/>
      <c r="O17" s="351"/>
    </row>
    <row r="18" spans="1:50" ht="8.1" customHeight="1" x14ac:dyDescent="0.25">
      <c r="A18" s="290"/>
      <c r="B18" s="291"/>
      <c r="C18" s="133"/>
      <c r="D18" s="133"/>
      <c r="E18" s="133"/>
      <c r="F18" s="133"/>
      <c r="G18" s="133"/>
      <c r="H18" s="133"/>
      <c r="I18" s="134"/>
    </row>
    <row r="19" spans="1:50" ht="20.100000000000001" customHeight="1" x14ac:dyDescent="0.25">
      <c r="A19" s="352" t="s">
        <v>116</v>
      </c>
      <c r="B19" s="353"/>
      <c r="C19" s="354" t="s">
        <v>194</v>
      </c>
      <c r="D19" s="354"/>
      <c r="E19" s="354"/>
      <c r="F19" s="354"/>
      <c r="G19" s="354"/>
      <c r="H19" s="354"/>
      <c r="I19" s="355"/>
      <c r="L19" s="114" t="s">
        <v>59</v>
      </c>
      <c r="M19" s="126">
        <v>13</v>
      </c>
    </row>
    <row r="20" spans="1:50" ht="15" customHeight="1" x14ac:dyDescent="0.25">
      <c r="A20" s="132"/>
      <c r="B20" s="132"/>
      <c r="C20" s="132"/>
      <c r="D20" s="132"/>
      <c r="E20" s="132"/>
      <c r="F20" s="132"/>
      <c r="G20" s="132"/>
      <c r="H20" s="132"/>
      <c r="I20" s="132"/>
    </row>
    <row r="21" spans="1:50" s="122" customFormat="1" ht="40.5" customHeight="1" thickBot="1" x14ac:dyDescent="0.3">
      <c r="A21" s="293" t="s">
        <v>188</v>
      </c>
      <c r="B21" s="215" t="s">
        <v>56</v>
      </c>
      <c r="C21" s="216" t="s">
        <v>55</v>
      </c>
      <c r="D21" s="216" t="s">
        <v>153</v>
      </c>
      <c r="E21" s="217" t="s">
        <v>154</v>
      </c>
      <c r="F21" s="293" t="s">
        <v>24</v>
      </c>
      <c r="G21" s="293" t="s">
        <v>54</v>
      </c>
      <c r="H21" s="356" t="s">
        <v>114</v>
      </c>
      <c r="I21" s="356"/>
      <c r="J21" s="119"/>
      <c r="K21" s="119"/>
      <c r="L21" s="119"/>
      <c r="M21" s="119" t="s">
        <v>52</v>
      </c>
      <c r="N21" s="119" t="s">
        <v>51</v>
      </c>
      <c r="O21" s="119" t="s">
        <v>50</v>
      </c>
      <c r="P21" s="161" t="s">
        <v>159</v>
      </c>
      <c r="Q21" s="161" t="s">
        <v>160</v>
      </c>
      <c r="R21" s="161" t="s">
        <v>161</v>
      </c>
      <c r="S21" s="161"/>
      <c r="T21" s="161"/>
      <c r="U21" s="161"/>
      <c r="V21" s="161"/>
      <c r="W21" s="119"/>
      <c r="X21" s="119"/>
      <c r="Y21" s="119"/>
      <c r="Z21" s="119"/>
      <c r="AA21" s="119"/>
      <c r="AB21" s="119"/>
      <c r="AC21" s="119"/>
      <c r="AD21" s="119"/>
      <c r="AE21" s="119"/>
      <c r="AF21" s="119"/>
      <c r="AG21" s="119"/>
      <c r="AH21" s="119"/>
      <c r="AI21" s="119"/>
      <c r="AJ21" s="157"/>
      <c r="AK21"/>
      <c r="AL21"/>
      <c r="AM21"/>
      <c r="AN21" s="157"/>
      <c r="AO21" s="157"/>
      <c r="AP21" s="157"/>
      <c r="AQ21" s="157"/>
      <c r="AR21" s="157"/>
      <c r="AS21" s="157"/>
      <c r="AT21" s="157"/>
      <c r="AU21" s="157"/>
      <c r="AV21" s="157"/>
      <c r="AW21" s="157"/>
      <c r="AX21" s="157"/>
    </row>
    <row r="22" spans="1:50" s="122" customFormat="1" ht="21" customHeight="1" thickBot="1" x14ac:dyDescent="0.3">
      <c r="A22" s="283">
        <v>1</v>
      </c>
      <c r="B22" s="284" t="s">
        <v>189</v>
      </c>
      <c r="C22" s="229" t="s">
        <v>140</v>
      </c>
      <c r="D22" s="229" t="s">
        <v>199</v>
      </c>
      <c r="E22" s="285">
        <v>22813</v>
      </c>
      <c r="F22" s="230">
        <v>12000</v>
      </c>
      <c r="G22" s="286">
        <v>1</v>
      </c>
      <c r="H22" s="366">
        <f t="shared" ref="H22:H65" si="0">G22*F22</f>
        <v>12000</v>
      </c>
      <c r="I22" s="367"/>
      <c r="J22" s="119"/>
      <c r="K22" s="119"/>
      <c r="L22" s="119"/>
      <c r="M22" s="119"/>
      <c r="N22" s="119"/>
      <c r="O22" s="119"/>
      <c r="P22" s="161" t="s">
        <v>143</v>
      </c>
      <c r="Q22" s="161" t="s">
        <v>167</v>
      </c>
      <c r="R22" s="161" t="s">
        <v>168</v>
      </c>
      <c r="S22" s="161" t="s">
        <v>168</v>
      </c>
      <c r="T22" s="161" t="s">
        <v>158</v>
      </c>
      <c r="U22" s="161">
        <v>13200</v>
      </c>
      <c r="V22" s="161"/>
      <c r="W22" s="119"/>
      <c r="X22" s="119" t="s">
        <v>149</v>
      </c>
      <c r="Y22" s="119">
        <v>1</v>
      </c>
      <c r="Z22" s="119"/>
      <c r="AA22" s="119"/>
      <c r="AB22" s="119"/>
      <c r="AC22" s="119"/>
      <c r="AD22" s="119"/>
      <c r="AE22" s="119"/>
      <c r="AF22" s="119"/>
      <c r="AG22" s="119"/>
      <c r="AH22" s="119"/>
      <c r="AI22" s="119"/>
      <c r="AJ22" s="157"/>
      <c r="AK22">
        <v>1</v>
      </c>
      <c r="AL22" t="s">
        <v>140</v>
      </c>
      <c r="AM22" s="300" t="s">
        <v>199</v>
      </c>
      <c r="AN22" s="300">
        <v>22813</v>
      </c>
      <c r="AO22" s="303">
        <f>VLOOKUP(AM22,$D$22:$G$82,3,FALSE)</f>
        <v>12000</v>
      </c>
      <c r="AP22" s="157"/>
      <c r="AQ22" s="157"/>
      <c r="AR22" s="157"/>
      <c r="AS22" s="157"/>
      <c r="AT22" s="157"/>
      <c r="AU22" s="157"/>
      <c r="AV22" s="157"/>
      <c r="AW22" s="157"/>
      <c r="AX22" s="157"/>
    </row>
    <row r="23" spans="1:50" s="122" customFormat="1" ht="21" customHeight="1" thickBot="1" x14ac:dyDescent="0.3">
      <c r="A23" s="231">
        <v>2</v>
      </c>
      <c r="B23" s="218" t="s">
        <v>189</v>
      </c>
      <c r="C23" s="194" t="s">
        <v>140</v>
      </c>
      <c r="D23" s="194" t="s">
        <v>207</v>
      </c>
      <c r="E23" s="195">
        <v>23165</v>
      </c>
      <c r="F23" s="196">
        <v>6000</v>
      </c>
      <c r="G23" s="197">
        <v>1</v>
      </c>
      <c r="H23" s="364">
        <f t="shared" si="0"/>
        <v>6000</v>
      </c>
      <c r="I23" s="365"/>
      <c r="J23" s="119"/>
      <c r="K23" s="119"/>
      <c r="L23" s="119"/>
      <c r="M23" s="119"/>
      <c r="N23" s="119"/>
      <c r="O23" s="119"/>
      <c r="P23" s="161"/>
      <c r="Q23" s="161"/>
      <c r="R23" s="161"/>
      <c r="S23" s="161"/>
      <c r="T23" s="161"/>
      <c r="U23" s="161"/>
      <c r="V23" s="161"/>
      <c r="W23" s="119"/>
      <c r="X23" s="119"/>
      <c r="Y23" s="119"/>
      <c r="Z23" s="119"/>
      <c r="AA23" s="119"/>
      <c r="AB23" s="119"/>
      <c r="AC23" s="119"/>
      <c r="AD23" s="119"/>
      <c r="AE23" s="119"/>
      <c r="AF23" s="119"/>
      <c r="AG23" s="119"/>
      <c r="AH23" s="119"/>
      <c r="AI23" s="119"/>
      <c r="AJ23" s="157"/>
      <c r="AK23">
        <v>2</v>
      </c>
      <c r="AL23" t="s">
        <v>140</v>
      </c>
      <c r="AM23" s="300" t="s">
        <v>207</v>
      </c>
      <c r="AN23" s="300">
        <v>23165</v>
      </c>
      <c r="AO23" s="303">
        <v>6000</v>
      </c>
      <c r="AP23" s="157"/>
      <c r="AQ23" s="157"/>
      <c r="AR23" s="157"/>
      <c r="AS23" s="157"/>
      <c r="AT23" s="157"/>
      <c r="AU23" s="157"/>
      <c r="AV23" s="157"/>
      <c r="AW23" s="157"/>
      <c r="AX23" s="157"/>
    </row>
    <row r="24" spans="1:50" s="122" customFormat="1" ht="21" customHeight="1" thickBot="1" x14ac:dyDescent="0.3">
      <c r="A24" s="231">
        <v>3</v>
      </c>
      <c r="B24" s="218" t="s">
        <v>189</v>
      </c>
      <c r="C24" s="194" t="s">
        <v>140</v>
      </c>
      <c r="D24" s="198" t="s">
        <v>235</v>
      </c>
      <c r="E24" s="195">
        <v>23533</v>
      </c>
      <c r="F24" s="250">
        <v>6000</v>
      </c>
      <c r="G24" s="197">
        <v>1</v>
      </c>
      <c r="H24" s="364">
        <f t="shared" si="0"/>
        <v>6000</v>
      </c>
      <c r="I24" s="365"/>
      <c r="J24" s="119"/>
      <c r="K24" s="119"/>
      <c r="L24" s="119"/>
      <c r="M24" s="119"/>
      <c r="N24" s="119"/>
      <c r="O24" s="119"/>
      <c r="P24" s="161"/>
      <c r="Q24" s="161" t="s">
        <v>169</v>
      </c>
      <c r="R24" s="161" t="s">
        <v>170</v>
      </c>
      <c r="S24" s="161" t="s">
        <v>170</v>
      </c>
      <c r="T24" s="161" t="s">
        <v>166</v>
      </c>
      <c r="U24" s="161">
        <v>10000</v>
      </c>
      <c r="V24" s="161"/>
      <c r="W24" s="119"/>
      <c r="X24" s="119" t="s">
        <v>150</v>
      </c>
      <c r="Y24" s="119">
        <v>2</v>
      </c>
      <c r="Z24" s="119"/>
      <c r="AA24" s="119"/>
      <c r="AB24" s="119"/>
      <c r="AC24" s="119"/>
      <c r="AD24" s="119"/>
      <c r="AE24" s="119"/>
      <c r="AF24" s="119"/>
      <c r="AG24" s="119"/>
      <c r="AH24" s="119"/>
      <c r="AI24" s="119"/>
      <c r="AJ24" s="157"/>
      <c r="AK24">
        <v>3</v>
      </c>
      <c r="AL24" t="s">
        <v>140</v>
      </c>
      <c r="AM24" s="301" t="s">
        <v>235</v>
      </c>
      <c r="AN24" s="301">
        <v>23533</v>
      </c>
      <c r="AO24" s="302">
        <v>6000</v>
      </c>
      <c r="AP24" s="157"/>
      <c r="AQ24" s="157"/>
      <c r="AR24" s="157"/>
      <c r="AS24" s="157"/>
      <c r="AT24" s="157"/>
      <c r="AU24" s="157"/>
      <c r="AV24" s="157"/>
      <c r="AW24" s="157"/>
      <c r="AX24" s="157"/>
    </row>
    <row r="25" spans="1:50" s="122" customFormat="1" ht="21" customHeight="1" thickBot="1" x14ac:dyDescent="0.3">
      <c r="A25" s="231">
        <v>4</v>
      </c>
      <c r="B25" s="218" t="s">
        <v>189</v>
      </c>
      <c r="C25" s="194" t="s">
        <v>140</v>
      </c>
      <c r="D25" s="198" t="s">
        <v>231</v>
      </c>
      <c r="E25" s="195">
        <v>23979</v>
      </c>
      <c r="F25" s="250">
        <v>7000</v>
      </c>
      <c r="G25" s="197">
        <v>1</v>
      </c>
      <c r="H25" s="364">
        <f t="shared" si="0"/>
        <v>7000</v>
      </c>
      <c r="I25" s="365"/>
      <c r="J25" s="119"/>
      <c r="K25" s="119"/>
      <c r="L25" s="119"/>
      <c r="M25" s="119"/>
      <c r="N25" s="119"/>
      <c r="O25" s="119"/>
      <c r="P25" s="161"/>
      <c r="Q25" s="161"/>
      <c r="R25" s="161"/>
      <c r="S25" s="161"/>
      <c r="T25" s="161"/>
      <c r="U25" s="161"/>
      <c r="V25" s="161"/>
      <c r="W25" s="119"/>
      <c r="X25" s="119"/>
      <c r="Y25" s="119"/>
      <c r="Z25" s="119"/>
      <c r="AA25" s="119"/>
      <c r="AB25" s="119"/>
      <c r="AC25" s="119"/>
      <c r="AD25" s="119"/>
      <c r="AE25" s="119"/>
      <c r="AF25" s="119"/>
      <c r="AG25" s="119"/>
      <c r="AH25" s="119"/>
      <c r="AI25" s="119"/>
      <c r="AJ25" s="157"/>
      <c r="AK25">
        <v>4</v>
      </c>
      <c r="AL25" t="s">
        <v>140</v>
      </c>
      <c r="AM25" s="300" t="s">
        <v>231</v>
      </c>
      <c r="AN25" s="300">
        <v>23979</v>
      </c>
      <c r="AO25" s="157">
        <f t="shared" ref="AO25:AO50" si="1">VLOOKUP(AM25,$D$22:$G$82,3,FALSE)</f>
        <v>7000</v>
      </c>
      <c r="AP25" s="157"/>
      <c r="AQ25" s="157"/>
      <c r="AR25" s="157"/>
      <c r="AS25" s="157"/>
      <c r="AT25" s="157"/>
      <c r="AU25" s="157"/>
      <c r="AV25" s="157"/>
      <c r="AW25" s="157"/>
      <c r="AX25" s="157"/>
    </row>
    <row r="26" spans="1:50" s="122" customFormat="1" ht="21" customHeight="1" thickBot="1" x14ac:dyDescent="0.3">
      <c r="A26" s="231">
        <v>5</v>
      </c>
      <c r="B26" s="218" t="s">
        <v>189</v>
      </c>
      <c r="C26" s="194" t="s">
        <v>140</v>
      </c>
      <c r="D26" s="194" t="s">
        <v>207</v>
      </c>
      <c r="E26" s="195">
        <v>24259</v>
      </c>
      <c r="F26" s="196">
        <v>6000</v>
      </c>
      <c r="G26" s="197">
        <v>1</v>
      </c>
      <c r="H26" s="364">
        <f t="shared" si="0"/>
        <v>6000</v>
      </c>
      <c r="I26" s="365"/>
      <c r="J26" s="119"/>
      <c r="K26" s="119"/>
      <c r="L26" s="119"/>
      <c r="M26" s="119"/>
      <c r="N26" s="119"/>
      <c r="O26" s="119"/>
      <c r="P26" s="161"/>
      <c r="Q26" s="161"/>
      <c r="R26" s="161"/>
      <c r="S26" s="161"/>
      <c r="T26" s="161"/>
      <c r="U26" s="161"/>
      <c r="V26" s="161"/>
      <c r="W26" s="119"/>
      <c r="X26" s="119"/>
      <c r="Y26" s="119"/>
      <c r="Z26" s="119"/>
      <c r="AA26" s="119"/>
      <c r="AB26" s="119"/>
      <c r="AC26" s="119"/>
      <c r="AD26" s="119"/>
      <c r="AE26" s="119"/>
      <c r="AF26" s="119"/>
      <c r="AG26" s="119"/>
      <c r="AH26" s="119"/>
      <c r="AI26" s="119"/>
      <c r="AJ26" s="157"/>
      <c r="AK26">
        <v>5</v>
      </c>
      <c r="AL26" t="s">
        <v>140</v>
      </c>
      <c r="AM26" s="300" t="s">
        <v>207</v>
      </c>
      <c r="AN26" s="300">
        <v>24259</v>
      </c>
      <c r="AO26" s="157">
        <v>6000</v>
      </c>
      <c r="AP26" s="157"/>
      <c r="AQ26" s="157"/>
      <c r="AR26" s="157"/>
      <c r="AS26" s="157"/>
      <c r="AT26" s="157"/>
      <c r="AU26" s="157"/>
      <c r="AV26" s="157"/>
      <c r="AW26" s="157"/>
      <c r="AX26" s="157"/>
    </row>
    <row r="27" spans="1:50" s="122" customFormat="1" ht="21" customHeight="1" thickBot="1" x14ac:dyDescent="0.3">
      <c r="A27" s="231">
        <v>6</v>
      </c>
      <c r="B27" s="218" t="s">
        <v>189</v>
      </c>
      <c r="C27" s="194" t="s">
        <v>144</v>
      </c>
      <c r="D27" s="198" t="s">
        <v>164</v>
      </c>
      <c r="E27" s="195">
        <v>23023</v>
      </c>
      <c r="F27" s="250">
        <v>10000</v>
      </c>
      <c r="G27" s="197">
        <v>1</v>
      </c>
      <c r="H27" s="364">
        <f t="shared" si="0"/>
        <v>10000</v>
      </c>
      <c r="I27" s="365"/>
      <c r="J27" s="119"/>
      <c r="K27" s="119"/>
      <c r="L27" s="119"/>
      <c r="M27" s="119"/>
      <c r="N27" s="119"/>
      <c r="O27" s="119"/>
      <c r="P27" s="161"/>
      <c r="Q27" s="161"/>
      <c r="R27" s="161"/>
      <c r="S27" s="161"/>
      <c r="T27" s="161"/>
      <c r="U27" s="161"/>
      <c r="V27" s="161"/>
      <c r="W27" s="119"/>
      <c r="X27" s="119"/>
      <c r="Y27" s="119"/>
      <c r="Z27" s="119"/>
      <c r="AA27" s="119"/>
      <c r="AB27" s="119"/>
      <c r="AC27" s="119"/>
      <c r="AD27" s="119"/>
      <c r="AE27" s="119"/>
      <c r="AF27" s="119"/>
      <c r="AG27" s="119"/>
      <c r="AH27" s="119"/>
      <c r="AI27" s="119"/>
      <c r="AJ27" s="157"/>
      <c r="AK27">
        <v>6</v>
      </c>
      <c r="AL27" t="s">
        <v>144</v>
      </c>
      <c r="AM27" s="300" t="s">
        <v>164</v>
      </c>
      <c r="AN27" s="300">
        <v>23023</v>
      </c>
      <c r="AO27" s="157">
        <f t="shared" si="1"/>
        <v>10000</v>
      </c>
      <c r="AP27" s="157"/>
      <c r="AQ27" s="157"/>
      <c r="AR27" s="157"/>
      <c r="AS27" s="157"/>
      <c r="AT27" s="157"/>
      <c r="AU27" s="157"/>
      <c r="AV27" s="157"/>
      <c r="AW27" s="157"/>
      <c r="AX27" s="157"/>
    </row>
    <row r="28" spans="1:50" s="122" customFormat="1" ht="21" customHeight="1" thickBot="1" x14ac:dyDescent="0.3">
      <c r="A28" s="231">
        <v>7</v>
      </c>
      <c r="B28" s="218" t="s">
        <v>189</v>
      </c>
      <c r="C28" s="194" t="s">
        <v>144</v>
      </c>
      <c r="D28" s="194" t="s">
        <v>176</v>
      </c>
      <c r="E28" s="195">
        <v>23158</v>
      </c>
      <c r="F28" s="196">
        <v>13000</v>
      </c>
      <c r="G28" s="197">
        <v>1</v>
      </c>
      <c r="H28" s="364">
        <f t="shared" si="0"/>
        <v>13000</v>
      </c>
      <c r="I28" s="365"/>
      <c r="J28" s="119"/>
      <c r="K28" s="119"/>
      <c r="L28" s="119"/>
      <c r="M28" s="119"/>
      <c r="N28" s="119"/>
      <c r="O28" s="119"/>
      <c r="P28" s="161"/>
      <c r="Q28" s="161"/>
      <c r="R28" s="161"/>
      <c r="S28" s="161"/>
      <c r="T28" s="161"/>
      <c r="U28" s="161"/>
      <c r="V28" s="161"/>
      <c r="W28" s="119"/>
      <c r="X28" s="119"/>
      <c r="Y28" s="119"/>
      <c r="Z28" s="119"/>
      <c r="AA28" s="119"/>
      <c r="AB28" s="119"/>
      <c r="AC28" s="119"/>
      <c r="AD28" s="119"/>
      <c r="AE28" s="119"/>
      <c r="AF28" s="119"/>
      <c r="AG28" s="119"/>
      <c r="AH28" s="119"/>
      <c r="AI28" s="119"/>
      <c r="AJ28" s="157"/>
      <c r="AK28">
        <v>7</v>
      </c>
      <c r="AL28" t="s">
        <v>144</v>
      </c>
      <c r="AM28" s="300" t="s">
        <v>176</v>
      </c>
      <c r="AN28" s="300">
        <v>23158</v>
      </c>
      <c r="AO28" s="157">
        <f t="shared" si="1"/>
        <v>13000</v>
      </c>
      <c r="AP28" s="157"/>
      <c r="AQ28" s="157"/>
      <c r="AR28" s="157"/>
      <c r="AS28" s="157"/>
      <c r="AT28" s="157"/>
      <c r="AU28" s="157"/>
      <c r="AV28" s="157"/>
      <c r="AW28" s="157"/>
      <c r="AX28" s="157"/>
    </row>
    <row r="29" spans="1:50" s="122" customFormat="1" ht="21" customHeight="1" thickBot="1" x14ac:dyDescent="0.3">
      <c r="A29" s="231">
        <v>8</v>
      </c>
      <c r="B29" s="218" t="s">
        <v>189</v>
      </c>
      <c r="C29" s="194" t="s">
        <v>145</v>
      </c>
      <c r="D29" s="194" t="s">
        <v>202</v>
      </c>
      <c r="E29" s="195">
        <v>23094</v>
      </c>
      <c r="F29" s="196">
        <v>6000</v>
      </c>
      <c r="G29" s="197">
        <v>1</v>
      </c>
      <c r="H29" s="364">
        <f t="shared" si="0"/>
        <v>6000</v>
      </c>
      <c r="I29" s="365"/>
      <c r="J29" s="119"/>
      <c r="K29" s="119"/>
      <c r="L29" s="119"/>
      <c r="M29" s="119"/>
      <c r="N29" s="119"/>
      <c r="O29" s="119"/>
      <c r="P29" s="161"/>
      <c r="Q29" s="161" t="s">
        <v>171</v>
      </c>
      <c r="R29" s="161" t="s">
        <v>172</v>
      </c>
      <c r="S29" s="161" t="s">
        <v>172</v>
      </c>
      <c r="T29" s="161" t="s">
        <v>166</v>
      </c>
      <c r="U29" s="161">
        <v>10000</v>
      </c>
      <c r="V29" s="161"/>
      <c r="W29" s="119"/>
      <c r="X29" s="119" t="s">
        <v>151</v>
      </c>
      <c r="Y29" s="119">
        <v>2</v>
      </c>
      <c r="Z29" s="119"/>
      <c r="AA29" s="119"/>
      <c r="AB29" s="119"/>
      <c r="AC29" s="119"/>
      <c r="AD29" s="119"/>
      <c r="AE29" s="119"/>
      <c r="AF29" s="119"/>
      <c r="AG29" s="119"/>
      <c r="AH29" s="119"/>
      <c r="AI29" s="119"/>
      <c r="AJ29" s="157"/>
      <c r="AK29">
        <v>8</v>
      </c>
      <c r="AL29" t="s">
        <v>145</v>
      </c>
      <c r="AM29" s="300" t="s">
        <v>202</v>
      </c>
      <c r="AN29" s="300">
        <v>23094</v>
      </c>
      <c r="AO29" s="157">
        <f t="shared" si="1"/>
        <v>6000</v>
      </c>
      <c r="AP29" s="157"/>
      <c r="AQ29" s="157"/>
      <c r="AR29" s="157"/>
      <c r="AS29" s="157"/>
      <c r="AT29" s="157"/>
      <c r="AU29" s="157"/>
      <c r="AV29" s="157"/>
      <c r="AW29" s="157"/>
      <c r="AX29" s="157"/>
    </row>
    <row r="30" spans="1:50" s="122" customFormat="1" ht="21" customHeight="1" thickBot="1" x14ac:dyDescent="0.3">
      <c r="A30" s="231">
        <v>9</v>
      </c>
      <c r="B30" s="218" t="s">
        <v>189</v>
      </c>
      <c r="C30" s="194" t="s">
        <v>145</v>
      </c>
      <c r="D30" s="194" t="s">
        <v>170</v>
      </c>
      <c r="E30" s="195">
        <v>23349</v>
      </c>
      <c r="F30" s="196">
        <v>9000</v>
      </c>
      <c r="G30" s="197">
        <v>1</v>
      </c>
      <c r="H30" s="364">
        <f t="shared" si="0"/>
        <v>9000</v>
      </c>
      <c r="I30" s="365"/>
      <c r="J30" s="119"/>
      <c r="K30" s="119"/>
      <c r="L30" s="119"/>
      <c r="M30" s="119"/>
      <c r="N30" s="119"/>
      <c r="O30" s="119"/>
      <c r="P30" s="161"/>
      <c r="Q30" s="161" t="s">
        <v>173</v>
      </c>
      <c r="R30" s="161" t="s">
        <v>174</v>
      </c>
      <c r="S30" s="161" t="s">
        <v>174</v>
      </c>
      <c r="T30" s="161" t="s">
        <v>158</v>
      </c>
      <c r="U30" s="161">
        <v>13200</v>
      </c>
      <c r="V30" s="161"/>
      <c r="W30" s="119"/>
      <c r="X30" s="119" t="s">
        <v>152</v>
      </c>
      <c r="Y30" s="119">
        <v>3</v>
      </c>
      <c r="Z30" s="119"/>
      <c r="AA30" s="119"/>
      <c r="AB30" s="119"/>
      <c r="AC30" s="119"/>
      <c r="AD30" s="119"/>
      <c r="AE30" s="119"/>
      <c r="AF30" s="119"/>
      <c r="AG30" s="119"/>
      <c r="AH30" s="119"/>
      <c r="AI30" s="119"/>
      <c r="AJ30" s="157"/>
      <c r="AK30">
        <v>9</v>
      </c>
      <c r="AL30" t="s">
        <v>145</v>
      </c>
      <c r="AM30" s="300" t="s">
        <v>170</v>
      </c>
      <c r="AN30" s="300">
        <v>23349</v>
      </c>
      <c r="AO30" s="157">
        <f t="shared" si="1"/>
        <v>9000</v>
      </c>
      <c r="AP30" s="157"/>
      <c r="AQ30" s="157"/>
      <c r="AR30" s="157"/>
      <c r="AS30" s="157"/>
      <c r="AT30" s="157"/>
      <c r="AU30" s="157"/>
      <c r="AV30" s="157"/>
      <c r="AW30" s="157"/>
      <c r="AX30" s="157"/>
    </row>
    <row r="31" spans="1:50" s="122" customFormat="1" ht="21" customHeight="1" thickBot="1" x14ac:dyDescent="0.3">
      <c r="A31" s="231">
        <v>10</v>
      </c>
      <c r="B31" s="218" t="s">
        <v>189</v>
      </c>
      <c r="C31" s="194" t="s">
        <v>145</v>
      </c>
      <c r="D31" s="198" t="s">
        <v>203</v>
      </c>
      <c r="E31" s="195">
        <v>23653</v>
      </c>
      <c r="F31" s="196">
        <v>9000</v>
      </c>
      <c r="G31" s="197">
        <v>1</v>
      </c>
      <c r="H31" s="364">
        <f t="shared" si="0"/>
        <v>9000</v>
      </c>
      <c r="I31" s="365"/>
      <c r="J31" s="119"/>
      <c r="K31" s="119"/>
      <c r="L31" s="119"/>
      <c r="M31" s="119"/>
      <c r="N31" s="119"/>
      <c r="O31" s="119"/>
      <c r="P31" s="161" t="s">
        <v>144</v>
      </c>
      <c r="Q31" s="161" t="s">
        <v>175</v>
      </c>
      <c r="R31" s="161" t="s">
        <v>175</v>
      </c>
      <c r="S31" s="161" t="s">
        <v>175</v>
      </c>
      <c r="T31" s="161" t="s">
        <v>158</v>
      </c>
      <c r="U31" s="161">
        <v>13200</v>
      </c>
      <c r="V31" s="161"/>
      <c r="W31" s="119"/>
      <c r="X31" s="119"/>
      <c r="Y31" s="119"/>
      <c r="Z31" s="119"/>
      <c r="AA31" s="119"/>
      <c r="AB31" s="119"/>
      <c r="AC31" s="119"/>
      <c r="AD31" s="119"/>
      <c r="AE31" s="119"/>
      <c r="AF31" s="119"/>
      <c r="AG31" s="119"/>
      <c r="AH31" s="119"/>
      <c r="AI31" s="119"/>
      <c r="AJ31" s="157"/>
      <c r="AK31">
        <v>10</v>
      </c>
      <c r="AL31" t="s">
        <v>145</v>
      </c>
      <c r="AM31" s="300" t="s">
        <v>203</v>
      </c>
      <c r="AN31" s="300">
        <v>23653</v>
      </c>
      <c r="AO31" s="157">
        <v>9000</v>
      </c>
      <c r="AP31" s="157"/>
      <c r="AQ31" s="157"/>
      <c r="AR31" s="157"/>
      <c r="AS31" s="157"/>
      <c r="AT31" s="157"/>
      <c r="AU31" s="157"/>
      <c r="AV31" s="157"/>
      <c r="AW31" s="157"/>
      <c r="AX31" s="157"/>
    </row>
    <row r="32" spans="1:50" s="122" customFormat="1" ht="21" customHeight="1" thickBot="1" x14ac:dyDescent="0.3">
      <c r="A32" s="231">
        <v>11</v>
      </c>
      <c r="B32" s="218" t="s">
        <v>189</v>
      </c>
      <c r="C32" s="194" t="s">
        <v>145</v>
      </c>
      <c r="D32" s="194" t="s">
        <v>182</v>
      </c>
      <c r="E32" s="195">
        <v>23804</v>
      </c>
      <c r="F32" s="196">
        <v>7000</v>
      </c>
      <c r="G32" s="197">
        <v>1</v>
      </c>
      <c r="H32" s="364">
        <f t="shared" si="0"/>
        <v>7000</v>
      </c>
      <c r="I32" s="365"/>
      <c r="J32" s="119"/>
      <c r="K32" s="119"/>
      <c r="L32" s="119"/>
      <c r="M32" s="119"/>
      <c r="N32" s="119"/>
      <c r="O32" s="119"/>
      <c r="P32" s="161" t="s">
        <v>145</v>
      </c>
      <c r="Q32" s="161" t="s">
        <v>164</v>
      </c>
      <c r="R32" s="161" t="s">
        <v>165</v>
      </c>
      <c r="S32" s="161" t="s">
        <v>165</v>
      </c>
      <c r="T32" s="161" t="s">
        <v>166</v>
      </c>
      <c r="U32" s="161">
        <v>10000</v>
      </c>
      <c r="V32" s="161"/>
      <c r="W32" s="119"/>
      <c r="X32" s="119"/>
      <c r="Y32" s="119"/>
      <c r="Z32" s="119"/>
      <c r="AA32" s="119"/>
      <c r="AB32" s="119"/>
      <c r="AC32" s="119"/>
      <c r="AD32" s="119"/>
      <c r="AE32" s="119"/>
      <c r="AF32" s="119"/>
      <c r="AG32" s="119"/>
      <c r="AH32" s="119"/>
      <c r="AI32" s="119"/>
      <c r="AJ32" s="157"/>
      <c r="AK32">
        <v>11</v>
      </c>
      <c r="AL32" t="s">
        <v>145</v>
      </c>
      <c r="AM32" s="300" t="s">
        <v>182</v>
      </c>
      <c r="AN32" s="300">
        <v>23804</v>
      </c>
      <c r="AO32" s="157">
        <v>7000</v>
      </c>
      <c r="AP32" s="157"/>
      <c r="AQ32" s="157"/>
      <c r="AR32" s="157"/>
      <c r="AS32" s="157"/>
      <c r="AT32" s="157"/>
      <c r="AU32" s="157"/>
      <c r="AV32" s="157"/>
      <c r="AW32" s="157"/>
      <c r="AX32" s="157"/>
    </row>
    <row r="33" spans="1:50" s="122" customFormat="1" ht="21" customHeight="1" thickBot="1" x14ac:dyDescent="0.3">
      <c r="A33" s="231">
        <v>12</v>
      </c>
      <c r="B33" s="218" t="s">
        <v>189</v>
      </c>
      <c r="C33" s="194" t="s">
        <v>204</v>
      </c>
      <c r="D33" s="194" t="s">
        <v>162</v>
      </c>
      <c r="E33" s="195">
        <v>22802</v>
      </c>
      <c r="F33" s="196">
        <v>13000</v>
      </c>
      <c r="G33" s="197">
        <v>1</v>
      </c>
      <c r="H33" s="364">
        <f t="shared" si="0"/>
        <v>13000</v>
      </c>
      <c r="I33" s="365"/>
      <c r="J33" s="119"/>
      <c r="K33" s="119"/>
      <c r="L33" s="119"/>
      <c r="M33" s="119"/>
      <c r="N33" s="119"/>
      <c r="O33" s="119"/>
      <c r="P33" s="161"/>
      <c r="Q33" s="161" t="s">
        <v>176</v>
      </c>
      <c r="R33" s="161" t="s">
        <v>177</v>
      </c>
      <c r="S33" s="161" t="s">
        <v>177</v>
      </c>
      <c r="T33" s="161" t="s">
        <v>157</v>
      </c>
      <c r="U33" s="161">
        <v>13250</v>
      </c>
      <c r="V33" s="161"/>
      <c r="W33" s="119"/>
      <c r="X33" s="119"/>
      <c r="Y33" s="119"/>
      <c r="Z33" s="119"/>
      <c r="AA33" s="119"/>
      <c r="AB33" s="119"/>
      <c r="AC33" s="119"/>
      <c r="AD33" s="119"/>
      <c r="AE33" s="119"/>
      <c r="AF33" s="119"/>
      <c r="AG33" s="119"/>
      <c r="AH33" s="119"/>
      <c r="AI33" s="119"/>
      <c r="AJ33" s="157"/>
      <c r="AK33">
        <v>12</v>
      </c>
      <c r="AL33" t="s">
        <v>204</v>
      </c>
      <c r="AM33" s="300" t="s">
        <v>162</v>
      </c>
      <c r="AN33" s="300">
        <v>22802</v>
      </c>
      <c r="AO33" s="157">
        <f t="shared" si="1"/>
        <v>13000</v>
      </c>
      <c r="AP33" s="157"/>
      <c r="AQ33" s="157"/>
      <c r="AR33" s="157"/>
      <c r="AS33" s="157"/>
      <c r="AT33" s="157"/>
      <c r="AU33" s="157"/>
      <c r="AV33" s="157"/>
      <c r="AW33" s="157"/>
      <c r="AX33" s="157"/>
    </row>
    <row r="34" spans="1:50" s="122" customFormat="1" ht="21" customHeight="1" thickBot="1" x14ac:dyDescent="0.3">
      <c r="A34" s="231">
        <v>13</v>
      </c>
      <c r="B34" s="218" t="s">
        <v>189</v>
      </c>
      <c r="C34" s="194" t="s">
        <v>204</v>
      </c>
      <c r="D34" s="194" t="s">
        <v>163</v>
      </c>
      <c r="E34" s="195">
        <v>23314</v>
      </c>
      <c r="F34" s="196">
        <v>13000</v>
      </c>
      <c r="G34" s="197">
        <v>1</v>
      </c>
      <c r="H34" s="364">
        <f t="shared" si="0"/>
        <v>13000</v>
      </c>
      <c r="I34" s="365"/>
      <c r="J34" s="119"/>
      <c r="K34" s="119"/>
      <c r="L34" s="119"/>
      <c r="M34" s="119"/>
      <c r="N34" s="119"/>
      <c r="O34" s="119"/>
      <c r="P34" s="161"/>
      <c r="Q34" s="161"/>
      <c r="R34" s="161"/>
      <c r="S34" s="161"/>
      <c r="T34" s="161"/>
      <c r="U34" s="161"/>
      <c r="V34" s="161"/>
      <c r="W34" s="119"/>
      <c r="X34" s="119"/>
      <c r="Y34" s="119"/>
      <c r="Z34" s="119"/>
      <c r="AA34" s="119"/>
      <c r="AB34" s="119"/>
      <c r="AC34" s="119"/>
      <c r="AD34" s="119"/>
      <c r="AE34" s="119"/>
      <c r="AF34" s="119"/>
      <c r="AG34" s="119"/>
      <c r="AH34" s="119"/>
      <c r="AI34" s="119"/>
      <c r="AJ34" s="157"/>
      <c r="AK34">
        <v>13</v>
      </c>
      <c r="AL34" t="s">
        <v>204</v>
      </c>
      <c r="AM34" s="300" t="s">
        <v>163</v>
      </c>
      <c r="AN34" s="300">
        <v>23314</v>
      </c>
      <c r="AO34" s="157">
        <f t="shared" si="1"/>
        <v>13000</v>
      </c>
      <c r="AP34" s="157"/>
      <c r="AQ34" s="157"/>
      <c r="AR34" s="157"/>
      <c r="AS34" s="157"/>
      <c r="AT34" s="157"/>
      <c r="AU34" s="157"/>
      <c r="AV34" s="157"/>
      <c r="AW34" s="157"/>
      <c r="AX34" s="157"/>
    </row>
    <row r="35" spans="1:50" s="122" customFormat="1" ht="21" customHeight="1" thickBot="1" x14ac:dyDescent="0.3">
      <c r="A35" s="231">
        <v>14</v>
      </c>
      <c r="B35" s="218" t="s">
        <v>189</v>
      </c>
      <c r="C35" s="194" t="s">
        <v>204</v>
      </c>
      <c r="D35" s="194" t="s">
        <v>162</v>
      </c>
      <c r="E35" s="195">
        <v>23473</v>
      </c>
      <c r="F35" s="196">
        <v>13000</v>
      </c>
      <c r="G35" s="197">
        <v>1</v>
      </c>
      <c r="H35" s="364">
        <f t="shared" si="0"/>
        <v>13000</v>
      </c>
      <c r="I35" s="365"/>
      <c r="J35" s="119"/>
      <c r="K35" s="119"/>
      <c r="L35" s="119"/>
      <c r="M35" s="119"/>
      <c r="N35" s="119"/>
      <c r="O35" s="119"/>
      <c r="P35" s="161"/>
      <c r="Q35" s="161"/>
      <c r="R35" s="161"/>
      <c r="S35" s="161"/>
      <c r="T35" s="161"/>
      <c r="U35" s="161"/>
      <c r="V35" s="161"/>
      <c r="W35" s="119"/>
      <c r="X35" s="119"/>
      <c r="Y35" s="119"/>
      <c r="Z35" s="119"/>
      <c r="AA35" s="119"/>
      <c r="AB35" s="119"/>
      <c r="AC35" s="119"/>
      <c r="AD35" s="119"/>
      <c r="AE35" s="119"/>
      <c r="AF35" s="119"/>
      <c r="AG35" s="119"/>
      <c r="AH35" s="119"/>
      <c r="AI35" s="119"/>
      <c r="AJ35" s="157"/>
      <c r="AK35">
        <v>14</v>
      </c>
      <c r="AL35" t="s">
        <v>204</v>
      </c>
      <c r="AM35" s="300" t="s">
        <v>162</v>
      </c>
      <c r="AN35" s="300">
        <v>23473</v>
      </c>
      <c r="AO35" s="157">
        <f t="shared" si="1"/>
        <v>13000</v>
      </c>
      <c r="AP35" s="157"/>
      <c r="AQ35" s="157"/>
      <c r="AR35" s="157"/>
      <c r="AS35" s="157"/>
      <c r="AT35" s="157"/>
      <c r="AU35" s="157"/>
      <c r="AV35" s="157"/>
      <c r="AW35" s="157"/>
      <c r="AX35" s="157"/>
    </row>
    <row r="36" spans="1:50" s="122" customFormat="1" ht="21" customHeight="1" thickBot="1" x14ac:dyDescent="0.3">
      <c r="A36" s="231">
        <v>15</v>
      </c>
      <c r="B36" s="218" t="s">
        <v>189</v>
      </c>
      <c r="C36" s="194" t="s">
        <v>204</v>
      </c>
      <c r="D36" s="194" t="s">
        <v>199</v>
      </c>
      <c r="E36" s="195">
        <v>24196</v>
      </c>
      <c r="F36" s="196">
        <v>12000</v>
      </c>
      <c r="G36" s="197">
        <v>1</v>
      </c>
      <c r="H36" s="364">
        <f t="shared" si="0"/>
        <v>12000</v>
      </c>
      <c r="I36" s="365"/>
      <c r="J36" s="119"/>
      <c r="K36" s="119"/>
      <c r="L36" s="119"/>
      <c r="M36" s="119"/>
      <c r="N36" s="119"/>
      <c r="O36" s="119"/>
      <c r="P36" s="161"/>
      <c r="Q36" s="161"/>
      <c r="R36" s="161"/>
      <c r="S36" s="161"/>
      <c r="T36" s="161"/>
      <c r="U36" s="161"/>
      <c r="V36" s="161"/>
      <c r="W36" s="119"/>
      <c r="X36" s="119"/>
      <c r="Y36" s="119"/>
      <c r="Z36" s="119"/>
      <c r="AA36" s="119"/>
      <c r="AB36" s="119"/>
      <c r="AC36" s="119"/>
      <c r="AD36" s="119"/>
      <c r="AE36" s="119"/>
      <c r="AF36" s="119"/>
      <c r="AG36" s="119"/>
      <c r="AH36" s="119"/>
      <c r="AI36" s="119"/>
      <c r="AJ36" s="157"/>
      <c r="AK36">
        <v>15</v>
      </c>
      <c r="AL36" t="s">
        <v>204</v>
      </c>
      <c r="AM36" s="300" t="s">
        <v>199</v>
      </c>
      <c r="AN36" s="300">
        <v>24196</v>
      </c>
      <c r="AO36" s="157">
        <f t="shared" si="1"/>
        <v>12000</v>
      </c>
      <c r="AP36" s="157"/>
      <c r="AQ36" s="157"/>
      <c r="AR36" s="157"/>
      <c r="AS36" s="157"/>
      <c r="AT36" s="157"/>
      <c r="AU36" s="157"/>
      <c r="AV36" s="157"/>
      <c r="AW36" s="157"/>
      <c r="AX36" s="157"/>
    </row>
    <row r="37" spans="1:50" s="122" customFormat="1" ht="21" customHeight="1" thickBot="1" x14ac:dyDescent="0.3">
      <c r="A37" s="231">
        <v>16</v>
      </c>
      <c r="B37" s="218" t="s">
        <v>189</v>
      </c>
      <c r="C37" s="194" t="s">
        <v>204</v>
      </c>
      <c r="D37" s="194" t="s">
        <v>170</v>
      </c>
      <c r="E37" s="195">
        <v>24294</v>
      </c>
      <c r="F37" s="196">
        <v>9000</v>
      </c>
      <c r="G37" s="197">
        <v>1</v>
      </c>
      <c r="H37" s="364">
        <f t="shared" si="0"/>
        <v>9000</v>
      </c>
      <c r="I37" s="365"/>
      <c r="J37" s="119"/>
      <c r="K37" s="119"/>
      <c r="L37" s="119"/>
      <c r="M37" s="119"/>
      <c r="N37" s="119"/>
      <c r="O37" s="119"/>
      <c r="P37" s="161"/>
      <c r="Q37" s="161" t="s">
        <v>175</v>
      </c>
      <c r="R37" s="161" t="s">
        <v>175</v>
      </c>
      <c r="S37" s="161" t="s">
        <v>175</v>
      </c>
      <c r="T37" s="161" t="s">
        <v>158</v>
      </c>
      <c r="U37" s="161">
        <v>13200</v>
      </c>
      <c r="V37" s="161"/>
      <c r="W37" s="119"/>
      <c r="X37" s="119"/>
      <c r="Y37" s="119"/>
      <c r="Z37" s="119"/>
      <c r="AA37" s="119"/>
      <c r="AB37" s="119"/>
      <c r="AC37" s="119"/>
      <c r="AD37" s="119"/>
      <c r="AE37" s="119"/>
      <c r="AF37" s="119"/>
      <c r="AG37" s="119"/>
      <c r="AH37" s="119"/>
      <c r="AI37" s="119"/>
      <c r="AJ37" s="157"/>
      <c r="AK37">
        <v>16</v>
      </c>
      <c r="AL37" t="s">
        <v>204</v>
      </c>
      <c r="AM37" s="300" t="s">
        <v>170</v>
      </c>
      <c r="AN37" s="300">
        <v>24294</v>
      </c>
      <c r="AO37" s="157">
        <f t="shared" si="1"/>
        <v>9000</v>
      </c>
      <c r="AP37" s="157"/>
      <c r="AQ37" s="157"/>
      <c r="AR37" s="157"/>
      <c r="AS37" s="157"/>
      <c r="AT37" s="157"/>
      <c r="AU37" s="157"/>
      <c r="AV37" s="157"/>
      <c r="AW37" s="157"/>
      <c r="AX37" s="157"/>
    </row>
    <row r="38" spans="1:50" s="122" customFormat="1" ht="21" customHeight="1" thickBot="1" x14ac:dyDescent="0.3">
      <c r="A38" s="231">
        <v>17</v>
      </c>
      <c r="B38" s="218" t="s">
        <v>189</v>
      </c>
      <c r="C38" s="194" t="s">
        <v>148</v>
      </c>
      <c r="D38" s="194" t="s">
        <v>236</v>
      </c>
      <c r="E38" s="195">
        <v>22833</v>
      </c>
      <c r="F38" s="196">
        <v>6000</v>
      </c>
      <c r="G38" s="197">
        <v>1</v>
      </c>
      <c r="H38" s="364">
        <f t="shared" si="0"/>
        <v>6000</v>
      </c>
      <c r="I38" s="365"/>
      <c r="J38" s="119"/>
      <c r="K38" s="119"/>
      <c r="L38" s="119"/>
      <c r="M38" s="119"/>
      <c r="N38" s="119"/>
      <c r="O38" s="119"/>
      <c r="P38" s="161" t="s">
        <v>146</v>
      </c>
      <c r="Q38" s="161" t="s">
        <v>178</v>
      </c>
      <c r="R38" s="161" t="s">
        <v>179</v>
      </c>
      <c r="S38" s="161" t="s">
        <v>179</v>
      </c>
      <c r="T38" s="161" t="s">
        <v>158</v>
      </c>
      <c r="U38" s="161">
        <v>13200</v>
      </c>
      <c r="V38" s="161"/>
      <c r="W38" s="119"/>
      <c r="X38" s="119"/>
      <c r="Y38" s="119"/>
      <c r="Z38" s="119"/>
      <c r="AA38" s="119"/>
      <c r="AB38" s="119"/>
      <c r="AC38" s="119"/>
      <c r="AD38" s="119"/>
      <c r="AE38" s="119"/>
      <c r="AF38" s="119"/>
      <c r="AG38" s="119"/>
      <c r="AH38" s="119"/>
      <c r="AI38" s="119"/>
      <c r="AJ38" s="157"/>
      <c r="AK38">
        <v>17</v>
      </c>
      <c r="AL38" t="s">
        <v>148</v>
      </c>
      <c r="AM38" s="300" t="s">
        <v>236</v>
      </c>
      <c r="AN38" s="300">
        <v>22833</v>
      </c>
      <c r="AO38" s="157">
        <v>6000</v>
      </c>
      <c r="AP38" s="157"/>
      <c r="AQ38" s="157"/>
      <c r="AR38" s="157"/>
      <c r="AS38" s="157"/>
      <c r="AT38" s="157"/>
      <c r="AU38" s="157"/>
      <c r="AV38" s="157"/>
      <c r="AW38" s="157"/>
      <c r="AX38" s="157"/>
    </row>
    <row r="39" spans="1:50" s="122" customFormat="1" ht="21" customHeight="1" thickBot="1" x14ac:dyDescent="0.3">
      <c r="A39" s="231">
        <v>18</v>
      </c>
      <c r="B39" s="218" t="s">
        <v>189</v>
      </c>
      <c r="C39" s="194" t="s">
        <v>148</v>
      </c>
      <c r="D39" s="194" t="s">
        <v>162</v>
      </c>
      <c r="E39" s="195">
        <v>22990</v>
      </c>
      <c r="F39" s="196">
        <v>13000</v>
      </c>
      <c r="G39" s="197">
        <v>1</v>
      </c>
      <c r="H39" s="364">
        <f t="shared" si="0"/>
        <v>13000</v>
      </c>
      <c r="I39" s="365"/>
      <c r="J39" s="119"/>
      <c r="K39" s="119"/>
      <c r="L39" s="119"/>
      <c r="M39" s="119"/>
      <c r="N39" s="119"/>
      <c r="O39" s="119"/>
      <c r="P39" s="161"/>
      <c r="Q39" s="161" t="s">
        <v>163</v>
      </c>
      <c r="R39" s="161" t="s">
        <v>156</v>
      </c>
      <c r="S39" s="161" t="s">
        <v>156</v>
      </c>
      <c r="T39" s="161" t="s">
        <v>158</v>
      </c>
      <c r="U39" s="161">
        <v>13200</v>
      </c>
      <c r="V39" s="161"/>
      <c r="W39" s="119"/>
      <c r="X39" s="119"/>
      <c r="Y39" s="119"/>
      <c r="Z39" s="119"/>
      <c r="AA39" s="119"/>
      <c r="AB39" s="119"/>
      <c r="AC39" s="119"/>
      <c r="AD39" s="119"/>
      <c r="AE39" s="119"/>
      <c r="AF39" s="119"/>
      <c r="AG39" s="119"/>
      <c r="AH39" s="119"/>
      <c r="AI39" s="119"/>
      <c r="AJ39" s="157"/>
      <c r="AK39">
        <v>18</v>
      </c>
      <c r="AL39" t="s">
        <v>148</v>
      </c>
      <c r="AM39" s="300" t="s">
        <v>162</v>
      </c>
      <c r="AN39" s="300">
        <v>22990</v>
      </c>
      <c r="AO39" s="157">
        <f t="shared" si="1"/>
        <v>13000</v>
      </c>
      <c r="AP39" s="157"/>
      <c r="AQ39" s="157"/>
      <c r="AR39" s="157"/>
      <c r="AS39" s="157"/>
      <c r="AT39" s="157"/>
      <c r="AU39" s="157"/>
      <c r="AV39" s="157"/>
      <c r="AW39" s="157"/>
      <c r="AX39" s="157"/>
    </row>
    <row r="40" spans="1:50" s="122" customFormat="1" ht="21" customHeight="1" thickBot="1" x14ac:dyDescent="0.3">
      <c r="A40" s="231">
        <v>19</v>
      </c>
      <c r="B40" s="218" t="s">
        <v>189</v>
      </c>
      <c r="C40" s="194" t="s">
        <v>148</v>
      </c>
      <c r="D40" s="194" t="s">
        <v>163</v>
      </c>
      <c r="E40" s="195">
        <v>24069</v>
      </c>
      <c r="F40" s="196">
        <v>13000</v>
      </c>
      <c r="G40" s="197">
        <v>1</v>
      </c>
      <c r="H40" s="364">
        <f t="shared" si="0"/>
        <v>13000</v>
      </c>
      <c r="I40" s="365"/>
      <c r="J40" s="119"/>
      <c r="K40" s="119"/>
      <c r="L40" s="119"/>
      <c r="M40" s="119"/>
      <c r="N40" s="119"/>
      <c r="O40" s="119"/>
      <c r="P40" s="161"/>
      <c r="Q40" s="161"/>
      <c r="R40" s="161"/>
      <c r="S40" s="161"/>
      <c r="T40" s="161"/>
      <c r="U40" s="161"/>
      <c r="V40" s="161"/>
      <c r="W40" s="119"/>
      <c r="X40" s="119"/>
      <c r="Y40" s="119"/>
      <c r="Z40" s="119"/>
      <c r="AA40" s="119"/>
      <c r="AB40" s="119"/>
      <c r="AC40" s="119"/>
      <c r="AD40" s="119"/>
      <c r="AE40" s="119"/>
      <c r="AF40" s="119"/>
      <c r="AG40" s="119"/>
      <c r="AH40" s="119"/>
      <c r="AI40" s="119"/>
      <c r="AJ40" s="157"/>
      <c r="AK40">
        <v>19</v>
      </c>
      <c r="AL40" t="s">
        <v>148</v>
      </c>
      <c r="AM40" s="300" t="s">
        <v>163</v>
      </c>
      <c r="AN40" s="300">
        <v>24069</v>
      </c>
      <c r="AO40" s="157">
        <f t="shared" si="1"/>
        <v>13000</v>
      </c>
      <c r="AP40" s="157"/>
      <c r="AQ40" s="157"/>
      <c r="AR40" s="157"/>
      <c r="AS40" s="157"/>
      <c r="AT40" s="157"/>
      <c r="AU40" s="157"/>
      <c r="AV40" s="157"/>
      <c r="AW40" s="157"/>
      <c r="AX40" s="157"/>
    </row>
    <row r="41" spans="1:50" s="122" customFormat="1" ht="21" customHeight="1" thickBot="1" x14ac:dyDescent="0.3">
      <c r="A41" s="231">
        <v>20</v>
      </c>
      <c r="B41" s="218" t="s">
        <v>189</v>
      </c>
      <c r="C41" s="194" t="s">
        <v>148</v>
      </c>
      <c r="D41" s="194" t="s">
        <v>162</v>
      </c>
      <c r="E41" s="195">
        <v>24226</v>
      </c>
      <c r="F41" s="196">
        <v>13000</v>
      </c>
      <c r="G41" s="197">
        <v>1</v>
      </c>
      <c r="H41" s="364">
        <f t="shared" si="0"/>
        <v>13000</v>
      </c>
      <c r="I41" s="365"/>
      <c r="J41" s="119"/>
      <c r="K41" s="119"/>
      <c r="L41" s="119"/>
      <c r="M41" s="119"/>
      <c r="N41" s="119"/>
      <c r="O41" s="119"/>
      <c r="P41" s="161"/>
      <c r="Q41" s="161"/>
      <c r="R41" s="161"/>
      <c r="S41" s="161"/>
      <c r="T41" s="161"/>
      <c r="U41" s="161"/>
      <c r="V41" s="161"/>
      <c r="W41" s="119"/>
      <c r="X41" s="119"/>
      <c r="Y41" s="119"/>
      <c r="Z41" s="119"/>
      <c r="AA41" s="119"/>
      <c r="AB41" s="119"/>
      <c r="AC41" s="119"/>
      <c r="AD41" s="119"/>
      <c r="AE41" s="119"/>
      <c r="AF41" s="119"/>
      <c r="AG41" s="119"/>
      <c r="AH41" s="119"/>
      <c r="AI41" s="119"/>
      <c r="AJ41" s="157"/>
      <c r="AK41">
        <v>20</v>
      </c>
      <c r="AL41" t="s">
        <v>148</v>
      </c>
      <c r="AM41" s="300" t="s">
        <v>162</v>
      </c>
      <c r="AN41" s="300">
        <v>24226</v>
      </c>
      <c r="AO41" s="157">
        <f t="shared" si="1"/>
        <v>13000</v>
      </c>
      <c r="AP41" s="157"/>
      <c r="AQ41" s="157"/>
      <c r="AR41" s="157"/>
      <c r="AS41" s="157"/>
      <c r="AT41" s="157"/>
      <c r="AU41" s="157"/>
      <c r="AV41" s="157"/>
      <c r="AW41" s="157"/>
      <c r="AX41" s="157"/>
    </row>
    <row r="42" spans="1:50" s="122" customFormat="1" ht="21" customHeight="1" x14ac:dyDescent="0.25">
      <c r="A42" s="231">
        <v>21</v>
      </c>
      <c r="B42" s="218" t="s">
        <v>189</v>
      </c>
      <c r="C42" s="194" t="s">
        <v>149</v>
      </c>
      <c r="D42" s="194" t="s">
        <v>202</v>
      </c>
      <c r="E42" s="195">
        <v>22986</v>
      </c>
      <c r="F42" s="196">
        <v>6000</v>
      </c>
      <c r="G42" s="197">
        <v>1</v>
      </c>
      <c r="H42" s="364">
        <f t="shared" si="0"/>
        <v>6000</v>
      </c>
      <c r="I42" s="365"/>
      <c r="J42" s="119"/>
      <c r="K42" s="119"/>
      <c r="L42" s="119"/>
      <c r="M42" s="119"/>
      <c r="N42" s="119"/>
      <c r="O42" s="119"/>
      <c r="P42" s="161"/>
      <c r="Q42" s="161"/>
      <c r="R42" s="161"/>
      <c r="S42" s="161"/>
      <c r="T42" s="161"/>
      <c r="U42" s="161"/>
      <c r="V42" s="161"/>
      <c r="W42" s="119"/>
      <c r="X42" s="119"/>
      <c r="Y42" s="119"/>
      <c r="Z42" s="119"/>
      <c r="AA42" s="119"/>
      <c r="AB42" s="119"/>
      <c r="AC42" s="119"/>
      <c r="AD42" s="119"/>
      <c r="AE42" s="119"/>
      <c r="AF42" s="119"/>
      <c r="AG42" s="119"/>
      <c r="AH42" s="119"/>
      <c r="AI42" s="119"/>
      <c r="AJ42" s="157"/>
      <c r="AK42">
        <v>21</v>
      </c>
      <c r="AL42" t="s">
        <v>149</v>
      </c>
      <c r="AM42" t="s">
        <v>202</v>
      </c>
      <c r="AN42">
        <v>22986</v>
      </c>
      <c r="AO42" s="157">
        <f t="shared" si="1"/>
        <v>6000</v>
      </c>
      <c r="AP42" s="157"/>
      <c r="AQ42" s="157"/>
      <c r="AR42" s="157"/>
      <c r="AS42" s="157"/>
      <c r="AT42" s="157"/>
      <c r="AU42" s="157"/>
      <c r="AV42" s="157"/>
      <c r="AW42" s="157"/>
      <c r="AX42" s="157"/>
    </row>
    <row r="43" spans="1:50" s="122" customFormat="1" ht="21" customHeight="1" x14ac:dyDescent="0.25">
      <c r="A43" s="231">
        <v>22</v>
      </c>
      <c r="B43" s="218" t="s">
        <v>189</v>
      </c>
      <c r="C43" s="194" t="s">
        <v>149</v>
      </c>
      <c r="D43" s="194" t="s">
        <v>225</v>
      </c>
      <c r="E43" s="195">
        <v>23129</v>
      </c>
      <c r="F43" s="196">
        <v>7000</v>
      </c>
      <c r="G43" s="197">
        <v>1</v>
      </c>
      <c r="H43" s="364">
        <f t="shared" si="0"/>
        <v>7000</v>
      </c>
      <c r="I43" s="365"/>
      <c r="J43" s="119"/>
      <c r="K43" s="119"/>
      <c r="L43" s="119"/>
      <c r="M43" s="119"/>
      <c r="N43" s="119"/>
      <c r="O43" s="119"/>
      <c r="P43" s="161"/>
      <c r="Q43" s="161" t="s">
        <v>180</v>
      </c>
      <c r="R43" s="161" t="s">
        <v>180</v>
      </c>
      <c r="S43" s="161" t="s">
        <v>180</v>
      </c>
      <c r="T43" s="161" t="s">
        <v>166</v>
      </c>
      <c r="U43" s="161">
        <v>10000</v>
      </c>
      <c r="V43" s="161"/>
      <c r="W43" s="119"/>
      <c r="X43" s="119"/>
      <c r="Y43" s="119"/>
      <c r="Z43" s="119"/>
      <c r="AA43" s="119"/>
      <c r="AB43" s="119"/>
      <c r="AC43" s="119"/>
      <c r="AD43" s="119"/>
      <c r="AE43" s="119"/>
      <c r="AF43" s="119"/>
      <c r="AG43" s="119"/>
      <c r="AH43" s="119"/>
      <c r="AI43" s="119"/>
      <c r="AJ43" s="157"/>
      <c r="AK43">
        <v>22</v>
      </c>
      <c r="AL43" t="s">
        <v>149</v>
      </c>
      <c r="AM43" t="s">
        <v>225</v>
      </c>
      <c r="AN43">
        <v>23129</v>
      </c>
      <c r="AO43" s="157">
        <f t="shared" si="1"/>
        <v>7000</v>
      </c>
      <c r="AP43" s="157"/>
      <c r="AQ43" s="157"/>
      <c r="AR43" s="157"/>
      <c r="AS43" s="157"/>
      <c r="AT43" s="157"/>
      <c r="AU43" s="157"/>
      <c r="AV43" s="157"/>
      <c r="AW43" s="157"/>
      <c r="AX43" s="157"/>
    </row>
    <row r="44" spans="1:50" s="122" customFormat="1" ht="21" customHeight="1" x14ac:dyDescent="0.25">
      <c r="A44" s="231">
        <v>23</v>
      </c>
      <c r="B44" s="218" t="s">
        <v>189</v>
      </c>
      <c r="C44" s="194" t="s">
        <v>149</v>
      </c>
      <c r="D44" s="194" t="s">
        <v>162</v>
      </c>
      <c r="E44" s="195">
        <v>23447</v>
      </c>
      <c r="F44" s="196">
        <v>13000</v>
      </c>
      <c r="G44" s="197">
        <v>1</v>
      </c>
      <c r="H44" s="364">
        <f t="shared" si="0"/>
        <v>13000</v>
      </c>
      <c r="I44" s="365"/>
      <c r="J44" s="119"/>
      <c r="K44" s="119"/>
      <c r="L44" s="119"/>
      <c r="M44" s="119"/>
      <c r="N44" s="119"/>
      <c r="O44" s="119"/>
      <c r="P44" s="161"/>
      <c r="Q44" s="161" t="s">
        <v>178</v>
      </c>
      <c r="R44" s="161" t="s">
        <v>179</v>
      </c>
      <c r="S44" s="161" t="s">
        <v>179</v>
      </c>
      <c r="T44" s="161" t="s">
        <v>158</v>
      </c>
      <c r="U44" s="161">
        <v>13200</v>
      </c>
      <c r="V44" s="161"/>
      <c r="W44" s="119"/>
      <c r="X44" s="119"/>
      <c r="Y44" s="119"/>
      <c r="Z44" s="119"/>
      <c r="AA44" s="119"/>
      <c r="AB44" s="119"/>
      <c r="AC44" s="119"/>
      <c r="AD44" s="119"/>
      <c r="AE44" s="119"/>
      <c r="AF44" s="119"/>
      <c r="AG44" s="119"/>
      <c r="AH44" s="119"/>
      <c r="AI44" s="119"/>
      <c r="AJ44" s="157"/>
      <c r="AK44">
        <v>23</v>
      </c>
      <c r="AL44" t="s">
        <v>149</v>
      </c>
      <c r="AM44" t="s">
        <v>162</v>
      </c>
      <c r="AN44">
        <v>23447</v>
      </c>
      <c r="AO44" s="157">
        <f t="shared" si="1"/>
        <v>13000</v>
      </c>
      <c r="AP44" s="157"/>
      <c r="AQ44" s="157"/>
      <c r="AR44" s="157"/>
      <c r="AS44" s="157"/>
      <c r="AT44" s="157"/>
      <c r="AU44" s="157"/>
      <c r="AV44" s="157"/>
      <c r="AW44" s="157"/>
      <c r="AX44" s="157"/>
    </row>
    <row r="45" spans="1:50" s="122" customFormat="1" ht="21" customHeight="1" thickBot="1" x14ac:dyDescent="0.3">
      <c r="A45" s="231">
        <v>24</v>
      </c>
      <c r="B45" s="218" t="s">
        <v>189</v>
      </c>
      <c r="C45" s="194" t="s">
        <v>149</v>
      </c>
      <c r="D45" s="194" t="s">
        <v>163</v>
      </c>
      <c r="E45" s="195">
        <v>24119</v>
      </c>
      <c r="F45" s="196">
        <v>13000</v>
      </c>
      <c r="G45" s="197">
        <v>1</v>
      </c>
      <c r="H45" s="364">
        <f t="shared" si="0"/>
        <v>13000</v>
      </c>
      <c r="I45" s="365"/>
      <c r="J45" s="119"/>
      <c r="K45" s="119"/>
      <c r="L45" s="119"/>
      <c r="M45" s="119"/>
      <c r="N45" s="119"/>
      <c r="O45" s="119"/>
      <c r="P45" s="161" t="s">
        <v>147</v>
      </c>
      <c r="Q45" s="161" t="s">
        <v>162</v>
      </c>
      <c r="R45" s="161" t="s">
        <v>155</v>
      </c>
      <c r="S45" s="161" t="s">
        <v>155</v>
      </c>
      <c r="T45" s="161" t="s">
        <v>157</v>
      </c>
      <c r="U45" s="161">
        <v>13250</v>
      </c>
      <c r="V45" s="161"/>
      <c r="W45" s="119"/>
      <c r="X45" s="119"/>
      <c r="Y45" s="119"/>
      <c r="Z45" s="119"/>
      <c r="AA45" s="119"/>
      <c r="AB45" s="119"/>
      <c r="AC45" s="119"/>
      <c r="AD45" s="119"/>
      <c r="AE45" s="119"/>
      <c r="AF45" s="119"/>
      <c r="AG45" s="119"/>
      <c r="AH45" s="119"/>
      <c r="AI45" s="119"/>
      <c r="AJ45" s="157"/>
      <c r="AK45">
        <v>24</v>
      </c>
      <c r="AL45" t="s">
        <v>149</v>
      </c>
      <c r="AM45" t="s">
        <v>163</v>
      </c>
      <c r="AN45">
        <v>24119</v>
      </c>
      <c r="AO45" s="157">
        <f t="shared" si="1"/>
        <v>13000</v>
      </c>
      <c r="AP45" s="157"/>
      <c r="AQ45" s="157"/>
      <c r="AR45" s="157"/>
      <c r="AS45" s="157"/>
      <c r="AT45" s="157"/>
      <c r="AU45" s="157"/>
      <c r="AV45" s="157"/>
      <c r="AW45" s="157"/>
      <c r="AX45" s="157"/>
    </row>
    <row r="46" spans="1:50" s="122" customFormat="1" ht="17.100000000000001" customHeight="1" thickBot="1" x14ac:dyDescent="0.3">
      <c r="A46" s="231"/>
      <c r="B46" s="218"/>
      <c r="C46" s="194"/>
      <c r="D46" s="194"/>
      <c r="E46" s="195"/>
      <c r="F46" s="196"/>
      <c r="G46" s="197"/>
      <c r="H46" s="364">
        <f t="shared" si="0"/>
        <v>0</v>
      </c>
      <c r="I46" s="365"/>
      <c r="J46" s="119"/>
      <c r="K46" s="119"/>
      <c r="L46" s="119"/>
      <c r="M46" s="119"/>
      <c r="N46" s="119"/>
      <c r="O46" s="119"/>
      <c r="P46" s="161"/>
      <c r="Q46" s="161"/>
      <c r="R46" s="161"/>
      <c r="S46" s="161"/>
      <c r="T46" s="161"/>
      <c r="U46" s="161"/>
      <c r="V46" s="161"/>
      <c r="W46" s="119"/>
      <c r="X46" s="119"/>
      <c r="Y46" s="119"/>
      <c r="Z46" s="119"/>
      <c r="AA46" s="119"/>
      <c r="AB46" s="119"/>
      <c r="AC46" s="119"/>
      <c r="AD46" s="119"/>
      <c r="AE46" s="119"/>
      <c r="AF46" s="119"/>
      <c r="AG46" s="119"/>
      <c r="AH46" s="119"/>
      <c r="AI46" s="119"/>
      <c r="AJ46" s="156"/>
      <c r="AK46">
        <v>25</v>
      </c>
      <c r="AL46" t="s">
        <v>150</v>
      </c>
      <c r="AM46" s="300" t="s">
        <v>162</v>
      </c>
      <c r="AN46" s="300">
        <v>22794</v>
      </c>
      <c r="AO46" s="157">
        <f t="shared" si="1"/>
        <v>13000</v>
      </c>
      <c r="AP46" s="157"/>
      <c r="AQ46" s="157"/>
      <c r="AR46" s="157"/>
      <c r="AS46" s="157"/>
      <c r="AT46" s="157"/>
      <c r="AU46" s="157"/>
      <c r="AV46" s="157"/>
      <c r="AW46" s="157"/>
      <c r="AX46" s="157"/>
    </row>
    <row r="47" spans="1:50" s="122" customFormat="1" ht="17.100000000000001" customHeight="1" thickBot="1" x14ac:dyDescent="0.3">
      <c r="A47" s="231"/>
      <c r="B47" s="218"/>
      <c r="C47" s="194"/>
      <c r="D47" s="194"/>
      <c r="E47" s="195"/>
      <c r="F47" s="196"/>
      <c r="G47" s="197"/>
      <c r="H47" s="364">
        <f t="shared" si="0"/>
        <v>0</v>
      </c>
      <c r="I47" s="365"/>
      <c r="J47" s="119"/>
      <c r="K47" s="119"/>
      <c r="L47" s="119"/>
      <c r="M47" s="119"/>
      <c r="N47" s="119"/>
      <c r="O47" s="119"/>
      <c r="P47" s="161"/>
      <c r="Q47" s="161"/>
      <c r="R47" s="161"/>
      <c r="S47" s="161"/>
      <c r="T47" s="161"/>
      <c r="U47" s="161"/>
      <c r="V47" s="161"/>
      <c r="W47" s="119"/>
      <c r="X47" s="119"/>
      <c r="Y47" s="119"/>
      <c r="Z47" s="119"/>
      <c r="AA47" s="119"/>
      <c r="AB47" s="119"/>
      <c r="AC47" s="119"/>
      <c r="AD47" s="119"/>
      <c r="AE47" s="119"/>
      <c r="AF47" s="119"/>
      <c r="AG47" s="119"/>
      <c r="AH47" s="119"/>
      <c r="AI47" s="119"/>
      <c r="AJ47" s="157"/>
      <c r="AK47">
        <v>26</v>
      </c>
      <c r="AL47" t="s">
        <v>150</v>
      </c>
      <c r="AM47" s="300" t="s">
        <v>163</v>
      </c>
      <c r="AN47" s="300">
        <v>23577</v>
      </c>
      <c r="AO47" s="157">
        <f t="shared" si="1"/>
        <v>13000</v>
      </c>
      <c r="AP47" s="157"/>
      <c r="AQ47" s="157"/>
      <c r="AR47" s="157"/>
      <c r="AS47" s="157"/>
      <c r="AT47" s="157"/>
      <c r="AU47" s="157"/>
      <c r="AV47" s="157"/>
      <c r="AW47" s="157"/>
      <c r="AX47" s="157"/>
    </row>
    <row r="48" spans="1:50" s="122" customFormat="1" ht="17.100000000000001" customHeight="1" thickBot="1" x14ac:dyDescent="0.3">
      <c r="A48" s="231"/>
      <c r="B48" s="218"/>
      <c r="C48" s="194"/>
      <c r="D48" s="194"/>
      <c r="E48" s="195"/>
      <c r="F48" s="196"/>
      <c r="G48" s="197"/>
      <c r="H48" s="364">
        <f t="shared" si="0"/>
        <v>0</v>
      </c>
      <c r="I48" s="365"/>
      <c r="J48" s="119"/>
      <c r="K48" s="119"/>
      <c r="L48" s="119"/>
      <c r="M48" s="119"/>
      <c r="N48" s="119"/>
      <c r="O48" s="119"/>
      <c r="P48" s="161"/>
      <c r="Q48" s="161"/>
      <c r="R48" s="161"/>
      <c r="S48" s="161"/>
      <c r="T48" s="161"/>
      <c r="U48" s="161"/>
      <c r="V48" s="161"/>
      <c r="W48" s="119"/>
      <c r="X48" s="119"/>
      <c r="Y48" s="119"/>
      <c r="Z48" s="119"/>
      <c r="AA48" s="119"/>
      <c r="AB48" s="119"/>
      <c r="AC48" s="119"/>
      <c r="AD48" s="119"/>
      <c r="AE48" s="119"/>
      <c r="AF48" s="119"/>
      <c r="AG48" s="119"/>
      <c r="AH48" s="119"/>
      <c r="AI48" s="119"/>
      <c r="AJ48" s="157"/>
      <c r="AK48">
        <v>27</v>
      </c>
      <c r="AL48" t="s">
        <v>150</v>
      </c>
      <c r="AM48" s="300" t="s">
        <v>162</v>
      </c>
      <c r="AN48" s="300">
        <v>23735</v>
      </c>
      <c r="AO48" s="157">
        <f t="shared" si="1"/>
        <v>13000</v>
      </c>
      <c r="AP48" s="157"/>
      <c r="AQ48" s="157"/>
      <c r="AR48" s="157"/>
      <c r="AS48" s="157"/>
      <c r="AT48" s="157"/>
      <c r="AU48" s="157"/>
      <c r="AV48" s="157"/>
      <c r="AW48" s="157"/>
      <c r="AX48" s="157"/>
    </row>
    <row r="49" spans="1:50" s="122" customFormat="1" ht="17.100000000000001" customHeight="1" thickBot="1" x14ac:dyDescent="0.3">
      <c r="A49" s="231"/>
      <c r="B49" s="218"/>
      <c r="C49" s="194"/>
      <c r="D49" s="194"/>
      <c r="E49" s="195"/>
      <c r="F49" s="196"/>
      <c r="G49" s="197"/>
      <c r="H49" s="364">
        <f t="shared" si="0"/>
        <v>0</v>
      </c>
      <c r="I49" s="365"/>
      <c r="J49" s="119"/>
      <c r="K49" s="119"/>
      <c r="L49" s="119"/>
      <c r="M49" s="119"/>
      <c r="N49" s="119"/>
      <c r="O49" s="119"/>
      <c r="P49" s="161"/>
      <c r="Q49" s="161"/>
      <c r="R49" s="161"/>
      <c r="S49" s="161"/>
      <c r="T49" s="161"/>
      <c r="U49" s="161"/>
      <c r="V49" s="161"/>
      <c r="W49" s="119"/>
      <c r="X49" s="119"/>
      <c r="Y49" s="119"/>
      <c r="Z49" s="119"/>
      <c r="AA49" s="119"/>
      <c r="AB49" s="119"/>
      <c r="AC49" s="119"/>
      <c r="AD49" s="119"/>
      <c r="AE49" s="119"/>
      <c r="AF49" s="119"/>
      <c r="AG49" s="119"/>
      <c r="AH49" s="119"/>
      <c r="AI49" s="119"/>
      <c r="AJ49" s="157"/>
      <c r="AK49">
        <v>28</v>
      </c>
      <c r="AL49" t="s">
        <v>232</v>
      </c>
      <c r="AM49" s="300" t="s">
        <v>163</v>
      </c>
      <c r="AN49" s="300">
        <v>22727</v>
      </c>
      <c r="AO49" s="157">
        <f t="shared" si="1"/>
        <v>13000</v>
      </c>
      <c r="AP49" s="157"/>
      <c r="AQ49" s="157"/>
      <c r="AR49" s="157"/>
      <c r="AS49" s="157"/>
      <c r="AT49" s="157"/>
      <c r="AU49" s="157"/>
      <c r="AV49" s="157"/>
      <c r="AW49" s="157"/>
      <c r="AX49" s="157"/>
    </row>
    <row r="50" spans="1:50" s="122" customFormat="1" ht="17.100000000000001" customHeight="1" thickBot="1" x14ac:dyDescent="0.3">
      <c r="A50" s="231"/>
      <c r="B50" s="218"/>
      <c r="C50" s="194"/>
      <c r="D50" s="194"/>
      <c r="E50" s="195"/>
      <c r="F50" s="196"/>
      <c r="G50" s="197"/>
      <c r="H50" s="364">
        <f t="shared" si="0"/>
        <v>0</v>
      </c>
      <c r="I50" s="365"/>
      <c r="J50" s="119"/>
      <c r="K50" s="119"/>
      <c r="L50" s="119"/>
      <c r="M50" s="119"/>
      <c r="N50" s="119"/>
      <c r="O50" s="119"/>
      <c r="P50" s="161"/>
      <c r="Q50" s="161"/>
      <c r="R50" s="161"/>
      <c r="S50" s="161"/>
      <c r="T50" s="161"/>
      <c r="U50" s="161"/>
      <c r="V50" s="161"/>
      <c r="W50" s="119"/>
      <c r="X50" s="119"/>
      <c r="Y50" s="119"/>
      <c r="Z50" s="119"/>
      <c r="AA50" s="119"/>
      <c r="AB50" s="119"/>
      <c r="AC50" s="119"/>
      <c r="AD50" s="119"/>
      <c r="AE50" s="119"/>
      <c r="AF50" s="119"/>
      <c r="AG50" s="119"/>
      <c r="AH50" s="119"/>
      <c r="AI50" s="119"/>
      <c r="AJ50" s="157"/>
      <c r="AK50">
        <v>29</v>
      </c>
      <c r="AL50" t="s">
        <v>232</v>
      </c>
      <c r="AM50" s="300" t="s">
        <v>162</v>
      </c>
      <c r="AN50" s="300">
        <v>22992</v>
      </c>
      <c r="AO50" s="157">
        <f t="shared" si="1"/>
        <v>13000</v>
      </c>
      <c r="AP50" s="157"/>
      <c r="AQ50" s="157"/>
      <c r="AR50" s="157"/>
      <c r="AS50" s="157"/>
      <c r="AT50" s="157"/>
      <c r="AU50" s="157"/>
      <c r="AV50" s="157"/>
      <c r="AW50" s="157"/>
      <c r="AX50" s="157"/>
    </row>
    <row r="51" spans="1:50" s="122" customFormat="1" ht="17.100000000000001" customHeight="1" x14ac:dyDescent="0.25">
      <c r="A51" s="231"/>
      <c r="B51" s="218"/>
      <c r="C51" s="194"/>
      <c r="D51" s="198"/>
      <c r="E51" s="199"/>
      <c r="F51" s="200"/>
      <c r="G51" s="197"/>
      <c r="H51" s="364">
        <f t="shared" si="0"/>
        <v>0</v>
      </c>
      <c r="I51" s="365"/>
      <c r="J51" s="119"/>
      <c r="K51" s="119"/>
      <c r="L51" s="119"/>
      <c r="M51" s="119"/>
      <c r="N51" s="119"/>
      <c r="O51" s="119"/>
      <c r="P51" s="161"/>
      <c r="Q51" s="161"/>
      <c r="R51" s="161"/>
      <c r="S51" s="161"/>
      <c r="T51" s="161"/>
      <c r="U51" s="161"/>
      <c r="V51" s="161"/>
      <c r="W51" s="119"/>
      <c r="X51" s="119"/>
      <c r="Y51" s="119"/>
      <c r="Z51" s="119"/>
      <c r="AA51" s="119"/>
      <c r="AB51" s="119"/>
      <c r="AC51" s="119"/>
      <c r="AD51" s="119"/>
      <c r="AE51" s="119"/>
      <c r="AF51" s="119"/>
      <c r="AG51" s="119"/>
      <c r="AH51" s="119"/>
      <c r="AI51" s="119"/>
      <c r="AJ51" s="157"/>
      <c r="AK51"/>
      <c r="AL51"/>
      <c r="AM51"/>
      <c r="AN51" s="157"/>
      <c r="AO51" s="157"/>
      <c r="AP51" s="157"/>
      <c r="AQ51" s="157"/>
      <c r="AR51" s="157"/>
      <c r="AS51" s="157"/>
      <c r="AT51" s="157"/>
      <c r="AU51" s="157"/>
      <c r="AV51" s="157"/>
      <c r="AW51" s="157"/>
      <c r="AX51" s="157"/>
    </row>
    <row r="52" spans="1:50" s="122" customFormat="1" ht="17.100000000000001" customHeight="1" x14ac:dyDescent="0.25">
      <c r="A52" s="231"/>
      <c r="B52" s="218"/>
      <c r="C52" s="194"/>
      <c r="D52" s="198"/>
      <c r="E52" s="199"/>
      <c r="F52" s="200"/>
      <c r="G52" s="197"/>
      <c r="H52" s="364">
        <f t="shared" si="0"/>
        <v>0</v>
      </c>
      <c r="I52" s="365"/>
      <c r="J52" s="119"/>
      <c r="K52" s="119"/>
      <c r="L52" s="119"/>
      <c r="M52" s="119"/>
      <c r="N52" s="119"/>
      <c r="O52" s="119"/>
      <c r="P52" s="161"/>
      <c r="Q52" s="161"/>
      <c r="R52" s="161"/>
      <c r="S52" s="161"/>
      <c r="T52" s="161"/>
      <c r="U52" s="161"/>
      <c r="V52" s="161"/>
      <c r="W52" s="119"/>
      <c r="X52" s="119"/>
      <c r="Y52" s="119"/>
      <c r="Z52" s="119"/>
      <c r="AA52" s="119"/>
      <c r="AB52" s="119"/>
      <c r="AC52" s="119"/>
      <c r="AD52" s="119"/>
      <c r="AE52" s="119"/>
      <c r="AF52" s="119"/>
      <c r="AG52" s="119"/>
      <c r="AH52" s="119"/>
      <c r="AI52" s="119"/>
      <c r="AJ52" s="157"/>
      <c r="AK52"/>
      <c r="AL52"/>
      <c r="AM52"/>
      <c r="AN52" s="157"/>
      <c r="AO52" s="157"/>
      <c r="AP52" s="157"/>
      <c r="AQ52" s="157"/>
      <c r="AR52" s="157"/>
      <c r="AS52" s="157"/>
      <c r="AT52" s="157"/>
      <c r="AU52" s="157"/>
      <c r="AV52" s="157"/>
      <c r="AW52" s="157"/>
      <c r="AX52" s="157"/>
    </row>
    <row r="53" spans="1:50" s="122" customFormat="1" ht="17.100000000000001" customHeight="1" x14ac:dyDescent="0.25">
      <c r="A53" s="231"/>
      <c r="B53" s="218"/>
      <c r="C53" s="194"/>
      <c r="D53" s="198"/>
      <c r="E53" s="199"/>
      <c r="F53" s="200"/>
      <c r="G53" s="197"/>
      <c r="H53" s="364">
        <f t="shared" si="0"/>
        <v>0</v>
      </c>
      <c r="I53" s="365"/>
      <c r="J53" s="119"/>
      <c r="K53" s="119"/>
      <c r="L53" s="119"/>
      <c r="M53" s="119"/>
      <c r="N53" s="119"/>
      <c r="O53" s="119"/>
      <c r="P53" s="161"/>
      <c r="Q53" s="161"/>
      <c r="R53" s="161"/>
      <c r="S53" s="161"/>
      <c r="T53" s="161"/>
      <c r="U53" s="161"/>
      <c r="V53" s="161"/>
      <c r="W53" s="119"/>
      <c r="X53" s="119"/>
      <c r="Y53" s="119"/>
      <c r="Z53" s="119"/>
      <c r="AA53" s="119"/>
      <c r="AB53" s="119"/>
      <c r="AC53" s="119"/>
      <c r="AD53" s="119"/>
      <c r="AE53" s="119"/>
      <c r="AF53" s="119"/>
      <c r="AG53" s="119"/>
      <c r="AH53" s="119"/>
      <c r="AI53" s="119"/>
      <c r="AJ53" s="157"/>
      <c r="AK53"/>
      <c r="AL53"/>
      <c r="AM53"/>
      <c r="AN53" s="157"/>
      <c r="AO53" s="157"/>
      <c r="AP53" s="157"/>
      <c r="AQ53" s="157"/>
      <c r="AR53" s="157"/>
      <c r="AS53" s="157"/>
      <c r="AT53" s="157"/>
      <c r="AU53" s="157"/>
      <c r="AV53" s="157"/>
      <c r="AW53" s="157"/>
      <c r="AX53" s="157"/>
    </row>
    <row r="54" spans="1:50" s="122" customFormat="1" ht="18" customHeight="1" x14ac:dyDescent="0.25">
      <c r="A54" s="232"/>
      <c r="B54" s="218"/>
      <c r="C54" s="234"/>
      <c r="D54" s="234"/>
      <c r="E54" s="235"/>
      <c r="F54" s="280"/>
      <c r="G54" s="237"/>
      <c r="H54" s="368">
        <f t="shared" si="0"/>
        <v>0</v>
      </c>
      <c r="I54" s="369"/>
      <c r="J54" s="119"/>
      <c r="K54" s="119"/>
      <c r="L54" s="119"/>
      <c r="M54" s="119"/>
      <c r="N54" s="119"/>
      <c r="O54" s="119"/>
      <c r="P54" s="161"/>
      <c r="Q54" s="161" t="s">
        <v>176</v>
      </c>
      <c r="R54" s="161" t="s">
        <v>177</v>
      </c>
      <c r="S54" s="161" t="s">
        <v>177</v>
      </c>
      <c r="T54" s="161" t="s">
        <v>157</v>
      </c>
      <c r="U54" s="161">
        <v>13250</v>
      </c>
      <c r="V54" s="161"/>
      <c r="W54" s="119"/>
      <c r="X54" s="119"/>
      <c r="Y54" s="119"/>
      <c r="Z54" s="119"/>
      <c r="AA54" s="119"/>
      <c r="AB54" s="119"/>
      <c r="AC54" s="119"/>
      <c r="AD54" s="119"/>
      <c r="AE54" s="119"/>
      <c r="AF54" s="119"/>
      <c r="AG54" s="119"/>
      <c r="AH54" s="119"/>
      <c r="AI54" s="119"/>
      <c r="AJ54" s="156"/>
      <c r="AK54"/>
      <c r="AL54"/>
      <c r="AM54"/>
      <c r="AN54" s="157"/>
      <c r="AO54" s="157"/>
      <c r="AP54" s="157"/>
      <c r="AQ54" s="157"/>
      <c r="AR54" s="157"/>
      <c r="AS54" s="157"/>
      <c r="AT54" s="157"/>
      <c r="AU54" s="157"/>
      <c r="AV54" s="157"/>
      <c r="AW54" s="157"/>
      <c r="AX54" s="157"/>
    </row>
    <row r="55" spans="1:50" s="122" customFormat="1" ht="18" customHeight="1" x14ac:dyDescent="0.25">
      <c r="A55" s="228"/>
      <c r="B55" s="219"/>
      <c r="C55" s="171"/>
      <c r="D55" s="171"/>
      <c r="E55" s="220"/>
      <c r="F55" s="221"/>
      <c r="G55" s="222"/>
      <c r="H55" s="370">
        <f t="shared" si="0"/>
        <v>0</v>
      </c>
      <c r="I55" s="371"/>
      <c r="J55" s="119"/>
      <c r="K55" s="119"/>
      <c r="L55" s="119"/>
      <c r="M55" s="119"/>
      <c r="N55" s="119"/>
      <c r="O55" s="119"/>
      <c r="P55" s="161"/>
      <c r="Q55" s="161"/>
      <c r="R55" s="161"/>
      <c r="S55" s="161"/>
      <c r="T55" s="161"/>
      <c r="U55" s="161"/>
      <c r="V55" s="161"/>
      <c r="W55" s="119"/>
      <c r="X55" s="119"/>
      <c r="Y55" s="119"/>
      <c r="Z55" s="119"/>
      <c r="AA55" s="119"/>
      <c r="AB55" s="119"/>
      <c r="AC55" s="119"/>
      <c r="AD55" s="119"/>
      <c r="AE55" s="119"/>
      <c r="AF55" s="119"/>
      <c r="AG55" s="119"/>
      <c r="AH55" s="119"/>
      <c r="AI55" s="119"/>
      <c r="AJ55" s="157"/>
      <c r="AK55"/>
      <c r="AL55"/>
      <c r="AM55"/>
      <c r="AN55" s="157"/>
      <c r="AO55" s="157"/>
      <c r="AP55" s="157"/>
      <c r="AQ55" s="157"/>
      <c r="AR55" s="157"/>
      <c r="AS55" s="157"/>
      <c r="AT55" s="157"/>
      <c r="AU55" s="157"/>
      <c r="AV55" s="157"/>
      <c r="AW55" s="157"/>
      <c r="AX55" s="157"/>
    </row>
    <row r="56" spans="1:50" s="122" customFormat="1" ht="18" customHeight="1" x14ac:dyDescent="0.25">
      <c r="A56" s="170"/>
      <c r="B56" s="135"/>
      <c r="C56" s="172"/>
      <c r="D56" s="172"/>
      <c r="E56" s="173"/>
      <c r="F56" s="174"/>
      <c r="G56" s="175"/>
      <c r="H56" s="372">
        <f t="shared" si="0"/>
        <v>0</v>
      </c>
      <c r="I56" s="373"/>
      <c r="J56" s="119"/>
      <c r="K56" s="119"/>
      <c r="L56" s="119"/>
      <c r="M56" s="119"/>
      <c r="N56" s="119"/>
      <c r="O56" s="119"/>
      <c r="P56" s="161"/>
      <c r="Q56" s="161"/>
      <c r="R56" s="161"/>
      <c r="S56" s="161"/>
      <c r="T56" s="161"/>
      <c r="U56" s="161"/>
      <c r="V56" s="161"/>
      <c r="W56" s="119"/>
      <c r="X56" s="119"/>
      <c r="Y56" s="119"/>
      <c r="Z56" s="119"/>
      <c r="AA56" s="119"/>
      <c r="AB56" s="119"/>
      <c r="AC56" s="119"/>
      <c r="AD56" s="119"/>
      <c r="AE56" s="119"/>
      <c r="AF56" s="119"/>
      <c r="AG56" s="119"/>
      <c r="AH56" s="119"/>
      <c r="AI56" s="119"/>
      <c r="AJ56" s="157"/>
      <c r="AK56"/>
      <c r="AL56"/>
      <c r="AM56"/>
      <c r="AN56" s="157"/>
      <c r="AO56" s="157"/>
      <c r="AP56" s="157"/>
      <c r="AQ56" s="157"/>
      <c r="AR56" s="157"/>
      <c r="AS56" s="157"/>
      <c r="AT56" s="157"/>
      <c r="AU56" s="157"/>
      <c r="AV56" s="157"/>
      <c r="AW56" s="157"/>
      <c r="AX56" s="157"/>
    </row>
    <row r="57" spans="1:50" s="122" customFormat="1" ht="18" customHeight="1" x14ac:dyDescent="0.25">
      <c r="A57" s="170"/>
      <c r="B57" s="135"/>
      <c r="C57" s="172"/>
      <c r="D57" s="172"/>
      <c r="E57" s="181"/>
      <c r="F57" s="174"/>
      <c r="G57" s="175"/>
      <c r="H57" s="372">
        <f t="shared" si="0"/>
        <v>0</v>
      </c>
      <c r="I57" s="373"/>
      <c r="J57" s="119"/>
      <c r="K57" s="119"/>
      <c r="L57" s="119"/>
      <c r="M57" s="119"/>
      <c r="N57" s="119"/>
      <c r="O57" s="119"/>
      <c r="P57" s="161"/>
      <c r="Q57" s="161"/>
      <c r="R57" s="161"/>
      <c r="S57" s="161"/>
      <c r="T57" s="161"/>
      <c r="U57" s="161"/>
      <c r="V57" s="161"/>
      <c r="W57" s="119"/>
      <c r="X57" s="119"/>
      <c r="Y57" s="119"/>
      <c r="Z57" s="119"/>
      <c r="AA57" s="119"/>
      <c r="AB57" s="119"/>
      <c r="AC57" s="119"/>
      <c r="AD57" s="119"/>
      <c r="AE57" s="119"/>
      <c r="AF57" s="119"/>
      <c r="AG57" s="119"/>
      <c r="AH57" s="119"/>
      <c r="AI57" s="119"/>
      <c r="AJ57" s="157"/>
      <c r="AK57"/>
      <c r="AL57"/>
      <c r="AM57"/>
      <c r="AN57" s="157"/>
      <c r="AO57" s="157"/>
      <c r="AP57" s="157"/>
      <c r="AQ57" s="157"/>
      <c r="AR57" s="157"/>
      <c r="AS57" s="157"/>
      <c r="AT57" s="157"/>
      <c r="AU57" s="157"/>
      <c r="AV57" s="157"/>
      <c r="AW57" s="157"/>
      <c r="AX57" s="157"/>
    </row>
    <row r="58" spans="1:50" s="122" customFormat="1" ht="18" customHeight="1" x14ac:dyDescent="0.25">
      <c r="A58" s="177"/>
      <c r="B58" s="136"/>
      <c r="C58" s="178"/>
      <c r="D58" s="178"/>
      <c r="E58" s="182"/>
      <c r="F58" s="183"/>
      <c r="G58" s="184"/>
      <c r="H58" s="379">
        <f t="shared" si="0"/>
        <v>0</v>
      </c>
      <c r="I58" s="380"/>
      <c r="J58" s="119"/>
      <c r="K58" s="119"/>
      <c r="L58" s="119"/>
      <c r="M58" s="119"/>
      <c r="N58" s="119"/>
      <c r="O58" s="119"/>
      <c r="P58" s="161"/>
      <c r="Q58" s="161"/>
      <c r="R58" s="161"/>
      <c r="S58" s="161"/>
      <c r="T58" s="161"/>
      <c r="U58" s="161"/>
      <c r="V58" s="161"/>
      <c r="W58" s="119"/>
      <c r="X58" s="119"/>
      <c r="Y58" s="119"/>
      <c r="Z58" s="119"/>
      <c r="AA58" s="119"/>
      <c r="AB58" s="119"/>
      <c r="AC58" s="119"/>
      <c r="AD58" s="119"/>
      <c r="AE58" s="119"/>
      <c r="AF58" s="119"/>
      <c r="AG58" s="119"/>
      <c r="AH58" s="119"/>
      <c r="AI58" s="119"/>
      <c r="AJ58" s="157"/>
      <c r="AK58"/>
      <c r="AL58"/>
      <c r="AM58"/>
      <c r="AN58" s="157"/>
      <c r="AO58" s="157"/>
      <c r="AP58" s="157"/>
      <c r="AQ58" s="157"/>
      <c r="AR58" s="157"/>
      <c r="AS58" s="157"/>
      <c r="AT58" s="157"/>
      <c r="AU58" s="157"/>
      <c r="AV58" s="157"/>
      <c r="AW58" s="157"/>
      <c r="AX58" s="157"/>
    </row>
    <row r="59" spans="1:50" s="122" customFormat="1" ht="18" customHeight="1" x14ac:dyDescent="0.25">
      <c r="A59" s="170"/>
      <c r="B59" s="135"/>
      <c r="C59" s="172"/>
      <c r="D59" s="172"/>
      <c r="E59" s="181"/>
      <c r="F59" s="174"/>
      <c r="G59" s="175"/>
      <c r="H59" s="372">
        <f t="shared" si="0"/>
        <v>0</v>
      </c>
      <c r="I59" s="373"/>
      <c r="J59" s="119"/>
      <c r="K59" s="119"/>
      <c r="L59" s="119"/>
      <c r="M59" s="119"/>
      <c r="N59" s="119"/>
      <c r="O59" s="119"/>
      <c r="P59" s="161"/>
      <c r="Q59" s="161"/>
      <c r="R59" s="161"/>
      <c r="S59" s="161"/>
      <c r="T59" s="161"/>
      <c r="U59" s="161"/>
      <c r="V59" s="161"/>
      <c r="W59" s="119"/>
      <c r="X59" s="119"/>
      <c r="Y59" s="119"/>
      <c r="Z59" s="119"/>
      <c r="AA59" s="119"/>
      <c r="AB59" s="119"/>
      <c r="AC59" s="119"/>
      <c r="AD59" s="119"/>
      <c r="AE59" s="119"/>
      <c r="AF59" s="119"/>
      <c r="AG59" s="119"/>
      <c r="AH59" s="119"/>
      <c r="AI59" s="119"/>
      <c r="AJ59" s="157"/>
      <c r="AK59"/>
      <c r="AL59"/>
      <c r="AM59"/>
      <c r="AN59" s="157"/>
      <c r="AO59" s="157"/>
      <c r="AP59" s="157"/>
      <c r="AQ59" s="157"/>
      <c r="AR59" s="157"/>
      <c r="AS59" s="157"/>
      <c r="AT59" s="157"/>
      <c r="AU59" s="157"/>
      <c r="AV59" s="157"/>
      <c r="AW59" s="157"/>
      <c r="AX59" s="157"/>
    </row>
    <row r="60" spans="1:50" s="122" customFormat="1" ht="15.95" customHeight="1" x14ac:dyDescent="0.25">
      <c r="A60" s="177"/>
      <c r="B60" s="136"/>
      <c r="C60" s="185"/>
      <c r="D60" s="178"/>
      <c r="E60" s="182"/>
      <c r="F60" s="186"/>
      <c r="G60" s="184"/>
      <c r="H60" s="379">
        <f t="shared" si="0"/>
        <v>0</v>
      </c>
      <c r="I60" s="380"/>
      <c r="J60" s="119"/>
      <c r="K60" s="119"/>
      <c r="L60" s="119"/>
      <c r="M60" s="119"/>
      <c r="N60" s="119"/>
      <c r="O60" s="119"/>
      <c r="P60" s="161"/>
      <c r="Q60" s="161" t="s">
        <v>178</v>
      </c>
      <c r="R60" s="161" t="s">
        <v>179</v>
      </c>
      <c r="S60" s="161" t="s">
        <v>179</v>
      </c>
      <c r="T60" s="161" t="s">
        <v>158</v>
      </c>
      <c r="U60" s="161">
        <v>13200</v>
      </c>
      <c r="V60" s="161"/>
      <c r="W60" s="119"/>
      <c r="X60" s="119"/>
      <c r="Y60" s="119"/>
      <c r="Z60" s="119"/>
      <c r="AA60" s="119"/>
      <c r="AB60" s="119"/>
      <c r="AC60" s="119"/>
      <c r="AD60" s="119"/>
      <c r="AE60" s="119"/>
      <c r="AF60" s="119"/>
      <c r="AG60" s="119"/>
      <c r="AH60" s="119"/>
      <c r="AI60" s="119"/>
      <c r="AJ60" s="157"/>
      <c r="AK60"/>
      <c r="AL60"/>
      <c r="AM60"/>
      <c r="AN60" s="157"/>
      <c r="AO60" s="157"/>
      <c r="AP60" s="157"/>
      <c r="AQ60" s="157"/>
      <c r="AR60" s="157"/>
      <c r="AS60" s="157"/>
      <c r="AT60" s="157"/>
      <c r="AU60" s="157"/>
      <c r="AV60" s="157"/>
      <c r="AW60" s="157"/>
      <c r="AX60" s="157"/>
    </row>
    <row r="61" spans="1:50" s="122" customFormat="1" ht="15.95" customHeight="1" x14ac:dyDescent="0.25">
      <c r="A61" s="170"/>
      <c r="B61" s="135"/>
      <c r="C61" s="187"/>
      <c r="D61" s="172"/>
      <c r="E61" s="181"/>
      <c r="F61" s="187"/>
      <c r="G61" s="175"/>
      <c r="H61" s="372">
        <f t="shared" si="0"/>
        <v>0</v>
      </c>
      <c r="I61" s="373"/>
      <c r="J61" s="119"/>
      <c r="K61" s="119"/>
      <c r="L61" s="119"/>
      <c r="M61" s="119"/>
      <c r="N61" s="119"/>
      <c r="O61" s="119"/>
      <c r="P61" s="161"/>
      <c r="Q61" s="161" t="s">
        <v>163</v>
      </c>
      <c r="R61" s="161" t="s">
        <v>156</v>
      </c>
      <c r="S61" s="161" t="s">
        <v>156</v>
      </c>
      <c r="T61" s="161" t="s">
        <v>158</v>
      </c>
      <c r="U61" s="161">
        <v>13200</v>
      </c>
      <c r="V61" s="161"/>
      <c r="W61" s="119"/>
      <c r="X61" s="119"/>
      <c r="Y61" s="119"/>
      <c r="Z61" s="119"/>
      <c r="AA61" s="119"/>
      <c r="AB61" s="119"/>
      <c r="AC61" s="119"/>
      <c r="AD61" s="119"/>
      <c r="AE61" s="119"/>
      <c r="AF61" s="119"/>
      <c r="AG61" s="119"/>
      <c r="AH61" s="119"/>
      <c r="AI61" s="119"/>
      <c r="AJ61" s="157"/>
      <c r="AK61"/>
      <c r="AL61"/>
      <c r="AM61"/>
      <c r="AN61" s="157"/>
      <c r="AO61" s="157"/>
      <c r="AP61" s="157"/>
      <c r="AQ61" s="157"/>
      <c r="AR61" s="157"/>
      <c r="AS61" s="157"/>
      <c r="AT61" s="157"/>
      <c r="AU61" s="157"/>
      <c r="AV61" s="157"/>
      <c r="AW61" s="157"/>
      <c r="AX61" s="157"/>
    </row>
    <row r="62" spans="1:50" s="122" customFormat="1" ht="15.95" customHeight="1" x14ac:dyDescent="0.25">
      <c r="A62" s="177"/>
      <c r="B62" s="136"/>
      <c r="C62" s="185"/>
      <c r="D62" s="179"/>
      <c r="E62" s="182"/>
      <c r="F62" s="186"/>
      <c r="G62" s="184"/>
      <c r="H62" s="379">
        <f t="shared" si="0"/>
        <v>0</v>
      </c>
      <c r="I62" s="380"/>
      <c r="J62" s="119"/>
      <c r="K62" s="119"/>
      <c r="L62" s="119"/>
      <c r="M62" s="119"/>
      <c r="N62" s="119"/>
      <c r="O62" s="119"/>
      <c r="P62" s="161"/>
      <c r="Q62" s="161" t="s">
        <v>163</v>
      </c>
      <c r="R62" s="161" t="s">
        <v>156</v>
      </c>
      <c r="S62" s="161" t="s">
        <v>156</v>
      </c>
      <c r="T62" s="161" t="s">
        <v>158</v>
      </c>
      <c r="U62" s="161">
        <v>13200</v>
      </c>
      <c r="V62" s="161"/>
      <c r="W62" s="119"/>
      <c r="X62" s="119"/>
      <c r="Y62" s="119"/>
      <c r="Z62" s="119"/>
      <c r="AA62" s="119"/>
      <c r="AB62" s="119"/>
      <c r="AC62" s="119"/>
      <c r="AD62" s="119"/>
      <c r="AE62" s="119"/>
      <c r="AF62" s="119"/>
      <c r="AG62" s="119"/>
      <c r="AH62" s="119"/>
      <c r="AI62" s="119"/>
      <c r="AJ62" s="157"/>
      <c r="AK62"/>
      <c r="AL62"/>
      <c r="AM62"/>
      <c r="AN62" s="157"/>
      <c r="AO62" s="157"/>
      <c r="AP62" s="157"/>
      <c r="AQ62" s="157"/>
      <c r="AR62" s="157"/>
      <c r="AS62" s="157"/>
      <c r="AT62" s="157"/>
      <c r="AU62" s="157"/>
      <c r="AV62" s="157"/>
      <c r="AW62" s="157"/>
      <c r="AX62" s="157"/>
    </row>
    <row r="63" spans="1:50" s="122" customFormat="1" ht="15.95" customHeight="1" x14ac:dyDescent="0.25">
      <c r="A63" s="170"/>
      <c r="B63" s="135"/>
      <c r="C63" s="187"/>
      <c r="D63" s="172"/>
      <c r="E63" s="181"/>
      <c r="F63" s="187"/>
      <c r="G63" s="175"/>
      <c r="H63" s="372">
        <f t="shared" si="0"/>
        <v>0</v>
      </c>
      <c r="I63" s="373"/>
      <c r="J63" s="119"/>
      <c r="K63" s="119"/>
      <c r="L63" s="119"/>
      <c r="M63" s="119"/>
      <c r="N63" s="119"/>
      <c r="O63" s="119"/>
      <c r="P63" s="161"/>
      <c r="Q63" s="161" t="s">
        <v>163</v>
      </c>
      <c r="R63" s="161" t="s">
        <v>156</v>
      </c>
      <c r="S63" s="161" t="s">
        <v>156</v>
      </c>
      <c r="T63" s="161" t="s">
        <v>158</v>
      </c>
      <c r="U63" s="161">
        <v>13200</v>
      </c>
      <c r="V63" s="161"/>
      <c r="W63" s="119"/>
      <c r="X63" s="119"/>
      <c r="Y63" s="119"/>
      <c r="Z63" s="119"/>
      <c r="AA63" s="119"/>
      <c r="AB63" s="119"/>
      <c r="AC63" s="119"/>
      <c r="AD63" s="119"/>
      <c r="AE63" s="119"/>
      <c r="AF63" s="119"/>
      <c r="AG63" s="119"/>
      <c r="AH63" s="119"/>
      <c r="AI63" s="119"/>
      <c r="AJ63" s="157"/>
      <c r="AK63"/>
      <c r="AL63"/>
      <c r="AM63"/>
      <c r="AN63" s="157"/>
      <c r="AO63" s="157"/>
      <c r="AP63" s="157"/>
      <c r="AQ63" s="157"/>
      <c r="AR63" s="157"/>
      <c r="AS63" s="157"/>
      <c r="AT63" s="157"/>
      <c r="AU63" s="157"/>
      <c r="AV63" s="157"/>
      <c r="AW63" s="157"/>
      <c r="AX63" s="157"/>
    </row>
    <row r="64" spans="1:50" s="122" customFormat="1" ht="15.95" customHeight="1" x14ac:dyDescent="0.25">
      <c r="A64" s="170"/>
      <c r="B64" s="135"/>
      <c r="C64" s="187"/>
      <c r="D64" s="176"/>
      <c r="E64" s="181"/>
      <c r="F64" s="187"/>
      <c r="G64" s="175"/>
      <c r="H64" s="372">
        <f t="shared" si="0"/>
        <v>0</v>
      </c>
      <c r="I64" s="373"/>
      <c r="J64" s="119"/>
      <c r="K64" s="119"/>
      <c r="L64" s="119"/>
      <c r="M64" s="119"/>
      <c r="N64" s="119"/>
      <c r="O64" s="119"/>
      <c r="P64" s="161"/>
      <c r="Q64" s="161" t="s">
        <v>163</v>
      </c>
      <c r="R64" s="161" t="s">
        <v>156</v>
      </c>
      <c r="S64" s="161" t="s">
        <v>156</v>
      </c>
      <c r="T64" s="161" t="s">
        <v>158</v>
      </c>
      <c r="U64" s="161">
        <v>13200</v>
      </c>
      <c r="V64" s="161"/>
      <c r="W64" s="119"/>
      <c r="X64" s="119"/>
      <c r="Y64" s="119"/>
      <c r="Z64" s="119"/>
      <c r="AA64" s="119"/>
      <c r="AB64" s="119"/>
      <c r="AC64" s="119"/>
      <c r="AD64" s="119"/>
      <c r="AE64" s="119"/>
      <c r="AF64" s="119"/>
      <c r="AG64" s="119"/>
      <c r="AH64" s="119"/>
      <c r="AI64" s="119"/>
      <c r="AJ64" s="157"/>
      <c r="AK64"/>
      <c r="AL64"/>
      <c r="AM64"/>
      <c r="AN64" s="157"/>
      <c r="AO64" s="157"/>
      <c r="AP64" s="157"/>
      <c r="AQ64" s="157"/>
      <c r="AR64" s="157"/>
      <c r="AS64" s="157"/>
      <c r="AT64" s="157"/>
      <c r="AU64" s="157"/>
      <c r="AV64" s="157"/>
      <c r="AW64" s="157"/>
      <c r="AX64" s="157"/>
    </row>
    <row r="65" spans="1:50" s="122" customFormat="1" ht="15.95" customHeight="1" x14ac:dyDescent="0.25">
      <c r="A65" s="188"/>
      <c r="B65" s="137"/>
      <c r="C65" s="189"/>
      <c r="D65" s="190"/>
      <c r="E65" s="191"/>
      <c r="F65" s="189"/>
      <c r="G65" s="192"/>
      <c r="H65" s="374">
        <f t="shared" si="0"/>
        <v>0</v>
      </c>
      <c r="I65" s="375"/>
      <c r="J65" s="119"/>
      <c r="K65" s="119"/>
      <c r="L65" s="119"/>
      <c r="M65" s="119"/>
      <c r="N65" s="119"/>
      <c r="O65" s="119"/>
      <c r="P65" s="161" t="s">
        <v>149</v>
      </c>
      <c r="Q65" s="161" t="s">
        <v>181</v>
      </c>
      <c r="R65" s="161" t="s">
        <v>156</v>
      </c>
      <c r="S65" s="161" t="s">
        <v>156</v>
      </c>
      <c r="T65" s="161" t="s">
        <v>158</v>
      </c>
      <c r="U65" s="161">
        <v>13200</v>
      </c>
      <c r="V65" s="161"/>
      <c r="W65" s="119"/>
      <c r="X65" s="119"/>
      <c r="Y65" s="119"/>
      <c r="Z65" s="119"/>
      <c r="AA65" s="119"/>
      <c r="AB65" s="119"/>
      <c r="AC65" s="119"/>
      <c r="AD65" s="119"/>
      <c r="AE65" s="119"/>
      <c r="AF65" s="119"/>
      <c r="AG65" s="119"/>
      <c r="AH65" s="119"/>
      <c r="AI65" s="119"/>
      <c r="AJ65" s="157"/>
      <c r="AK65"/>
      <c r="AL65"/>
      <c r="AM65"/>
      <c r="AN65" s="157"/>
      <c r="AO65" s="157"/>
      <c r="AP65" s="157"/>
      <c r="AQ65" s="157"/>
      <c r="AR65" s="157"/>
      <c r="AS65" s="157"/>
      <c r="AT65" s="157"/>
      <c r="AU65" s="157"/>
      <c r="AV65" s="157"/>
      <c r="AW65" s="157"/>
      <c r="AX65" s="157"/>
    </row>
    <row r="66" spans="1:50" s="122" customFormat="1" ht="24" customHeight="1" x14ac:dyDescent="0.25">
      <c r="A66" s="244"/>
      <c r="B66" s="245"/>
      <c r="C66" s="246"/>
      <c r="D66" s="247"/>
      <c r="E66" s="248"/>
      <c r="F66" s="376" t="s">
        <v>190</v>
      </c>
      <c r="G66" s="376"/>
      <c r="H66" s="377">
        <f>SUM(H22:I65)</f>
        <v>235000</v>
      </c>
      <c r="I66" s="378"/>
      <c r="J66" s="119"/>
      <c r="K66" s="119"/>
      <c r="L66" s="119"/>
      <c r="M66" s="119"/>
      <c r="N66" s="119"/>
      <c r="O66" s="119"/>
      <c r="P66" s="161"/>
      <c r="Q66" s="161"/>
      <c r="R66" s="161"/>
      <c r="S66" s="161"/>
      <c r="T66" s="161"/>
      <c r="U66" s="161"/>
      <c r="V66" s="161"/>
      <c r="W66" s="119"/>
      <c r="X66" s="119"/>
      <c r="Y66" s="119"/>
      <c r="Z66" s="119"/>
      <c r="AA66" s="119"/>
      <c r="AB66" s="119"/>
      <c r="AC66" s="119"/>
      <c r="AD66" s="119"/>
      <c r="AE66" s="119"/>
      <c r="AF66" s="119"/>
      <c r="AG66" s="119"/>
      <c r="AH66" s="119"/>
      <c r="AI66" s="119"/>
      <c r="AJ66" s="157"/>
      <c r="AK66"/>
      <c r="AL66"/>
      <c r="AM66"/>
      <c r="AN66" s="157"/>
      <c r="AO66" s="157"/>
      <c r="AP66" s="157"/>
      <c r="AQ66" s="157"/>
      <c r="AR66" s="157"/>
      <c r="AS66" s="157"/>
      <c r="AT66" s="157"/>
      <c r="AU66" s="157"/>
      <c r="AV66" s="157"/>
      <c r="AW66" s="157"/>
      <c r="AX66" s="157"/>
    </row>
    <row r="67" spans="1:50" s="122" customFormat="1" ht="21" customHeight="1" x14ac:dyDescent="0.25">
      <c r="A67" s="244"/>
      <c r="B67" s="245"/>
      <c r="C67" s="246"/>
      <c r="D67" s="247"/>
      <c r="E67" s="248"/>
      <c r="F67" s="376" t="s">
        <v>191</v>
      </c>
      <c r="G67" s="376"/>
      <c r="H67" s="377">
        <f>H66</f>
        <v>235000</v>
      </c>
      <c r="I67" s="378"/>
      <c r="J67" s="119"/>
      <c r="K67" s="119"/>
      <c r="L67" s="119"/>
      <c r="M67" s="119"/>
      <c r="N67" s="119"/>
      <c r="O67" s="119"/>
      <c r="P67" s="161"/>
      <c r="Q67" s="161"/>
      <c r="R67" s="161"/>
      <c r="S67" s="161"/>
      <c r="T67" s="161"/>
      <c r="U67" s="161"/>
      <c r="V67" s="161"/>
      <c r="W67" s="119"/>
      <c r="X67" s="119"/>
      <c r="Y67" s="119"/>
      <c r="Z67" s="119"/>
      <c r="AA67" s="119"/>
      <c r="AB67" s="119"/>
      <c r="AC67" s="119"/>
      <c r="AD67" s="119"/>
      <c r="AE67" s="119"/>
      <c r="AF67" s="119"/>
      <c r="AG67" s="119"/>
      <c r="AH67" s="119"/>
      <c r="AI67" s="119"/>
      <c r="AJ67" s="157"/>
      <c r="AK67"/>
      <c r="AL67"/>
      <c r="AM67"/>
      <c r="AN67" s="157"/>
      <c r="AO67" s="157"/>
      <c r="AP67" s="157"/>
      <c r="AQ67" s="157"/>
      <c r="AR67" s="157"/>
      <c r="AS67" s="157"/>
      <c r="AT67" s="157"/>
      <c r="AU67" s="157"/>
      <c r="AV67" s="157"/>
      <c r="AW67" s="157"/>
      <c r="AX67" s="157"/>
    </row>
    <row r="68" spans="1:50" s="122" customFormat="1" ht="21" customHeight="1" x14ac:dyDescent="0.25">
      <c r="A68" s="283">
        <v>25</v>
      </c>
      <c r="B68" s="284" t="s">
        <v>189</v>
      </c>
      <c r="C68" s="249" t="s">
        <v>150</v>
      </c>
      <c r="D68" s="287" t="s">
        <v>162</v>
      </c>
      <c r="E68" s="288">
        <v>22794</v>
      </c>
      <c r="F68" s="230">
        <v>13000</v>
      </c>
      <c r="G68" s="286">
        <v>1</v>
      </c>
      <c r="H68" s="366">
        <f t="shared" ref="H68:H87" si="2">G68*F68</f>
        <v>13000</v>
      </c>
      <c r="I68" s="367"/>
      <c r="J68" s="119"/>
      <c r="K68" s="119"/>
      <c r="L68" s="119"/>
      <c r="M68" s="119"/>
      <c r="N68" s="119"/>
      <c r="O68" s="119"/>
      <c r="P68" s="161"/>
      <c r="Q68" s="161"/>
      <c r="R68" s="161"/>
      <c r="S68" s="161"/>
      <c r="T68" s="161"/>
      <c r="U68" s="161"/>
      <c r="V68" s="161"/>
      <c r="W68" s="119"/>
      <c r="X68" s="119"/>
      <c r="Y68" s="119"/>
      <c r="Z68" s="119"/>
      <c r="AA68" s="119"/>
      <c r="AB68" s="119"/>
      <c r="AC68" s="119"/>
      <c r="AD68" s="119"/>
      <c r="AE68" s="119"/>
      <c r="AF68" s="119"/>
      <c r="AG68" s="119"/>
      <c r="AH68" s="119"/>
      <c r="AI68" s="119"/>
      <c r="AJ68" s="157"/>
      <c r="AK68"/>
      <c r="AL68"/>
      <c r="AM68"/>
      <c r="AN68" s="157"/>
      <c r="AO68" s="157"/>
      <c r="AP68" s="157"/>
      <c r="AQ68" s="157"/>
      <c r="AR68" s="157"/>
      <c r="AS68" s="157"/>
      <c r="AT68" s="157"/>
      <c r="AU68" s="157"/>
      <c r="AV68" s="157"/>
      <c r="AW68" s="157"/>
      <c r="AX68" s="157"/>
    </row>
    <row r="69" spans="1:50" s="122" customFormat="1" ht="21" customHeight="1" x14ac:dyDescent="0.25">
      <c r="A69" s="231">
        <v>26</v>
      </c>
      <c r="B69" s="218" t="s">
        <v>189</v>
      </c>
      <c r="C69" s="193" t="s">
        <v>150</v>
      </c>
      <c r="D69" s="198" t="s">
        <v>163</v>
      </c>
      <c r="E69" s="199">
        <v>23577</v>
      </c>
      <c r="F69" s="289">
        <v>13000</v>
      </c>
      <c r="G69" s="197">
        <v>1</v>
      </c>
      <c r="H69" s="364">
        <f t="shared" si="2"/>
        <v>13000</v>
      </c>
      <c r="I69" s="365"/>
      <c r="J69" s="119"/>
      <c r="K69" s="119"/>
      <c r="L69" s="119"/>
      <c r="M69" s="119"/>
      <c r="N69" s="119"/>
      <c r="O69" s="119"/>
      <c r="P69" s="161"/>
      <c r="Q69" s="161"/>
      <c r="R69" s="161"/>
      <c r="S69" s="161"/>
      <c r="T69" s="161"/>
      <c r="U69" s="161"/>
      <c r="V69" s="161"/>
      <c r="W69" s="119"/>
      <c r="X69" s="119"/>
      <c r="Y69" s="119"/>
      <c r="Z69" s="119"/>
      <c r="AA69" s="119"/>
      <c r="AB69" s="119"/>
      <c r="AC69" s="119"/>
      <c r="AD69" s="119"/>
      <c r="AE69" s="119"/>
      <c r="AF69" s="119"/>
      <c r="AG69" s="119"/>
      <c r="AH69" s="119"/>
      <c r="AI69" s="119"/>
      <c r="AJ69" s="157"/>
      <c r="AK69"/>
      <c r="AL69"/>
      <c r="AM69"/>
      <c r="AN69" s="157"/>
      <c r="AO69" s="157"/>
      <c r="AP69" s="157"/>
      <c r="AQ69" s="157"/>
      <c r="AR69" s="157"/>
      <c r="AS69" s="157"/>
      <c r="AT69" s="157"/>
      <c r="AU69" s="157"/>
      <c r="AV69" s="157"/>
      <c r="AW69" s="157"/>
      <c r="AX69" s="157"/>
    </row>
    <row r="70" spans="1:50" s="122" customFormat="1" ht="21" customHeight="1" x14ac:dyDescent="0.25">
      <c r="A70" s="231">
        <v>27</v>
      </c>
      <c r="B70" s="218" t="s">
        <v>189</v>
      </c>
      <c r="C70" s="193" t="s">
        <v>150</v>
      </c>
      <c r="D70" s="198" t="s">
        <v>162</v>
      </c>
      <c r="E70" s="199">
        <v>23735</v>
      </c>
      <c r="F70" s="196">
        <v>13000</v>
      </c>
      <c r="G70" s="197">
        <v>1</v>
      </c>
      <c r="H70" s="364">
        <f t="shared" si="2"/>
        <v>13000</v>
      </c>
      <c r="I70" s="365"/>
      <c r="J70" s="119"/>
      <c r="K70" s="119"/>
      <c r="L70" s="119"/>
      <c r="M70" s="119"/>
      <c r="N70" s="119"/>
      <c r="O70" s="119"/>
      <c r="P70" s="161"/>
      <c r="Q70" s="161"/>
      <c r="R70" s="161"/>
      <c r="S70" s="161"/>
      <c r="T70" s="161"/>
      <c r="U70" s="161"/>
      <c r="V70" s="161"/>
      <c r="W70" s="119"/>
      <c r="X70" s="119"/>
      <c r="Y70" s="119"/>
      <c r="Z70" s="119"/>
      <c r="AA70" s="119"/>
      <c r="AB70" s="119"/>
      <c r="AC70" s="119"/>
      <c r="AD70" s="119"/>
      <c r="AE70" s="119"/>
      <c r="AF70" s="119"/>
      <c r="AG70" s="119"/>
      <c r="AH70" s="119"/>
      <c r="AI70" s="119"/>
      <c r="AJ70" s="157"/>
      <c r="AK70"/>
      <c r="AL70"/>
      <c r="AM70"/>
      <c r="AN70" s="157"/>
      <c r="AO70" s="157"/>
      <c r="AP70" s="157"/>
      <c r="AQ70" s="157"/>
      <c r="AR70" s="157"/>
      <c r="AS70" s="157"/>
      <c r="AT70" s="157"/>
      <c r="AU70" s="157"/>
      <c r="AV70" s="157"/>
      <c r="AW70" s="157"/>
      <c r="AX70" s="157"/>
    </row>
    <row r="71" spans="1:50" s="122" customFormat="1" ht="21" customHeight="1" x14ac:dyDescent="0.25">
      <c r="A71" s="231">
        <v>28</v>
      </c>
      <c r="B71" s="218" t="s">
        <v>189</v>
      </c>
      <c r="C71" s="193" t="s">
        <v>232</v>
      </c>
      <c r="D71" s="198" t="s">
        <v>163</v>
      </c>
      <c r="E71" s="199">
        <v>22727</v>
      </c>
      <c r="F71" s="289">
        <v>13000</v>
      </c>
      <c r="G71" s="197">
        <v>1</v>
      </c>
      <c r="H71" s="364">
        <f t="shared" si="2"/>
        <v>13000</v>
      </c>
      <c r="I71" s="365"/>
      <c r="J71" s="119"/>
      <c r="K71" s="119"/>
      <c r="L71" s="119"/>
      <c r="M71" s="119"/>
      <c r="N71" s="119"/>
      <c r="O71" s="119"/>
      <c r="P71" s="161"/>
      <c r="Q71" s="161"/>
      <c r="R71" s="161"/>
      <c r="S71" s="161"/>
      <c r="T71" s="161"/>
      <c r="U71" s="161"/>
      <c r="V71" s="161"/>
      <c r="W71" s="119"/>
      <c r="X71" s="119"/>
      <c r="Y71" s="119"/>
      <c r="Z71" s="119"/>
      <c r="AA71" s="119"/>
      <c r="AB71" s="119"/>
      <c r="AC71" s="119"/>
      <c r="AD71" s="119"/>
      <c r="AE71" s="119"/>
      <c r="AF71" s="119"/>
      <c r="AG71" s="119"/>
      <c r="AH71" s="119"/>
      <c r="AI71" s="119"/>
      <c r="AJ71" s="157"/>
      <c r="AK71"/>
      <c r="AL71"/>
      <c r="AM71"/>
      <c r="AN71" s="157"/>
      <c r="AO71" s="157"/>
      <c r="AP71" s="157"/>
      <c r="AQ71" s="157"/>
      <c r="AR71" s="157"/>
      <c r="AS71" s="157"/>
      <c r="AT71" s="157"/>
      <c r="AU71" s="157"/>
      <c r="AV71" s="157"/>
      <c r="AW71" s="157"/>
      <c r="AX71" s="157"/>
    </row>
    <row r="72" spans="1:50" s="122" customFormat="1" ht="21" customHeight="1" x14ac:dyDescent="0.25">
      <c r="A72" s="231">
        <v>29</v>
      </c>
      <c r="B72" s="218" t="s">
        <v>189</v>
      </c>
      <c r="C72" s="193" t="s">
        <v>232</v>
      </c>
      <c r="D72" s="198" t="s">
        <v>162</v>
      </c>
      <c r="E72" s="199">
        <v>22992</v>
      </c>
      <c r="F72" s="196">
        <v>13000</v>
      </c>
      <c r="G72" s="197">
        <v>1</v>
      </c>
      <c r="H72" s="364">
        <f t="shared" si="2"/>
        <v>13000</v>
      </c>
      <c r="I72" s="365"/>
      <c r="J72" s="119"/>
      <c r="K72" s="119"/>
      <c r="L72" s="119"/>
      <c r="M72" s="119"/>
      <c r="N72" s="119"/>
      <c r="O72" s="119"/>
      <c r="P72" s="161"/>
      <c r="Q72" s="161"/>
      <c r="R72" s="161"/>
      <c r="S72" s="161"/>
      <c r="T72" s="161"/>
      <c r="U72" s="161"/>
      <c r="V72" s="161"/>
      <c r="W72" s="119"/>
      <c r="X72" s="119"/>
      <c r="Y72" s="119"/>
      <c r="Z72" s="119"/>
      <c r="AA72" s="119"/>
      <c r="AB72" s="119"/>
      <c r="AC72" s="119"/>
      <c r="AD72" s="119"/>
      <c r="AE72" s="119"/>
      <c r="AF72" s="119"/>
      <c r="AG72" s="119"/>
      <c r="AH72" s="119"/>
      <c r="AI72" s="119"/>
      <c r="AJ72" s="157"/>
      <c r="AK72"/>
      <c r="AL72"/>
      <c r="AM72"/>
      <c r="AN72" s="157"/>
      <c r="AO72" s="157"/>
      <c r="AP72" s="157"/>
      <c r="AQ72" s="157"/>
      <c r="AR72" s="157"/>
      <c r="AS72" s="157"/>
      <c r="AT72" s="157"/>
      <c r="AU72" s="157"/>
      <c r="AV72" s="157"/>
      <c r="AW72" s="157"/>
      <c r="AX72" s="157"/>
    </row>
    <row r="73" spans="1:50" s="122" customFormat="1" ht="21" customHeight="1" x14ac:dyDescent="0.25">
      <c r="A73" s="231"/>
      <c r="B73" s="218"/>
      <c r="C73" s="193"/>
      <c r="D73" s="198"/>
      <c r="E73" s="199"/>
      <c r="F73" s="289"/>
      <c r="G73" s="197"/>
      <c r="H73" s="364">
        <f t="shared" si="2"/>
        <v>0</v>
      </c>
      <c r="I73" s="365"/>
      <c r="J73" s="119"/>
      <c r="K73" s="119"/>
      <c r="L73" s="119"/>
      <c r="M73" s="119"/>
      <c r="N73" s="119"/>
      <c r="O73" s="119"/>
      <c r="P73" s="161"/>
      <c r="Q73" s="161"/>
      <c r="R73" s="161"/>
      <c r="S73" s="161"/>
      <c r="T73" s="161"/>
      <c r="U73" s="161"/>
      <c r="V73" s="161"/>
      <c r="W73" s="119"/>
      <c r="X73" s="119"/>
      <c r="Y73" s="119"/>
      <c r="Z73" s="119"/>
      <c r="AA73" s="119"/>
      <c r="AB73" s="119"/>
      <c r="AC73" s="119"/>
      <c r="AD73" s="119"/>
      <c r="AE73" s="119"/>
      <c r="AF73" s="119"/>
      <c r="AG73" s="119"/>
      <c r="AH73" s="119"/>
      <c r="AI73" s="119"/>
      <c r="AJ73" s="157"/>
      <c r="AK73"/>
      <c r="AL73"/>
      <c r="AM73"/>
      <c r="AN73" s="157"/>
      <c r="AO73" s="157"/>
      <c r="AP73" s="157"/>
      <c r="AQ73" s="157"/>
      <c r="AR73" s="157"/>
      <c r="AS73" s="157"/>
      <c r="AT73" s="157"/>
      <c r="AU73" s="157"/>
      <c r="AV73" s="157"/>
      <c r="AW73" s="157"/>
      <c r="AX73" s="157"/>
    </row>
    <row r="74" spans="1:50" s="122" customFormat="1" ht="21" customHeight="1" x14ac:dyDescent="0.25">
      <c r="A74" s="231"/>
      <c r="B74" s="218"/>
      <c r="C74" s="193"/>
      <c r="D74" s="198"/>
      <c r="E74" s="199"/>
      <c r="F74" s="289"/>
      <c r="G74" s="197"/>
      <c r="H74" s="364">
        <f t="shared" si="2"/>
        <v>0</v>
      </c>
      <c r="I74" s="365"/>
      <c r="J74" s="119"/>
      <c r="K74" s="119"/>
      <c r="L74" s="119"/>
      <c r="M74" s="119"/>
      <c r="N74" s="119"/>
      <c r="O74" s="119"/>
      <c r="P74" s="161"/>
      <c r="Q74" s="161"/>
      <c r="R74" s="161"/>
      <c r="S74" s="161"/>
      <c r="T74" s="161"/>
      <c r="U74" s="161"/>
      <c r="V74" s="161"/>
      <c r="W74" s="119"/>
      <c r="X74" s="119"/>
      <c r="Y74" s="119"/>
      <c r="Z74" s="119"/>
      <c r="AA74" s="119"/>
      <c r="AB74" s="119"/>
      <c r="AC74" s="119"/>
      <c r="AD74" s="119"/>
      <c r="AE74" s="119"/>
      <c r="AF74" s="119"/>
      <c r="AG74" s="119"/>
      <c r="AH74" s="119"/>
      <c r="AI74" s="119"/>
      <c r="AJ74" s="157"/>
      <c r="AK74"/>
      <c r="AL74"/>
      <c r="AM74"/>
      <c r="AN74" s="157"/>
      <c r="AO74" s="157"/>
      <c r="AP74" s="157"/>
      <c r="AQ74" s="157"/>
      <c r="AR74" s="157"/>
      <c r="AS74" s="157"/>
      <c r="AT74" s="157"/>
      <c r="AU74" s="157"/>
      <c r="AV74" s="157"/>
      <c r="AW74" s="157"/>
      <c r="AX74" s="157"/>
    </row>
    <row r="75" spans="1:50" s="122" customFormat="1" ht="21" hidden="1" customHeight="1" x14ac:dyDescent="0.25">
      <c r="A75" s="231"/>
      <c r="B75" s="218"/>
      <c r="C75" s="193"/>
      <c r="D75" s="198"/>
      <c r="E75" s="199"/>
      <c r="F75" s="289"/>
      <c r="G75" s="197"/>
      <c r="H75" s="364">
        <f t="shared" si="2"/>
        <v>0</v>
      </c>
      <c r="I75" s="365"/>
      <c r="J75" s="119"/>
      <c r="K75" s="119"/>
      <c r="L75" s="119"/>
      <c r="M75" s="119"/>
      <c r="N75" s="119"/>
      <c r="O75" s="119"/>
      <c r="P75" s="161"/>
      <c r="Q75" s="161"/>
      <c r="R75" s="161"/>
      <c r="S75" s="161"/>
      <c r="T75" s="161"/>
      <c r="U75" s="161"/>
      <c r="V75" s="161"/>
      <c r="W75" s="119"/>
      <c r="X75" s="119"/>
      <c r="Y75" s="119"/>
      <c r="Z75" s="119"/>
      <c r="AA75" s="119"/>
      <c r="AB75" s="119"/>
      <c r="AC75" s="119"/>
      <c r="AD75" s="119"/>
      <c r="AE75" s="119"/>
      <c r="AF75" s="119"/>
      <c r="AG75" s="119"/>
      <c r="AH75" s="119"/>
      <c r="AI75" s="119"/>
      <c r="AJ75" s="157"/>
      <c r="AK75"/>
      <c r="AL75"/>
      <c r="AM75"/>
      <c r="AN75" s="157"/>
      <c r="AO75" s="157"/>
      <c r="AP75" s="157"/>
      <c r="AQ75" s="157"/>
      <c r="AR75" s="157"/>
      <c r="AS75" s="157"/>
      <c r="AT75" s="157"/>
      <c r="AU75" s="157"/>
      <c r="AV75" s="157"/>
      <c r="AW75" s="157"/>
      <c r="AX75" s="157"/>
    </row>
    <row r="76" spans="1:50" s="122" customFormat="1" ht="21" hidden="1" customHeight="1" x14ac:dyDescent="0.25">
      <c r="A76" s="231"/>
      <c r="B76" s="218"/>
      <c r="C76" s="193"/>
      <c r="D76" s="198"/>
      <c r="E76" s="199"/>
      <c r="F76" s="196"/>
      <c r="G76" s="197"/>
      <c r="H76" s="364">
        <f t="shared" si="2"/>
        <v>0</v>
      </c>
      <c r="I76" s="365"/>
      <c r="J76" s="119"/>
      <c r="K76" s="119"/>
      <c r="L76" s="119"/>
      <c r="M76" s="119"/>
      <c r="N76" s="119"/>
      <c r="O76" s="119"/>
      <c r="P76" s="161"/>
      <c r="Q76" s="161" t="s">
        <v>178</v>
      </c>
      <c r="R76" s="161" t="s">
        <v>179</v>
      </c>
      <c r="S76" s="161" t="s">
        <v>179</v>
      </c>
      <c r="T76" s="161" t="s">
        <v>158</v>
      </c>
      <c r="U76" s="161">
        <v>13200</v>
      </c>
      <c r="V76" s="161"/>
      <c r="W76" s="119"/>
      <c r="X76" s="119"/>
      <c r="Y76" s="119"/>
      <c r="Z76" s="119"/>
      <c r="AA76" s="119"/>
      <c r="AB76" s="119"/>
      <c r="AC76" s="119"/>
      <c r="AD76" s="119"/>
      <c r="AE76" s="119"/>
      <c r="AF76" s="119"/>
      <c r="AG76" s="119"/>
      <c r="AH76" s="119"/>
      <c r="AI76" s="119"/>
      <c r="AJ76" s="157"/>
      <c r="AK76"/>
      <c r="AL76"/>
      <c r="AM76"/>
      <c r="AN76" s="157"/>
      <c r="AO76" s="157"/>
      <c r="AP76" s="157"/>
      <c r="AQ76" s="157"/>
      <c r="AR76" s="157"/>
      <c r="AS76" s="157"/>
      <c r="AT76" s="157"/>
      <c r="AU76" s="157"/>
      <c r="AV76" s="157"/>
      <c r="AW76" s="157"/>
      <c r="AX76" s="157"/>
    </row>
    <row r="77" spans="1:50" s="138" customFormat="1" ht="21" hidden="1" customHeight="1" x14ac:dyDescent="0.25">
      <c r="A77" s="231"/>
      <c r="B77" s="218"/>
      <c r="C77" s="193"/>
      <c r="D77" s="198"/>
      <c r="E77" s="199"/>
      <c r="F77" s="196"/>
      <c r="G77" s="197"/>
      <c r="H77" s="364">
        <f t="shared" si="2"/>
        <v>0</v>
      </c>
      <c r="I77" s="365"/>
      <c r="K77" s="139"/>
      <c r="P77" s="201" t="s">
        <v>143</v>
      </c>
      <c r="Q77" s="201" t="s">
        <v>167</v>
      </c>
      <c r="R77" s="201" t="s">
        <v>168</v>
      </c>
      <c r="S77" s="201" t="s">
        <v>168</v>
      </c>
      <c r="T77" s="201" t="s">
        <v>158</v>
      </c>
      <c r="U77" s="201">
        <v>13200</v>
      </c>
      <c r="V77" s="201"/>
      <c r="X77" s="138" t="s">
        <v>149</v>
      </c>
      <c r="Y77" s="138">
        <v>1</v>
      </c>
      <c r="AJ77" s="157"/>
      <c r="AK77"/>
      <c r="AL77"/>
      <c r="AM77"/>
      <c r="AN77" s="157"/>
      <c r="AO77" s="157"/>
      <c r="AP77" s="157"/>
      <c r="AQ77" s="157"/>
      <c r="AR77" s="157"/>
      <c r="AS77" s="157"/>
      <c r="AT77" s="157"/>
      <c r="AU77" s="157"/>
      <c r="AV77" s="157"/>
      <c r="AW77" s="157"/>
      <c r="AX77" s="157"/>
    </row>
    <row r="78" spans="1:50" s="138" customFormat="1" ht="21" hidden="1" customHeight="1" x14ac:dyDescent="0.25">
      <c r="A78" s="231"/>
      <c r="B78" s="218"/>
      <c r="C78" s="193"/>
      <c r="D78" s="198"/>
      <c r="E78" s="199"/>
      <c r="F78" s="196"/>
      <c r="G78" s="197"/>
      <c r="H78" s="364">
        <f t="shared" si="2"/>
        <v>0</v>
      </c>
      <c r="I78" s="365"/>
      <c r="K78" s="139"/>
      <c r="P78" s="201"/>
      <c r="Q78" s="201"/>
      <c r="R78" s="201"/>
      <c r="S78" s="201"/>
      <c r="T78" s="201"/>
      <c r="U78" s="201"/>
      <c r="V78" s="201"/>
      <c r="AJ78" s="157"/>
      <c r="AK78"/>
      <c r="AL78"/>
      <c r="AM78"/>
      <c r="AN78" s="157"/>
      <c r="AO78" s="157"/>
      <c r="AP78" s="157"/>
      <c r="AQ78" s="157"/>
      <c r="AR78" s="157"/>
      <c r="AS78" s="157"/>
      <c r="AT78" s="157"/>
      <c r="AU78" s="157"/>
      <c r="AV78" s="157"/>
      <c r="AW78" s="157"/>
      <c r="AX78" s="157"/>
    </row>
    <row r="79" spans="1:50" s="138" customFormat="1" ht="21" hidden="1" customHeight="1" x14ac:dyDescent="0.25">
      <c r="A79" s="231"/>
      <c r="B79" s="218"/>
      <c r="C79" s="193"/>
      <c r="D79" s="198"/>
      <c r="E79" s="199"/>
      <c r="F79" s="196"/>
      <c r="G79" s="197"/>
      <c r="H79" s="364">
        <f t="shared" si="2"/>
        <v>0</v>
      </c>
      <c r="I79" s="365"/>
      <c r="K79" s="139"/>
      <c r="P79" s="201"/>
      <c r="Q79" s="201"/>
      <c r="R79" s="201"/>
      <c r="S79" s="201"/>
      <c r="T79" s="201"/>
      <c r="U79" s="201"/>
      <c r="V79" s="201"/>
      <c r="AJ79" s="157"/>
      <c r="AK79"/>
      <c r="AL79"/>
      <c r="AM79"/>
      <c r="AN79" s="157"/>
      <c r="AO79" s="157"/>
      <c r="AP79" s="157"/>
      <c r="AQ79" s="157"/>
      <c r="AR79" s="157"/>
      <c r="AS79" s="157"/>
      <c r="AT79" s="157"/>
      <c r="AU79" s="157"/>
      <c r="AV79" s="157"/>
      <c r="AW79" s="157"/>
      <c r="AX79" s="157"/>
    </row>
    <row r="80" spans="1:50" s="138" customFormat="1" ht="21" hidden="1" customHeight="1" x14ac:dyDescent="0.25">
      <c r="A80" s="231"/>
      <c r="B80" s="218"/>
      <c r="C80" s="193"/>
      <c r="D80" s="198"/>
      <c r="E80" s="199"/>
      <c r="F80" s="196"/>
      <c r="G80" s="197"/>
      <c r="H80" s="364">
        <f t="shared" si="2"/>
        <v>0</v>
      </c>
      <c r="I80" s="365"/>
      <c r="K80" s="139"/>
      <c r="P80" s="201"/>
      <c r="Q80" s="201"/>
      <c r="R80" s="201"/>
      <c r="S80" s="201"/>
      <c r="T80" s="201"/>
      <c r="U80" s="201"/>
      <c r="V80" s="201"/>
      <c r="AJ80" s="157"/>
      <c r="AK80"/>
      <c r="AL80"/>
      <c r="AM80"/>
      <c r="AN80" s="157"/>
      <c r="AO80" s="157"/>
      <c r="AP80" s="157"/>
      <c r="AQ80" s="157"/>
      <c r="AR80" s="157"/>
      <c r="AS80" s="157"/>
      <c r="AT80" s="157"/>
      <c r="AU80" s="157"/>
      <c r="AV80" s="157"/>
      <c r="AW80" s="157"/>
      <c r="AX80" s="157"/>
    </row>
    <row r="81" spans="1:50" s="138" customFormat="1" ht="21" hidden="1" customHeight="1" x14ac:dyDescent="0.25">
      <c r="A81" s="231"/>
      <c r="B81" s="218"/>
      <c r="C81" s="193"/>
      <c r="D81" s="203"/>
      <c r="E81" s="204"/>
      <c r="F81" s="196"/>
      <c r="G81" s="197"/>
      <c r="H81" s="364">
        <f t="shared" si="2"/>
        <v>0</v>
      </c>
      <c r="I81" s="365"/>
      <c r="K81" s="139"/>
      <c r="P81" s="201"/>
      <c r="Q81" s="201"/>
      <c r="R81" s="201"/>
      <c r="S81" s="201"/>
      <c r="T81" s="201"/>
      <c r="U81" s="201"/>
      <c r="V81" s="201"/>
      <c r="AJ81" s="157"/>
      <c r="AK81"/>
      <c r="AL81"/>
      <c r="AM81"/>
      <c r="AN81" s="157"/>
      <c r="AO81" s="157"/>
      <c r="AP81" s="157"/>
      <c r="AQ81" s="157"/>
      <c r="AR81" s="157"/>
      <c r="AS81" s="157"/>
      <c r="AT81" s="157"/>
      <c r="AU81" s="157"/>
      <c r="AV81" s="157"/>
      <c r="AW81" s="157"/>
      <c r="AX81" s="157"/>
    </row>
    <row r="82" spans="1:50" s="138" customFormat="1" ht="21" hidden="1" customHeight="1" x14ac:dyDescent="0.25">
      <c r="A82" s="231"/>
      <c r="B82" s="218"/>
      <c r="C82" s="193"/>
      <c r="D82" s="203"/>
      <c r="E82" s="204"/>
      <c r="F82" s="196"/>
      <c r="G82" s="197"/>
      <c r="H82" s="364">
        <f t="shared" si="2"/>
        <v>0</v>
      </c>
      <c r="I82" s="365"/>
      <c r="K82" s="139"/>
      <c r="P82" s="201"/>
      <c r="Q82" s="201"/>
      <c r="R82" s="201"/>
      <c r="S82" s="201"/>
      <c r="T82" s="201"/>
      <c r="U82" s="201"/>
      <c r="V82" s="201"/>
      <c r="AJ82" s="157"/>
      <c r="AK82"/>
      <c r="AL82"/>
      <c r="AM82"/>
      <c r="AN82" s="157"/>
      <c r="AO82" s="157"/>
      <c r="AP82" s="157"/>
      <c r="AQ82" s="157"/>
      <c r="AR82" s="157"/>
      <c r="AS82" s="157"/>
      <c r="AT82" s="157"/>
      <c r="AU82" s="157"/>
      <c r="AV82" s="157"/>
      <c r="AW82" s="157"/>
      <c r="AX82" s="157"/>
    </row>
    <row r="83" spans="1:50" s="138" customFormat="1" ht="21" hidden="1" customHeight="1" x14ac:dyDescent="0.25">
      <c r="A83" s="231"/>
      <c r="B83" s="218"/>
      <c r="C83" s="193"/>
      <c r="D83" s="203"/>
      <c r="E83" s="204"/>
      <c r="F83" s="205"/>
      <c r="G83" s="197"/>
      <c r="H83" s="364">
        <f t="shared" si="2"/>
        <v>0</v>
      </c>
      <c r="I83" s="365"/>
      <c r="K83" s="139"/>
      <c r="P83" s="201"/>
      <c r="Q83" s="201"/>
      <c r="R83" s="201"/>
      <c r="S83" s="201"/>
      <c r="T83" s="201"/>
      <c r="U83" s="201"/>
      <c r="V83" s="201"/>
      <c r="AJ83" s="157"/>
      <c r="AK83"/>
      <c r="AL83"/>
      <c r="AM83"/>
      <c r="AN83" s="157"/>
      <c r="AO83" s="157"/>
      <c r="AP83" s="157"/>
      <c r="AQ83" s="157"/>
      <c r="AR83" s="157"/>
      <c r="AS83" s="157"/>
      <c r="AT83" s="157"/>
      <c r="AU83" s="157"/>
      <c r="AV83" s="157"/>
      <c r="AW83" s="157"/>
      <c r="AX83" s="157"/>
    </row>
    <row r="84" spans="1:50" s="138" customFormat="1" ht="21" hidden="1" customHeight="1" x14ac:dyDescent="0.25">
      <c r="A84" s="231"/>
      <c r="B84" s="218"/>
      <c r="C84" s="193"/>
      <c r="D84" s="203"/>
      <c r="E84" s="204"/>
      <c r="F84" s="196"/>
      <c r="G84" s="197"/>
      <c r="H84" s="364">
        <f t="shared" si="2"/>
        <v>0</v>
      </c>
      <c r="I84" s="365"/>
      <c r="K84" s="139"/>
      <c r="P84" s="201"/>
      <c r="Q84" s="201" t="s">
        <v>169</v>
      </c>
      <c r="R84" s="201" t="s">
        <v>170</v>
      </c>
      <c r="S84" s="201" t="s">
        <v>170</v>
      </c>
      <c r="T84" s="201" t="s">
        <v>166</v>
      </c>
      <c r="U84" s="201">
        <v>10000</v>
      </c>
      <c r="V84" s="201"/>
      <c r="X84" s="138" t="s">
        <v>150</v>
      </c>
      <c r="Y84" s="138">
        <v>2</v>
      </c>
      <c r="AJ84" s="157"/>
      <c r="AK84"/>
      <c r="AL84"/>
      <c r="AM84"/>
      <c r="AN84" s="157"/>
      <c r="AO84" s="157"/>
      <c r="AP84" s="157"/>
      <c r="AQ84" s="157"/>
      <c r="AR84" s="157"/>
      <c r="AS84" s="157"/>
      <c r="AT84" s="157"/>
      <c r="AU84" s="157"/>
      <c r="AV84" s="157"/>
      <c r="AW84" s="157"/>
      <c r="AX84" s="157"/>
    </row>
    <row r="85" spans="1:50" s="138" customFormat="1" ht="21" hidden="1" customHeight="1" x14ac:dyDescent="0.25">
      <c r="A85" s="238"/>
      <c r="B85" s="218"/>
      <c r="C85" s="202"/>
      <c r="D85" s="203"/>
      <c r="E85" s="204"/>
      <c r="F85" s="205"/>
      <c r="G85" s="206"/>
      <c r="H85" s="381">
        <f t="shared" si="2"/>
        <v>0</v>
      </c>
      <c r="I85" s="382"/>
      <c r="K85" s="139"/>
      <c r="P85" s="201"/>
      <c r="Q85" s="201"/>
      <c r="R85" s="201"/>
      <c r="S85" s="201"/>
      <c r="T85" s="201"/>
      <c r="U85" s="201"/>
      <c r="V85" s="201"/>
      <c r="AJ85" s="157"/>
      <c r="AK85"/>
      <c r="AL85"/>
      <c r="AM85"/>
      <c r="AN85" s="157"/>
      <c r="AO85" s="157"/>
      <c r="AP85" s="157"/>
      <c r="AQ85" s="157"/>
      <c r="AR85" s="157"/>
      <c r="AS85" s="157"/>
      <c r="AT85" s="157"/>
      <c r="AU85" s="157"/>
      <c r="AV85" s="157"/>
      <c r="AW85" s="157"/>
      <c r="AX85" s="157"/>
    </row>
    <row r="86" spans="1:50" s="138" customFormat="1" ht="21" hidden="1" customHeight="1" x14ac:dyDescent="0.25">
      <c r="A86" s="238"/>
      <c r="B86" s="218"/>
      <c r="C86" s="202"/>
      <c r="D86" s="203"/>
      <c r="E86" s="204"/>
      <c r="F86" s="196"/>
      <c r="G86" s="206"/>
      <c r="H86" s="381">
        <f t="shared" si="2"/>
        <v>0</v>
      </c>
      <c r="I86" s="382"/>
      <c r="K86" s="139"/>
      <c r="P86" s="201"/>
      <c r="Q86" s="201" t="s">
        <v>171</v>
      </c>
      <c r="R86" s="201" t="s">
        <v>172</v>
      </c>
      <c r="S86" s="201" t="s">
        <v>172</v>
      </c>
      <c r="T86" s="201" t="s">
        <v>166</v>
      </c>
      <c r="U86" s="201">
        <v>10000</v>
      </c>
      <c r="V86" s="201"/>
      <c r="X86" s="138" t="s">
        <v>151</v>
      </c>
      <c r="Y86" s="138">
        <v>2</v>
      </c>
      <c r="AJ86" s="157"/>
      <c r="AK86"/>
      <c r="AL86"/>
      <c r="AM86"/>
      <c r="AN86" s="157"/>
      <c r="AO86" s="157"/>
      <c r="AP86" s="157"/>
      <c r="AQ86" s="157"/>
      <c r="AR86" s="157"/>
      <c r="AS86" s="157"/>
      <c r="AT86" s="157"/>
      <c r="AU86" s="157"/>
      <c r="AV86" s="157"/>
      <c r="AW86" s="157"/>
      <c r="AX86" s="157"/>
    </row>
    <row r="87" spans="1:50" s="138" customFormat="1" ht="21" customHeight="1" x14ac:dyDescent="0.25">
      <c r="A87" s="263"/>
      <c r="B87" s="233"/>
      <c r="C87" s="264"/>
      <c r="D87" s="265"/>
      <c r="E87" s="266"/>
      <c r="F87" s="267"/>
      <c r="G87" s="268"/>
      <c r="H87" s="381">
        <f t="shared" si="2"/>
        <v>0</v>
      </c>
      <c r="I87" s="382"/>
      <c r="K87" s="139"/>
      <c r="P87" s="201"/>
      <c r="Q87" s="201" t="s">
        <v>173</v>
      </c>
      <c r="R87" s="201" t="s">
        <v>174</v>
      </c>
      <c r="S87" s="201" t="s">
        <v>174</v>
      </c>
      <c r="T87" s="201" t="s">
        <v>158</v>
      </c>
      <c r="U87" s="201">
        <v>13200</v>
      </c>
      <c r="V87" s="201"/>
      <c r="X87" s="138" t="s">
        <v>152</v>
      </c>
      <c r="Y87" s="138">
        <v>3</v>
      </c>
      <c r="AJ87" s="157"/>
      <c r="AK87"/>
      <c r="AL87"/>
      <c r="AM87"/>
      <c r="AN87" s="157"/>
      <c r="AO87" s="157"/>
      <c r="AP87" s="157"/>
      <c r="AQ87" s="157"/>
      <c r="AR87" s="157"/>
      <c r="AS87" s="157"/>
      <c r="AT87" s="157"/>
      <c r="AU87" s="157"/>
      <c r="AV87" s="157"/>
      <c r="AW87" s="157"/>
      <c r="AX87" s="157"/>
    </row>
    <row r="88" spans="1:50" s="138" customFormat="1" ht="15.95" hidden="1" customHeight="1" x14ac:dyDescent="0.25">
      <c r="A88" s="257"/>
      <c r="B88" s="258"/>
      <c r="C88" s="258"/>
      <c r="D88" s="259"/>
      <c r="E88" s="260"/>
      <c r="F88" s="261"/>
      <c r="G88" s="262"/>
      <c r="H88" s="381"/>
      <c r="I88" s="382"/>
      <c r="K88" s="139"/>
      <c r="P88" s="201" t="s">
        <v>144</v>
      </c>
      <c r="Q88" s="201" t="s">
        <v>175</v>
      </c>
      <c r="R88" s="201" t="s">
        <v>175</v>
      </c>
      <c r="S88" s="201" t="s">
        <v>175</v>
      </c>
      <c r="T88" s="201" t="s">
        <v>158</v>
      </c>
      <c r="U88" s="201">
        <v>13200</v>
      </c>
      <c r="V88" s="201"/>
      <c r="AJ88" s="157"/>
      <c r="AK88"/>
      <c r="AL88"/>
      <c r="AM88"/>
      <c r="AN88" s="157"/>
      <c r="AO88" s="157"/>
      <c r="AP88" s="157"/>
      <c r="AQ88" s="157"/>
      <c r="AR88" s="157"/>
      <c r="AS88" s="157"/>
      <c r="AT88" s="157"/>
      <c r="AU88" s="157"/>
      <c r="AV88" s="157"/>
      <c r="AW88" s="157"/>
      <c r="AX88" s="157"/>
    </row>
    <row r="89" spans="1:50" s="138" customFormat="1" ht="15.95" hidden="1" customHeight="1" x14ac:dyDescent="0.25">
      <c r="A89" s="238"/>
      <c r="B89" s="202"/>
      <c r="C89" s="202"/>
      <c r="D89" s="203"/>
      <c r="E89" s="204"/>
      <c r="F89" s="205"/>
      <c r="G89" s="206"/>
      <c r="H89" s="381"/>
      <c r="I89" s="382"/>
      <c r="K89" s="139"/>
      <c r="P89" s="201" t="s">
        <v>145</v>
      </c>
      <c r="Q89" s="201" t="s">
        <v>164</v>
      </c>
      <c r="R89" s="201" t="s">
        <v>165</v>
      </c>
      <c r="S89" s="201" t="s">
        <v>165</v>
      </c>
      <c r="T89" s="201" t="s">
        <v>166</v>
      </c>
      <c r="U89" s="201">
        <v>10000</v>
      </c>
      <c r="V89" s="201"/>
      <c r="AJ89" s="157"/>
      <c r="AK89"/>
      <c r="AL89"/>
      <c r="AM89"/>
      <c r="AN89" s="157"/>
      <c r="AO89" s="157"/>
      <c r="AP89" s="157"/>
      <c r="AQ89" s="157"/>
      <c r="AR89" s="157"/>
      <c r="AS89" s="157"/>
      <c r="AT89" s="157"/>
      <c r="AU89" s="157"/>
      <c r="AV89" s="157"/>
      <c r="AW89" s="157"/>
      <c r="AX89" s="157"/>
    </row>
    <row r="90" spans="1:50" s="138" customFormat="1" ht="15.95" hidden="1" customHeight="1" x14ac:dyDescent="0.25">
      <c r="A90" s="238"/>
      <c r="B90" s="202"/>
      <c r="C90" s="202"/>
      <c r="D90" s="203"/>
      <c r="E90" s="204"/>
      <c r="F90" s="205"/>
      <c r="G90" s="206"/>
      <c r="H90" s="381"/>
      <c r="I90" s="382"/>
      <c r="K90" s="139"/>
      <c r="P90" s="201"/>
      <c r="Q90" s="201" t="s">
        <v>175</v>
      </c>
      <c r="R90" s="201" t="s">
        <v>175</v>
      </c>
      <c r="S90" s="201" t="s">
        <v>175</v>
      </c>
      <c r="T90" s="201" t="s">
        <v>158</v>
      </c>
      <c r="U90" s="201">
        <v>13200</v>
      </c>
      <c r="V90" s="201"/>
      <c r="AJ90" s="157"/>
      <c r="AK90"/>
      <c r="AL90"/>
      <c r="AM90"/>
      <c r="AN90" s="157"/>
      <c r="AO90" s="157"/>
      <c r="AP90" s="157"/>
      <c r="AQ90" s="157"/>
      <c r="AR90" s="157"/>
      <c r="AS90" s="157"/>
      <c r="AT90" s="157"/>
      <c r="AU90" s="157"/>
      <c r="AV90" s="157"/>
      <c r="AW90" s="157"/>
      <c r="AX90" s="157"/>
    </row>
    <row r="91" spans="1:50" s="138" customFormat="1" ht="15.95" hidden="1" customHeight="1" x14ac:dyDescent="0.25">
      <c r="A91" s="238"/>
      <c r="B91" s="202"/>
      <c r="C91" s="202"/>
      <c r="D91" s="203"/>
      <c r="E91" s="204"/>
      <c r="F91" s="205"/>
      <c r="G91" s="206"/>
      <c r="H91" s="381"/>
      <c r="I91" s="382"/>
      <c r="K91" s="139"/>
      <c r="P91" s="201" t="s">
        <v>146</v>
      </c>
      <c r="Q91" s="201" t="s">
        <v>178</v>
      </c>
      <c r="R91" s="201" t="s">
        <v>179</v>
      </c>
      <c r="S91" s="201" t="s">
        <v>179</v>
      </c>
      <c r="T91" s="201" t="s">
        <v>158</v>
      </c>
      <c r="U91" s="201">
        <v>13200</v>
      </c>
      <c r="V91" s="201"/>
      <c r="AJ91" s="157"/>
      <c r="AK91"/>
      <c r="AL91"/>
      <c r="AM91"/>
      <c r="AN91" s="157"/>
      <c r="AO91" s="157"/>
      <c r="AP91" s="157"/>
      <c r="AQ91" s="157"/>
      <c r="AR91" s="157"/>
      <c r="AS91" s="157"/>
      <c r="AT91" s="157"/>
      <c r="AU91" s="157"/>
      <c r="AV91" s="157"/>
      <c r="AW91" s="157"/>
      <c r="AX91" s="157"/>
    </row>
    <row r="92" spans="1:50" s="138" customFormat="1" ht="15.95" hidden="1" customHeight="1" x14ac:dyDescent="0.25">
      <c r="A92" s="238"/>
      <c r="B92" s="202"/>
      <c r="C92" s="202"/>
      <c r="D92" s="203"/>
      <c r="E92" s="204"/>
      <c r="F92" s="205"/>
      <c r="G92" s="206"/>
      <c r="H92" s="381"/>
      <c r="I92" s="382"/>
      <c r="K92" s="139"/>
      <c r="P92" s="201"/>
      <c r="Q92" s="201" t="s">
        <v>163</v>
      </c>
      <c r="R92" s="201" t="s">
        <v>156</v>
      </c>
      <c r="S92" s="201" t="s">
        <v>156</v>
      </c>
      <c r="T92" s="201" t="s">
        <v>158</v>
      </c>
      <c r="U92" s="201">
        <v>13200</v>
      </c>
      <c r="V92" s="201"/>
      <c r="AJ92" s="157"/>
      <c r="AK92"/>
      <c r="AL92"/>
      <c r="AM92"/>
      <c r="AN92" s="157"/>
      <c r="AO92" s="157"/>
      <c r="AP92" s="157"/>
      <c r="AQ92" s="157"/>
      <c r="AR92" s="157"/>
      <c r="AS92" s="157"/>
      <c r="AT92" s="157"/>
      <c r="AU92" s="157"/>
      <c r="AV92" s="157"/>
      <c r="AW92" s="157"/>
      <c r="AX92" s="157"/>
    </row>
    <row r="93" spans="1:50" s="138" customFormat="1" ht="15.95" hidden="1" customHeight="1" x14ac:dyDescent="0.25">
      <c r="A93" s="238"/>
      <c r="B93" s="202"/>
      <c r="C93" s="202"/>
      <c r="D93" s="203"/>
      <c r="E93" s="204"/>
      <c r="F93" s="205"/>
      <c r="G93" s="206"/>
      <c r="H93" s="381"/>
      <c r="I93" s="382"/>
      <c r="K93" s="139"/>
      <c r="P93" s="201"/>
      <c r="Q93" s="201"/>
      <c r="R93" s="201"/>
      <c r="S93" s="201"/>
      <c r="T93" s="201"/>
      <c r="U93" s="201"/>
      <c r="V93" s="201"/>
      <c r="AJ93" s="157"/>
      <c r="AK93"/>
      <c r="AL93"/>
      <c r="AM93"/>
      <c r="AN93" s="157"/>
      <c r="AO93" s="157"/>
      <c r="AP93" s="157"/>
      <c r="AQ93" s="157"/>
      <c r="AR93" s="157"/>
      <c r="AS93" s="157"/>
      <c r="AT93" s="157"/>
      <c r="AU93" s="157"/>
      <c r="AV93" s="157"/>
      <c r="AW93" s="157"/>
      <c r="AX93" s="157"/>
    </row>
    <row r="94" spans="1:50" s="140" customFormat="1" ht="15.95" hidden="1" customHeight="1" x14ac:dyDescent="0.25">
      <c r="A94" s="238"/>
      <c r="B94" s="202"/>
      <c r="C94" s="202"/>
      <c r="D94" s="203"/>
      <c r="E94" s="204"/>
      <c r="F94" s="205"/>
      <c r="G94" s="206"/>
      <c r="H94" s="381"/>
      <c r="I94" s="382"/>
      <c r="P94" s="207"/>
      <c r="Q94" s="207"/>
      <c r="R94" s="207"/>
      <c r="S94" s="207"/>
      <c r="T94" s="207"/>
      <c r="U94" s="207"/>
      <c r="V94" s="207"/>
      <c r="AJ94" s="157"/>
      <c r="AK94"/>
      <c r="AL94"/>
      <c r="AM94"/>
      <c r="AN94" s="157"/>
      <c r="AO94" s="157"/>
      <c r="AP94" s="157"/>
      <c r="AQ94" s="157"/>
      <c r="AR94" s="157"/>
      <c r="AS94" s="157"/>
      <c r="AT94" s="157"/>
      <c r="AU94" s="157"/>
      <c r="AV94" s="157"/>
      <c r="AW94" s="157"/>
      <c r="AX94" s="157"/>
    </row>
    <row r="95" spans="1:50" s="140" customFormat="1" ht="15.95" hidden="1" customHeight="1" x14ac:dyDescent="0.25">
      <c r="A95" s="238"/>
      <c r="B95" s="202"/>
      <c r="C95" s="202"/>
      <c r="D95" s="203"/>
      <c r="E95" s="204"/>
      <c r="F95" s="205"/>
      <c r="G95" s="206"/>
      <c r="H95" s="381"/>
      <c r="I95" s="382"/>
      <c r="P95" s="207"/>
      <c r="Q95" s="207" t="s">
        <v>163</v>
      </c>
      <c r="R95" s="207" t="s">
        <v>156</v>
      </c>
      <c r="S95" s="207" t="s">
        <v>156</v>
      </c>
      <c r="T95" s="207" t="s">
        <v>158</v>
      </c>
      <c r="U95" s="207">
        <v>13200</v>
      </c>
      <c r="V95" s="207"/>
      <c r="AJ95" s="157"/>
      <c r="AK95"/>
      <c r="AL95"/>
      <c r="AM95"/>
      <c r="AN95" s="157"/>
      <c r="AO95" s="157"/>
      <c r="AP95" s="157"/>
      <c r="AQ95" s="157"/>
      <c r="AR95" s="157"/>
      <c r="AS95" s="157"/>
      <c r="AT95" s="157"/>
      <c r="AU95" s="157"/>
      <c r="AV95" s="157"/>
      <c r="AW95" s="157"/>
      <c r="AX95" s="157"/>
    </row>
    <row r="96" spans="1:50" s="140" customFormat="1" ht="15.95" hidden="1" customHeight="1" x14ac:dyDescent="0.25">
      <c r="A96" s="238"/>
      <c r="B96" s="202"/>
      <c r="C96" s="202"/>
      <c r="D96" s="203"/>
      <c r="E96" s="204"/>
      <c r="F96" s="205"/>
      <c r="G96" s="206"/>
      <c r="H96" s="381"/>
      <c r="I96" s="382"/>
      <c r="P96" s="207" t="s">
        <v>151</v>
      </c>
      <c r="Q96" s="207" t="s">
        <v>163</v>
      </c>
      <c r="R96" s="207" t="s">
        <v>156</v>
      </c>
      <c r="S96" s="207" t="s">
        <v>156</v>
      </c>
      <c r="T96" s="207" t="s">
        <v>158</v>
      </c>
      <c r="U96" s="207">
        <v>13200</v>
      </c>
      <c r="V96" s="207"/>
      <c r="AJ96" s="157"/>
      <c r="AK96"/>
      <c r="AL96"/>
      <c r="AM96"/>
      <c r="AN96" s="157"/>
      <c r="AO96" s="157"/>
      <c r="AP96" s="157"/>
      <c r="AQ96" s="157"/>
      <c r="AR96" s="157"/>
      <c r="AS96" s="157"/>
      <c r="AT96" s="157"/>
      <c r="AU96" s="157"/>
      <c r="AV96" s="157"/>
      <c r="AW96" s="157"/>
      <c r="AX96" s="157"/>
    </row>
    <row r="97" spans="1:50" s="122" customFormat="1" ht="15.95" hidden="1" customHeight="1" x14ac:dyDescent="0.25">
      <c r="A97" s="239"/>
      <c r="B97" s="193"/>
      <c r="C97" s="193"/>
      <c r="D97" s="198"/>
      <c r="E97" s="199"/>
      <c r="F97" s="200"/>
      <c r="G97" s="197"/>
      <c r="H97" s="364"/>
      <c r="I97" s="365"/>
      <c r="J97" s="119"/>
      <c r="K97" s="119"/>
      <c r="L97" s="119"/>
      <c r="M97" s="119"/>
      <c r="N97" s="119"/>
      <c r="O97" s="119"/>
      <c r="P97" s="161"/>
      <c r="Q97" s="161" t="s">
        <v>163</v>
      </c>
      <c r="R97" s="161" t="s">
        <v>156</v>
      </c>
      <c r="S97" s="161" t="s">
        <v>156</v>
      </c>
      <c r="T97" s="161" t="s">
        <v>158</v>
      </c>
      <c r="U97" s="161">
        <v>13200</v>
      </c>
      <c r="V97" s="161"/>
      <c r="W97" s="119"/>
      <c r="X97" s="119"/>
      <c r="Y97" s="119"/>
      <c r="Z97" s="119"/>
      <c r="AA97" s="119"/>
      <c r="AB97" s="119"/>
      <c r="AC97" s="119"/>
      <c r="AD97" s="119"/>
      <c r="AE97" s="119"/>
      <c r="AF97" s="119"/>
      <c r="AG97" s="119"/>
      <c r="AH97" s="119"/>
      <c r="AI97" s="119"/>
      <c r="AJ97" s="157"/>
      <c r="AK97"/>
      <c r="AL97"/>
      <c r="AM97"/>
      <c r="AN97" s="157"/>
      <c r="AO97" s="157"/>
      <c r="AP97" s="157"/>
      <c r="AQ97" s="157"/>
      <c r="AR97" s="157"/>
      <c r="AS97" s="157"/>
      <c r="AT97" s="157"/>
      <c r="AU97" s="157"/>
      <c r="AV97" s="157"/>
      <c r="AW97" s="157"/>
      <c r="AX97" s="157"/>
    </row>
    <row r="98" spans="1:50" s="122" customFormat="1" ht="15.95" hidden="1" customHeight="1" x14ac:dyDescent="0.25">
      <c r="A98" s="239"/>
      <c r="B98" s="193"/>
      <c r="C98" s="193"/>
      <c r="D98" s="198"/>
      <c r="E98" s="199"/>
      <c r="F98" s="200"/>
      <c r="G98" s="197"/>
      <c r="H98" s="364"/>
      <c r="I98" s="365"/>
      <c r="J98" s="119"/>
      <c r="K98" s="119"/>
      <c r="L98" s="119"/>
      <c r="M98" s="119"/>
      <c r="N98" s="119"/>
      <c r="O98" s="119"/>
      <c r="P98" s="161" t="s">
        <v>149</v>
      </c>
      <c r="Q98" s="161" t="s">
        <v>181</v>
      </c>
      <c r="R98" s="161" t="s">
        <v>156</v>
      </c>
      <c r="S98" s="161" t="s">
        <v>156</v>
      </c>
      <c r="T98" s="161" t="s">
        <v>158</v>
      </c>
      <c r="U98" s="161">
        <v>13200</v>
      </c>
      <c r="V98" s="161"/>
      <c r="W98" s="119"/>
      <c r="X98" s="119"/>
      <c r="Y98" s="119"/>
      <c r="Z98" s="119"/>
      <c r="AA98" s="119"/>
      <c r="AB98" s="119"/>
      <c r="AC98" s="119"/>
      <c r="AD98" s="119"/>
      <c r="AE98" s="119"/>
      <c r="AF98" s="119"/>
      <c r="AG98" s="119"/>
      <c r="AH98" s="119"/>
      <c r="AI98" s="119"/>
      <c r="AJ98" s="157"/>
      <c r="AK98"/>
      <c r="AL98"/>
      <c r="AM98"/>
      <c r="AN98" s="157"/>
      <c r="AO98" s="157"/>
      <c r="AP98" s="157"/>
      <c r="AQ98" s="157"/>
      <c r="AR98" s="157"/>
      <c r="AS98" s="157"/>
      <c r="AT98" s="157"/>
      <c r="AU98" s="157"/>
      <c r="AV98" s="157"/>
      <c r="AW98" s="157"/>
      <c r="AX98" s="157"/>
    </row>
    <row r="99" spans="1:50" s="122" customFormat="1" ht="15.95" hidden="1" customHeight="1" x14ac:dyDescent="0.25">
      <c r="A99" s="231"/>
      <c r="B99" s="193"/>
      <c r="C99" s="193"/>
      <c r="D99" s="198"/>
      <c r="E99" s="199"/>
      <c r="F99" s="200"/>
      <c r="G99" s="197"/>
      <c r="H99" s="364"/>
      <c r="I99" s="365"/>
      <c r="J99" s="119"/>
      <c r="K99" s="119"/>
      <c r="L99" s="119"/>
      <c r="M99" s="119"/>
      <c r="N99" s="119"/>
      <c r="O99" s="119"/>
      <c r="P99" s="161"/>
      <c r="Q99" s="161"/>
      <c r="R99" s="161"/>
      <c r="S99" s="161"/>
      <c r="T99" s="161"/>
      <c r="U99" s="161"/>
      <c r="V99" s="161"/>
      <c r="W99" s="119"/>
      <c r="X99" s="119"/>
      <c r="Y99" s="119"/>
      <c r="Z99" s="119"/>
      <c r="AA99" s="119"/>
      <c r="AB99" s="119"/>
      <c r="AC99" s="119"/>
      <c r="AD99" s="119"/>
      <c r="AE99" s="119"/>
      <c r="AF99" s="119"/>
      <c r="AG99" s="119"/>
      <c r="AH99" s="119"/>
      <c r="AI99" s="119"/>
      <c r="AJ99" s="157"/>
      <c r="AK99"/>
      <c r="AL99"/>
      <c r="AM99"/>
      <c r="AN99" s="157"/>
      <c r="AO99" s="157"/>
      <c r="AP99" s="157"/>
      <c r="AQ99" s="157"/>
      <c r="AR99" s="157"/>
      <c r="AS99" s="157"/>
      <c r="AT99" s="157"/>
      <c r="AU99" s="157"/>
      <c r="AV99" s="157"/>
      <c r="AW99" s="157"/>
      <c r="AX99" s="157"/>
    </row>
    <row r="100" spans="1:50" s="122" customFormat="1" ht="15.95" hidden="1" customHeight="1" x14ac:dyDescent="0.25">
      <c r="A100" s="231"/>
      <c r="B100" s="193"/>
      <c r="C100" s="193"/>
      <c r="D100" s="198"/>
      <c r="E100" s="199"/>
      <c r="F100" s="200"/>
      <c r="G100" s="197"/>
      <c r="H100" s="364"/>
      <c r="I100" s="365"/>
      <c r="J100" s="119"/>
      <c r="K100" s="119"/>
      <c r="L100" s="119"/>
      <c r="M100" s="119"/>
      <c r="N100" s="119"/>
      <c r="O100" s="119"/>
      <c r="P100" s="161"/>
      <c r="Q100" s="161"/>
      <c r="R100" s="161"/>
      <c r="S100" s="161"/>
      <c r="T100" s="161"/>
      <c r="U100" s="161"/>
      <c r="V100" s="161"/>
      <c r="W100" s="119"/>
      <c r="X100" s="119"/>
      <c r="Y100" s="119"/>
      <c r="Z100" s="119"/>
      <c r="AA100" s="119"/>
      <c r="AB100" s="119"/>
      <c r="AC100" s="119"/>
      <c r="AD100" s="119"/>
      <c r="AE100" s="119"/>
      <c r="AF100" s="119"/>
      <c r="AG100" s="119"/>
      <c r="AH100" s="119"/>
      <c r="AI100" s="119"/>
      <c r="AJ100" s="157"/>
      <c r="AK100"/>
      <c r="AL100"/>
      <c r="AM100"/>
      <c r="AN100" s="157"/>
      <c r="AO100" s="157"/>
      <c r="AP100" s="157"/>
      <c r="AQ100" s="157"/>
      <c r="AR100" s="157"/>
      <c r="AS100" s="157"/>
      <c r="AT100" s="157"/>
      <c r="AU100" s="157"/>
      <c r="AV100" s="157"/>
      <c r="AW100" s="157"/>
      <c r="AX100" s="157"/>
    </row>
    <row r="101" spans="1:50" s="122" customFormat="1" ht="15.95" hidden="1" customHeight="1" x14ac:dyDescent="0.25">
      <c r="A101" s="231"/>
      <c r="B101" s="193"/>
      <c r="C101" s="193"/>
      <c r="D101" s="198"/>
      <c r="E101" s="199"/>
      <c r="F101" s="200"/>
      <c r="G101" s="197"/>
      <c r="H101" s="364"/>
      <c r="I101" s="365"/>
      <c r="J101" s="119"/>
      <c r="K101" s="119"/>
      <c r="L101" s="119"/>
      <c r="M101" s="119"/>
      <c r="N101" s="119"/>
      <c r="O101" s="119"/>
      <c r="P101" s="161"/>
      <c r="Q101" s="161" t="s">
        <v>162</v>
      </c>
      <c r="R101" s="161" t="s">
        <v>155</v>
      </c>
      <c r="S101" s="161" t="s">
        <v>155</v>
      </c>
      <c r="T101" s="161" t="s">
        <v>157</v>
      </c>
      <c r="U101" s="161">
        <v>13250</v>
      </c>
      <c r="V101" s="161"/>
      <c r="W101" s="119"/>
      <c r="X101" s="119"/>
      <c r="Y101" s="119"/>
      <c r="Z101" s="119"/>
      <c r="AA101" s="119"/>
      <c r="AB101" s="119"/>
      <c r="AC101" s="119"/>
      <c r="AD101" s="119"/>
      <c r="AE101" s="119"/>
      <c r="AF101" s="119"/>
      <c r="AG101" s="119"/>
      <c r="AH101" s="119"/>
      <c r="AI101" s="119"/>
      <c r="AJ101" s="157"/>
      <c r="AK101"/>
      <c r="AL101"/>
      <c r="AM101"/>
      <c r="AN101" s="157"/>
      <c r="AO101" s="157"/>
      <c r="AP101" s="157"/>
      <c r="AQ101" s="157"/>
      <c r="AR101" s="157"/>
      <c r="AS101" s="157"/>
      <c r="AT101" s="157"/>
      <c r="AU101" s="157"/>
      <c r="AV101" s="157"/>
      <c r="AW101" s="157"/>
      <c r="AX101" s="157"/>
    </row>
    <row r="102" spans="1:50" s="122" customFormat="1" ht="15.95" hidden="1" customHeight="1" x14ac:dyDescent="0.25">
      <c r="A102" s="231"/>
      <c r="B102" s="193"/>
      <c r="C102" s="193"/>
      <c r="D102" s="198"/>
      <c r="E102" s="199"/>
      <c r="F102" s="200"/>
      <c r="G102" s="197"/>
      <c r="H102" s="364"/>
      <c r="I102" s="365"/>
      <c r="J102" s="119"/>
      <c r="K102" s="119"/>
      <c r="L102" s="119"/>
      <c r="M102" s="119"/>
      <c r="N102" s="119"/>
      <c r="O102" s="119"/>
      <c r="P102" s="161"/>
      <c r="Q102" s="161"/>
      <c r="R102" s="161"/>
      <c r="S102" s="161"/>
      <c r="T102" s="161"/>
      <c r="U102" s="161"/>
      <c r="V102" s="161"/>
      <c r="W102" s="119"/>
      <c r="X102" s="119"/>
      <c r="Y102" s="119"/>
      <c r="Z102" s="119"/>
      <c r="AA102" s="119"/>
      <c r="AB102" s="119"/>
      <c r="AC102" s="119"/>
      <c r="AD102" s="119"/>
      <c r="AE102" s="119"/>
      <c r="AF102" s="119"/>
      <c r="AG102" s="119"/>
      <c r="AH102" s="119"/>
      <c r="AI102" s="119"/>
      <c r="AJ102" s="157"/>
      <c r="AK102"/>
      <c r="AL102"/>
      <c r="AM102"/>
      <c r="AN102" s="157"/>
      <c r="AO102" s="157"/>
      <c r="AP102" s="157"/>
      <c r="AQ102" s="157"/>
      <c r="AR102" s="157"/>
      <c r="AS102" s="157"/>
      <c r="AT102" s="157"/>
      <c r="AU102" s="157"/>
      <c r="AV102" s="157"/>
      <c r="AW102" s="157"/>
      <c r="AX102" s="157"/>
    </row>
    <row r="103" spans="1:50" s="122" customFormat="1" ht="15.95" hidden="1" customHeight="1" x14ac:dyDescent="0.25">
      <c r="A103" s="231"/>
      <c r="B103" s="193"/>
      <c r="C103" s="193"/>
      <c r="D103" s="198"/>
      <c r="E103" s="199"/>
      <c r="F103" s="200"/>
      <c r="G103" s="197"/>
      <c r="H103" s="364"/>
      <c r="I103" s="365"/>
      <c r="J103" s="119"/>
      <c r="K103" s="119"/>
      <c r="L103" s="119"/>
      <c r="M103" s="119"/>
      <c r="N103" s="119"/>
      <c r="O103" s="119"/>
      <c r="P103" s="161"/>
      <c r="Q103" s="161"/>
      <c r="R103" s="161"/>
      <c r="S103" s="161"/>
      <c r="T103" s="161"/>
      <c r="U103" s="161"/>
      <c r="V103" s="161"/>
      <c r="W103" s="119"/>
      <c r="X103" s="119"/>
      <c r="Y103" s="119"/>
      <c r="Z103" s="119"/>
      <c r="AA103" s="119"/>
      <c r="AB103" s="119"/>
      <c r="AC103" s="119"/>
      <c r="AD103" s="119"/>
      <c r="AE103" s="119"/>
      <c r="AF103" s="119"/>
      <c r="AG103" s="119"/>
      <c r="AH103" s="119"/>
      <c r="AI103" s="119"/>
      <c r="AJ103" s="157"/>
      <c r="AK103"/>
      <c r="AL103"/>
      <c r="AM103"/>
      <c r="AN103" s="157"/>
      <c r="AO103" s="157"/>
      <c r="AP103" s="157"/>
      <c r="AQ103" s="157"/>
      <c r="AR103" s="157"/>
      <c r="AS103" s="157"/>
      <c r="AT103" s="157"/>
      <c r="AU103" s="157"/>
      <c r="AV103" s="157"/>
      <c r="AW103" s="157"/>
      <c r="AX103" s="157"/>
    </row>
    <row r="104" spans="1:50" s="122" customFormat="1" ht="15.95" hidden="1" customHeight="1" x14ac:dyDescent="0.25">
      <c r="A104" s="231"/>
      <c r="B104" s="193"/>
      <c r="C104" s="193"/>
      <c r="D104" s="198"/>
      <c r="E104" s="199"/>
      <c r="F104" s="200"/>
      <c r="G104" s="197"/>
      <c r="H104" s="364"/>
      <c r="I104" s="365"/>
      <c r="J104" s="119"/>
      <c r="K104" s="119"/>
      <c r="L104" s="119"/>
      <c r="M104" s="119"/>
      <c r="N104" s="119"/>
      <c r="O104" s="119"/>
      <c r="P104" s="161" t="s">
        <v>152</v>
      </c>
      <c r="Q104" s="161" t="s">
        <v>182</v>
      </c>
      <c r="R104" s="161" t="s">
        <v>183</v>
      </c>
      <c r="S104" s="161" t="s">
        <v>183</v>
      </c>
      <c r="T104" s="161" t="s">
        <v>158</v>
      </c>
      <c r="U104" s="161">
        <v>13200</v>
      </c>
      <c r="V104" s="161"/>
      <c r="W104" s="119"/>
      <c r="X104" s="119"/>
      <c r="Y104" s="119"/>
      <c r="Z104" s="119"/>
      <c r="AA104" s="119"/>
      <c r="AB104" s="119"/>
      <c r="AC104" s="119"/>
      <c r="AD104" s="119"/>
      <c r="AE104" s="119"/>
      <c r="AF104" s="119"/>
      <c r="AG104" s="119"/>
      <c r="AH104" s="119"/>
      <c r="AI104" s="119"/>
      <c r="AJ104" s="157"/>
      <c r="AK104"/>
      <c r="AL104"/>
      <c r="AM104"/>
      <c r="AN104" s="157"/>
      <c r="AO104" s="157"/>
      <c r="AP104" s="157"/>
      <c r="AQ104" s="157"/>
      <c r="AR104" s="157"/>
      <c r="AS104" s="157"/>
      <c r="AT104" s="157"/>
      <c r="AU104" s="157"/>
      <c r="AV104" s="157"/>
      <c r="AW104" s="157"/>
      <c r="AX104" s="157"/>
    </row>
    <row r="105" spans="1:50" s="122" customFormat="1" ht="15.95" hidden="1" customHeight="1" x14ac:dyDescent="0.25">
      <c r="A105" s="239"/>
      <c r="B105" s="193"/>
      <c r="C105" s="193"/>
      <c r="D105" s="198"/>
      <c r="E105" s="199"/>
      <c r="F105" s="200"/>
      <c r="G105" s="197"/>
      <c r="H105" s="364"/>
      <c r="I105" s="365"/>
      <c r="J105" s="119"/>
      <c r="K105" s="119"/>
      <c r="L105" s="119"/>
      <c r="M105" s="119"/>
      <c r="N105" s="119"/>
      <c r="O105" s="119"/>
      <c r="P105" s="161" t="s">
        <v>149</v>
      </c>
      <c r="Q105" s="161" t="s">
        <v>181</v>
      </c>
      <c r="R105" s="161" t="s">
        <v>156</v>
      </c>
      <c r="S105" s="161" t="s">
        <v>156</v>
      </c>
      <c r="T105" s="161" t="s">
        <v>158</v>
      </c>
      <c r="U105" s="161">
        <v>13200</v>
      </c>
      <c r="V105" s="161"/>
      <c r="W105" s="119"/>
      <c r="X105" s="119"/>
      <c r="Y105" s="119"/>
      <c r="Z105" s="119"/>
      <c r="AA105" s="119"/>
      <c r="AB105" s="119"/>
      <c r="AC105" s="119"/>
      <c r="AD105" s="119"/>
      <c r="AE105" s="119"/>
      <c r="AF105" s="119"/>
      <c r="AG105" s="119"/>
      <c r="AH105" s="119"/>
      <c r="AI105" s="119"/>
      <c r="AJ105" s="157"/>
      <c r="AK105"/>
      <c r="AL105"/>
      <c r="AM105"/>
      <c r="AN105" s="157"/>
      <c r="AO105" s="157"/>
      <c r="AP105" s="157"/>
      <c r="AQ105" s="157"/>
      <c r="AR105" s="157"/>
      <c r="AS105" s="157"/>
      <c r="AT105" s="157"/>
      <c r="AU105" s="157"/>
      <c r="AV105" s="157"/>
      <c r="AW105" s="157"/>
      <c r="AX105" s="157"/>
    </row>
    <row r="106" spans="1:50" s="122" customFormat="1" ht="15.95" hidden="1" customHeight="1" x14ac:dyDescent="0.25">
      <c r="A106" s="231"/>
      <c r="B106" s="193"/>
      <c r="C106" s="193"/>
      <c r="D106" s="198"/>
      <c r="E106" s="199"/>
      <c r="F106" s="200"/>
      <c r="G106" s="197"/>
      <c r="H106" s="364"/>
      <c r="I106" s="365"/>
      <c r="J106" s="119"/>
      <c r="K106" s="119"/>
      <c r="L106" s="119"/>
      <c r="M106" s="119"/>
      <c r="N106" s="119"/>
      <c r="O106" s="119"/>
      <c r="P106" s="161"/>
      <c r="Q106" s="161"/>
      <c r="R106" s="161"/>
      <c r="S106" s="161"/>
      <c r="T106" s="161"/>
      <c r="U106" s="161"/>
      <c r="V106" s="161"/>
      <c r="W106" s="119"/>
      <c r="X106" s="119"/>
      <c r="Y106" s="119"/>
      <c r="Z106" s="119"/>
      <c r="AA106" s="119"/>
      <c r="AB106" s="119"/>
      <c r="AC106" s="119"/>
      <c r="AD106" s="119"/>
      <c r="AE106" s="119"/>
      <c r="AF106" s="119"/>
      <c r="AG106" s="119"/>
      <c r="AH106" s="119"/>
      <c r="AI106" s="119"/>
      <c r="AJ106" s="157"/>
      <c r="AK106"/>
      <c r="AL106"/>
      <c r="AM106"/>
      <c r="AN106" s="157"/>
      <c r="AO106" s="157"/>
      <c r="AP106" s="157"/>
      <c r="AQ106" s="157"/>
      <c r="AR106" s="157"/>
      <c r="AS106" s="157"/>
      <c r="AT106" s="157"/>
      <c r="AU106" s="157"/>
      <c r="AV106" s="157"/>
      <c r="AW106" s="157"/>
      <c r="AX106" s="157"/>
    </row>
    <row r="107" spans="1:50" s="122" customFormat="1" ht="15.95" hidden="1" customHeight="1" x14ac:dyDescent="0.25">
      <c r="A107" s="231"/>
      <c r="B107" s="193"/>
      <c r="C107" s="193"/>
      <c r="D107" s="198"/>
      <c r="E107" s="199"/>
      <c r="F107" s="200"/>
      <c r="G107" s="197"/>
      <c r="H107" s="364"/>
      <c r="I107" s="365"/>
      <c r="J107" s="119"/>
      <c r="K107" s="119"/>
      <c r="L107" s="119"/>
      <c r="M107" s="119"/>
      <c r="N107" s="119"/>
      <c r="O107" s="119"/>
      <c r="P107" s="161"/>
      <c r="Q107" s="161"/>
      <c r="R107" s="161"/>
      <c r="S107" s="161"/>
      <c r="T107" s="161"/>
      <c r="U107" s="161"/>
      <c r="V107" s="161"/>
      <c r="W107" s="119"/>
      <c r="X107" s="119"/>
      <c r="Y107" s="119"/>
      <c r="Z107" s="119"/>
      <c r="AA107" s="119"/>
      <c r="AB107" s="119"/>
      <c r="AC107" s="119"/>
      <c r="AD107" s="119"/>
      <c r="AE107" s="119"/>
      <c r="AF107" s="119"/>
      <c r="AG107" s="119"/>
      <c r="AH107" s="119"/>
      <c r="AI107" s="119"/>
      <c r="AJ107" s="157"/>
      <c r="AK107"/>
      <c r="AL107"/>
      <c r="AM107"/>
      <c r="AN107" s="157"/>
      <c r="AO107" s="157"/>
      <c r="AP107" s="157"/>
      <c r="AQ107" s="157"/>
      <c r="AR107" s="157"/>
      <c r="AS107" s="157"/>
      <c r="AT107" s="157"/>
      <c r="AU107" s="157"/>
      <c r="AV107" s="157"/>
      <c r="AW107" s="157"/>
      <c r="AX107" s="157"/>
    </row>
    <row r="108" spans="1:50" s="122" customFormat="1" ht="15.95" hidden="1" customHeight="1" x14ac:dyDescent="0.25">
      <c r="A108" s="231"/>
      <c r="B108" s="193"/>
      <c r="C108" s="193"/>
      <c r="D108" s="198"/>
      <c r="E108" s="199"/>
      <c r="F108" s="200"/>
      <c r="G108" s="197"/>
      <c r="H108" s="364"/>
      <c r="I108" s="365"/>
      <c r="J108" s="119"/>
      <c r="K108" s="119"/>
      <c r="L108" s="119"/>
      <c r="M108" s="119"/>
      <c r="N108" s="119"/>
      <c r="O108" s="119"/>
      <c r="P108" s="161"/>
      <c r="Q108" s="161" t="s">
        <v>162</v>
      </c>
      <c r="R108" s="161" t="s">
        <v>155</v>
      </c>
      <c r="S108" s="161" t="s">
        <v>155</v>
      </c>
      <c r="T108" s="161" t="s">
        <v>157</v>
      </c>
      <c r="U108" s="161">
        <v>13250</v>
      </c>
      <c r="V108" s="161"/>
      <c r="W108" s="119"/>
      <c r="X108" s="119"/>
      <c r="Y108" s="119"/>
      <c r="Z108" s="119"/>
      <c r="AA108" s="119"/>
      <c r="AB108" s="119"/>
      <c r="AC108" s="119"/>
      <c r="AD108" s="119"/>
      <c r="AE108" s="119"/>
      <c r="AF108" s="119"/>
      <c r="AG108" s="119"/>
      <c r="AH108" s="119"/>
      <c r="AI108" s="119"/>
      <c r="AJ108" s="157"/>
      <c r="AK108"/>
      <c r="AL108"/>
      <c r="AM108"/>
      <c r="AN108" s="157"/>
      <c r="AO108" s="157"/>
      <c r="AP108" s="157"/>
      <c r="AQ108" s="157"/>
      <c r="AR108" s="157"/>
      <c r="AS108" s="157"/>
      <c r="AT108" s="157"/>
      <c r="AU108" s="157"/>
      <c r="AV108" s="157"/>
      <c r="AW108" s="157"/>
      <c r="AX108" s="157"/>
    </row>
    <row r="109" spans="1:50" s="122" customFormat="1" ht="15.95" hidden="1" customHeight="1" x14ac:dyDescent="0.25">
      <c r="A109" s="231"/>
      <c r="B109" s="193"/>
      <c r="C109" s="193"/>
      <c r="D109" s="198"/>
      <c r="E109" s="199"/>
      <c r="F109" s="200"/>
      <c r="G109" s="197"/>
      <c r="H109" s="364"/>
      <c r="I109" s="365"/>
      <c r="J109" s="119"/>
      <c r="K109" s="119"/>
      <c r="L109" s="119"/>
      <c r="M109" s="119"/>
      <c r="N109" s="119"/>
      <c r="O109" s="119"/>
      <c r="P109" s="161"/>
      <c r="Q109" s="161"/>
      <c r="R109" s="161"/>
      <c r="S109" s="161"/>
      <c r="T109" s="161"/>
      <c r="U109" s="161"/>
      <c r="V109" s="161"/>
      <c r="W109" s="119"/>
      <c r="X109" s="119"/>
      <c r="Y109" s="119"/>
      <c r="Z109" s="119"/>
      <c r="AA109" s="119"/>
      <c r="AB109" s="119"/>
      <c r="AC109" s="119"/>
      <c r="AD109" s="119"/>
      <c r="AE109" s="119"/>
      <c r="AF109" s="119"/>
      <c r="AG109" s="119"/>
      <c r="AH109" s="119"/>
      <c r="AI109" s="119"/>
      <c r="AJ109" s="157"/>
      <c r="AK109"/>
      <c r="AL109"/>
      <c r="AM109"/>
      <c r="AN109" s="157"/>
      <c r="AO109" s="157"/>
      <c r="AP109" s="157"/>
      <c r="AQ109" s="157"/>
      <c r="AR109" s="157"/>
      <c r="AS109" s="157"/>
      <c r="AT109" s="157"/>
      <c r="AU109" s="157"/>
      <c r="AV109" s="157"/>
      <c r="AW109" s="157"/>
      <c r="AX109" s="157"/>
    </row>
    <row r="110" spans="1:50" s="122" customFormat="1" ht="15.95" hidden="1" customHeight="1" x14ac:dyDescent="0.25">
      <c r="A110" s="231"/>
      <c r="B110" s="193"/>
      <c r="C110" s="193"/>
      <c r="D110" s="198"/>
      <c r="E110" s="199"/>
      <c r="F110" s="200"/>
      <c r="G110" s="197"/>
      <c r="H110" s="364"/>
      <c r="I110" s="365"/>
      <c r="J110" s="119"/>
      <c r="K110" s="119"/>
      <c r="L110" s="119"/>
      <c r="M110" s="119"/>
      <c r="N110" s="119"/>
      <c r="O110" s="119"/>
      <c r="P110" s="161"/>
      <c r="Q110" s="161"/>
      <c r="R110" s="161"/>
      <c r="S110" s="161"/>
      <c r="T110" s="161"/>
      <c r="U110" s="161"/>
      <c r="V110" s="161"/>
      <c r="W110" s="119"/>
      <c r="X110" s="119"/>
      <c r="Y110" s="119"/>
      <c r="Z110" s="119"/>
      <c r="AA110" s="119"/>
      <c r="AB110" s="119"/>
      <c r="AC110" s="119"/>
      <c r="AD110" s="119"/>
      <c r="AE110" s="119"/>
      <c r="AF110" s="119"/>
      <c r="AG110" s="119"/>
      <c r="AH110" s="119"/>
      <c r="AI110" s="119"/>
      <c r="AJ110" s="157"/>
      <c r="AK110"/>
      <c r="AL110"/>
      <c r="AM110"/>
      <c r="AN110" s="157"/>
      <c r="AO110" s="157"/>
      <c r="AP110" s="157"/>
      <c r="AQ110" s="157"/>
      <c r="AR110" s="157"/>
      <c r="AS110" s="157"/>
      <c r="AT110" s="157"/>
      <c r="AU110" s="157"/>
      <c r="AV110" s="157"/>
      <c r="AW110" s="157"/>
      <c r="AX110" s="157"/>
    </row>
    <row r="111" spans="1:50" s="122" customFormat="1" ht="15.95" hidden="1" customHeight="1" x14ac:dyDescent="0.25">
      <c r="A111" s="231"/>
      <c r="B111" s="193"/>
      <c r="C111" s="193"/>
      <c r="D111" s="198"/>
      <c r="E111" s="199"/>
      <c r="F111" s="200"/>
      <c r="G111" s="197"/>
      <c r="H111" s="364"/>
      <c r="I111" s="365"/>
      <c r="J111" s="119"/>
      <c r="K111" s="119"/>
      <c r="L111" s="119"/>
      <c r="M111" s="119"/>
      <c r="N111" s="119"/>
      <c r="O111" s="119"/>
      <c r="P111" s="161" t="s">
        <v>152</v>
      </c>
      <c r="Q111" s="161" t="s">
        <v>182</v>
      </c>
      <c r="R111" s="161" t="s">
        <v>183</v>
      </c>
      <c r="S111" s="161" t="s">
        <v>183</v>
      </c>
      <c r="T111" s="161" t="s">
        <v>158</v>
      </c>
      <c r="U111" s="161">
        <v>13200</v>
      </c>
      <c r="V111" s="161"/>
      <c r="W111" s="119"/>
      <c r="X111" s="119"/>
      <c r="Y111" s="119"/>
      <c r="Z111" s="119"/>
      <c r="AA111" s="119"/>
      <c r="AB111" s="119"/>
      <c r="AC111" s="119"/>
      <c r="AD111" s="119"/>
      <c r="AE111" s="119"/>
      <c r="AF111" s="119"/>
      <c r="AG111" s="119"/>
      <c r="AH111" s="119"/>
      <c r="AI111" s="119"/>
      <c r="AJ111" s="157"/>
      <c r="AK111"/>
      <c r="AL111"/>
      <c r="AM111"/>
      <c r="AN111" s="157"/>
      <c r="AO111" s="157"/>
      <c r="AP111" s="157"/>
      <c r="AQ111" s="157"/>
      <c r="AR111" s="157"/>
      <c r="AS111" s="157"/>
      <c r="AT111" s="157"/>
      <c r="AU111" s="157"/>
      <c r="AV111" s="157"/>
      <c r="AW111" s="157"/>
      <c r="AX111" s="157"/>
    </row>
    <row r="112" spans="1:50" s="122" customFormat="1" ht="15.95" hidden="1" customHeight="1" x14ac:dyDescent="0.25">
      <c r="A112" s="231"/>
      <c r="B112" s="193"/>
      <c r="C112" s="193"/>
      <c r="D112" s="198"/>
      <c r="E112" s="199"/>
      <c r="F112" s="200"/>
      <c r="G112" s="197"/>
      <c r="H112" s="364"/>
      <c r="I112" s="365"/>
      <c r="J112" s="119"/>
      <c r="K112" s="119"/>
      <c r="L112" s="119"/>
      <c r="M112" s="119"/>
      <c r="N112" s="119"/>
      <c r="O112" s="119"/>
      <c r="P112" s="161"/>
      <c r="Q112" s="161"/>
      <c r="R112" s="161"/>
      <c r="S112" s="161"/>
      <c r="T112" s="161"/>
      <c r="U112" s="161"/>
      <c r="V112" s="161"/>
      <c r="W112" s="119"/>
      <c r="X112" s="119"/>
      <c r="Y112" s="119"/>
      <c r="Z112" s="119"/>
      <c r="AA112" s="119"/>
      <c r="AB112" s="119"/>
      <c r="AC112" s="119"/>
      <c r="AD112" s="119"/>
      <c r="AE112" s="119"/>
      <c r="AF112" s="119"/>
      <c r="AG112" s="119"/>
      <c r="AH112" s="119"/>
      <c r="AI112" s="119"/>
      <c r="AJ112" s="157"/>
      <c r="AK112"/>
      <c r="AL112"/>
      <c r="AM112"/>
      <c r="AN112" s="157"/>
      <c r="AO112" s="157"/>
      <c r="AP112" s="157"/>
      <c r="AQ112" s="157"/>
      <c r="AR112" s="157"/>
      <c r="AS112" s="157"/>
      <c r="AT112" s="157"/>
      <c r="AU112" s="157"/>
      <c r="AV112" s="157"/>
      <c r="AW112" s="157"/>
      <c r="AX112" s="157"/>
    </row>
    <row r="113" spans="1:50" s="122" customFormat="1" ht="15.95" hidden="1" customHeight="1" x14ac:dyDescent="0.25">
      <c r="A113" s="231"/>
      <c r="B113" s="193"/>
      <c r="C113" s="193"/>
      <c r="D113" s="198"/>
      <c r="E113" s="199"/>
      <c r="F113" s="200"/>
      <c r="G113" s="197"/>
      <c r="H113" s="364"/>
      <c r="I113" s="365"/>
      <c r="J113" s="119"/>
      <c r="K113" s="119"/>
      <c r="L113" s="119"/>
      <c r="M113" s="119"/>
      <c r="N113" s="119"/>
      <c r="O113" s="119"/>
      <c r="P113" s="161"/>
      <c r="Q113" s="161" t="s">
        <v>162</v>
      </c>
      <c r="R113" s="161" t="s">
        <v>155</v>
      </c>
      <c r="S113" s="161" t="s">
        <v>155</v>
      </c>
      <c r="T113" s="161" t="s">
        <v>157</v>
      </c>
      <c r="U113" s="161">
        <v>13250</v>
      </c>
      <c r="V113" s="161"/>
      <c r="W113" s="119"/>
      <c r="X113" s="119"/>
      <c r="Y113" s="119"/>
      <c r="Z113" s="119"/>
      <c r="AA113" s="119"/>
      <c r="AB113" s="119"/>
      <c r="AC113" s="119"/>
      <c r="AD113" s="119"/>
      <c r="AE113" s="119"/>
      <c r="AF113" s="119"/>
      <c r="AG113" s="119"/>
      <c r="AH113" s="119"/>
      <c r="AI113" s="119"/>
      <c r="AJ113" s="157"/>
      <c r="AK113"/>
      <c r="AL113"/>
      <c r="AM113"/>
      <c r="AN113" s="157"/>
      <c r="AO113" s="157"/>
      <c r="AP113" s="157"/>
      <c r="AQ113" s="157"/>
      <c r="AR113" s="157"/>
      <c r="AS113" s="157"/>
      <c r="AT113" s="157"/>
      <c r="AU113" s="157"/>
      <c r="AV113" s="157"/>
      <c r="AW113" s="157"/>
      <c r="AX113" s="157"/>
    </row>
    <row r="114" spans="1:50" s="122" customFormat="1" ht="15.95" hidden="1" customHeight="1" x14ac:dyDescent="0.25">
      <c r="A114" s="231"/>
      <c r="B114" s="193"/>
      <c r="C114" s="193"/>
      <c r="D114" s="198"/>
      <c r="E114" s="199"/>
      <c r="F114" s="200"/>
      <c r="G114" s="197"/>
      <c r="H114" s="364"/>
      <c r="I114" s="365"/>
      <c r="J114" s="119"/>
      <c r="K114" s="119"/>
      <c r="L114" s="119"/>
      <c r="M114" s="119"/>
      <c r="N114" s="119"/>
      <c r="O114" s="119"/>
      <c r="P114" s="161"/>
      <c r="Q114" s="161"/>
      <c r="R114" s="161"/>
      <c r="S114" s="161"/>
      <c r="T114" s="161"/>
      <c r="U114" s="161"/>
      <c r="V114" s="161"/>
      <c r="W114" s="119"/>
      <c r="X114" s="119"/>
      <c r="Y114" s="119"/>
      <c r="Z114" s="119"/>
      <c r="AA114" s="119"/>
      <c r="AB114" s="119"/>
      <c r="AC114" s="119"/>
      <c r="AD114" s="119"/>
      <c r="AE114" s="119"/>
      <c r="AF114" s="119"/>
      <c r="AG114" s="119"/>
      <c r="AH114" s="119"/>
      <c r="AI114" s="119"/>
      <c r="AJ114" s="157"/>
      <c r="AK114"/>
      <c r="AL114"/>
      <c r="AM114"/>
      <c r="AN114" s="157"/>
      <c r="AO114" s="157"/>
      <c r="AP114" s="157"/>
      <c r="AQ114" s="157"/>
      <c r="AR114" s="157"/>
      <c r="AS114" s="157"/>
      <c r="AT114" s="157"/>
      <c r="AU114" s="157"/>
      <c r="AV114" s="157"/>
      <c r="AW114" s="157"/>
      <c r="AX114" s="157"/>
    </row>
    <row r="115" spans="1:50" s="122" customFormat="1" ht="15.95" hidden="1" customHeight="1" x14ac:dyDescent="0.25">
      <c r="A115" s="231"/>
      <c r="B115" s="193"/>
      <c r="C115" s="193"/>
      <c r="D115" s="198"/>
      <c r="E115" s="199"/>
      <c r="F115" s="200"/>
      <c r="G115" s="197"/>
      <c r="H115" s="364"/>
      <c r="I115" s="365"/>
      <c r="J115" s="119"/>
      <c r="K115" s="119"/>
      <c r="L115" s="119"/>
      <c r="M115" s="119"/>
      <c r="N115" s="119"/>
      <c r="O115" s="119"/>
      <c r="P115" s="161"/>
      <c r="Q115" s="161"/>
      <c r="R115" s="161"/>
      <c r="S115" s="161"/>
      <c r="T115" s="161"/>
      <c r="U115" s="161"/>
      <c r="V115" s="161"/>
      <c r="W115" s="119"/>
      <c r="X115" s="119"/>
      <c r="Y115" s="119"/>
      <c r="Z115" s="119"/>
      <c r="AA115" s="119"/>
      <c r="AB115" s="119"/>
      <c r="AC115" s="119"/>
      <c r="AD115" s="119"/>
      <c r="AE115" s="119"/>
      <c r="AF115" s="119"/>
      <c r="AG115" s="119"/>
      <c r="AH115" s="119"/>
      <c r="AI115" s="119"/>
      <c r="AJ115" s="157"/>
      <c r="AK115"/>
      <c r="AL115"/>
      <c r="AM115"/>
      <c r="AN115" s="157"/>
      <c r="AO115" s="157"/>
      <c r="AP115" s="157"/>
      <c r="AQ115" s="157"/>
      <c r="AR115" s="157"/>
      <c r="AS115" s="157"/>
      <c r="AT115" s="157"/>
      <c r="AU115" s="157"/>
      <c r="AV115" s="157"/>
      <c r="AW115" s="157"/>
      <c r="AX115" s="157"/>
    </row>
    <row r="116" spans="1:50" s="122" customFormat="1" ht="15.95" hidden="1" customHeight="1" x14ac:dyDescent="0.25">
      <c r="A116" s="231"/>
      <c r="B116" s="193"/>
      <c r="C116" s="193"/>
      <c r="D116" s="198"/>
      <c r="E116" s="199"/>
      <c r="F116" s="200"/>
      <c r="G116" s="197"/>
      <c r="H116" s="364"/>
      <c r="I116" s="365"/>
      <c r="J116" s="119"/>
      <c r="K116" s="119"/>
      <c r="L116" s="119"/>
      <c r="M116" s="119"/>
      <c r="N116" s="119"/>
      <c r="O116" s="119"/>
      <c r="P116" s="161" t="s">
        <v>152</v>
      </c>
      <c r="Q116" s="161" t="s">
        <v>182</v>
      </c>
      <c r="R116" s="161" t="s">
        <v>183</v>
      </c>
      <c r="S116" s="161" t="s">
        <v>183</v>
      </c>
      <c r="T116" s="161" t="s">
        <v>158</v>
      </c>
      <c r="U116" s="161">
        <v>13200</v>
      </c>
      <c r="V116" s="161"/>
      <c r="W116" s="119"/>
      <c r="X116" s="119"/>
      <c r="Y116" s="119"/>
      <c r="Z116" s="119"/>
      <c r="AA116" s="119"/>
      <c r="AB116" s="119"/>
      <c r="AC116" s="119"/>
      <c r="AD116" s="119"/>
      <c r="AE116" s="119"/>
      <c r="AF116" s="119"/>
      <c r="AG116" s="119"/>
      <c r="AH116" s="119"/>
      <c r="AI116" s="119"/>
      <c r="AJ116" s="157"/>
      <c r="AK116"/>
      <c r="AL116"/>
      <c r="AM116"/>
      <c r="AN116" s="157"/>
      <c r="AO116" s="157"/>
      <c r="AP116" s="157"/>
      <c r="AQ116" s="157"/>
      <c r="AR116" s="157"/>
      <c r="AS116" s="157"/>
      <c r="AT116" s="157"/>
      <c r="AU116" s="157"/>
      <c r="AV116" s="157"/>
      <c r="AW116" s="157"/>
      <c r="AX116" s="157"/>
    </row>
    <row r="117" spans="1:50" s="122" customFormat="1" ht="15.95" hidden="1" customHeight="1" x14ac:dyDescent="0.25">
      <c r="A117" s="239"/>
      <c r="B117" s="193"/>
      <c r="C117" s="193"/>
      <c r="D117" s="198"/>
      <c r="E117" s="199"/>
      <c r="F117" s="200"/>
      <c r="G117" s="197"/>
      <c r="H117" s="364"/>
      <c r="I117" s="365"/>
      <c r="J117" s="119"/>
      <c r="K117" s="119"/>
      <c r="L117" s="119"/>
      <c r="M117" s="119"/>
      <c r="N117" s="119"/>
      <c r="O117" s="119"/>
      <c r="P117" s="161" t="s">
        <v>149</v>
      </c>
      <c r="Q117" s="161" t="s">
        <v>181</v>
      </c>
      <c r="R117" s="161" t="s">
        <v>156</v>
      </c>
      <c r="S117" s="161" t="s">
        <v>156</v>
      </c>
      <c r="T117" s="161" t="s">
        <v>158</v>
      </c>
      <c r="U117" s="161">
        <v>13200</v>
      </c>
      <c r="V117" s="161"/>
      <c r="W117" s="119"/>
      <c r="X117" s="119"/>
      <c r="Y117" s="119"/>
      <c r="Z117" s="119"/>
      <c r="AA117" s="119"/>
      <c r="AB117" s="119"/>
      <c r="AC117" s="119"/>
      <c r="AD117" s="119"/>
      <c r="AE117" s="119"/>
      <c r="AF117" s="119"/>
      <c r="AG117" s="119"/>
      <c r="AH117" s="119"/>
      <c r="AI117" s="119"/>
      <c r="AJ117" s="157"/>
      <c r="AK117"/>
      <c r="AL117"/>
      <c r="AM117"/>
      <c r="AN117" s="157"/>
      <c r="AO117" s="157"/>
      <c r="AP117" s="157"/>
      <c r="AQ117" s="157"/>
      <c r="AR117" s="157"/>
      <c r="AS117" s="157"/>
      <c r="AT117" s="157"/>
      <c r="AU117" s="157"/>
      <c r="AV117" s="157"/>
      <c r="AW117" s="157"/>
      <c r="AX117" s="157"/>
    </row>
    <row r="118" spans="1:50" s="122" customFormat="1" ht="15.95" hidden="1" customHeight="1" x14ac:dyDescent="0.25">
      <c r="A118" s="231"/>
      <c r="B118" s="193"/>
      <c r="C118" s="193"/>
      <c r="D118" s="198"/>
      <c r="E118" s="199"/>
      <c r="F118" s="200"/>
      <c r="G118" s="197"/>
      <c r="H118" s="364"/>
      <c r="I118" s="365"/>
      <c r="J118" s="119"/>
      <c r="K118" s="119"/>
      <c r="L118" s="119"/>
      <c r="M118" s="119"/>
      <c r="N118" s="119"/>
      <c r="O118" s="119"/>
      <c r="P118" s="161"/>
      <c r="Q118" s="161"/>
      <c r="R118" s="161"/>
      <c r="S118" s="161"/>
      <c r="T118" s="161"/>
      <c r="U118" s="161"/>
      <c r="V118" s="161"/>
      <c r="W118" s="119"/>
      <c r="X118" s="119"/>
      <c r="Y118" s="119"/>
      <c r="Z118" s="119"/>
      <c r="AA118" s="119"/>
      <c r="AB118" s="119"/>
      <c r="AC118" s="119"/>
      <c r="AD118" s="119"/>
      <c r="AE118" s="119"/>
      <c r="AF118" s="119"/>
      <c r="AG118" s="119"/>
      <c r="AH118" s="119"/>
      <c r="AI118" s="119"/>
      <c r="AJ118" s="157"/>
      <c r="AK118"/>
      <c r="AL118"/>
      <c r="AM118"/>
      <c r="AN118" s="157"/>
      <c r="AO118" s="157"/>
      <c r="AP118" s="157"/>
      <c r="AQ118" s="157"/>
      <c r="AR118" s="157"/>
      <c r="AS118" s="157"/>
      <c r="AT118" s="157"/>
      <c r="AU118" s="157"/>
      <c r="AV118" s="157"/>
      <c r="AW118" s="157"/>
      <c r="AX118" s="157"/>
    </row>
    <row r="119" spans="1:50" s="122" customFormat="1" ht="15.95" hidden="1" customHeight="1" x14ac:dyDescent="0.25">
      <c r="A119" s="231"/>
      <c r="B119" s="193"/>
      <c r="C119" s="193"/>
      <c r="D119" s="198"/>
      <c r="E119" s="199"/>
      <c r="F119" s="200"/>
      <c r="G119" s="197"/>
      <c r="H119" s="364"/>
      <c r="I119" s="365"/>
      <c r="J119" s="119"/>
      <c r="K119" s="119"/>
      <c r="L119" s="119"/>
      <c r="M119" s="119"/>
      <c r="N119" s="119"/>
      <c r="O119" s="119"/>
      <c r="P119" s="161"/>
      <c r="Q119" s="161"/>
      <c r="R119" s="161"/>
      <c r="S119" s="161"/>
      <c r="T119" s="161"/>
      <c r="U119" s="161"/>
      <c r="V119" s="161"/>
      <c r="W119" s="119"/>
      <c r="X119" s="119"/>
      <c r="Y119" s="119"/>
      <c r="Z119" s="119"/>
      <c r="AA119" s="119"/>
      <c r="AB119" s="119"/>
      <c r="AC119" s="119"/>
      <c r="AD119" s="119"/>
      <c r="AE119" s="119"/>
      <c r="AF119" s="119"/>
      <c r="AG119" s="119"/>
      <c r="AH119" s="119"/>
      <c r="AI119" s="119"/>
      <c r="AJ119" s="157"/>
      <c r="AK119"/>
      <c r="AL119"/>
      <c r="AM119"/>
      <c r="AN119" s="157"/>
      <c r="AO119" s="157"/>
      <c r="AP119" s="157"/>
      <c r="AQ119" s="157"/>
      <c r="AR119" s="157"/>
      <c r="AS119" s="157"/>
      <c r="AT119" s="157"/>
      <c r="AU119" s="157"/>
      <c r="AV119" s="157"/>
      <c r="AW119" s="157"/>
      <c r="AX119" s="157"/>
    </row>
    <row r="120" spans="1:50" s="122" customFormat="1" ht="15.95" hidden="1" customHeight="1" x14ac:dyDescent="0.25">
      <c r="A120" s="231"/>
      <c r="B120" s="193"/>
      <c r="C120" s="193"/>
      <c r="D120" s="198"/>
      <c r="E120" s="199"/>
      <c r="F120" s="200"/>
      <c r="G120" s="197"/>
      <c r="H120" s="364"/>
      <c r="I120" s="365"/>
      <c r="J120" s="119"/>
      <c r="K120" s="119"/>
      <c r="L120" s="119"/>
      <c r="M120" s="119"/>
      <c r="N120" s="119"/>
      <c r="O120" s="119"/>
      <c r="P120" s="161"/>
      <c r="Q120" s="161" t="s">
        <v>162</v>
      </c>
      <c r="R120" s="161" t="s">
        <v>155</v>
      </c>
      <c r="S120" s="161" t="s">
        <v>155</v>
      </c>
      <c r="T120" s="161" t="s">
        <v>157</v>
      </c>
      <c r="U120" s="161">
        <v>13250</v>
      </c>
      <c r="V120" s="161"/>
      <c r="W120" s="119"/>
      <c r="X120" s="119"/>
      <c r="Y120" s="119"/>
      <c r="Z120" s="119"/>
      <c r="AA120" s="119"/>
      <c r="AB120" s="119"/>
      <c r="AC120" s="119"/>
      <c r="AD120" s="119"/>
      <c r="AE120" s="119"/>
      <c r="AF120" s="119"/>
      <c r="AG120" s="119"/>
      <c r="AH120" s="119"/>
      <c r="AI120" s="119"/>
      <c r="AJ120" s="157"/>
      <c r="AK120"/>
      <c r="AL120"/>
      <c r="AM120"/>
      <c r="AN120" s="157"/>
      <c r="AO120" s="157"/>
      <c r="AP120" s="157"/>
      <c r="AQ120" s="157"/>
      <c r="AR120" s="157"/>
      <c r="AS120" s="157"/>
      <c r="AT120" s="157"/>
      <c r="AU120" s="157"/>
      <c r="AV120" s="157"/>
      <c r="AW120" s="157"/>
      <c r="AX120" s="157"/>
    </row>
    <row r="121" spans="1:50" s="122" customFormat="1" ht="15.95" hidden="1" customHeight="1" x14ac:dyDescent="0.25">
      <c r="A121" s="231"/>
      <c r="B121" s="193"/>
      <c r="C121" s="193"/>
      <c r="D121" s="198"/>
      <c r="E121" s="199"/>
      <c r="F121" s="200"/>
      <c r="G121" s="197"/>
      <c r="H121" s="364"/>
      <c r="I121" s="365"/>
      <c r="J121" s="119"/>
      <c r="K121" s="119"/>
      <c r="L121" s="119"/>
      <c r="M121" s="119"/>
      <c r="N121" s="119"/>
      <c r="O121" s="119"/>
      <c r="P121" s="161"/>
      <c r="Q121" s="161"/>
      <c r="R121" s="161"/>
      <c r="S121" s="161"/>
      <c r="T121" s="161"/>
      <c r="U121" s="161"/>
      <c r="V121" s="161"/>
      <c r="W121" s="119"/>
      <c r="X121" s="119"/>
      <c r="Y121" s="119"/>
      <c r="Z121" s="119"/>
      <c r="AA121" s="119"/>
      <c r="AB121" s="119"/>
      <c r="AC121" s="119"/>
      <c r="AD121" s="119"/>
      <c r="AE121" s="119"/>
      <c r="AF121" s="119"/>
      <c r="AG121" s="119"/>
      <c r="AH121" s="119"/>
      <c r="AI121" s="119"/>
      <c r="AJ121" s="157"/>
      <c r="AK121"/>
      <c r="AL121"/>
      <c r="AM121"/>
      <c r="AN121" s="157"/>
      <c r="AO121" s="157"/>
      <c r="AP121" s="157"/>
      <c r="AQ121" s="157"/>
      <c r="AR121" s="157"/>
      <c r="AS121" s="157"/>
      <c r="AT121" s="157"/>
      <c r="AU121" s="157"/>
      <c r="AV121" s="157"/>
      <c r="AW121" s="157"/>
      <c r="AX121" s="157"/>
    </row>
    <row r="122" spans="1:50" s="122" customFormat="1" ht="15.95" hidden="1" customHeight="1" x14ac:dyDescent="0.25">
      <c r="A122" s="240"/>
      <c r="B122" s="223"/>
      <c r="C122" s="208"/>
      <c r="D122" s="224"/>
      <c r="E122" s="225"/>
      <c r="F122" s="208"/>
      <c r="G122" s="197"/>
      <c r="H122" s="364"/>
      <c r="I122" s="365"/>
      <c r="J122" s="119"/>
      <c r="K122" s="119"/>
      <c r="L122" s="119"/>
      <c r="M122" s="119"/>
      <c r="N122" s="119"/>
      <c r="O122" s="119"/>
      <c r="P122" s="161"/>
      <c r="Q122" s="161"/>
      <c r="R122" s="161"/>
      <c r="S122" s="161"/>
      <c r="T122" s="161"/>
      <c r="U122" s="161"/>
      <c r="V122" s="161"/>
      <c r="W122" s="119"/>
      <c r="X122" s="119"/>
      <c r="Y122" s="119"/>
      <c r="Z122" s="119"/>
      <c r="AA122" s="119"/>
      <c r="AB122" s="119"/>
      <c r="AC122" s="119"/>
      <c r="AD122" s="119"/>
      <c r="AE122" s="119"/>
      <c r="AF122" s="119"/>
      <c r="AG122" s="119"/>
      <c r="AH122" s="119"/>
      <c r="AI122" s="119"/>
      <c r="AJ122" s="157"/>
      <c r="AK122"/>
      <c r="AL122"/>
      <c r="AM122"/>
      <c r="AN122" s="157"/>
      <c r="AO122" s="157"/>
      <c r="AP122" s="157"/>
      <c r="AQ122" s="157"/>
      <c r="AR122" s="157"/>
      <c r="AS122" s="157"/>
      <c r="AT122" s="157"/>
      <c r="AU122" s="157"/>
      <c r="AV122" s="157"/>
      <c r="AW122" s="157"/>
      <c r="AX122" s="157"/>
    </row>
    <row r="123" spans="1:50" s="122" customFormat="1" ht="15.95" hidden="1" customHeight="1" x14ac:dyDescent="0.25">
      <c r="A123" s="231"/>
      <c r="B123" s="193"/>
      <c r="C123" s="209"/>
      <c r="D123" s="194"/>
      <c r="E123" s="226"/>
      <c r="F123" s="209"/>
      <c r="G123" s="197"/>
      <c r="H123" s="364"/>
      <c r="I123" s="365"/>
      <c r="J123" s="119"/>
      <c r="K123" s="119"/>
      <c r="L123" s="119"/>
      <c r="M123" s="119"/>
      <c r="N123" s="119"/>
      <c r="O123" s="119"/>
      <c r="P123" s="161" t="s">
        <v>152</v>
      </c>
      <c r="Q123" s="161" t="s">
        <v>182</v>
      </c>
      <c r="R123" s="161" t="s">
        <v>183</v>
      </c>
      <c r="S123" s="161" t="s">
        <v>183</v>
      </c>
      <c r="T123" s="161" t="s">
        <v>158</v>
      </c>
      <c r="U123" s="161">
        <v>13200</v>
      </c>
      <c r="V123" s="161"/>
      <c r="W123" s="119"/>
      <c r="X123" s="119"/>
      <c r="Y123" s="119"/>
      <c r="Z123" s="119"/>
      <c r="AA123" s="119"/>
      <c r="AB123" s="119"/>
      <c r="AC123" s="119"/>
      <c r="AD123" s="119"/>
      <c r="AE123" s="119"/>
      <c r="AF123" s="119"/>
      <c r="AG123" s="119"/>
      <c r="AH123" s="119"/>
      <c r="AI123" s="119"/>
      <c r="AJ123" s="157"/>
      <c r="AK123"/>
      <c r="AL123"/>
      <c r="AM123"/>
      <c r="AN123" s="157"/>
      <c r="AO123" s="157"/>
      <c r="AP123" s="157"/>
      <c r="AQ123" s="157"/>
      <c r="AR123" s="157"/>
      <c r="AS123" s="157"/>
      <c r="AT123" s="157"/>
      <c r="AU123" s="157"/>
      <c r="AV123" s="157"/>
      <c r="AW123" s="157"/>
      <c r="AX123" s="157"/>
    </row>
    <row r="124" spans="1:50" s="122" customFormat="1" ht="15.95" hidden="1" customHeight="1" x14ac:dyDescent="0.25">
      <c r="A124" s="240"/>
      <c r="B124" s="223"/>
      <c r="C124" s="208"/>
      <c r="D124" s="227"/>
      <c r="E124" s="225"/>
      <c r="F124" s="208"/>
      <c r="G124" s="197"/>
      <c r="H124" s="364"/>
      <c r="I124" s="365"/>
      <c r="J124" s="119"/>
      <c r="K124" s="119"/>
      <c r="L124" s="119"/>
      <c r="M124" s="119"/>
      <c r="N124" s="119"/>
      <c r="O124" s="119"/>
      <c r="P124" s="161"/>
      <c r="Q124" s="161" t="s">
        <v>175</v>
      </c>
      <c r="R124" s="161" t="s">
        <v>175</v>
      </c>
      <c r="S124" s="161" t="s">
        <v>175</v>
      </c>
      <c r="T124" s="161" t="s">
        <v>158</v>
      </c>
      <c r="U124" s="161">
        <v>13200</v>
      </c>
      <c r="V124" s="161"/>
      <c r="W124" s="119"/>
      <c r="X124" s="119"/>
      <c r="Y124" s="119"/>
      <c r="Z124" s="119"/>
      <c r="AA124" s="119"/>
      <c r="AB124" s="119"/>
      <c r="AC124" s="119"/>
      <c r="AD124" s="119"/>
      <c r="AE124" s="119"/>
      <c r="AF124" s="119"/>
      <c r="AG124" s="119"/>
      <c r="AH124" s="119"/>
      <c r="AI124" s="119"/>
      <c r="AJ124" s="157"/>
      <c r="AK124"/>
      <c r="AL124"/>
      <c r="AM124"/>
      <c r="AN124" s="157"/>
      <c r="AO124" s="157"/>
      <c r="AP124" s="157"/>
      <c r="AQ124" s="157"/>
      <c r="AR124" s="157"/>
      <c r="AS124" s="157"/>
      <c r="AT124" s="157"/>
      <c r="AU124" s="157"/>
      <c r="AV124" s="157"/>
      <c r="AW124" s="157"/>
      <c r="AX124" s="157"/>
    </row>
    <row r="125" spans="1:50" s="122" customFormat="1" ht="20.100000000000001" hidden="1" customHeight="1" x14ac:dyDescent="0.25">
      <c r="A125" s="232"/>
      <c r="B125" s="241"/>
      <c r="C125" s="242"/>
      <c r="D125" s="234"/>
      <c r="E125" s="243"/>
      <c r="F125" s="242"/>
      <c r="G125" s="237"/>
      <c r="H125" s="368"/>
      <c r="I125" s="369"/>
      <c r="J125" s="119"/>
      <c r="K125" s="119"/>
      <c r="L125" s="119"/>
      <c r="M125" s="119"/>
      <c r="N125" s="119"/>
      <c r="O125" s="119"/>
      <c r="P125" s="161"/>
      <c r="Q125" s="161" t="s">
        <v>164</v>
      </c>
      <c r="R125" s="161" t="s">
        <v>165</v>
      </c>
      <c r="S125" s="161" t="s">
        <v>165</v>
      </c>
      <c r="T125" s="161" t="s">
        <v>166</v>
      </c>
      <c r="U125" s="161">
        <v>10000</v>
      </c>
      <c r="V125" s="161"/>
      <c r="W125" s="119"/>
      <c r="X125" s="119"/>
      <c r="Y125" s="119"/>
      <c r="Z125" s="119"/>
      <c r="AA125" s="119"/>
      <c r="AB125" s="119"/>
      <c r="AC125" s="119"/>
      <c r="AD125" s="119"/>
      <c r="AE125" s="119"/>
      <c r="AF125" s="119"/>
      <c r="AG125" s="119"/>
      <c r="AH125" s="119"/>
      <c r="AI125" s="119"/>
      <c r="AJ125" s="157"/>
      <c r="AK125"/>
      <c r="AL125"/>
      <c r="AM125"/>
      <c r="AN125" s="157"/>
      <c r="AO125" s="157"/>
      <c r="AP125" s="157"/>
      <c r="AQ125" s="157"/>
      <c r="AR125" s="157"/>
      <c r="AS125" s="157"/>
      <c r="AT125" s="157"/>
      <c r="AU125" s="157"/>
      <c r="AV125" s="157"/>
      <c r="AW125" s="157"/>
      <c r="AX125" s="157"/>
    </row>
    <row r="126" spans="1:50" ht="24" customHeight="1" x14ac:dyDescent="0.25">
      <c r="A126" s="294"/>
      <c r="B126" s="294"/>
      <c r="C126" s="294"/>
      <c r="D126" s="294"/>
      <c r="E126" s="383" t="s">
        <v>113</v>
      </c>
      <c r="F126" s="383"/>
      <c r="G126" s="383"/>
      <c r="H126" s="384">
        <f>SUM(H67:I117)</f>
        <v>300000</v>
      </c>
      <c r="I126" s="385"/>
      <c r="Q126" s="114"/>
      <c r="R126" s="114"/>
      <c r="S126" s="114"/>
      <c r="T126" s="114"/>
      <c r="U126" s="114"/>
      <c r="V126" s="114"/>
      <c r="W126" s="114"/>
      <c r="AJ126" s="156"/>
    </row>
    <row r="127" spans="1:50" ht="24" customHeight="1" x14ac:dyDescent="0.25">
      <c r="A127" s="141"/>
      <c r="B127" s="141"/>
      <c r="C127" s="141"/>
      <c r="D127" s="141"/>
      <c r="E127" s="383" t="str">
        <f>CONCATENATE("IGST Amount  @18",".0%")</f>
        <v>IGST Amount  @18.0%</v>
      </c>
      <c r="F127" s="383"/>
      <c r="G127" s="383"/>
      <c r="H127" s="403">
        <f>H126*18/100</f>
        <v>54000</v>
      </c>
      <c r="I127" s="404"/>
      <c r="Q127" s="114"/>
      <c r="R127" s="114"/>
      <c r="S127" s="114"/>
      <c r="T127" s="114"/>
      <c r="U127" s="114"/>
      <c r="V127" s="114"/>
      <c r="W127" s="114"/>
      <c r="AJ127" s="156"/>
    </row>
    <row r="128" spans="1:50" ht="15.95" hidden="1" customHeight="1" x14ac:dyDescent="0.25">
      <c r="A128" s="114"/>
      <c r="B128" s="114"/>
      <c r="C128" s="114"/>
      <c r="D128" s="141"/>
      <c r="E128" s="141"/>
      <c r="F128" s="141"/>
      <c r="G128" s="210"/>
      <c r="H128" s="403"/>
      <c r="I128" s="404"/>
      <c r="AJ128" s="156"/>
    </row>
    <row r="129" spans="1:50" s="114" customFormat="1" ht="24" customHeight="1" x14ac:dyDescent="0.25">
      <c r="D129" s="141"/>
      <c r="E129" s="383" t="s">
        <v>136</v>
      </c>
      <c r="F129" s="383"/>
      <c r="G129" s="383"/>
      <c r="H129" s="405">
        <f>SUM(H126:I128)</f>
        <v>354000</v>
      </c>
      <c r="I129" s="406"/>
      <c r="Q129" s="156"/>
      <c r="R129" s="156"/>
      <c r="S129" s="156"/>
      <c r="T129" s="156"/>
      <c r="U129" s="156"/>
      <c r="V129" s="156"/>
      <c r="W129" s="156"/>
      <c r="AJ129" s="156"/>
      <c r="AK129"/>
      <c r="AL129"/>
      <c r="AM129"/>
      <c r="AN129" s="157"/>
      <c r="AO129" s="157"/>
      <c r="AP129" s="157"/>
      <c r="AQ129" s="157"/>
      <c r="AR129" s="157"/>
      <c r="AS129" s="157"/>
      <c r="AT129" s="157"/>
      <c r="AU129" s="157"/>
      <c r="AV129" s="157"/>
      <c r="AW129" s="157"/>
      <c r="AX129" s="157"/>
    </row>
    <row r="130" spans="1:50" s="114" customFormat="1" ht="3" customHeight="1" x14ac:dyDescent="0.25">
      <c r="J130" s="142"/>
      <c r="Q130" s="156"/>
      <c r="R130" s="156"/>
      <c r="S130" s="156"/>
      <c r="T130" s="156"/>
      <c r="U130" s="156"/>
      <c r="V130" s="156"/>
      <c r="W130" s="156"/>
      <c r="AJ130" s="157"/>
      <c r="AK130"/>
      <c r="AL130"/>
      <c r="AM130"/>
      <c r="AN130" s="157"/>
      <c r="AO130" s="157"/>
      <c r="AP130" s="157"/>
      <c r="AQ130" s="157"/>
      <c r="AR130" s="157"/>
      <c r="AS130" s="157"/>
      <c r="AT130" s="157"/>
      <c r="AU130" s="157"/>
      <c r="AV130" s="157"/>
      <c r="AW130" s="157"/>
      <c r="AX130" s="157"/>
    </row>
    <row r="131" spans="1:50" s="114" customFormat="1" ht="21.95" customHeight="1" x14ac:dyDescent="0.25">
      <c r="A131" s="407" t="s">
        <v>135</v>
      </c>
      <c r="B131" s="408"/>
      <c r="C131" s="408"/>
      <c r="D131" s="408"/>
      <c r="E131" s="143"/>
      <c r="F131" s="144"/>
      <c r="G131" s="144"/>
      <c r="H131" s="409">
        <f>SUM(H126:I128)</f>
        <v>354000</v>
      </c>
      <c r="I131" s="410"/>
      <c r="J131" s="145"/>
      <c r="Q131" s="156"/>
      <c r="R131" s="156"/>
      <c r="S131" s="156"/>
      <c r="T131" s="156"/>
      <c r="U131" s="156"/>
      <c r="V131" s="156"/>
      <c r="W131" s="156"/>
      <c r="AJ131" s="157"/>
      <c r="AK131"/>
      <c r="AL131"/>
      <c r="AM131"/>
      <c r="AN131" s="157"/>
      <c r="AO131" s="157"/>
      <c r="AP131" s="157"/>
      <c r="AQ131" s="157"/>
      <c r="AR131" s="157"/>
      <c r="AS131" s="157"/>
      <c r="AT131" s="157"/>
      <c r="AU131" s="157"/>
      <c r="AV131" s="157"/>
      <c r="AW131" s="157"/>
      <c r="AX131" s="157"/>
    </row>
    <row r="132" spans="1:50" s="114" customFormat="1" ht="21.95" customHeight="1" x14ac:dyDescent="0.25">
      <c r="A132" s="387" t="s">
        <v>237</v>
      </c>
      <c r="B132" s="388"/>
      <c r="C132" s="388"/>
      <c r="D132" s="388"/>
      <c r="E132" s="388"/>
      <c r="F132" s="388"/>
      <c r="G132" s="388"/>
      <c r="H132" s="388"/>
      <c r="I132" s="389"/>
      <c r="J132" s="119"/>
      <c r="Q132" s="156"/>
      <c r="R132" s="156"/>
      <c r="S132" s="156"/>
      <c r="T132" s="156"/>
      <c r="U132" s="156"/>
      <c r="V132" s="156"/>
      <c r="W132" s="156"/>
      <c r="AJ132" s="157"/>
      <c r="AK132"/>
      <c r="AL132"/>
      <c r="AM132"/>
      <c r="AN132" s="157"/>
      <c r="AO132" s="157"/>
      <c r="AP132" s="157"/>
      <c r="AQ132" s="157"/>
      <c r="AR132" s="157"/>
      <c r="AS132" s="157"/>
      <c r="AT132" s="157"/>
      <c r="AU132" s="157"/>
      <c r="AV132" s="157"/>
      <c r="AW132" s="157"/>
      <c r="AX132" s="157"/>
    </row>
    <row r="133" spans="1:50" s="114" customFormat="1" ht="21.95" customHeight="1" x14ac:dyDescent="0.25">
      <c r="A133" s="146"/>
      <c r="B133" s="147"/>
      <c r="C133" s="147"/>
      <c r="D133" s="147"/>
      <c r="E133" s="390" t="s">
        <v>48</v>
      </c>
      <c r="F133" s="390"/>
      <c r="G133" s="390"/>
      <c r="H133" s="391">
        <f>IF(G5="","",G5+120)</f>
        <v>44104</v>
      </c>
      <c r="I133" s="392"/>
      <c r="Q133" s="156"/>
      <c r="R133" s="156"/>
      <c r="S133" s="156"/>
      <c r="T133" s="156"/>
      <c r="U133" s="156"/>
      <c r="V133" s="156"/>
      <c r="W133" s="156"/>
      <c r="AJ133" s="157"/>
      <c r="AK133"/>
      <c r="AL133"/>
      <c r="AM133"/>
      <c r="AN133" s="157"/>
      <c r="AO133" s="157"/>
      <c r="AP133" s="157"/>
      <c r="AQ133" s="157"/>
      <c r="AR133" s="157"/>
      <c r="AS133" s="157"/>
      <c r="AT133" s="157"/>
      <c r="AU133" s="157"/>
      <c r="AV133" s="157"/>
      <c r="AW133" s="157"/>
      <c r="AX133" s="157"/>
    </row>
    <row r="134" spans="1:50" s="114" customFormat="1" ht="6.75" customHeight="1" x14ac:dyDescent="0.25">
      <c r="H134" s="148"/>
      <c r="Q134" s="156"/>
      <c r="R134" s="156"/>
      <c r="S134" s="156"/>
      <c r="T134" s="156"/>
      <c r="U134" s="156"/>
      <c r="V134" s="156"/>
      <c r="W134" s="156"/>
      <c r="AJ134" s="157"/>
      <c r="AK134"/>
      <c r="AL134"/>
      <c r="AM134"/>
      <c r="AN134" s="157"/>
      <c r="AO134" s="157"/>
      <c r="AP134" s="157"/>
      <c r="AQ134" s="157"/>
      <c r="AR134" s="157"/>
      <c r="AS134" s="157"/>
      <c r="AT134" s="157"/>
      <c r="AU134" s="157"/>
      <c r="AV134" s="157"/>
      <c r="AW134" s="157"/>
      <c r="AX134" s="157"/>
    </row>
    <row r="135" spans="1:50" s="114" customFormat="1" ht="15.95" customHeight="1" x14ac:dyDescent="0.25">
      <c r="A135" s="211" t="s">
        <v>47</v>
      </c>
      <c r="Q135" s="156"/>
      <c r="R135" s="156"/>
      <c r="S135" s="156"/>
      <c r="T135" s="156"/>
      <c r="U135" s="156"/>
      <c r="V135" s="156"/>
      <c r="W135" s="156"/>
      <c r="AJ135" s="157"/>
      <c r="AK135"/>
      <c r="AL135"/>
      <c r="AM135"/>
      <c r="AN135" s="157"/>
      <c r="AO135" s="157"/>
      <c r="AP135" s="157"/>
      <c r="AQ135" s="157"/>
      <c r="AR135" s="157"/>
      <c r="AS135" s="157"/>
      <c r="AT135" s="157"/>
      <c r="AU135" s="157"/>
      <c r="AV135" s="157"/>
      <c r="AW135" s="157"/>
      <c r="AX135" s="157"/>
    </row>
    <row r="136" spans="1:50" s="114" customFormat="1" ht="15.95" customHeight="1" x14ac:dyDescent="0.25">
      <c r="A136" s="114" t="s">
        <v>195</v>
      </c>
      <c r="Q136" s="156"/>
      <c r="R136" s="156"/>
      <c r="S136" s="156"/>
      <c r="T136" s="156"/>
      <c r="U136" s="156"/>
      <c r="V136" s="156"/>
      <c r="W136" s="156"/>
      <c r="AJ136" s="157"/>
      <c r="AK136"/>
      <c r="AL136"/>
      <c r="AM136"/>
      <c r="AN136" s="157"/>
      <c r="AO136" s="157"/>
      <c r="AP136" s="157"/>
      <c r="AQ136" s="157"/>
      <c r="AR136" s="157"/>
      <c r="AS136" s="157"/>
      <c r="AT136" s="157"/>
      <c r="AU136" s="157"/>
      <c r="AV136" s="157"/>
      <c r="AW136" s="157"/>
      <c r="AX136" s="157"/>
    </row>
    <row r="137" spans="1:50" s="114" customFormat="1" ht="3" customHeight="1" x14ac:dyDescent="0.25">
      <c r="F137" s="149"/>
      <c r="G137" s="149"/>
      <c r="Q137" s="156"/>
      <c r="R137" s="156"/>
      <c r="S137" s="156"/>
      <c r="T137" s="156"/>
      <c r="U137" s="156"/>
      <c r="V137" s="156"/>
      <c r="W137" s="156"/>
      <c r="AJ137" s="157"/>
      <c r="AK137"/>
      <c r="AL137"/>
      <c r="AM137"/>
      <c r="AN137" s="157"/>
      <c r="AO137" s="157"/>
      <c r="AP137" s="157"/>
      <c r="AQ137" s="157"/>
      <c r="AR137" s="157"/>
      <c r="AS137" s="157"/>
      <c r="AT137" s="157"/>
      <c r="AU137" s="157"/>
      <c r="AV137" s="157"/>
      <c r="AW137" s="157"/>
      <c r="AX137" s="157"/>
    </row>
    <row r="138" spans="1:50" s="114" customFormat="1" ht="15.95" customHeight="1" x14ac:dyDescent="0.25">
      <c r="A138" s="212" t="s">
        <v>45</v>
      </c>
      <c r="Q138" s="156"/>
      <c r="R138" s="156"/>
      <c r="S138" s="156"/>
      <c r="T138" s="156"/>
      <c r="U138" s="156"/>
      <c r="V138" s="156"/>
      <c r="W138" s="156"/>
      <c r="AJ138" s="157"/>
      <c r="AK138"/>
      <c r="AL138"/>
      <c r="AM138"/>
      <c r="AN138" s="157"/>
      <c r="AO138" s="157"/>
      <c r="AP138" s="157"/>
      <c r="AQ138" s="157"/>
      <c r="AR138" s="157"/>
      <c r="AS138" s="157"/>
      <c r="AT138" s="157"/>
      <c r="AU138" s="157"/>
      <c r="AV138" s="157"/>
      <c r="AW138" s="157"/>
      <c r="AX138" s="157"/>
    </row>
    <row r="139" spans="1:50" s="114" customFormat="1" ht="15.95" customHeight="1" x14ac:dyDescent="0.25">
      <c r="A139" s="114" t="s">
        <v>44</v>
      </c>
      <c r="Q139" s="156"/>
      <c r="R139" s="156"/>
      <c r="S139" s="156"/>
      <c r="T139" s="156"/>
      <c r="U139" s="156"/>
      <c r="V139" s="156"/>
      <c r="W139" s="156"/>
      <c r="AJ139" s="157"/>
      <c r="AK139"/>
      <c r="AL139"/>
      <c r="AM139"/>
      <c r="AN139" s="157"/>
      <c r="AO139" s="157"/>
      <c r="AP139" s="157"/>
      <c r="AQ139" s="157"/>
      <c r="AR139" s="157"/>
      <c r="AS139" s="157"/>
      <c r="AT139" s="157"/>
      <c r="AU139" s="157"/>
      <c r="AV139" s="157"/>
      <c r="AW139" s="157"/>
      <c r="AX139" s="157"/>
    </row>
    <row r="140" spans="1:50" s="114" customFormat="1" ht="15.95" customHeight="1" x14ac:dyDescent="0.25">
      <c r="A140" s="114" t="s">
        <v>196</v>
      </c>
      <c r="Q140" s="156"/>
      <c r="R140" s="156"/>
      <c r="S140" s="156"/>
      <c r="T140" s="156"/>
      <c r="U140" s="156"/>
      <c r="V140" s="156"/>
      <c r="W140" s="156"/>
      <c r="AJ140" s="157"/>
      <c r="AK140"/>
      <c r="AL140"/>
      <c r="AM140"/>
      <c r="AN140" s="157"/>
      <c r="AO140" s="157"/>
      <c r="AP140" s="157"/>
      <c r="AQ140" s="157"/>
      <c r="AR140" s="157"/>
      <c r="AS140" s="157"/>
      <c r="AT140" s="157"/>
      <c r="AU140" s="157"/>
      <c r="AV140" s="157"/>
      <c r="AW140" s="157"/>
      <c r="AX140" s="157"/>
    </row>
    <row r="141" spans="1:50" s="114" customFormat="1" ht="15.95" customHeight="1" x14ac:dyDescent="0.25">
      <c r="A141" s="118" t="s">
        <v>197</v>
      </c>
      <c r="C141" s="211"/>
      <c r="D141" s="211"/>
      <c r="Q141" s="156"/>
      <c r="R141" s="156"/>
      <c r="S141" s="156"/>
      <c r="T141" s="156"/>
      <c r="U141" s="156"/>
      <c r="V141" s="156"/>
      <c r="W141" s="156"/>
      <c r="AJ141" s="157"/>
      <c r="AK141"/>
      <c r="AL141"/>
      <c r="AM141"/>
      <c r="AN141" s="157"/>
      <c r="AO141" s="157"/>
      <c r="AP141" s="157"/>
      <c r="AQ141" s="157"/>
      <c r="AR141" s="157"/>
      <c r="AS141" s="157"/>
      <c r="AT141" s="157"/>
      <c r="AU141" s="157"/>
      <c r="AV141" s="157"/>
      <c r="AW141" s="157"/>
      <c r="AX141" s="157"/>
    </row>
    <row r="142" spans="1:50" s="114" customFormat="1" ht="15.95" customHeight="1" x14ac:dyDescent="0.25">
      <c r="A142" s="118" t="s">
        <v>198</v>
      </c>
      <c r="Q142" s="156"/>
      <c r="R142" s="156"/>
      <c r="S142" s="156"/>
      <c r="T142" s="156"/>
      <c r="U142" s="156"/>
      <c r="V142" s="156"/>
      <c r="W142" s="156"/>
      <c r="AJ142" s="157"/>
      <c r="AK142"/>
      <c r="AL142"/>
      <c r="AM142"/>
      <c r="AN142" s="157"/>
      <c r="AO142" s="157"/>
      <c r="AP142" s="157"/>
      <c r="AQ142" s="157"/>
      <c r="AR142" s="157"/>
      <c r="AS142" s="157"/>
      <c r="AT142" s="157"/>
      <c r="AU142" s="157"/>
      <c r="AV142" s="157"/>
      <c r="AW142" s="157"/>
      <c r="AX142" s="157"/>
    </row>
    <row r="143" spans="1:50" s="114" customFormat="1" ht="2.1" customHeight="1" x14ac:dyDescent="0.25">
      <c r="A143" s="118"/>
      <c r="Q143" s="156"/>
      <c r="R143" s="156"/>
      <c r="S143" s="156"/>
      <c r="T143" s="156"/>
      <c r="U143" s="156"/>
      <c r="V143" s="156"/>
      <c r="W143" s="156"/>
      <c r="AJ143" s="157"/>
      <c r="AK143"/>
      <c r="AL143"/>
      <c r="AM143"/>
      <c r="AN143" s="157"/>
      <c r="AO143" s="157"/>
      <c r="AP143" s="157"/>
      <c r="AQ143" s="157"/>
      <c r="AR143" s="157"/>
      <c r="AS143" s="157"/>
      <c r="AT143" s="157"/>
      <c r="AU143" s="157"/>
      <c r="AV143" s="157"/>
      <c r="AW143" s="157"/>
      <c r="AX143" s="157"/>
    </row>
    <row r="144" spans="1:50" s="114" customFormat="1" ht="15.95" customHeight="1" x14ac:dyDescent="0.25">
      <c r="A144" s="114" t="s">
        <v>137</v>
      </c>
      <c r="F144" s="213" t="s">
        <v>37</v>
      </c>
      <c r="Q144" s="156"/>
      <c r="R144" s="156"/>
      <c r="S144" s="156"/>
      <c r="T144" s="156"/>
      <c r="U144" s="156"/>
      <c r="V144" s="156"/>
      <c r="W144" s="156"/>
      <c r="AJ144" s="157"/>
      <c r="AK144"/>
      <c r="AL144"/>
      <c r="AM144"/>
      <c r="AN144" s="157"/>
      <c r="AO144" s="157"/>
      <c r="AP144" s="157"/>
      <c r="AQ144" s="157"/>
      <c r="AR144" s="157"/>
      <c r="AS144" s="157"/>
      <c r="AT144" s="157"/>
      <c r="AU144" s="157"/>
      <c r="AV144" s="157"/>
      <c r="AW144" s="157"/>
      <c r="AX144" s="157"/>
    </row>
    <row r="145" spans="1:39" s="157" customFormat="1" ht="9" customHeight="1" x14ac:dyDescent="0.25">
      <c r="A145" s="114"/>
      <c r="B145" s="150"/>
      <c r="C145" s="150"/>
      <c r="D145" s="150"/>
      <c r="E145" s="113"/>
      <c r="F145" s="113"/>
      <c r="G145" s="213"/>
      <c r="H145" s="213"/>
      <c r="I145" s="213"/>
      <c r="J145" s="113"/>
      <c r="K145" s="113"/>
      <c r="L145" s="113"/>
      <c r="M145" s="113"/>
      <c r="N145" s="113"/>
      <c r="O145" s="113"/>
      <c r="P145" s="113"/>
      <c r="Q145" s="113"/>
      <c r="R145" s="113"/>
      <c r="S145" s="113"/>
      <c r="T145" s="113"/>
      <c r="U145" s="113"/>
      <c r="V145" s="113"/>
      <c r="W145" s="113"/>
      <c r="X145" s="113"/>
      <c r="Y145" s="113"/>
      <c r="Z145" s="113"/>
      <c r="AA145" s="113"/>
      <c r="AB145" s="113"/>
      <c r="AC145" s="113"/>
      <c r="AD145" s="113"/>
      <c r="AE145" s="113"/>
      <c r="AF145" s="113"/>
      <c r="AG145" s="113"/>
      <c r="AH145" s="113"/>
      <c r="AI145" s="113"/>
      <c r="AK145"/>
      <c r="AL145"/>
      <c r="AM145"/>
    </row>
    <row r="146" spans="1:39" s="157" customFormat="1" ht="15.95" customHeight="1" x14ac:dyDescent="0.25">
      <c r="A146" s="393" t="s">
        <v>138</v>
      </c>
      <c r="B146" s="394"/>
      <c r="C146" s="394"/>
      <c r="D146" s="395"/>
      <c r="E146" s="150"/>
      <c r="F146" s="402" t="s">
        <v>139</v>
      </c>
      <c r="G146" s="402"/>
      <c r="H146" s="402"/>
      <c r="I146" s="402"/>
      <c r="J146" s="113"/>
      <c r="K146" s="113"/>
      <c r="L146" s="113"/>
      <c r="M146" s="113"/>
      <c r="N146" s="113"/>
      <c r="O146" s="113"/>
      <c r="P146" s="113"/>
      <c r="Q146" s="113"/>
      <c r="R146" s="113"/>
      <c r="S146" s="113"/>
      <c r="T146" s="113"/>
      <c r="U146" s="113"/>
      <c r="V146" s="113"/>
      <c r="W146" s="113"/>
      <c r="X146" s="113"/>
      <c r="Y146" s="113"/>
      <c r="Z146" s="113"/>
      <c r="AA146" s="113"/>
      <c r="AB146" s="113"/>
      <c r="AC146" s="113"/>
      <c r="AD146" s="113"/>
      <c r="AE146" s="113"/>
      <c r="AF146" s="113"/>
      <c r="AG146" s="113"/>
      <c r="AH146" s="113"/>
      <c r="AI146" s="113"/>
      <c r="AK146"/>
      <c r="AL146"/>
      <c r="AM146"/>
    </row>
    <row r="147" spans="1:39" s="157" customFormat="1" ht="15.95" customHeight="1" x14ac:dyDescent="0.25">
      <c r="A147" s="396"/>
      <c r="B147" s="397"/>
      <c r="C147" s="397"/>
      <c r="D147" s="398"/>
      <c r="E147" s="114"/>
      <c r="F147" s="113"/>
      <c r="G147" s="113"/>
      <c r="H147" s="113"/>
      <c r="I147" s="113"/>
      <c r="J147" s="113"/>
      <c r="K147" s="113"/>
      <c r="L147" s="113"/>
      <c r="M147" s="113"/>
      <c r="N147" s="113"/>
      <c r="O147" s="113"/>
      <c r="P147" s="113"/>
      <c r="Q147" s="113"/>
      <c r="R147" s="113"/>
      <c r="S147" s="113"/>
      <c r="T147" s="113"/>
      <c r="U147" s="113"/>
      <c r="V147" s="113"/>
      <c r="W147" s="113"/>
      <c r="X147" s="113"/>
      <c r="Y147" s="113"/>
      <c r="Z147" s="113"/>
      <c r="AA147" s="113"/>
      <c r="AB147" s="113"/>
      <c r="AC147" s="113"/>
      <c r="AD147" s="113"/>
      <c r="AE147" s="113"/>
      <c r="AF147" s="113"/>
      <c r="AG147" s="113"/>
      <c r="AH147" s="113"/>
      <c r="AI147" s="113"/>
      <c r="AK147"/>
      <c r="AL147"/>
      <c r="AM147"/>
    </row>
    <row r="148" spans="1:39" s="157" customFormat="1" ht="15.95" customHeight="1" x14ac:dyDescent="0.25">
      <c r="A148" s="396"/>
      <c r="B148" s="397"/>
      <c r="C148" s="397"/>
      <c r="D148" s="398"/>
      <c r="E148" s="114"/>
      <c r="F148" s="402" t="s">
        <v>35</v>
      </c>
      <c r="G148" s="402"/>
      <c r="H148" s="402"/>
      <c r="I148" s="402"/>
      <c r="J148" s="113"/>
      <c r="K148" s="113"/>
      <c r="L148" s="113"/>
      <c r="M148" s="113"/>
      <c r="N148" s="113"/>
      <c r="O148" s="113"/>
      <c r="P148" s="113"/>
      <c r="Q148" s="113"/>
      <c r="R148" s="113"/>
      <c r="S148" s="113"/>
      <c r="T148" s="113"/>
      <c r="U148" s="113"/>
      <c r="V148" s="113"/>
      <c r="W148" s="113"/>
      <c r="X148" s="113"/>
      <c r="Y148" s="113"/>
      <c r="Z148" s="113"/>
      <c r="AA148" s="113"/>
      <c r="AB148" s="113"/>
      <c r="AC148" s="113"/>
      <c r="AD148" s="113"/>
      <c r="AE148" s="113"/>
      <c r="AF148" s="113"/>
      <c r="AG148" s="113"/>
      <c r="AH148" s="113"/>
      <c r="AI148" s="113"/>
      <c r="AK148"/>
      <c r="AL148"/>
      <c r="AM148"/>
    </row>
    <row r="149" spans="1:39" s="157" customFormat="1" ht="7.5" customHeight="1" x14ac:dyDescent="0.25">
      <c r="A149" s="399"/>
      <c r="B149" s="400"/>
      <c r="C149" s="400"/>
      <c r="D149" s="401"/>
      <c r="E149" s="114"/>
      <c r="F149" s="113"/>
      <c r="G149" s="113"/>
      <c r="H149" s="113"/>
      <c r="I149" s="113"/>
      <c r="J149" s="113"/>
      <c r="K149" s="113"/>
      <c r="L149" s="113"/>
      <c r="M149" s="113"/>
      <c r="N149" s="113"/>
      <c r="O149" s="113"/>
      <c r="P149" s="113"/>
      <c r="Q149" s="113"/>
      <c r="R149" s="113"/>
      <c r="S149" s="113"/>
      <c r="T149" s="113"/>
      <c r="U149" s="113"/>
      <c r="V149" s="113"/>
      <c r="W149" s="113"/>
      <c r="X149" s="113"/>
      <c r="Y149" s="113"/>
      <c r="Z149" s="113"/>
      <c r="AA149" s="113"/>
      <c r="AB149" s="113"/>
      <c r="AC149" s="113"/>
      <c r="AD149" s="113"/>
      <c r="AE149" s="113"/>
      <c r="AF149" s="113"/>
      <c r="AG149" s="113"/>
      <c r="AH149" s="113"/>
      <c r="AI149" s="113"/>
      <c r="AK149"/>
      <c r="AL149"/>
      <c r="AM149"/>
    </row>
    <row r="150" spans="1:39" s="157" customFormat="1" ht="2.1" customHeight="1" x14ac:dyDescent="0.25">
      <c r="A150" s="114"/>
      <c r="B150" s="114"/>
      <c r="C150" s="114"/>
      <c r="D150" s="114"/>
      <c r="E150" s="114"/>
      <c r="F150" s="114"/>
      <c r="G150" s="114"/>
      <c r="H150" s="114"/>
      <c r="I150" s="114"/>
      <c r="J150" s="113"/>
      <c r="K150" s="113"/>
      <c r="L150" s="113"/>
      <c r="M150" s="113"/>
      <c r="N150" s="113"/>
      <c r="O150" s="113"/>
      <c r="P150" s="113"/>
      <c r="Q150" s="113"/>
      <c r="R150" s="113"/>
      <c r="S150" s="113"/>
      <c r="T150" s="113"/>
      <c r="U150" s="113"/>
      <c r="V150" s="113"/>
      <c r="W150" s="113"/>
      <c r="X150" s="113"/>
      <c r="Y150" s="113"/>
      <c r="Z150" s="113"/>
      <c r="AA150" s="113"/>
      <c r="AB150" s="113"/>
      <c r="AC150" s="113"/>
      <c r="AD150" s="113"/>
      <c r="AE150" s="113"/>
      <c r="AF150" s="113"/>
      <c r="AG150" s="113"/>
      <c r="AH150" s="113"/>
      <c r="AI150" s="113"/>
      <c r="AK150"/>
      <c r="AL150"/>
      <c r="AM150"/>
    </row>
    <row r="151" spans="1:39" s="157" customFormat="1" ht="4.5" customHeight="1" x14ac:dyDescent="0.25">
      <c r="A151" s="151"/>
      <c r="B151" s="151"/>
      <c r="C151" s="151"/>
      <c r="D151" s="151"/>
      <c r="E151" s="151"/>
      <c r="F151" s="151"/>
      <c r="G151" s="151"/>
      <c r="H151" s="151"/>
      <c r="I151" s="151"/>
      <c r="J151" s="113"/>
      <c r="K151" s="113"/>
      <c r="L151" s="113"/>
      <c r="M151" s="113"/>
      <c r="N151" s="113"/>
      <c r="O151" s="113"/>
      <c r="P151" s="113"/>
      <c r="Q151" s="113"/>
      <c r="R151" s="113"/>
      <c r="S151" s="113"/>
      <c r="T151" s="113"/>
      <c r="U151" s="113"/>
      <c r="V151" s="113"/>
      <c r="W151" s="113"/>
      <c r="X151" s="113"/>
      <c r="Y151" s="113"/>
      <c r="Z151" s="113"/>
      <c r="AA151" s="113"/>
      <c r="AB151" s="113"/>
      <c r="AC151" s="113"/>
      <c r="AD151" s="113"/>
      <c r="AE151" s="113"/>
      <c r="AF151" s="113"/>
      <c r="AG151" s="113"/>
      <c r="AH151" s="113"/>
      <c r="AI151" s="113"/>
      <c r="AK151"/>
      <c r="AL151"/>
      <c r="AM151"/>
    </row>
    <row r="152" spans="1:39" s="157" customFormat="1" ht="12" customHeight="1" thickBot="1" x14ac:dyDescent="0.3">
      <c r="A152" s="214" t="s">
        <v>34</v>
      </c>
      <c r="B152" s="152"/>
      <c r="C152" s="152"/>
      <c r="D152" s="152"/>
      <c r="E152" s="152"/>
      <c r="F152" s="152"/>
      <c r="G152" s="152"/>
      <c r="H152" s="152"/>
      <c r="I152" s="152"/>
      <c r="J152" s="113"/>
      <c r="K152" s="113"/>
      <c r="L152" s="113"/>
      <c r="M152" s="113"/>
      <c r="N152" s="113"/>
      <c r="O152" s="113"/>
      <c r="P152" s="113"/>
      <c r="Q152" s="113"/>
      <c r="R152" s="113"/>
      <c r="S152" s="113"/>
      <c r="T152" s="113"/>
      <c r="U152" s="113"/>
      <c r="V152" s="113"/>
      <c r="W152" s="113"/>
      <c r="X152" s="113"/>
      <c r="Y152" s="113"/>
      <c r="Z152" s="113"/>
      <c r="AA152" s="113"/>
      <c r="AB152" s="113"/>
      <c r="AC152" s="113"/>
      <c r="AD152" s="113"/>
      <c r="AE152" s="113"/>
      <c r="AF152" s="113"/>
      <c r="AG152" s="113"/>
      <c r="AH152" s="113"/>
      <c r="AI152" s="113"/>
      <c r="AK152"/>
      <c r="AL152"/>
      <c r="AM152"/>
    </row>
    <row r="153" spans="1:39" s="157" customFormat="1" x14ac:dyDescent="0.25">
      <c r="A153" s="114"/>
      <c r="B153" s="114"/>
      <c r="C153" s="114"/>
      <c r="D153" s="114"/>
      <c r="E153" s="114"/>
      <c r="F153" s="114"/>
      <c r="G153" s="114"/>
      <c r="H153" s="114"/>
      <c r="I153" s="114"/>
      <c r="J153" s="113"/>
      <c r="K153" s="113"/>
      <c r="L153" s="113"/>
      <c r="M153" s="113"/>
      <c r="N153" s="113"/>
      <c r="O153" s="113"/>
      <c r="P153" s="113"/>
      <c r="Q153" s="113"/>
      <c r="R153" s="113"/>
      <c r="S153" s="113"/>
      <c r="T153" s="113"/>
      <c r="U153" s="113"/>
      <c r="V153" s="113"/>
      <c r="W153" s="113"/>
      <c r="X153" s="113"/>
      <c r="Y153" s="113"/>
      <c r="Z153" s="113"/>
      <c r="AA153" s="113"/>
      <c r="AB153" s="113"/>
      <c r="AC153" s="113"/>
      <c r="AD153" s="113"/>
      <c r="AE153" s="113"/>
      <c r="AF153" s="113"/>
      <c r="AG153" s="113"/>
      <c r="AH153" s="113"/>
      <c r="AI153" s="113"/>
      <c r="AK153"/>
      <c r="AL153"/>
      <c r="AM153"/>
    </row>
    <row r="154" spans="1:39" s="157" customFormat="1" ht="10.5" customHeight="1" x14ac:dyDescent="0.25">
      <c r="A154" s="113"/>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c r="AA154" s="113"/>
      <c r="AB154" s="113"/>
      <c r="AC154" s="113"/>
      <c r="AD154" s="113"/>
      <c r="AE154" s="113"/>
      <c r="AF154" s="113"/>
      <c r="AG154" s="113"/>
      <c r="AH154" s="113"/>
      <c r="AI154" s="113"/>
      <c r="AK154"/>
      <c r="AL154"/>
      <c r="AM154"/>
    </row>
    <row r="155" spans="1:39" s="157" customFormat="1" ht="14.45" customHeight="1" x14ac:dyDescent="0.25">
      <c r="A155" s="113"/>
      <c r="B155" s="113"/>
      <c r="C155" s="113"/>
      <c r="D155" s="113"/>
      <c r="E155" s="113"/>
      <c r="F155" s="386" t="s">
        <v>33</v>
      </c>
      <c r="G155" s="386"/>
      <c r="H155" s="386"/>
      <c r="I155" s="386"/>
      <c r="J155" s="113"/>
      <c r="K155" s="113"/>
      <c r="L155" s="113"/>
      <c r="M155" s="113"/>
      <c r="N155" s="113"/>
      <c r="O155" s="113"/>
      <c r="P155" s="113"/>
      <c r="Q155" s="113"/>
      <c r="R155" s="113"/>
      <c r="S155" s="113"/>
      <c r="T155" s="113"/>
      <c r="U155" s="113"/>
      <c r="V155" s="113"/>
      <c r="W155" s="113"/>
      <c r="X155" s="113"/>
      <c r="Y155" s="113"/>
      <c r="Z155" s="113"/>
      <c r="AA155" s="113"/>
      <c r="AB155" s="113"/>
      <c r="AC155" s="113"/>
      <c r="AD155" s="113"/>
      <c r="AE155" s="113"/>
      <c r="AF155" s="113"/>
      <c r="AG155" s="113"/>
      <c r="AH155" s="113"/>
      <c r="AI155" s="113"/>
      <c r="AK155"/>
      <c r="AL155"/>
      <c r="AM155"/>
    </row>
    <row r="156" spans="1:39" s="157" customFormat="1" ht="3" customHeight="1" x14ac:dyDescent="0.25">
      <c r="A156" s="113"/>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c r="AA156" s="113"/>
      <c r="AB156" s="113"/>
      <c r="AC156" s="113"/>
      <c r="AD156" s="113"/>
      <c r="AE156" s="113"/>
      <c r="AF156" s="113"/>
      <c r="AG156" s="113"/>
      <c r="AH156" s="113"/>
      <c r="AI156" s="113"/>
      <c r="AK156"/>
      <c r="AL156"/>
      <c r="AM156"/>
    </row>
    <row r="157" spans="1:39" s="157" customFormat="1" x14ac:dyDescent="0.25">
      <c r="A157" s="113"/>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c r="AA157" s="113"/>
      <c r="AB157" s="113"/>
      <c r="AC157" s="113"/>
      <c r="AD157" s="113"/>
      <c r="AE157" s="113"/>
      <c r="AF157" s="113"/>
      <c r="AG157" s="113"/>
      <c r="AH157" s="113"/>
      <c r="AI157" s="113"/>
      <c r="AK157"/>
      <c r="AL157"/>
      <c r="AM157"/>
    </row>
    <row r="173" spans="1:39" s="157" customFormat="1" x14ac:dyDescent="0.25">
      <c r="A173" s="113"/>
      <c r="B173" s="113"/>
      <c r="C173" s="113"/>
      <c r="D173" s="113"/>
      <c r="E173" s="113"/>
      <c r="F173" s="113"/>
      <c r="G173" s="113"/>
      <c r="H173" s="113"/>
      <c r="I173" s="113"/>
      <c r="J173" s="113"/>
      <c r="K173" s="114"/>
      <c r="L173" s="114"/>
      <c r="M173" s="114"/>
      <c r="N173" s="114"/>
      <c r="O173" s="114"/>
      <c r="P173" s="114"/>
      <c r="Q173" s="156"/>
      <c r="R173" s="156"/>
      <c r="S173" s="156"/>
      <c r="T173" s="156"/>
      <c r="U173" s="156"/>
      <c r="V173" s="156"/>
      <c r="W173" s="156"/>
      <c r="X173" s="294">
        <v>1</v>
      </c>
      <c r="Y173" s="294">
        <v>2</v>
      </c>
      <c r="Z173" s="294">
        <v>3</v>
      </c>
      <c r="AA173" s="294">
        <v>4</v>
      </c>
      <c r="AB173" s="294">
        <v>5</v>
      </c>
      <c r="AC173" s="294">
        <v>6</v>
      </c>
      <c r="AD173" s="294">
        <v>7</v>
      </c>
      <c r="AE173" s="294">
        <v>8</v>
      </c>
      <c r="AF173" s="114"/>
      <c r="AG173" s="114"/>
      <c r="AH173" s="114"/>
      <c r="AI173" s="113"/>
      <c r="AK173"/>
      <c r="AL173"/>
      <c r="AM173"/>
    </row>
    <row r="174" spans="1:39" s="157" customFormat="1" x14ac:dyDescent="0.25">
      <c r="A174" s="113"/>
      <c r="B174" s="113"/>
      <c r="C174" s="113"/>
      <c r="D174" s="113"/>
      <c r="E174" s="113"/>
      <c r="F174" s="113"/>
      <c r="G174" s="113"/>
      <c r="H174" s="113"/>
      <c r="I174" s="113"/>
      <c r="J174" s="113"/>
      <c r="K174" s="114"/>
      <c r="L174" s="114"/>
      <c r="M174" s="114"/>
      <c r="N174" s="114"/>
      <c r="O174" s="114"/>
      <c r="P174" s="114"/>
      <c r="Q174" s="156"/>
      <c r="R174" s="156"/>
      <c r="S174" s="156"/>
      <c r="T174" s="156"/>
      <c r="U174" s="156"/>
      <c r="V174" s="156"/>
      <c r="W174" s="156"/>
      <c r="X174" s="153" t="s">
        <v>31</v>
      </c>
      <c r="Y174" s="153" t="s">
        <v>26</v>
      </c>
      <c r="Z174" s="153" t="s">
        <v>31</v>
      </c>
      <c r="AA174" s="153" t="s">
        <v>30</v>
      </c>
      <c r="AB174" s="153" t="s">
        <v>29</v>
      </c>
      <c r="AC174" s="153" t="s">
        <v>28</v>
      </c>
      <c r="AD174" s="153" t="s">
        <v>27</v>
      </c>
      <c r="AE174" s="114"/>
      <c r="AF174" s="154" t="s">
        <v>26</v>
      </c>
      <c r="AG174" s="154" t="s">
        <v>25</v>
      </c>
      <c r="AH174" s="154" t="s">
        <v>24</v>
      </c>
      <c r="AI174" s="113"/>
      <c r="AK174"/>
      <c r="AL174"/>
      <c r="AM174"/>
    </row>
    <row r="175" spans="1:39" s="157" customFormat="1" x14ac:dyDescent="0.25">
      <c r="A175" s="113"/>
      <c r="B175" s="113"/>
      <c r="C175" s="113"/>
      <c r="D175" s="113"/>
      <c r="E175" s="113"/>
      <c r="F175" s="113"/>
      <c r="G175" s="113"/>
      <c r="H175" s="113"/>
      <c r="I175" s="113"/>
      <c r="J175" s="113"/>
      <c r="K175" s="114"/>
      <c r="L175" s="114"/>
      <c r="M175" s="114"/>
      <c r="N175" s="114"/>
      <c r="O175" s="114"/>
      <c r="P175" s="114"/>
      <c r="Q175" s="156"/>
      <c r="R175" s="156"/>
      <c r="S175" s="156"/>
      <c r="T175" s="156"/>
      <c r="U175" s="156"/>
      <c r="V175" s="156"/>
      <c r="W175" s="156"/>
      <c r="X175" s="114" t="s">
        <v>76</v>
      </c>
      <c r="Y175" s="114" t="s">
        <v>77</v>
      </c>
      <c r="Z175" s="114" t="str">
        <f t="shared" ref="Z175:Z238" si="3">X175</f>
        <v>Clearlake(1-4)</v>
      </c>
      <c r="AA175" s="114" t="s">
        <v>78</v>
      </c>
      <c r="AB175" s="114" t="s">
        <v>79</v>
      </c>
      <c r="AC175" s="114" t="s">
        <v>80</v>
      </c>
      <c r="AD175" s="114" t="s">
        <v>81</v>
      </c>
      <c r="AE175" s="114" t="s">
        <v>82</v>
      </c>
      <c r="AF175" s="114" t="s">
        <v>77</v>
      </c>
      <c r="AG175" s="114" t="s">
        <v>76</v>
      </c>
      <c r="AH175" s="114">
        <v>1400</v>
      </c>
      <c r="AI175" s="113"/>
      <c r="AK175"/>
      <c r="AL175"/>
      <c r="AM175"/>
    </row>
    <row r="176" spans="1:39" s="157" customFormat="1" x14ac:dyDescent="0.25">
      <c r="A176" s="113"/>
      <c r="B176" s="113"/>
      <c r="C176" s="113"/>
      <c r="D176" s="113"/>
      <c r="E176" s="113"/>
      <c r="F176" s="113"/>
      <c r="G176" s="113"/>
      <c r="H176" s="113"/>
      <c r="I176" s="113"/>
      <c r="J176" s="113"/>
      <c r="K176" s="114"/>
      <c r="L176" s="114"/>
      <c r="M176" s="114"/>
      <c r="N176" s="114"/>
      <c r="O176" s="114"/>
      <c r="P176" s="114"/>
      <c r="Q176" s="156"/>
      <c r="R176" s="156"/>
      <c r="S176" s="156"/>
      <c r="T176" s="156"/>
      <c r="U176" s="156"/>
      <c r="V176" s="156"/>
      <c r="W176" s="156"/>
      <c r="X176" s="114" t="s">
        <v>83</v>
      </c>
      <c r="Y176" s="114" t="s">
        <v>77</v>
      </c>
      <c r="Z176" s="114" t="str">
        <f t="shared" si="3"/>
        <v>Clearlake(5-10)</v>
      </c>
      <c r="AA176" s="114" t="s">
        <v>78</v>
      </c>
      <c r="AB176" s="114" t="s">
        <v>79</v>
      </c>
      <c r="AC176" s="114" t="s">
        <v>80</v>
      </c>
      <c r="AD176" s="114" t="s">
        <v>81</v>
      </c>
      <c r="AE176" s="114" t="s">
        <v>82</v>
      </c>
      <c r="AF176" s="114" t="s">
        <v>77</v>
      </c>
      <c r="AG176" s="114" t="s">
        <v>83</v>
      </c>
      <c r="AH176" s="114">
        <v>1200</v>
      </c>
      <c r="AI176" s="113"/>
      <c r="AK176"/>
      <c r="AL176"/>
      <c r="AM176"/>
    </row>
    <row r="177" spans="1:39" s="157" customFormat="1" x14ac:dyDescent="0.25">
      <c r="A177" s="113"/>
      <c r="B177" s="113"/>
      <c r="C177" s="113"/>
      <c r="D177" s="113"/>
      <c r="E177" s="113"/>
      <c r="F177" s="113"/>
      <c r="G177" s="113"/>
      <c r="H177" s="113"/>
      <c r="I177" s="113"/>
      <c r="J177" s="113"/>
      <c r="K177" s="114"/>
      <c r="L177" s="114"/>
      <c r="M177" s="114"/>
      <c r="N177" s="114"/>
      <c r="O177" s="114"/>
      <c r="P177" s="114"/>
      <c r="Q177" s="156"/>
      <c r="R177" s="156"/>
      <c r="S177" s="156"/>
      <c r="T177" s="156"/>
      <c r="U177" s="156"/>
      <c r="V177" s="156"/>
      <c r="W177" s="156"/>
      <c r="X177" s="114" t="s">
        <v>84</v>
      </c>
      <c r="Y177" s="114" t="s">
        <v>77</v>
      </c>
      <c r="Z177" s="114" t="str">
        <f t="shared" si="3"/>
        <v>Clearlake(11onwards)</v>
      </c>
      <c r="AA177" s="114" t="s">
        <v>78</v>
      </c>
      <c r="AB177" s="114" t="s">
        <v>79</v>
      </c>
      <c r="AC177" s="114" t="s">
        <v>80</v>
      </c>
      <c r="AD177" s="114" t="s">
        <v>81</v>
      </c>
      <c r="AE177" s="114" t="s">
        <v>82</v>
      </c>
      <c r="AF177" s="114" t="s">
        <v>77</v>
      </c>
      <c r="AG177" s="114" t="s">
        <v>84</v>
      </c>
      <c r="AH177" s="114">
        <v>1100</v>
      </c>
      <c r="AI177" s="113"/>
      <c r="AK177"/>
      <c r="AL177"/>
      <c r="AM177"/>
    </row>
    <row r="178" spans="1:39" s="157" customFormat="1" x14ac:dyDescent="0.25">
      <c r="A178" s="113"/>
      <c r="B178" s="113"/>
      <c r="C178" s="113"/>
      <c r="D178" s="113"/>
      <c r="E178" s="113"/>
      <c r="F178" s="113"/>
      <c r="G178" s="113"/>
      <c r="H178" s="113"/>
      <c r="I178" s="113"/>
      <c r="J178" s="113"/>
      <c r="K178" s="114"/>
      <c r="L178" s="114"/>
      <c r="M178" s="114"/>
      <c r="N178" s="114"/>
      <c r="O178" s="114"/>
      <c r="P178" s="114"/>
      <c r="Q178" s="156"/>
      <c r="R178" s="156"/>
      <c r="S178" s="156"/>
      <c r="T178" s="156"/>
      <c r="U178" s="156"/>
      <c r="V178" s="156"/>
      <c r="W178" s="156"/>
      <c r="X178" s="114" t="s">
        <v>85</v>
      </c>
      <c r="Y178" s="114" t="s">
        <v>85</v>
      </c>
      <c r="Z178" s="114" t="str">
        <f t="shared" si="3"/>
        <v>HMM</v>
      </c>
      <c r="AA178" s="114" t="s">
        <v>86</v>
      </c>
      <c r="AB178" s="114" t="s">
        <v>87</v>
      </c>
      <c r="AC178" s="114" t="s">
        <v>88</v>
      </c>
      <c r="AD178" s="114" t="s">
        <v>89</v>
      </c>
      <c r="AE178" s="114" t="s">
        <v>90</v>
      </c>
      <c r="AF178" s="114" t="s">
        <v>85</v>
      </c>
      <c r="AG178" s="114" t="s">
        <v>85</v>
      </c>
      <c r="AH178" s="114">
        <v>1400</v>
      </c>
      <c r="AI178" s="113"/>
      <c r="AK178"/>
      <c r="AL178"/>
      <c r="AM178"/>
    </row>
    <row r="179" spans="1:39" s="157" customFormat="1" x14ac:dyDescent="0.25">
      <c r="A179" s="113"/>
      <c r="B179" s="113"/>
      <c r="C179" s="113"/>
      <c r="D179" s="113"/>
      <c r="E179" s="113"/>
      <c r="F179" s="113"/>
      <c r="G179" s="113"/>
      <c r="H179" s="113"/>
      <c r="I179" s="113"/>
      <c r="J179" s="113"/>
      <c r="K179" s="114"/>
      <c r="L179" s="114"/>
      <c r="M179" s="114"/>
      <c r="N179" s="114"/>
      <c r="O179" s="114"/>
      <c r="P179" s="114"/>
      <c r="Q179" s="156"/>
      <c r="R179" s="156"/>
      <c r="S179" s="156"/>
      <c r="T179" s="156"/>
      <c r="U179" s="156"/>
      <c r="V179" s="156"/>
      <c r="W179" s="156"/>
      <c r="X179" s="114" t="s">
        <v>69</v>
      </c>
      <c r="Y179" s="114" t="s">
        <v>69</v>
      </c>
      <c r="Z179" s="114" t="str">
        <f t="shared" si="3"/>
        <v>Reliance</v>
      </c>
      <c r="AA179" s="114" t="s">
        <v>91</v>
      </c>
      <c r="AB179" s="114" t="s">
        <v>92</v>
      </c>
      <c r="AC179" s="114" t="s">
        <v>93</v>
      </c>
      <c r="AD179" s="114" t="s">
        <v>94</v>
      </c>
      <c r="AE179" s="114" t="s">
        <v>95</v>
      </c>
      <c r="AF179" s="114" t="s">
        <v>69</v>
      </c>
      <c r="AG179" s="114" t="s">
        <v>69</v>
      </c>
      <c r="AH179" s="114">
        <v>1400</v>
      </c>
      <c r="AI179" s="113"/>
      <c r="AK179"/>
      <c r="AL179"/>
      <c r="AM179"/>
    </row>
    <row r="180" spans="1:39" s="157" customFormat="1" x14ac:dyDescent="0.25">
      <c r="A180" s="113"/>
      <c r="B180" s="113"/>
      <c r="C180" s="113"/>
      <c r="D180" s="113"/>
      <c r="E180" s="113"/>
      <c r="F180" s="113"/>
      <c r="G180" s="113"/>
      <c r="H180" s="113"/>
      <c r="I180" s="113"/>
      <c r="J180" s="113"/>
      <c r="K180" s="114"/>
      <c r="L180" s="114"/>
      <c r="M180" s="114"/>
      <c r="N180" s="114"/>
      <c r="O180" s="114"/>
      <c r="P180" s="114"/>
      <c r="Q180" s="156"/>
      <c r="R180" s="156"/>
      <c r="S180" s="156"/>
      <c r="T180" s="156"/>
      <c r="U180" s="156"/>
      <c r="V180" s="156"/>
      <c r="W180" s="156"/>
      <c r="X180" s="114" t="s">
        <v>96</v>
      </c>
      <c r="Y180" s="114" t="s">
        <v>96</v>
      </c>
      <c r="Z180" s="114" t="str">
        <f t="shared" si="3"/>
        <v>Shell</v>
      </c>
      <c r="AA180" s="114" t="s">
        <v>97</v>
      </c>
      <c r="AB180" s="114" t="s">
        <v>98</v>
      </c>
      <c r="AC180" s="114" t="s">
        <v>99</v>
      </c>
      <c r="AD180" s="114" t="s">
        <v>100</v>
      </c>
      <c r="AE180" s="114" t="s">
        <v>101</v>
      </c>
      <c r="AF180" s="114" t="s">
        <v>96</v>
      </c>
      <c r="AG180" s="114" t="s">
        <v>96</v>
      </c>
      <c r="AH180" s="114">
        <v>1401</v>
      </c>
      <c r="AI180" s="113"/>
      <c r="AK180"/>
      <c r="AL180"/>
      <c r="AM180"/>
    </row>
    <row r="181" spans="1:39" s="157" customFormat="1" x14ac:dyDescent="0.25">
      <c r="A181" s="113"/>
      <c r="B181" s="113"/>
      <c r="C181" s="113"/>
      <c r="D181" s="113"/>
      <c r="E181" s="113"/>
      <c r="F181" s="113"/>
      <c r="G181" s="113"/>
      <c r="H181" s="113"/>
      <c r="I181" s="113"/>
      <c r="J181" s="113"/>
      <c r="K181" s="114"/>
      <c r="L181" s="114"/>
      <c r="M181" s="114"/>
      <c r="N181" s="114"/>
      <c r="O181" s="114"/>
      <c r="P181" s="114"/>
      <c r="Q181" s="156"/>
      <c r="R181" s="156"/>
      <c r="S181" s="156"/>
      <c r="T181" s="156"/>
      <c r="U181" s="156"/>
      <c r="V181" s="156"/>
      <c r="W181" s="156"/>
      <c r="X181" s="114" t="s">
        <v>102</v>
      </c>
      <c r="Y181" s="114" t="s">
        <v>103</v>
      </c>
      <c r="Z181" s="114" t="str">
        <f t="shared" si="3"/>
        <v>TestingPool</v>
      </c>
      <c r="AA181" s="114" t="s">
        <v>104</v>
      </c>
      <c r="AB181" s="114" t="s">
        <v>105</v>
      </c>
      <c r="AC181" s="114" t="s">
        <v>106</v>
      </c>
      <c r="AD181" s="114" t="s">
        <v>107</v>
      </c>
      <c r="AE181" s="114" t="s">
        <v>108</v>
      </c>
      <c r="AF181" s="114" t="s">
        <v>103</v>
      </c>
      <c r="AG181" s="114" t="s">
        <v>102</v>
      </c>
      <c r="AH181" s="114">
        <v>1500</v>
      </c>
      <c r="AI181" s="113"/>
      <c r="AK181"/>
      <c r="AL181"/>
      <c r="AM181"/>
    </row>
    <row r="182" spans="1:39" s="157" customFormat="1" x14ac:dyDescent="0.25">
      <c r="A182" s="113"/>
      <c r="B182" s="113"/>
      <c r="C182" s="113"/>
      <c r="D182" s="113"/>
      <c r="E182" s="113"/>
      <c r="F182" s="113"/>
      <c r="G182" s="113"/>
      <c r="H182" s="113"/>
      <c r="I182" s="113"/>
      <c r="J182" s="113"/>
      <c r="K182" s="114"/>
      <c r="L182" s="114"/>
      <c r="M182" s="114"/>
      <c r="N182" s="114"/>
      <c r="O182" s="114"/>
      <c r="P182" s="114"/>
      <c r="Q182" s="156"/>
      <c r="R182" s="156"/>
      <c r="S182" s="156"/>
      <c r="T182" s="156"/>
      <c r="U182" s="156"/>
      <c r="V182" s="156"/>
      <c r="W182" s="156"/>
      <c r="X182" s="114">
        <v>0</v>
      </c>
      <c r="Y182" s="114" t="s">
        <v>109</v>
      </c>
      <c r="Z182" s="114">
        <f t="shared" si="3"/>
        <v>0</v>
      </c>
      <c r="AA182" s="114">
        <v>0</v>
      </c>
      <c r="AB182" s="114">
        <v>0</v>
      </c>
      <c r="AC182" s="114">
        <v>0</v>
      </c>
      <c r="AD182" s="114">
        <v>0</v>
      </c>
      <c r="AE182" s="114"/>
      <c r="AF182" s="114">
        <v>0</v>
      </c>
      <c r="AG182" s="114">
        <v>0</v>
      </c>
      <c r="AH182" s="114">
        <v>0</v>
      </c>
      <c r="AI182" s="113"/>
      <c r="AK182"/>
      <c r="AL182"/>
      <c r="AM182"/>
    </row>
    <row r="183" spans="1:39" s="157" customFormat="1" x14ac:dyDescent="0.25">
      <c r="A183" s="113"/>
      <c r="B183" s="113"/>
      <c r="C183" s="113"/>
      <c r="D183" s="113"/>
      <c r="E183" s="113"/>
      <c r="F183" s="113"/>
      <c r="G183" s="113"/>
      <c r="H183" s="113"/>
      <c r="I183" s="113"/>
      <c r="J183" s="113"/>
      <c r="K183" s="114"/>
      <c r="L183" s="114"/>
      <c r="M183" s="114"/>
      <c r="N183" s="114"/>
      <c r="O183" s="114"/>
      <c r="P183" s="114"/>
      <c r="Q183" s="156"/>
      <c r="R183" s="156"/>
      <c r="S183" s="156"/>
      <c r="T183" s="156"/>
      <c r="U183" s="156"/>
      <c r="V183" s="156"/>
      <c r="W183" s="156"/>
      <c r="X183" s="114">
        <v>0</v>
      </c>
      <c r="Y183" s="114">
        <v>0</v>
      </c>
      <c r="Z183" s="114">
        <f t="shared" si="3"/>
        <v>0</v>
      </c>
      <c r="AA183" s="114">
        <v>0</v>
      </c>
      <c r="AB183" s="114">
        <v>0</v>
      </c>
      <c r="AC183" s="114">
        <v>0</v>
      </c>
      <c r="AD183" s="114">
        <v>0</v>
      </c>
      <c r="AE183" s="114"/>
      <c r="AF183" s="114">
        <v>0</v>
      </c>
      <c r="AG183" s="114">
        <v>0</v>
      </c>
      <c r="AH183" s="114">
        <v>0</v>
      </c>
      <c r="AI183" s="113"/>
      <c r="AK183"/>
      <c r="AL183"/>
      <c r="AM183"/>
    </row>
    <row r="184" spans="1:39" s="157" customFormat="1" x14ac:dyDescent="0.25">
      <c r="A184" s="113"/>
      <c r="B184" s="113"/>
      <c r="C184" s="113"/>
      <c r="D184" s="113"/>
      <c r="E184" s="113"/>
      <c r="F184" s="113"/>
      <c r="G184" s="113"/>
      <c r="H184" s="113"/>
      <c r="I184" s="113"/>
      <c r="J184" s="113"/>
      <c r="K184" s="114"/>
      <c r="L184" s="114"/>
      <c r="M184" s="114"/>
      <c r="N184" s="114"/>
      <c r="O184" s="114"/>
      <c r="P184" s="114"/>
      <c r="Q184" s="156"/>
      <c r="R184" s="156"/>
      <c r="S184" s="156"/>
      <c r="T184" s="156"/>
      <c r="U184" s="156"/>
      <c r="V184" s="156"/>
      <c r="W184" s="156"/>
      <c r="X184" s="114">
        <v>0</v>
      </c>
      <c r="Y184" s="114">
        <v>0</v>
      </c>
      <c r="Z184" s="114">
        <f t="shared" si="3"/>
        <v>0</v>
      </c>
      <c r="AA184" s="114">
        <v>0</v>
      </c>
      <c r="AB184" s="114">
        <v>0</v>
      </c>
      <c r="AC184" s="114">
        <v>0</v>
      </c>
      <c r="AD184" s="114">
        <v>0</v>
      </c>
      <c r="AE184" s="114"/>
      <c r="AF184" s="114">
        <v>0</v>
      </c>
      <c r="AG184" s="114">
        <v>0</v>
      </c>
      <c r="AH184" s="114">
        <v>0</v>
      </c>
      <c r="AI184" s="113"/>
      <c r="AK184"/>
      <c r="AL184"/>
      <c r="AM184"/>
    </row>
    <row r="185" spans="1:39" s="157" customFormat="1" x14ac:dyDescent="0.25">
      <c r="A185" s="113"/>
      <c r="B185" s="113"/>
      <c r="C185" s="113"/>
      <c r="D185" s="113"/>
      <c r="E185" s="113"/>
      <c r="F185" s="113"/>
      <c r="G185" s="113"/>
      <c r="H185" s="113"/>
      <c r="I185" s="113"/>
      <c r="J185" s="113"/>
      <c r="K185" s="114"/>
      <c r="L185" s="114"/>
      <c r="M185" s="114"/>
      <c r="N185" s="114"/>
      <c r="O185" s="114"/>
      <c r="P185" s="114"/>
      <c r="Q185" s="156"/>
      <c r="R185" s="156"/>
      <c r="S185" s="156"/>
      <c r="T185" s="156"/>
      <c r="U185" s="156"/>
      <c r="V185" s="156"/>
      <c r="W185" s="156"/>
      <c r="X185" s="114">
        <v>0</v>
      </c>
      <c r="Y185" s="114">
        <v>0</v>
      </c>
      <c r="Z185" s="114">
        <f t="shared" si="3"/>
        <v>0</v>
      </c>
      <c r="AA185" s="114">
        <v>0</v>
      </c>
      <c r="AB185" s="114">
        <v>0</v>
      </c>
      <c r="AC185" s="114">
        <v>0</v>
      </c>
      <c r="AD185" s="114">
        <v>0</v>
      </c>
      <c r="AE185" s="114"/>
      <c r="AF185" s="114">
        <v>0</v>
      </c>
      <c r="AG185" s="114">
        <v>0</v>
      </c>
      <c r="AH185" s="114">
        <v>0</v>
      </c>
      <c r="AI185" s="113"/>
      <c r="AK185"/>
      <c r="AL185"/>
      <c r="AM185"/>
    </row>
    <row r="186" spans="1:39" s="157" customFormat="1" x14ac:dyDescent="0.25">
      <c r="A186" s="113"/>
      <c r="B186" s="113"/>
      <c r="C186" s="113"/>
      <c r="D186" s="113"/>
      <c r="E186" s="113"/>
      <c r="F186" s="113"/>
      <c r="G186" s="113"/>
      <c r="H186" s="113"/>
      <c r="I186" s="113"/>
      <c r="J186" s="113"/>
      <c r="K186" s="114"/>
      <c r="L186" s="114"/>
      <c r="M186" s="114"/>
      <c r="N186" s="114"/>
      <c r="O186" s="114"/>
      <c r="P186" s="114"/>
      <c r="Q186" s="156"/>
      <c r="R186" s="156"/>
      <c r="S186" s="156"/>
      <c r="T186" s="156"/>
      <c r="U186" s="156"/>
      <c r="V186" s="156"/>
      <c r="W186" s="156"/>
      <c r="X186" s="114">
        <v>0</v>
      </c>
      <c r="Y186" s="114">
        <v>0</v>
      </c>
      <c r="Z186" s="114">
        <f t="shared" si="3"/>
        <v>0</v>
      </c>
      <c r="AA186" s="114">
        <v>0</v>
      </c>
      <c r="AB186" s="114">
        <v>0</v>
      </c>
      <c r="AC186" s="114">
        <v>0</v>
      </c>
      <c r="AD186" s="114">
        <v>0</v>
      </c>
      <c r="AE186" s="114"/>
      <c r="AF186" s="114">
        <v>0</v>
      </c>
      <c r="AG186" s="114">
        <v>0</v>
      </c>
      <c r="AH186" s="114">
        <v>0</v>
      </c>
      <c r="AI186" s="113"/>
      <c r="AK186"/>
      <c r="AL186"/>
      <c r="AM186"/>
    </row>
    <row r="187" spans="1:39" s="157" customFormat="1" x14ac:dyDescent="0.25">
      <c r="A187" s="113"/>
      <c r="B187" s="113"/>
      <c r="C187" s="113"/>
      <c r="D187" s="113"/>
      <c r="E187" s="113"/>
      <c r="F187" s="113"/>
      <c r="G187" s="113"/>
      <c r="H187" s="113"/>
      <c r="I187" s="113"/>
      <c r="J187" s="113"/>
      <c r="K187" s="114"/>
      <c r="L187" s="114"/>
      <c r="M187" s="114"/>
      <c r="N187" s="114"/>
      <c r="O187" s="114"/>
      <c r="P187" s="114"/>
      <c r="Q187" s="156"/>
      <c r="R187" s="156"/>
      <c r="S187" s="156"/>
      <c r="T187" s="156"/>
      <c r="U187" s="156"/>
      <c r="V187" s="156"/>
      <c r="W187" s="156"/>
      <c r="X187" s="114">
        <v>0</v>
      </c>
      <c r="Y187" s="114">
        <v>0</v>
      </c>
      <c r="Z187" s="114">
        <f t="shared" si="3"/>
        <v>0</v>
      </c>
      <c r="AA187" s="114">
        <v>0</v>
      </c>
      <c r="AB187" s="114">
        <v>0</v>
      </c>
      <c r="AC187" s="114">
        <v>0</v>
      </c>
      <c r="AD187" s="114">
        <v>0</v>
      </c>
      <c r="AE187" s="114"/>
      <c r="AF187" s="114">
        <v>0</v>
      </c>
      <c r="AG187" s="114">
        <v>0</v>
      </c>
      <c r="AH187" s="114">
        <v>0</v>
      </c>
      <c r="AI187" s="113"/>
      <c r="AK187"/>
      <c r="AL187"/>
      <c r="AM187"/>
    </row>
    <row r="188" spans="1:39" s="157" customFormat="1" x14ac:dyDescent="0.25">
      <c r="A188" s="113"/>
      <c r="B188" s="113"/>
      <c r="C188" s="113"/>
      <c r="D188" s="113"/>
      <c r="E188" s="113"/>
      <c r="F188" s="113"/>
      <c r="G188" s="113"/>
      <c r="H188" s="113"/>
      <c r="I188" s="113"/>
      <c r="J188" s="113"/>
      <c r="K188" s="114"/>
      <c r="L188" s="114"/>
      <c r="M188" s="114"/>
      <c r="N188" s="114"/>
      <c r="O188" s="114"/>
      <c r="P188" s="114"/>
      <c r="Q188" s="156"/>
      <c r="R188" s="156"/>
      <c r="S188" s="156"/>
      <c r="T188" s="156"/>
      <c r="U188" s="156"/>
      <c r="V188" s="156"/>
      <c r="W188" s="156"/>
      <c r="X188" s="114">
        <v>0</v>
      </c>
      <c r="Y188" s="114">
        <v>0</v>
      </c>
      <c r="Z188" s="114">
        <f t="shared" si="3"/>
        <v>0</v>
      </c>
      <c r="AA188" s="114">
        <v>0</v>
      </c>
      <c r="AB188" s="114">
        <v>0</v>
      </c>
      <c r="AC188" s="114">
        <v>0</v>
      </c>
      <c r="AD188" s="114">
        <v>0</v>
      </c>
      <c r="AE188" s="114"/>
      <c r="AF188" s="114">
        <v>0</v>
      </c>
      <c r="AG188" s="114">
        <v>0</v>
      </c>
      <c r="AH188" s="114">
        <v>0</v>
      </c>
      <c r="AI188" s="113"/>
      <c r="AK188"/>
      <c r="AL188"/>
      <c r="AM188"/>
    </row>
    <row r="189" spans="1:39" s="157" customFormat="1" x14ac:dyDescent="0.25">
      <c r="A189" s="113"/>
      <c r="B189" s="113"/>
      <c r="C189" s="113"/>
      <c r="D189" s="113"/>
      <c r="E189" s="113"/>
      <c r="F189" s="113"/>
      <c r="G189" s="113"/>
      <c r="H189" s="113"/>
      <c r="I189" s="113"/>
      <c r="J189" s="113"/>
      <c r="K189" s="114"/>
      <c r="L189" s="114"/>
      <c r="M189" s="114"/>
      <c r="N189" s="114"/>
      <c r="O189" s="114"/>
      <c r="P189" s="114"/>
      <c r="Q189" s="156"/>
      <c r="R189" s="156"/>
      <c r="S189" s="156"/>
      <c r="T189" s="156"/>
      <c r="U189" s="156"/>
      <c r="V189" s="156"/>
      <c r="W189" s="156"/>
      <c r="X189" s="114">
        <v>0</v>
      </c>
      <c r="Y189" s="114">
        <v>0</v>
      </c>
      <c r="Z189" s="114">
        <f t="shared" si="3"/>
        <v>0</v>
      </c>
      <c r="AA189" s="114">
        <v>0</v>
      </c>
      <c r="AB189" s="114">
        <v>0</v>
      </c>
      <c r="AC189" s="114">
        <v>0</v>
      </c>
      <c r="AD189" s="114">
        <v>0</v>
      </c>
      <c r="AE189" s="114"/>
      <c r="AF189" s="114">
        <v>0</v>
      </c>
      <c r="AG189" s="114">
        <v>0</v>
      </c>
      <c r="AH189" s="114">
        <v>0</v>
      </c>
      <c r="AI189" s="113"/>
      <c r="AK189"/>
      <c r="AL189"/>
      <c r="AM189"/>
    </row>
    <row r="190" spans="1:39" s="157" customFormat="1" x14ac:dyDescent="0.25">
      <c r="A190" s="113"/>
      <c r="B190" s="113"/>
      <c r="C190" s="113"/>
      <c r="D190" s="113"/>
      <c r="E190" s="113"/>
      <c r="F190" s="113"/>
      <c r="G190" s="113"/>
      <c r="H190" s="113"/>
      <c r="I190" s="113"/>
      <c r="J190" s="113"/>
      <c r="K190" s="114"/>
      <c r="L190" s="114"/>
      <c r="M190" s="114"/>
      <c r="N190" s="114"/>
      <c r="O190" s="114"/>
      <c r="P190" s="114"/>
      <c r="Q190" s="156"/>
      <c r="R190" s="156"/>
      <c r="S190" s="156"/>
      <c r="T190" s="156"/>
      <c r="U190" s="156"/>
      <c r="V190" s="156"/>
      <c r="W190" s="156"/>
      <c r="X190" s="114">
        <v>0</v>
      </c>
      <c r="Y190" s="114">
        <v>0</v>
      </c>
      <c r="Z190" s="114">
        <f t="shared" si="3"/>
        <v>0</v>
      </c>
      <c r="AA190" s="114">
        <v>0</v>
      </c>
      <c r="AB190" s="114">
        <v>0</v>
      </c>
      <c r="AC190" s="114">
        <v>0</v>
      </c>
      <c r="AD190" s="114">
        <v>0</v>
      </c>
      <c r="AE190" s="114"/>
      <c r="AF190" s="114">
        <v>0</v>
      </c>
      <c r="AG190" s="114">
        <v>0</v>
      </c>
      <c r="AH190" s="114">
        <v>0</v>
      </c>
      <c r="AI190" s="113"/>
      <c r="AK190"/>
      <c r="AL190"/>
      <c r="AM190"/>
    </row>
    <row r="191" spans="1:39" s="157" customFormat="1" x14ac:dyDescent="0.25">
      <c r="A191" s="113"/>
      <c r="B191" s="113"/>
      <c r="C191" s="113"/>
      <c r="D191" s="113"/>
      <c r="E191" s="113"/>
      <c r="F191" s="113"/>
      <c r="G191" s="113"/>
      <c r="H191" s="113"/>
      <c r="I191" s="113"/>
      <c r="J191" s="113"/>
      <c r="K191" s="114"/>
      <c r="L191" s="114"/>
      <c r="M191" s="114"/>
      <c r="N191" s="114"/>
      <c r="O191" s="114"/>
      <c r="P191" s="114"/>
      <c r="Q191" s="156"/>
      <c r="R191" s="156"/>
      <c r="S191" s="156"/>
      <c r="T191" s="156"/>
      <c r="U191" s="156"/>
      <c r="V191" s="156"/>
      <c r="W191" s="156"/>
      <c r="X191" s="114">
        <v>0</v>
      </c>
      <c r="Y191" s="114">
        <v>0</v>
      </c>
      <c r="Z191" s="114">
        <f t="shared" si="3"/>
        <v>0</v>
      </c>
      <c r="AA191" s="114">
        <v>0</v>
      </c>
      <c r="AB191" s="114">
        <v>0</v>
      </c>
      <c r="AC191" s="114">
        <v>0</v>
      </c>
      <c r="AD191" s="114">
        <v>0</v>
      </c>
      <c r="AE191" s="114"/>
      <c r="AF191" s="114">
        <v>0</v>
      </c>
      <c r="AG191" s="114">
        <v>0</v>
      </c>
      <c r="AH191" s="114">
        <v>0</v>
      </c>
      <c r="AI191" s="113"/>
      <c r="AK191"/>
      <c r="AL191"/>
      <c r="AM191"/>
    </row>
    <row r="192" spans="1:39" s="157" customFormat="1" x14ac:dyDescent="0.25">
      <c r="A192" s="113"/>
      <c r="B192" s="113"/>
      <c r="C192" s="113"/>
      <c r="D192" s="113"/>
      <c r="E192" s="113"/>
      <c r="F192" s="113"/>
      <c r="G192" s="113"/>
      <c r="H192" s="113"/>
      <c r="I192" s="113"/>
      <c r="J192" s="113"/>
      <c r="K192" s="114"/>
      <c r="L192" s="114"/>
      <c r="M192" s="114"/>
      <c r="N192" s="114"/>
      <c r="O192" s="114"/>
      <c r="P192" s="114"/>
      <c r="Q192" s="156"/>
      <c r="R192" s="156"/>
      <c r="S192" s="156"/>
      <c r="T192" s="156"/>
      <c r="U192" s="156"/>
      <c r="V192" s="156"/>
      <c r="W192" s="156"/>
      <c r="X192" s="114">
        <v>0</v>
      </c>
      <c r="Y192" s="114">
        <v>0</v>
      </c>
      <c r="Z192" s="114">
        <f t="shared" si="3"/>
        <v>0</v>
      </c>
      <c r="AA192" s="114">
        <v>0</v>
      </c>
      <c r="AB192" s="114">
        <v>0</v>
      </c>
      <c r="AC192" s="114">
        <v>0</v>
      </c>
      <c r="AD192" s="114">
        <v>0</v>
      </c>
      <c r="AE192" s="114"/>
      <c r="AF192" s="114">
        <v>0</v>
      </c>
      <c r="AG192" s="114">
        <v>0</v>
      </c>
      <c r="AH192" s="114">
        <v>0</v>
      </c>
      <c r="AI192" s="113"/>
      <c r="AK192"/>
      <c r="AL192"/>
      <c r="AM192"/>
    </row>
    <row r="193" spans="1:39" s="157" customFormat="1" x14ac:dyDescent="0.25">
      <c r="A193" s="113"/>
      <c r="B193" s="113"/>
      <c r="C193" s="113"/>
      <c r="D193" s="113"/>
      <c r="E193" s="113"/>
      <c r="F193" s="113"/>
      <c r="G193" s="113"/>
      <c r="H193" s="113"/>
      <c r="I193" s="113"/>
      <c r="J193" s="113"/>
      <c r="K193" s="114"/>
      <c r="L193" s="114"/>
      <c r="M193" s="114"/>
      <c r="N193" s="114"/>
      <c r="O193" s="114"/>
      <c r="P193" s="114"/>
      <c r="Q193" s="156"/>
      <c r="R193" s="156"/>
      <c r="S193" s="156"/>
      <c r="T193" s="156"/>
      <c r="U193" s="156"/>
      <c r="V193" s="156"/>
      <c r="W193" s="156"/>
      <c r="X193" s="114">
        <v>0</v>
      </c>
      <c r="Y193" s="114">
        <v>0</v>
      </c>
      <c r="Z193" s="114">
        <f t="shared" si="3"/>
        <v>0</v>
      </c>
      <c r="AA193" s="114">
        <v>0</v>
      </c>
      <c r="AB193" s="114">
        <v>0</v>
      </c>
      <c r="AC193" s="114">
        <v>0</v>
      </c>
      <c r="AD193" s="114">
        <v>0</v>
      </c>
      <c r="AE193" s="114"/>
      <c r="AF193" s="114">
        <v>0</v>
      </c>
      <c r="AG193" s="114">
        <v>0</v>
      </c>
      <c r="AH193" s="114">
        <v>0</v>
      </c>
      <c r="AI193" s="113"/>
      <c r="AK193"/>
      <c r="AL193"/>
      <c r="AM193"/>
    </row>
    <row r="194" spans="1:39" s="157" customFormat="1" x14ac:dyDescent="0.25">
      <c r="A194" s="113"/>
      <c r="B194" s="113"/>
      <c r="C194" s="113"/>
      <c r="D194" s="113"/>
      <c r="E194" s="113"/>
      <c r="F194" s="113"/>
      <c r="G194" s="113"/>
      <c r="H194" s="113"/>
      <c r="I194" s="113"/>
      <c r="J194" s="113"/>
      <c r="K194" s="114"/>
      <c r="L194" s="114"/>
      <c r="M194" s="114"/>
      <c r="N194" s="114"/>
      <c r="O194" s="114"/>
      <c r="P194" s="114"/>
      <c r="Q194" s="156"/>
      <c r="R194" s="156"/>
      <c r="S194" s="156"/>
      <c r="T194" s="156"/>
      <c r="U194" s="156"/>
      <c r="V194" s="156"/>
      <c r="W194" s="156"/>
      <c r="X194" s="114">
        <v>0</v>
      </c>
      <c r="Y194" s="114">
        <v>0</v>
      </c>
      <c r="Z194" s="114">
        <f t="shared" si="3"/>
        <v>0</v>
      </c>
      <c r="AA194" s="114">
        <v>0</v>
      </c>
      <c r="AB194" s="114">
        <v>0</v>
      </c>
      <c r="AC194" s="114">
        <v>0</v>
      </c>
      <c r="AD194" s="114">
        <v>0</v>
      </c>
      <c r="AE194" s="114"/>
      <c r="AF194" s="114">
        <v>0</v>
      </c>
      <c r="AG194" s="114">
        <v>0</v>
      </c>
      <c r="AH194" s="114">
        <v>0</v>
      </c>
      <c r="AI194" s="113"/>
      <c r="AK194"/>
      <c r="AL194"/>
      <c r="AM194"/>
    </row>
    <row r="195" spans="1:39" s="157" customFormat="1" x14ac:dyDescent="0.25">
      <c r="A195" s="113"/>
      <c r="B195" s="113"/>
      <c r="C195" s="113"/>
      <c r="D195" s="113"/>
      <c r="E195" s="113"/>
      <c r="F195" s="113"/>
      <c r="G195" s="113"/>
      <c r="H195" s="113"/>
      <c r="I195" s="113"/>
      <c r="J195" s="113"/>
      <c r="K195" s="114"/>
      <c r="L195" s="114"/>
      <c r="M195" s="114"/>
      <c r="N195" s="114"/>
      <c r="O195" s="114"/>
      <c r="P195" s="114"/>
      <c r="Q195" s="156"/>
      <c r="R195" s="156"/>
      <c r="S195" s="156"/>
      <c r="T195" s="156"/>
      <c r="U195" s="156"/>
      <c r="V195" s="156"/>
      <c r="W195" s="156"/>
      <c r="X195" s="114">
        <v>0</v>
      </c>
      <c r="Y195" s="114">
        <v>0</v>
      </c>
      <c r="Z195" s="114">
        <f t="shared" si="3"/>
        <v>0</v>
      </c>
      <c r="AA195" s="114">
        <v>0</v>
      </c>
      <c r="AB195" s="114">
        <v>0</v>
      </c>
      <c r="AC195" s="114">
        <v>0</v>
      </c>
      <c r="AD195" s="114">
        <v>0</v>
      </c>
      <c r="AE195" s="114"/>
      <c r="AF195" s="114">
        <v>0</v>
      </c>
      <c r="AG195" s="114">
        <v>0</v>
      </c>
      <c r="AH195" s="114">
        <v>0</v>
      </c>
      <c r="AI195" s="113"/>
      <c r="AK195"/>
      <c r="AL195"/>
      <c r="AM195"/>
    </row>
    <row r="196" spans="1:39" s="157" customFormat="1" x14ac:dyDescent="0.25">
      <c r="A196" s="113"/>
      <c r="B196" s="113"/>
      <c r="C196" s="113"/>
      <c r="D196" s="113"/>
      <c r="E196" s="113"/>
      <c r="F196" s="113"/>
      <c r="G196" s="113"/>
      <c r="H196" s="113"/>
      <c r="I196" s="113"/>
      <c r="J196" s="113"/>
      <c r="K196" s="114"/>
      <c r="L196" s="114"/>
      <c r="M196" s="114"/>
      <c r="N196" s="114"/>
      <c r="O196" s="114"/>
      <c r="P196" s="114"/>
      <c r="Q196" s="156"/>
      <c r="R196" s="156"/>
      <c r="S196" s="156"/>
      <c r="T196" s="156"/>
      <c r="U196" s="156"/>
      <c r="V196" s="156"/>
      <c r="W196" s="156"/>
      <c r="X196" s="114">
        <v>0</v>
      </c>
      <c r="Y196" s="114">
        <v>0</v>
      </c>
      <c r="Z196" s="114">
        <f t="shared" si="3"/>
        <v>0</v>
      </c>
      <c r="AA196" s="114">
        <v>0</v>
      </c>
      <c r="AB196" s="114">
        <v>0</v>
      </c>
      <c r="AC196" s="114">
        <v>0</v>
      </c>
      <c r="AD196" s="114">
        <v>0</v>
      </c>
      <c r="AE196" s="114"/>
      <c r="AF196" s="114">
        <v>0</v>
      </c>
      <c r="AG196" s="114">
        <v>0</v>
      </c>
      <c r="AH196" s="114">
        <v>0</v>
      </c>
      <c r="AI196" s="113"/>
      <c r="AK196"/>
      <c r="AL196"/>
      <c r="AM196"/>
    </row>
    <row r="197" spans="1:39" s="157" customFormat="1" x14ac:dyDescent="0.25">
      <c r="A197" s="113"/>
      <c r="B197" s="113"/>
      <c r="C197" s="113"/>
      <c r="D197" s="113"/>
      <c r="E197" s="113"/>
      <c r="F197" s="113"/>
      <c r="G197" s="113"/>
      <c r="H197" s="113"/>
      <c r="I197" s="113"/>
      <c r="J197" s="113"/>
      <c r="K197" s="114"/>
      <c r="L197" s="114"/>
      <c r="M197" s="114"/>
      <c r="N197" s="114"/>
      <c r="O197" s="114"/>
      <c r="P197" s="114"/>
      <c r="Q197" s="156"/>
      <c r="R197" s="156"/>
      <c r="S197" s="156"/>
      <c r="T197" s="156"/>
      <c r="U197" s="156"/>
      <c r="V197" s="156"/>
      <c r="W197" s="156"/>
      <c r="X197" s="114">
        <v>0</v>
      </c>
      <c r="Y197" s="114">
        <v>0</v>
      </c>
      <c r="Z197" s="114">
        <f t="shared" si="3"/>
        <v>0</v>
      </c>
      <c r="AA197" s="114">
        <v>0</v>
      </c>
      <c r="AB197" s="114">
        <v>0</v>
      </c>
      <c r="AC197" s="114">
        <v>0</v>
      </c>
      <c r="AD197" s="114">
        <v>0</v>
      </c>
      <c r="AE197" s="114"/>
      <c r="AF197" s="114">
        <v>0</v>
      </c>
      <c r="AG197" s="114">
        <v>0</v>
      </c>
      <c r="AH197" s="114">
        <v>0</v>
      </c>
      <c r="AI197" s="113"/>
      <c r="AK197"/>
      <c r="AL197"/>
      <c r="AM197"/>
    </row>
    <row r="198" spans="1:39" s="157" customFormat="1" x14ac:dyDescent="0.25">
      <c r="A198" s="113"/>
      <c r="B198" s="113"/>
      <c r="C198" s="113"/>
      <c r="D198" s="113"/>
      <c r="E198" s="113"/>
      <c r="F198" s="113"/>
      <c r="G198" s="113"/>
      <c r="H198" s="113"/>
      <c r="I198" s="113"/>
      <c r="J198" s="113"/>
      <c r="K198" s="114"/>
      <c r="L198" s="114"/>
      <c r="M198" s="114"/>
      <c r="N198" s="114"/>
      <c r="O198" s="114"/>
      <c r="P198" s="114"/>
      <c r="Q198" s="156"/>
      <c r="R198" s="156"/>
      <c r="S198" s="156"/>
      <c r="T198" s="156"/>
      <c r="U198" s="156"/>
      <c r="V198" s="156"/>
      <c r="W198" s="156"/>
      <c r="X198" s="114">
        <v>0</v>
      </c>
      <c r="Y198" s="114">
        <v>0</v>
      </c>
      <c r="Z198" s="114">
        <f t="shared" si="3"/>
        <v>0</v>
      </c>
      <c r="AA198" s="114">
        <v>0</v>
      </c>
      <c r="AB198" s="114">
        <v>0</v>
      </c>
      <c r="AC198" s="114">
        <v>0</v>
      </c>
      <c r="AD198" s="114">
        <v>0</v>
      </c>
      <c r="AE198" s="114"/>
      <c r="AF198" s="114">
        <v>0</v>
      </c>
      <c r="AG198" s="114">
        <v>0</v>
      </c>
      <c r="AH198" s="114">
        <v>0</v>
      </c>
      <c r="AI198" s="113"/>
      <c r="AK198"/>
      <c r="AL198"/>
      <c r="AM198"/>
    </row>
    <row r="199" spans="1:39" s="157" customFormat="1" x14ac:dyDescent="0.25">
      <c r="A199" s="113"/>
      <c r="B199" s="113"/>
      <c r="C199" s="113"/>
      <c r="D199" s="113"/>
      <c r="E199" s="113"/>
      <c r="F199" s="113"/>
      <c r="G199" s="113"/>
      <c r="H199" s="113"/>
      <c r="I199" s="113"/>
      <c r="J199" s="113"/>
      <c r="K199" s="114"/>
      <c r="L199" s="114"/>
      <c r="M199" s="114"/>
      <c r="N199" s="114"/>
      <c r="O199" s="114"/>
      <c r="P199" s="114"/>
      <c r="Q199" s="156"/>
      <c r="R199" s="156"/>
      <c r="S199" s="156"/>
      <c r="T199" s="156"/>
      <c r="U199" s="156"/>
      <c r="V199" s="156"/>
      <c r="W199" s="156"/>
      <c r="X199" s="114">
        <v>0</v>
      </c>
      <c r="Y199" s="114">
        <v>0</v>
      </c>
      <c r="Z199" s="114">
        <f t="shared" si="3"/>
        <v>0</v>
      </c>
      <c r="AA199" s="114">
        <v>0</v>
      </c>
      <c r="AB199" s="114">
        <v>0</v>
      </c>
      <c r="AC199" s="114">
        <v>0</v>
      </c>
      <c r="AD199" s="114">
        <v>0</v>
      </c>
      <c r="AE199" s="114"/>
      <c r="AF199" s="114">
        <v>0</v>
      </c>
      <c r="AG199" s="114">
        <v>0</v>
      </c>
      <c r="AH199" s="114">
        <v>0</v>
      </c>
      <c r="AI199" s="113"/>
      <c r="AK199"/>
      <c r="AL199"/>
      <c r="AM199"/>
    </row>
    <row r="200" spans="1:39" s="157" customFormat="1" x14ac:dyDescent="0.25">
      <c r="A200" s="113"/>
      <c r="B200" s="113"/>
      <c r="C200" s="113"/>
      <c r="D200" s="113"/>
      <c r="E200" s="113"/>
      <c r="F200" s="113"/>
      <c r="G200" s="113"/>
      <c r="H200" s="113"/>
      <c r="I200" s="113"/>
      <c r="J200" s="113"/>
      <c r="K200" s="114"/>
      <c r="L200" s="114"/>
      <c r="M200" s="114"/>
      <c r="N200" s="114"/>
      <c r="O200" s="114"/>
      <c r="P200" s="114"/>
      <c r="Q200" s="156"/>
      <c r="R200" s="156"/>
      <c r="S200" s="156"/>
      <c r="T200" s="156"/>
      <c r="U200" s="156"/>
      <c r="V200" s="156"/>
      <c r="W200" s="156"/>
      <c r="X200" s="114">
        <v>0</v>
      </c>
      <c r="Y200" s="114">
        <v>0</v>
      </c>
      <c r="Z200" s="114">
        <f t="shared" si="3"/>
        <v>0</v>
      </c>
      <c r="AA200" s="114">
        <v>0</v>
      </c>
      <c r="AB200" s="114">
        <v>0</v>
      </c>
      <c r="AC200" s="114">
        <v>0</v>
      </c>
      <c r="AD200" s="114">
        <v>0</v>
      </c>
      <c r="AE200" s="114"/>
      <c r="AF200" s="114">
        <v>0</v>
      </c>
      <c r="AG200" s="114">
        <v>0</v>
      </c>
      <c r="AH200" s="114">
        <v>0</v>
      </c>
      <c r="AI200" s="113"/>
      <c r="AK200"/>
      <c r="AL200"/>
      <c r="AM200"/>
    </row>
    <row r="201" spans="1:39" s="157" customFormat="1" x14ac:dyDescent="0.25">
      <c r="A201" s="113"/>
      <c r="B201" s="113"/>
      <c r="C201" s="113"/>
      <c r="D201" s="113"/>
      <c r="E201" s="113"/>
      <c r="F201" s="113"/>
      <c r="G201" s="113"/>
      <c r="H201" s="113"/>
      <c r="I201" s="113"/>
      <c r="J201" s="113"/>
      <c r="K201" s="114"/>
      <c r="L201" s="114"/>
      <c r="M201" s="114"/>
      <c r="N201" s="114"/>
      <c r="O201" s="114"/>
      <c r="P201" s="114"/>
      <c r="Q201" s="156"/>
      <c r="R201" s="156"/>
      <c r="S201" s="156"/>
      <c r="T201" s="156"/>
      <c r="U201" s="156"/>
      <c r="V201" s="156"/>
      <c r="W201" s="156"/>
      <c r="X201" s="114">
        <v>0</v>
      </c>
      <c r="Y201" s="114">
        <v>0</v>
      </c>
      <c r="Z201" s="114">
        <f t="shared" si="3"/>
        <v>0</v>
      </c>
      <c r="AA201" s="114">
        <v>0</v>
      </c>
      <c r="AB201" s="114">
        <v>0</v>
      </c>
      <c r="AC201" s="114">
        <v>0</v>
      </c>
      <c r="AD201" s="114">
        <v>0</v>
      </c>
      <c r="AE201" s="114"/>
      <c r="AF201" s="114">
        <v>0</v>
      </c>
      <c r="AG201" s="114">
        <v>0</v>
      </c>
      <c r="AH201" s="114">
        <v>0</v>
      </c>
      <c r="AI201" s="113"/>
      <c r="AK201"/>
      <c r="AL201"/>
      <c r="AM201"/>
    </row>
    <row r="202" spans="1:39" s="157" customFormat="1" x14ac:dyDescent="0.25">
      <c r="A202" s="113"/>
      <c r="B202" s="113"/>
      <c r="C202" s="113"/>
      <c r="D202" s="113"/>
      <c r="E202" s="113"/>
      <c r="F202" s="113"/>
      <c r="G202" s="113"/>
      <c r="H202" s="113"/>
      <c r="I202" s="113"/>
      <c r="J202" s="113"/>
      <c r="K202" s="114"/>
      <c r="L202" s="114"/>
      <c r="M202" s="114"/>
      <c r="N202" s="114"/>
      <c r="O202" s="114"/>
      <c r="P202" s="114"/>
      <c r="Q202" s="156"/>
      <c r="R202" s="156"/>
      <c r="S202" s="156"/>
      <c r="T202" s="156"/>
      <c r="U202" s="156"/>
      <c r="V202" s="156"/>
      <c r="W202" s="156"/>
      <c r="X202" s="114">
        <v>0</v>
      </c>
      <c r="Y202" s="114">
        <v>0</v>
      </c>
      <c r="Z202" s="114">
        <f t="shared" si="3"/>
        <v>0</v>
      </c>
      <c r="AA202" s="114">
        <v>0</v>
      </c>
      <c r="AB202" s="114">
        <v>0</v>
      </c>
      <c r="AC202" s="114">
        <v>0</v>
      </c>
      <c r="AD202" s="114">
        <v>0</v>
      </c>
      <c r="AE202" s="114"/>
      <c r="AF202" s="114">
        <v>0</v>
      </c>
      <c r="AG202" s="114">
        <v>0</v>
      </c>
      <c r="AH202" s="114">
        <v>0</v>
      </c>
      <c r="AI202" s="113"/>
      <c r="AK202"/>
      <c r="AL202"/>
      <c r="AM202"/>
    </row>
    <row r="203" spans="1:39" s="157" customFormat="1" x14ac:dyDescent="0.25">
      <c r="A203" s="113"/>
      <c r="B203" s="113"/>
      <c r="C203" s="113"/>
      <c r="D203" s="113"/>
      <c r="E203" s="113"/>
      <c r="F203" s="113"/>
      <c r="G203" s="113"/>
      <c r="H203" s="113"/>
      <c r="I203" s="113"/>
      <c r="J203" s="113"/>
      <c r="K203" s="114"/>
      <c r="L203" s="114"/>
      <c r="M203" s="114"/>
      <c r="N203" s="114"/>
      <c r="O203" s="114"/>
      <c r="P203" s="114"/>
      <c r="Q203" s="156"/>
      <c r="R203" s="156"/>
      <c r="S203" s="156"/>
      <c r="T203" s="156"/>
      <c r="U203" s="156"/>
      <c r="V203" s="156"/>
      <c r="W203" s="156"/>
      <c r="X203" s="114">
        <v>0</v>
      </c>
      <c r="Y203" s="114">
        <v>0</v>
      </c>
      <c r="Z203" s="114">
        <f t="shared" si="3"/>
        <v>0</v>
      </c>
      <c r="AA203" s="114">
        <v>0</v>
      </c>
      <c r="AB203" s="114">
        <v>0</v>
      </c>
      <c r="AC203" s="114">
        <v>0</v>
      </c>
      <c r="AD203" s="114">
        <v>0</v>
      </c>
      <c r="AE203" s="114"/>
      <c r="AF203" s="114">
        <v>0</v>
      </c>
      <c r="AG203" s="114">
        <v>0</v>
      </c>
      <c r="AH203" s="114">
        <v>0</v>
      </c>
      <c r="AI203" s="113"/>
      <c r="AK203"/>
      <c r="AL203"/>
      <c r="AM203"/>
    </row>
    <row r="204" spans="1:39" s="157" customFormat="1" x14ac:dyDescent="0.25">
      <c r="A204" s="113"/>
      <c r="B204" s="113"/>
      <c r="C204" s="113"/>
      <c r="D204" s="113"/>
      <c r="E204" s="113"/>
      <c r="F204" s="113"/>
      <c r="G204" s="113"/>
      <c r="H204" s="113"/>
      <c r="I204" s="113"/>
      <c r="J204" s="113"/>
      <c r="K204" s="114"/>
      <c r="L204" s="114"/>
      <c r="M204" s="114"/>
      <c r="N204" s="114"/>
      <c r="O204" s="114"/>
      <c r="P204" s="114"/>
      <c r="Q204" s="156"/>
      <c r="R204" s="156"/>
      <c r="S204" s="156"/>
      <c r="T204" s="156"/>
      <c r="U204" s="156"/>
      <c r="V204" s="156"/>
      <c r="W204" s="156"/>
      <c r="X204" s="114">
        <v>0</v>
      </c>
      <c r="Y204" s="114">
        <v>0</v>
      </c>
      <c r="Z204" s="114">
        <f t="shared" si="3"/>
        <v>0</v>
      </c>
      <c r="AA204" s="114">
        <v>0</v>
      </c>
      <c r="AB204" s="114">
        <v>0</v>
      </c>
      <c r="AC204" s="114">
        <v>0</v>
      </c>
      <c r="AD204" s="114">
        <v>0</v>
      </c>
      <c r="AE204" s="114"/>
      <c r="AF204" s="114">
        <v>0</v>
      </c>
      <c r="AG204" s="114">
        <v>0</v>
      </c>
      <c r="AH204" s="114">
        <v>0</v>
      </c>
      <c r="AI204" s="113"/>
      <c r="AK204"/>
      <c r="AL204"/>
      <c r="AM204"/>
    </row>
    <row r="205" spans="1:39" s="157" customFormat="1" x14ac:dyDescent="0.25">
      <c r="A205" s="113"/>
      <c r="B205" s="113"/>
      <c r="C205" s="113"/>
      <c r="D205" s="113"/>
      <c r="E205" s="113"/>
      <c r="F205" s="113"/>
      <c r="G205" s="113"/>
      <c r="H205" s="113"/>
      <c r="I205" s="113"/>
      <c r="J205" s="113"/>
      <c r="K205" s="114"/>
      <c r="L205" s="114"/>
      <c r="M205" s="114"/>
      <c r="N205" s="114"/>
      <c r="O205" s="114"/>
      <c r="P205" s="114"/>
      <c r="Q205" s="156"/>
      <c r="R205" s="156"/>
      <c r="S205" s="156"/>
      <c r="T205" s="156"/>
      <c r="U205" s="156"/>
      <c r="V205" s="156"/>
      <c r="W205" s="156"/>
      <c r="X205" s="114">
        <v>0</v>
      </c>
      <c r="Y205" s="114">
        <v>0</v>
      </c>
      <c r="Z205" s="114">
        <f t="shared" si="3"/>
        <v>0</v>
      </c>
      <c r="AA205" s="114">
        <v>0</v>
      </c>
      <c r="AB205" s="114">
        <v>0</v>
      </c>
      <c r="AC205" s="114">
        <v>0</v>
      </c>
      <c r="AD205" s="114">
        <v>0</v>
      </c>
      <c r="AE205" s="114"/>
      <c r="AF205" s="114">
        <v>0</v>
      </c>
      <c r="AG205" s="114">
        <v>0</v>
      </c>
      <c r="AH205" s="114">
        <v>0</v>
      </c>
      <c r="AI205" s="113"/>
      <c r="AK205"/>
      <c r="AL205"/>
      <c r="AM205"/>
    </row>
    <row r="206" spans="1:39" s="157" customFormat="1" x14ac:dyDescent="0.25">
      <c r="A206" s="113"/>
      <c r="B206" s="113"/>
      <c r="C206" s="113"/>
      <c r="D206" s="113"/>
      <c r="E206" s="113"/>
      <c r="F206" s="113"/>
      <c r="G206" s="113"/>
      <c r="H206" s="113"/>
      <c r="I206" s="113"/>
      <c r="J206" s="113"/>
      <c r="K206" s="114"/>
      <c r="L206" s="114"/>
      <c r="M206" s="114"/>
      <c r="N206" s="114"/>
      <c r="O206" s="114"/>
      <c r="P206" s="114"/>
      <c r="Q206" s="156"/>
      <c r="R206" s="156"/>
      <c r="S206" s="156"/>
      <c r="T206" s="156"/>
      <c r="U206" s="156"/>
      <c r="V206" s="156"/>
      <c r="W206" s="156"/>
      <c r="X206" s="114">
        <v>0</v>
      </c>
      <c r="Y206" s="114">
        <v>0</v>
      </c>
      <c r="Z206" s="114">
        <f t="shared" si="3"/>
        <v>0</v>
      </c>
      <c r="AA206" s="114">
        <v>0</v>
      </c>
      <c r="AB206" s="114">
        <v>0</v>
      </c>
      <c r="AC206" s="114">
        <v>0</v>
      </c>
      <c r="AD206" s="114">
        <v>0</v>
      </c>
      <c r="AE206" s="114"/>
      <c r="AF206" s="114">
        <v>0</v>
      </c>
      <c r="AG206" s="114">
        <v>0</v>
      </c>
      <c r="AH206" s="114">
        <v>0</v>
      </c>
      <c r="AI206" s="113"/>
      <c r="AK206"/>
      <c r="AL206"/>
      <c r="AM206"/>
    </row>
    <row r="207" spans="1:39" s="157" customFormat="1" x14ac:dyDescent="0.25">
      <c r="A207" s="113"/>
      <c r="B207" s="113"/>
      <c r="C207" s="113"/>
      <c r="D207" s="113"/>
      <c r="E207" s="113"/>
      <c r="F207" s="113"/>
      <c r="G207" s="113"/>
      <c r="H207" s="113"/>
      <c r="I207" s="113"/>
      <c r="J207" s="113"/>
      <c r="K207" s="114"/>
      <c r="L207" s="114"/>
      <c r="M207" s="114"/>
      <c r="N207" s="114"/>
      <c r="O207" s="114"/>
      <c r="P207" s="114"/>
      <c r="Q207" s="156"/>
      <c r="R207" s="156"/>
      <c r="S207" s="156"/>
      <c r="T207" s="156"/>
      <c r="U207" s="156"/>
      <c r="V207" s="156"/>
      <c r="W207" s="156"/>
      <c r="X207" s="114">
        <v>0</v>
      </c>
      <c r="Y207" s="114">
        <v>0</v>
      </c>
      <c r="Z207" s="114">
        <f t="shared" si="3"/>
        <v>0</v>
      </c>
      <c r="AA207" s="114">
        <v>0</v>
      </c>
      <c r="AB207" s="114">
        <v>0</v>
      </c>
      <c r="AC207" s="114">
        <v>0</v>
      </c>
      <c r="AD207" s="114">
        <v>0</v>
      </c>
      <c r="AE207" s="114"/>
      <c r="AF207" s="114">
        <v>0</v>
      </c>
      <c r="AG207" s="114">
        <v>0</v>
      </c>
      <c r="AH207" s="114">
        <v>0</v>
      </c>
      <c r="AI207" s="113"/>
      <c r="AK207"/>
      <c r="AL207"/>
      <c r="AM207"/>
    </row>
    <row r="208" spans="1:39" s="157" customFormat="1" x14ac:dyDescent="0.25">
      <c r="A208" s="113"/>
      <c r="B208" s="113"/>
      <c r="C208" s="113"/>
      <c r="D208" s="113"/>
      <c r="E208" s="113"/>
      <c r="F208" s="113"/>
      <c r="G208" s="113"/>
      <c r="H208" s="113"/>
      <c r="I208" s="113"/>
      <c r="J208" s="113"/>
      <c r="K208" s="114"/>
      <c r="L208" s="114"/>
      <c r="M208" s="114"/>
      <c r="N208" s="114"/>
      <c r="O208" s="114"/>
      <c r="P208" s="114"/>
      <c r="Q208" s="156"/>
      <c r="R208" s="156"/>
      <c r="S208" s="156"/>
      <c r="T208" s="156"/>
      <c r="U208" s="156"/>
      <c r="V208" s="156"/>
      <c r="W208" s="156"/>
      <c r="X208" s="114">
        <v>0</v>
      </c>
      <c r="Y208" s="114">
        <v>0</v>
      </c>
      <c r="Z208" s="114">
        <f t="shared" si="3"/>
        <v>0</v>
      </c>
      <c r="AA208" s="114">
        <v>0</v>
      </c>
      <c r="AB208" s="114">
        <v>0</v>
      </c>
      <c r="AC208" s="114">
        <v>0</v>
      </c>
      <c r="AD208" s="114">
        <v>0</v>
      </c>
      <c r="AE208" s="114"/>
      <c r="AF208" s="114">
        <v>0</v>
      </c>
      <c r="AG208" s="114">
        <v>0</v>
      </c>
      <c r="AH208" s="114">
        <v>0</v>
      </c>
      <c r="AI208" s="113"/>
      <c r="AK208"/>
      <c r="AL208"/>
      <c r="AM208"/>
    </row>
    <row r="209" spans="1:39" s="157" customFormat="1" x14ac:dyDescent="0.25">
      <c r="A209" s="113"/>
      <c r="B209" s="113"/>
      <c r="C209" s="113"/>
      <c r="D209" s="113"/>
      <c r="E209" s="113"/>
      <c r="F209" s="113"/>
      <c r="G209" s="113"/>
      <c r="H209" s="113"/>
      <c r="I209" s="113"/>
      <c r="J209" s="113"/>
      <c r="K209" s="114"/>
      <c r="L209" s="114"/>
      <c r="M209" s="114"/>
      <c r="N209" s="114"/>
      <c r="O209" s="114"/>
      <c r="P209" s="114"/>
      <c r="Q209" s="156"/>
      <c r="R209" s="156"/>
      <c r="S209" s="156"/>
      <c r="T209" s="156"/>
      <c r="U209" s="156"/>
      <c r="V209" s="156"/>
      <c r="W209" s="156"/>
      <c r="X209" s="114">
        <v>0</v>
      </c>
      <c r="Y209" s="114">
        <v>0</v>
      </c>
      <c r="Z209" s="114">
        <f t="shared" si="3"/>
        <v>0</v>
      </c>
      <c r="AA209" s="114">
        <v>0</v>
      </c>
      <c r="AB209" s="114">
        <v>0</v>
      </c>
      <c r="AC209" s="114">
        <v>0</v>
      </c>
      <c r="AD209" s="114">
        <v>0</v>
      </c>
      <c r="AE209" s="114"/>
      <c r="AF209" s="114">
        <v>0</v>
      </c>
      <c r="AG209" s="114">
        <v>0</v>
      </c>
      <c r="AH209" s="114">
        <v>0</v>
      </c>
      <c r="AI209" s="113"/>
      <c r="AK209"/>
      <c r="AL209"/>
      <c r="AM209"/>
    </row>
    <row r="210" spans="1:39" s="157" customFormat="1" x14ac:dyDescent="0.25">
      <c r="A210" s="113"/>
      <c r="B210" s="113"/>
      <c r="C210" s="113"/>
      <c r="D210" s="113"/>
      <c r="E210" s="113"/>
      <c r="F210" s="113"/>
      <c r="G210" s="113"/>
      <c r="H210" s="113"/>
      <c r="I210" s="113"/>
      <c r="J210" s="113"/>
      <c r="K210" s="114"/>
      <c r="L210" s="114"/>
      <c r="M210" s="114"/>
      <c r="N210" s="114"/>
      <c r="O210" s="114"/>
      <c r="P210" s="114"/>
      <c r="Q210" s="156"/>
      <c r="R210" s="156"/>
      <c r="S210" s="156"/>
      <c r="T210" s="156"/>
      <c r="U210" s="156"/>
      <c r="V210" s="156"/>
      <c r="W210" s="156"/>
      <c r="X210" s="114">
        <v>0</v>
      </c>
      <c r="Y210" s="114">
        <v>0</v>
      </c>
      <c r="Z210" s="114">
        <f t="shared" si="3"/>
        <v>0</v>
      </c>
      <c r="AA210" s="114">
        <v>0</v>
      </c>
      <c r="AB210" s="114">
        <v>0</v>
      </c>
      <c r="AC210" s="114">
        <v>0</v>
      </c>
      <c r="AD210" s="114">
        <v>0</v>
      </c>
      <c r="AE210" s="114"/>
      <c r="AF210" s="114">
        <v>0</v>
      </c>
      <c r="AG210" s="114">
        <v>0</v>
      </c>
      <c r="AH210" s="114">
        <v>0</v>
      </c>
      <c r="AI210" s="113"/>
      <c r="AK210"/>
      <c r="AL210"/>
      <c r="AM210"/>
    </row>
    <row r="211" spans="1:39" s="157" customFormat="1" x14ac:dyDescent="0.25">
      <c r="A211" s="113"/>
      <c r="B211" s="113"/>
      <c r="C211" s="113"/>
      <c r="D211" s="113"/>
      <c r="E211" s="113"/>
      <c r="F211" s="113"/>
      <c r="G211" s="113"/>
      <c r="H211" s="113"/>
      <c r="I211" s="113"/>
      <c r="J211" s="113"/>
      <c r="K211" s="114"/>
      <c r="L211" s="114"/>
      <c r="M211" s="114"/>
      <c r="N211" s="114"/>
      <c r="O211" s="114"/>
      <c r="P211" s="114"/>
      <c r="Q211" s="156"/>
      <c r="R211" s="156"/>
      <c r="S211" s="156"/>
      <c r="T211" s="156"/>
      <c r="U211" s="156"/>
      <c r="V211" s="156"/>
      <c r="W211" s="156"/>
      <c r="X211" s="114">
        <v>0</v>
      </c>
      <c r="Y211" s="114">
        <v>0</v>
      </c>
      <c r="Z211" s="114">
        <f t="shared" si="3"/>
        <v>0</v>
      </c>
      <c r="AA211" s="114">
        <v>0</v>
      </c>
      <c r="AB211" s="114">
        <v>0</v>
      </c>
      <c r="AC211" s="114">
        <v>0</v>
      </c>
      <c r="AD211" s="114">
        <v>0</v>
      </c>
      <c r="AE211" s="114"/>
      <c r="AF211" s="114">
        <v>0</v>
      </c>
      <c r="AG211" s="114">
        <v>0</v>
      </c>
      <c r="AH211" s="114">
        <v>0</v>
      </c>
      <c r="AI211" s="113"/>
      <c r="AK211"/>
      <c r="AL211"/>
      <c r="AM211"/>
    </row>
    <row r="212" spans="1:39" s="157" customFormat="1" x14ac:dyDescent="0.25">
      <c r="A212" s="113"/>
      <c r="B212" s="113"/>
      <c r="C212" s="113"/>
      <c r="D212" s="113"/>
      <c r="E212" s="113"/>
      <c r="F212" s="113"/>
      <c r="G212" s="113"/>
      <c r="H212" s="113"/>
      <c r="I212" s="113"/>
      <c r="J212" s="113"/>
      <c r="K212" s="114"/>
      <c r="L212" s="114"/>
      <c r="M212" s="114"/>
      <c r="N212" s="114"/>
      <c r="O212" s="114"/>
      <c r="P212" s="114"/>
      <c r="Q212" s="156"/>
      <c r="R212" s="156"/>
      <c r="S212" s="156"/>
      <c r="T212" s="156"/>
      <c r="U212" s="156"/>
      <c r="V212" s="156"/>
      <c r="W212" s="156"/>
      <c r="X212" s="114">
        <v>0</v>
      </c>
      <c r="Y212" s="114">
        <v>0</v>
      </c>
      <c r="Z212" s="114">
        <f t="shared" si="3"/>
        <v>0</v>
      </c>
      <c r="AA212" s="114">
        <v>0</v>
      </c>
      <c r="AB212" s="114">
        <v>0</v>
      </c>
      <c r="AC212" s="114">
        <v>0</v>
      </c>
      <c r="AD212" s="114">
        <v>0</v>
      </c>
      <c r="AE212" s="114"/>
      <c r="AF212" s="114">
        <v>0</v>
      </c>
      <c r="AG212" s="114">
        <v>0</v>
      </c>
      <c r="AH212" s="114">
        <v>0</v>
      </c>
      <c r="AI212" s="113"/>
      <c r="AK212"/>
      <c r="AL212"/>
      <c r="AM212"/>
    </row>
    <row r="213" spans="1:39" s="157" customFormat="1" x14ac:dyDescent="0.25">
      <c r="A213" s="113"/>
      <c r="B213" s="113"/>
      <c r="C213" s="113"/>
      <c r="D213" s="113"/>
      <c r="E213" s="113"/>
      <c r="F213" s="113"/>
      <c r="G213" s="113"/>
      <c r="H213" s="113"/>
      <c r="I213" s="113"/>
      <c r="J213" s="113"/>
      <c r="K213" s="114"/>
      <c r="L213" s="114"/>
      <c r="M213" s="114"/>
      <c r="N213" s="114"/>
      <c r="O213" s="114"/>
      <c r="P213" s="114"/>
      <c r="Q213" s="156"/>
      <c r="R213" s="156"/>
      <c r="S213" s="156"/>
      <c r="T213" s="156"/>
      <c r="U213" s="156"/>
      <c r="V213" s="156"/>
      <c r="W213" s="156"/>
      <c r="X213" s="114">
        <v>0</v>
      </c>
      <c r="Y213" s="114">
        <v>0</v>
      </c>
      <c r="Z213" s="114">
        <f t="shared" si="3"/>
        <v>0</v>
      </c>
      <c r="AA213" s="114">
        <v>0</v>
      </c>
      <c r="AB213" s="114">
        <v>0</v>
      </c>
      <c r="AC213" s="114">
        <v>0</v>
      </c>
      <c r="AD213" s="114">
        <v>0</v>
      </c>
      <c r="AE213" s="114"/>
      <c r="AF213" s="114">
        <v>0</v>
      </c>
      <c r="AG213" s="114">
        <v>0</v>
      </c>
      <c r="AH213" s="114">
        <v>0</v>
      </c>
      <c r="AI213" s="113"/>
      <c r="AK213"/>
      <c r="AL213"/>
      <c r="AM213"/>
    </row>
    <row r="214" spans="1:39" s="157" customFormat="1" x14ac:dyDescent="0.25">
      <c r="A214" s="113"/>
      <c r="B214" s="113"/>
      <c r="C214" s="113"/>
      <c r="D214" s="113"/>
      <c r="E214" s="113"/>
      <c r="F214" s="113"/>
      <c r="G214" s="113"/>
      <c r="H214" s="113"/>
      <c r="I214" s="113"/>
      <c r="J214" s="113"/>
      <c r="K214" s="114"/>
      <c r="L214" s="114"/>
      <c r="M214" s="114"/>
      <c r="N214" s="114"/>
      <c r="O214" s="114"/>
      <c r="P214" s="114"/>
      <c r="Q214" s="156"/>
      <c r="R214" s="156"/>
      <c r="S214" s="156"/>
      <c r="T214" s="156"/>
      <c r="U214" s="156"/>
      <c r="V214" s="156"/>
      <c r="W214" s="156"/>
      <c r="X214" s="114">
        <v>0</v>
      </c>
      <c r="Y214" s="114">
        <v>0</v>
      </c>
      <c r="Z214" s="114">
        <f t="shared" si="3"/>
        <v>0</v>
      </c>
      <c r="AA214" s="114">
        <v>0</v>
      </c>
      <c r="AB214" s="114">
        <v>0</v>
      </c>
      <c r="AC214" s="114">
        <v>0</v>
      </c>
      <c r="AD214" s="114">
        <v>0</v>
      </c>
      <c r="AE214" s="114"/>
      <c r="AF214" s="114">
        <v>0</v>
      </c>
      <c r="AG214" s="114">
        <v>0</v>
      </c>
      <c r="AH214" s="114">
        <v>0</v>
      </c>
      <c r="AI214" s="113"/>
      <c r="AK214"/>
      <c r="AL214"/>
      <c r="AM214"/>
    </row>
    <row r="215" spans="1:39" s="157" customFormat="1" x14ac:dyDescent="0.25">
      <c r="A215" s="113"/>
      <c r="B215" s="113"/>
      <c r="C215" s="113"/>
      <c r="D215" s="113"/>
      <c r="E215" s="113"/>
      <c r="F215" s="113"/>
      <c r="G215" s="113"/>
      <c r="H215" s="113"/>
      <c r="I215" s="113"/>
      <c r="J215" s="113"/>
      <c r="K215" s="114"/>
      <c r="L215" s="114"/>
      <c r="M215" s="114"/>
      <c r="N215" s="114"/>
      <c r="O215" s="114"/>
      <c r="P215" s="114"/>
      <c r="Q215" s="156"/>
      <c r="R215" s="156"/>
      <c r="S215" s="156"/>
      <c r="T215" s="156"/>
      <c r="U215" s="156"/>
      <c r="V215" s="156"/>
      <c r="W215" s="156"/>
      <c r="X215" s="114">
        <v>0</v>
      </c>
      <c r="Y215" s="114">
        <v>0</v>
      </c>
      <c r="Z215" s="114">
        <f t="shared" si="3"/>
        <v>0</v>
      </c>
      <c r="AA215" s="114">
        <v>0</v>
      </c>
      <c r="AB215" s="114">
        <v>0</v>
      </c>
      <c r="AC215" s="114">
        <v>0</v>
      </c>
      <c r="AD215" s="114">
        <v>0</v>
      </c>
      <c r="AE215" s="114"/>
      <c r="AF215" s="114">
        <v>0</v>
      </c>
      <c r="AG215" s="114">
        <v>0</v>
      </c>
      <c r="AH215" s="114">
        <v>0</v>
      </c>
      <c r="AI215" s="113"/>
      <c r="AK215"/>
      <c r="AL215"/>
      <c r="AM215"/>
    </row>
    <row r="216" spans="1:39" s="157" customFormat="1" x14ac:dyDescent="0.25">
      <c r="A216" s="113"/>
      <c r="B216" s="113"/>
      <c r="C216" s="113"/>
      <c r="D216" s="113"/>
      <c r="E216" s="113"/>
      <c r="F216" s="113"/>
      <c r="G216" s="113"/>
      <c r="H216" s="113"/>
      <c r="I216" s="113"/>
      <c r="J216" s="113"/>
      <c r="K216" s="114"/>
      <c r="L216" s="114"/>
      <c r="M216" s="114"/>
      <c r="N216" s="114"/>
      <c r="O216" s="114"/>
      <c r="P216" s="114"/>
      <c r="Q216" s="156"/>
      <c r="R216" s="156"/>
      <c r="S216" s="156"/>
      <c r="T216" s="156"/>
      <c r="U216" s="156"/>
      <c r="V216" s="156"/>
      <c r="W216" s="156"/>
      <c r="X216" s="114">
        <v>0</v>
      </c>
      <c r="Y216" s="114">
        <v>0</v>
      </c>
      <c r="Z216" s="114">
        <f t="shared" si="3"/>
        <v>0</v>
      </c>
      <c r="AA216" s="114">
        <v>0</v>
      </c>
      <c r="AB216" s="114">
        <v>0</v>
      </c>
      <c r="AC216" s="114">
        <v>0</v>
      </c>
      <c r="AD216" s="114">
        <v>0</v>
      </c>
      <c r="AE216" s="114"/>
      <c r="AF216" s="114">
        <v>0</v>
      </c>
      <c r="AG216" s="114">
        <v>0</v>
      </c>
      <c r="AH216" s="114">
        <v>0</v>
      </c>
      <c r="AI216" s="113"/>
      <c r="AK216"/>
      <c r="AL216"/>
      <c r="AM216"/>
    </row>
    <row r="217" spans="1:39" s="157" customFormat="1" x14ac:dyDescent="0.25">
      <c r="A217" s="113"/>
      <c r="B217" s="113"/>
      <c r="C217" s="113"/>
      <c r="D217" s="113"/>
      <c r="E217" s="113"/>
      <c r="F217" s="113"/>
      <c r="G217" s="113"/>
      <c r="H217" s="113"/>
      <c r="I217" s="113"/>
      <c r="J217" s="113"/>
      <c r="K217" s="114"/>
      <c r="L217" s="114"/>
      <c r="M217" s="114"/>
      <c r="N217" s="114"/>
      <c r="O217" s="114"/>
      <c r="P217" s="114"/>
      <c r="Q217" s="156"/>
      <c r="R217" s="156"/>
      <c r="S217" s="156"/>
      <c r="T217" s="156"/>
      <c r="U217" s="156"/>
      <c r="V217" s="156"/>
      <c r="W217" s="156"/>
      <c r="X217" s="114">
        <v>0</v>
      </c>
      <c r="Y217" s="114">
        <v>0</v>
      </c>
      <c r="Z217" s="114">
        <f t="shared" si="3"/>
        <v>0</v>
      </c>
      <c r="AA217" s="114">
        <v>0</v>
      </c>
      <c r="AB217" s="114">
        <v>0</v>
      </c>
      <c r="AC217" s="114">
        <v>0</v>
      </c>
      <c r="AD217" s="114">
        <v>0</v>
      </c>
      <c r="AE217" s="114"/>
      <c r="AF217" s="114">
        <v>0</v>
      </c>
      <c r="AG217" s="114">
        <v>0</v>
      </c>
      <c r="AH217" s="114">
        <v>0</v>
      </c>
      <c r="AI217" s="113"/>
      <c r="AK217"/>
      <c r="AL217"/>
      <c r="AM217"/>
    </row>
    <row r="218" spans="1:39" s="157" customFormat="1" x14ac:dyDescent="0.25">
      <c r="A218" s="113"/>
      <c r="B218" s="113"/>
      <c r="C218" s="113"/>
      <c r="D218" s="113"/>
      <c r="E218" s="113"/>
      <c r="F218" s="113"/>
      <c r="G218" s="113"/>
      <c r="H218" s="113"/>
      <c r="I218" s="113"/>
      <c r="J218" s="113"/>
      <c r="K218" s="114"/>
      <c r="L218" s="114"/>
      <c r="M218" s="114"/>
      <c r="N218" s="114"/>
      <c r="O218" s="114"/>
      <c r="P218" s="114"/>
      <c r="Q218" s="156"/>
      <c r="R218" s="156"/>
      <c r="S218" s="156"/>
      <c r="T218" s="156"/>
      <c r="U218" s="156"/>
      <c r="V218" s="156"/>
      <c r="W218" s="156"/>
      <c r="X218" s="114">
        <v>0</v>
      </c>
      <c r="Y218" s="114">
        <v>0</v>
      </c>
      <c r="Z218" s="114">
        <f t="shared" si="3"/>
        <v>0</v>
      </c>
      <c r="AA218" s="114">
        <v>0</v>
      </c>
      <c r="AB218" s="114">
        <v>0</v>
      </c>
      <c r="AC218" s="114">
        <v>0</v>
      </c>
      <c r="AD218" s="114">
        <v>0</v>
      </c>
      <c r="AE218" s="114"/>
      <c r="AF218" s="114">
        <v>0</v>
      </c>
      <c r="AG218" s="114">
        <v>0</v>
      </c>
      <c r="AH218" s="114">
        <v>0</v>
      </c>
      <c r="AI218" s="113"/>
      <c r="AK218"/>
      <c r="AL218"/>
      <c r="AM218"/>
    </row>
    <row r="219" spans="1:39" s="157" customFormat="1" x14ac:dyDescent="0.25">
      <c r="A219" s="113"/>
      <c r="B219" s="113"/>
      <c r="C219" s="113"/>
      <c r="D219" s="113"/>
      <c r="E219" s="113"/>
      <c r="F219" s="113"/>
      <c r="G219" s="113"/>
      <c r="H219" s="113"/>
      <c r="I219" s="113"/>
      <c r="J219" s="113"/>
      <c r="K219" s="114"/>
      <c r="L219" s="114"/>
      <c r="M219" s="114"/>
      <c r="N219" s="114"/>
      <c r="O219" s="114"/>
      <c r="P219" s="114"/>
      <c r="Q219" s="156"/>
      <c r="R219" s="156"/>
      <c r="S219" s="156"/>
      <c r="T219" s="156"/>
      <c r="U219" s="156"/>
      <c r="V219" s="156"/>
      <c r="W219" s="156"/>
      <c r="X219" s="114">
        <v>0</v>
      </c>
      <c r="Y219" s="114">
        <v>0</v>
      </c>
      <c r="Z219" s="114">
        <f t="shared" si="3"/>
        <v>0</v>
      </c>
      <c r="AA219" s="114">
        <v>0</v>
      </c>
      <c r="AB219" s="114">
        <v>0</v>
      </c>
      <c r="AC219" s="114">
        <v>0</v>
      </c>
      <c r="AD219" s="114">
        <v>0</v>
      </c>
      <c r="AE219" s="114"/>
      <c r="AF219" s="114">
        <v>0</v>
      </c>
      <c r="AG219" s="114">
        <v>0</v>
      </c>
      <c r="AH219" s="114">
        <v>0</v>
      </c>
      <c r="AI219" s="113"/>
      <c r="AK219"/>
      <c r="AL219"/>
      <c r="AM219"/>
    </row>
    <row r="220" spans="1:39" s="157" customFormat="1" x14ac:dyDescent="0.25">
      <c r="A220" s="113"/>
      <c r="B220" s="113"/>
      <c r="C220" s="113"/>
      <c r="D220" s="113"/>
      <c r="E220" s="113"/>
      <c r="F220" s="113"/>
      <c r="G220" s="113"/>
      <c r="H220" s="113"/>
      <c r="I220" s="113"/>
      <c r="J220" s="113"/>
      <c r="K220" s="114"/>
      <c r="L220" s="114"/>
      <c r="M220" s="114"/>
      <c r="N220" s="114"/>
      <c r="O220" s="114"/>
      <c r="P220" s="114"/>
      <c r="Q220" s="156"/>
      <c r="R220" s="156"/>
      <c r="S220" s="156"/>
      <c r="T220" s="156"/>
      <c r="U220" s="156"/>
      <c r="V220" s="156"/>
      <c r="W220" s="156"/>
      <c r="X220" s="114">
        <v>0</v>
      </c>
      <c r="Y220" s="114">
        <v>0</v>
      </c>
      <c r="Z220" s="114">
        <f t="shared" si="3"/>
        <v>0</v>
      </c>
      <c r="AA220" s="114">
        <v>0</v>
      </c>
      <c r="AB220" s="114">
        <v>0</v>
      </c>
      <c r="AC220" s="114">
        <v>0</v>
      </c>
      <c r="AD220" s="114">
        <v>0</v>
      </c>
      <c r="AE220" s="114"/>
      <c r="AF220" s="114">
        <v>0</v>
      </c>
      <c r="AG220" s="114">
        <v>0</v>
      </c>
      <c r="AH220" s="114">
        <v>0</v>
      </c>
      <c r="AI220" s="113"/>
      <c r="AK220"/>
      <c r="AL220"/>
      <c r="AM220"/>
    </row>
    <row r="221" spans="1:39" s="157" customFormat="1" x14ac:dyDescent="0.25">
      <c r="A221" s="113"/>
      <c r="B221" s="113"/>
      <c r="C221" s="113"/>
      <c r="D221" s="113"/>
      <c r="E221" s="113"/>
      <c r="F221" s="113"/>
      <c r="G221" s="113"/>
      <c r="H221" s="113"/>
      <c r="I221" s="113"/>
      <c r="J221" s="113"/>
      <c r="K221" s="114"/>
      <c r="L221" s="114"/>
      <c r="M221" s="114"/>
      <c r="N221" s="114"/>
      <c r="O221" s="114"/>
      <c r="P221" s="114"/>
      <c r="Q221" s="156"/>
      <c r="R221" s="156"/>
      <c r="S221" s="156"/>
      <c r="T221" s="156"/>
      <c r="U221" s="156"/>
      <c r="V221" s="156"/>
      <c r="W221" s="156"/>
      <c r="X221" s="114">
        <v>0</v>
      </c>
      <c r="Y221" s="114">
        <v>0</v>
      </c>
      <c r="Z221" s="114">
        <f t="shared" si="3"/>
        <v>0</v>
      </c>
      <c r="AA221" s="114">
        <v>0</v>
      </c>
      <c r="AB221" s="114">
        <v>0</v>
      </c>
      <c r="AC221" s="114">
        <v>0</v>
      </c>
      <c r="AD221" s="114">
        <v>0</v>
      </c>
      <c r="AE221" s="114"/>
      <c r="AF221" s="114">
        <v>0</v>
      </c>
      <c r="AG221" s="114">
        <v>0</v>
      </c>
      <c r="AH221" s="114">
        <v>0</v>
      </c>
      <c r="AI221" s="113"/>
      <c r="AK221"/>
      <c r="AL221"/>
      <c r="AM221"/>
    </row>
    <row r="222" spans="1:39" s="157" customFormat="1" x14ac:dyDescent="0.25">
      <c r="A222" s="113"/>
      <c r="B222" s="113"/>
      <c r="C222" s="113"/>
      <c r="D222" s="113"/>
      <c r="E222" s="113"/>
      <c r="F222" s="113"/>
      <c r="G222" s="113"/>
      <c r="H222" s="113"/>
      <c r="I222" s="113"/>
      <c r="J222" s="113"/>
      <c r="K222" s="114"/>
      <c r="L222" s="114"/>
      <c r="M222" s="114"/>
      <c r="N222" s="114"/>
      <c r="O222" s="114"/>
      <c r="P222" s="114"/>
      <c r="Q222" s="156"/>
      <c r="R222" s="156"/>
      <c r="S222" s="156"/>
      <c r="T222" s="156"/>
      <c r="U222" s="156"/>
      <c r="V222" s="156"/>
      <c r="W222" s="156"/>
      <c r="X222" s="114">
        <v>0</v>
      </c>
      <c r="Y222" s="114">
        <v>0</v>
      </c>
      <c r="Z222" s="114">
        <f t="shared" si="3"/>
        <v>0</v>
      </c>
      <c r="AA222" s="114">
        <v>0</v>
      </c>
      <c r="AB222" s="114">
        <v>0</v>
      </c>
      <c r="AC222" s="114">
        <v>0</v>
      </c>
      <c r="AD222" s="114">
        <v>0</v>
      </c>
      <c r="AE222" s="114"/>
      <c r="AF222" s="114">
        <v>0</v>
      </c>
      <c r="AG222" s="114">
        <v>0</v>
      </c>
      <c r="AH222" s="114">
        <v>0</v>
      </c>
      <c r="AI222" s="113"/>
      <c r="AK222"/>
      <c r="AL222"/>
      <c r="AM222"/>
    </row>
    <row r="223" spans="1:39" s="157" customFormat="1" x14ac:dyDescent="0.25">
      <c r="A223" s="113"/>
      <c r="B223" s="113"/>
      <c r="C223" s="113"/>
      <c r="D223" s="113"/>
      <c r="E223" s="113"/>
      <c r="F223" s="113"/>
      <c r="G223" s="113"/>
      <c r="H223" s="113"/>
      <c r="I223" s="113"/>
      <c r="J223" s="113"/>
      <c r="K223" s="114"/>
      <c r="L223" s="114"/>
      <c r="M223" s="114"/>
      <c r="N223" s="114"/>
      <c r="O223" s="114"/>
      <c r="P223" s="114"/>
      <c r="Q223" s="156"/>
      <c r="R223" s="156"/>
      <c r="S223" s="156"/>
      <c r="T223" s="156"/>
      <c r="U223" s="156"/>
      <c r="V223" s="156"/>
      <c r="W223" s="156"/>
      <c r="X223" s="114">
        <v>0</v>
      </c>
      <c r="Y223" s="114">
        <v>0</v>
      </c>
      <c r="Z223" s="114">
        <f t="shared" si="3"/>
        <v>0</v>
      </c>
      <c r="AA223" s="114">
        <v>0</v>
      </c>
      <c r="AB223" s="114">
        <v>0</v>
      </c>
      <c r="AC223" s="114">
        <v>0</v>
      </c>
      <c r="AD223" s="114">
        <v>0</v>
      </c>
      <c r="AE223" s="114"/>
      <c r="AF223" s="114">
        <v>0</v>
      </c>
      <c r="AG223" s="114">
        <v>0</v>
      </c>
      <c r="AH223" s="114">
        <v>0</v>
      </c>
      <c r="AI223" s="113"/>
      <c r="AK223"/>
      <c r="AL223"/>
      <c r="AM223"/>
    </row>
    <row r="224" spans="1:39" s="157" customFormat="1" x14ac:dyDescent="0.25">
      <c r="A224" s="113"/>
      <c r="B224" s="113"/>
      <c r="C224" s="113"/>
      <c r="D224" s="113"/>
      <c r="E224" s="113"/>
      <c r="F224" s="113"/>
      <c r="G224" s="113"/>
      <c r="H224" s="113"/>
      <c r="I224" s="113"/>
      <c r="J224" s="113"/>
      <c r="K224" s="114"/>
      <c r="L224" s="114"/>
      <c r="M224" s="114"/>
      <c r="N224" s="114"/>
      <c r="O224" s="114"/>
      <c r="P224" s="114"/>
      <c r="Q224" s="156"/>
      <c r="R224" s="156"/>
      <c r="S224" s="156"/>
      <c r="T224" s="156"/>
      <c r="U224" s="156"/>
      <c r="V224" s="156"/>
      <c r="W224" s="156"/>
      <c r="X224" s="114">
        <v>0</v>
      </c>
      <c r="Y224" s="114">
        <v>0</v>
      </c>
      <c r="Z224" s="114">
        <f t="shared" si="3"/>
        <v>0</v>
      </c>
      <c r="AA224" s="114">
        <v>0</v>
      </c>
      <c r="AB224" s="114">
        <v>0</v>
      </c>
      <c r="AC224" s="114">
        <v>0</v>
      </c>
      <c r="AD224" s="114">
        <v>0</v>
      </c>
      <c r="AE224" s="114"/>
      <c r="AF224" s="114">
        <v>0</v>
      </c>
      <c r="AG224" s="114">
        <v>0</v>
      </c>
      <c r="AH224" s="114">
        <v>0</v>
      </c>
      <c r="AI224" s="113"/>
      <c r="AK224"/>
      <c r="AL224"/>
      <c r="AM224"/>
    </row>
    <row r="225" spans="1:39" s="157" customFormat="1" x14ac:dyDescent="0.25">
      <c r="A225" s="113"/>
      <c r="B225" s="113"/>
      <c r="C225" s="113"/>
      <c r="D225" s="113"/>
      <c r="E225" s="113"/>
      <c r="F225" s="113"/>
      <c r="G225" s="113"/>
      <c r="H225" s="113"/>
      <c r="I225" s="113"/>
      <c r="J225" s="113"/>
      <c r="K225" s="114"/>
      <c r="L225" s="114"/>
      <c r="M225" s="114"/>
      <c r="N225" s="114"/>
      <c r="O225" s="114"/>
      <c r="P225" s="114"/>
      <c r="Q225" s="156"/>
      <c r="R225" s="156"/>
      <c r="S225" s="156"/>
      <c r="T225" s="156"/>
      <c r="U225" s="156"/>
      <c r="V225" s="156"/>
      <c r="W225" s="156"/>
      <c r="X225" s="114">
        <v>0</v>
      </c>
      <c r="Y225" s="114">
        <v>0</v>
      </c>
      <c r="Z225" s="114">
        <f t="shared" si="3"/>
        <v>0</v>
      </c>
      <c r="AA225" s="114">
        <v>0</v>
      </c>
      <c r="AB225" s="114">
        <v>0</v>
      </c>
      <c r="AC225" s="114">
        <v>0</v>
      </c>
      <c r="AD225" s="114">
        <v>0</v>
      </c>
      <c r="AE225" s="114"/>
      <c r="AF225" s="114">
        <v>0</v>
      </c>
      <c r="AG225" s="114">
        <v>0</v>
      </c>
      <c r="AH225" s="114">
        <v>0</v>
      </c>
      <c r="AI225" s="113"/>
      <c r="AK225"/>
      <c r="AL225"/>
      <c r="AM225"/>
    </row>
    <row r="226" spans="1:39" s="157" customFormat="1" x14ac:dyDescent="0.25">
      <c r="A226" s="113"/>
      <c r="B226" s="113"/>
      <c r="C226" s="113"/>
      <c r="D226" s="113"/>
      <c r="E226" s="113"/>
      <c r="F226" s="113"/>
      <c r="G226" s="113"/>
      <c r="H226" s="113"/>
      <c r="I226" s="113"/>
      <c r="J226" s="113"/>
      <c r="K226" s="114"/>
      <c r="L226" s="114"/>
      <c r="M226" s="114"/>
      <c r="N226" s="114"/>
      <c r="O226" s="114"/>
      <c r="P226" s="114"/>
      <c r="Q226" s="156"/>
      <c r="R226" s="156"/>
      <c r="S226" s="156"/>
      <c r="T226" s="156"/>
      <c r="U226" s="156"/>
      <c r="V226" s="156"/>
      <c r="W226" s="156"/>
      <c r="X226" s="114">
        <v>0</v>
      </c>
      <c r="Y226" s="114">
        <v>0</v>
      </c>
      <c r="Z226" s="114">
        <f t="shared" si="3"/>
        <v>0</v>
      </c>
      <c r="AA226" s="114">
        <v>0</v>
      </c>
      <c r="AB226" s="114">
        <v>0</v>
      </c>
      <c r="AC226" s="114">
        <v>0</v>
      </c>
      <c r="AD226" s="114">
        <v>0</v>
      </c>
      <c r="AE226" s="114"/>
      <c r="AF226" s="114">
        <v>0</v>
      </c>
      <c r="AG226" s="114">
        <v>0</v>
      </c>
      <c r="AH226" s="114">
        <v>0</v>
      </c>
      <c r="AI226" s="113"/>
      <c r="AK226"/>
      <c r="AL226"/>
      <c r="AM226"/>
    </row>
    <row r="227" spans="1:39" s="157" customFormat="1" x14ac:dyDescent="0.25">
      <c r="A227" s="113"/>
      <c r="B227" s="113"/>
      <c r="C227" s="113"/>
      <c r="D227" s="113"/>
      <c r="E227" s="113"/>
      <c r="F227" s="113"/>
      <c r="G227" s="113"/>
      <c r="H227" s="113"/>
      <c r="I227" s="113"/>
      <c r="J227" s="113"/>
      <c r="K227" s="114"/>
      <c r="L227" s="114"/>
      <c r="M227" s="114"/>
      <c r="N227" s="114"/>
      <c r="O227" s="114"/>
      <c r="P227" s="114"/>
      <c r="Q227" s="156"/>
      <c r="R227" s="156"/>
      <c r="S227" s="156"/>
      <c r="T227" s="156"/>
      <c r="U227" s="156"/>
      <c r="V227" s="156"/>
      <c r="W227" s="156"/>
      <c r="X227" s="114">
        <v>0</v>
      </c>
      <c r="Y227" s="114">
        <v>0</v>
      </c>
      <c r="Z227" s="114">
        <f t="shared" si="3"/>
        <v>0</v>
      </c>
      <c r="AA227" s="114">
        <v>0</v>
      </c>
      <c r="AB227" s="114">
        <v>0</v>
      </c>
      <c r="AC227" s="114">
        <v>0</v>
      </c>
      <c r="AD227" s="114">
        <v>0</v>
      </c>
      <c r="AE227" s="114"/>
      <c r="AF227" s="114">
        <v>0</v>
      </c>
      <c r="AG227" s="114">
        <v>0</v>
      </c>
      <c r="AH227" s="114">
        <v>0</v>
      </c>
      <c r="AI227" s="113"/>
      <c r="AK227"/>
      <c r="AL227"/>
      <c r="AM227"/>
    </row>
    <row r="228" spans="1:39" s="157" customFormat="1" x14ac:dyDescent="0.25">
      <c r="A228" s="113"/>
      <c r="B228" s="113"/>
      <c r="C228" s="113"/>
      <c r="D228" s="113"/>
      <c r="E228" s="113"/>
      <c r="F228" s="113"/>
      <c r="G228" s="113"/>
      <c r="H228" s="113"/>
      <c r="I228" s="113"/>
      <c r="J228" s="113"/>
      <c r="K228" s="114"/>
      <c r="L228" s="114"/>
      <c r="M228" s="114"/>
      <c r="N228" s="114"/>
      <c r="O228" s="114"/>
      <c r="P228" s="114"/>
      <c r="Q228" s="156"/>
      <c r="R228" s="156"/>
      <c r="S228" s="156"/>
      <c r="T228" s="156"/>
      <c r="U228" s="156"/>
      <c r="V228" s="156"/>
      <c r="W228" s="156"/>
      <c r="X228" s="114">
        <v>0</v>
      </c>
      <c r="Y228" s="114">
        <v>0</v>
      </c>
      <c r="Z228" s="114">
        <f t="shared" si="3"/>
        <v>0</v>
      </c>
      <c r="AA228" s="114">
        <v>0</v>
      </c>
      <c r="AB228" s="114">
        <v>0</v>
      </c>
      <c r="AC228" s="114">
        <v>0</v>
      </c>
      <c r="AD228" s="114">
        <v>0</v>
      </c>
      <c r="AE228" s="114"/>
      <c r="AF228" s="114">
        <v>0</v>
      </c>
      <c r="AG228" s="114">
        <v>0</v>
      </c>
      <c r="AH228" s="114">
        <v>0</v>
      </c>
      <c r="AI228" s="113"/>
      <c r="AK228"/>
      <c r="AL228"/>
      <c r="AM228"/>
    </row>
    <row r="229" spans="1:39" s="157" customFormat="1" x14ac:dyDescent="0.25">
      <c r="A229" s="113"/>
      <c r="B229" s="113"/>
      <c r="C229" s="113"/>
      <c r="D229" s="113"/>
      <c r="E229" s="113"/>
      <c r="F229" s="113"/>
      <c r="G229" s="113"/>
      <c r="H229" s="113"/>
      <c r="I229" s="113"/>
      <c r="J229" s="113"/>
      <c r="K229" s="114"/>
      <c r="L229" s="114"/>
      <c r="M229" s="114"/>
      <c r="N229" s="114"/>
      <c r="O229" s="114"/>
      <c r="P229" s="114"/>
      <c r="Q229" s="156"/>
      <c r="R229" s="156"/>
      <c r="S229" s="156"/>
      <c r="T229" s="156"/>
      <c r="U229" s="156"/>
      <c r="V229" s="156"/>
      <c r="W229" s="156"/>
      <c r="X229" s="114">
        <v>0</v>
      </c>
      <c r="Y229" s="114">
        <v>0</v>
      </c>
      <c r="Z229" s="114">
        <f t="shared" si="3"/>
        <v>0</v>
      </c>
      <c r="AA229" s="114">
        <v>0</v>
      </c>
      <c r="AB229" s="114">
        <v>0</v>
      </c>
      <c r="AC229" s="114">
        <v>0</v>
      </c>
      <c r="AD229" s="114">
        <v>0</v>
      </c>
      <c r="AE229" s="114"/>
      <c r="AF229" s="114">
        <v>0</v>
      </c>
      <c r="AG229" s="114">
        <v>0</v>
      </c>
      <c r="AH229" s="114">
        <v>0</v>
      </c>
      <c r="AI229" s="113"/>
      <c r="AK229"/>
      <c r="AL229"/>
      <c r="AM229"/>
    </row>
    <row r="230" spans="1:39" s="157" customFormat="1" x14ac:dyDescent="0.25">
      <c r="A230" s="113"/>
      <c r="B230" s="113"/>
      <c r="C230" s="113"/>
      <c r="D230" s="113"/>
      <c r="E230" s="113"/>
      <c r="F230" s="113"/>
      <c r="G230" s="113"/>
      <c r="H230" s="113"/>
      <c r="I230" s="113"/>
      <c r="J230" s="113"/>
      <c r="K230" s="114"/>
      <c r="L230" s="114"/>
      <c r="M230" s="114"/>
      <c r="N230" s="114"/>
      <c r="O230" s="114"/>
      <c r="P230" s="114"/>
      <c r="Q230" s="156"/>
      <c r="R230" s="156"/>
      <c r="S230" s="156"/>
      <c r="T230" s="156"/>
      <c r="U230" s="156"/>
      <c r="V230" s="156"/>
      <c r="W230" s="156"/>
      <c r="X230" s="114">
        <v>0</v>
      </c>
      <c r="Y230" s="114">
        <v>0</v>
      </c>
      <c r="Z230" s="114">
        <f t="shared" si="3"/>
        <v>0</v>
      </c>
      <c r="AA230" s="114">
        <v>0</v>
      </c>
      <c r="AB230" s="114">
        <v>0</v>
      </c>
      <c r="AC230" s="114">
        <v>0</v>
      </c>
      <c r="AD230" s="114">
        <v>0</v>
      </c>
      <c r="AE230" s="114"/>
      <c r="AF230" s="114">
        <v>0</v>
      </c>
      <c r="AG230" s="114">
        <v>0</v>
      </c>
      <c r="AH230" s="114">
        <v>0</v>
      </c>
      <c r="AI230" s="113"/>
      <c r="AK230"/>
      <c r="AL230"/>
      <c r="AM230"/>
    </row>
    <row r="231" spans="1:39" s="157" customFormat="1" x14ac:dyDescent="0.25">
      <c r="A231" s="113"/>
      <c r="B231" s="113"/>
      <c r="C231" s="113"/>
      <c r="D231" s="113"/>
      <c r="E231" s="113"/>
      <c r="F231" s="113"/>
      <c r="G231" s="113"/>
      <c r="H231" s="113"/>
      <c r="I231" s="113"/>
      <c r="J231" s="113"/>
      <c r="K231" s="114"/>
      <c r="L231" s="114"/>
      <c r="M231" s="114"/>
      <c r="N231" s="114"/>
      <c r="O231" s="114"/>
      <c r="P231" s="114"/>
      <c r="Q231" s="156"/>
      <c r="R231" s="156"/>
      <c r="S231" s="156"/>
      <c r="T231" s="156"/>
      <c r="U231" s="156"/>
      <c r="V231" s="156"/>
      <c r="W231" s="156"/>
      <c r="X231" s="114">
        <v>0</v>
      </c>
      <c r="Y231" s="114">
        <v>0</v>
      </c>
      <c r="Z231" s="114">
        <f t="shared" si="3"/>
        <v>0</v>
      </c>
      <c r="AA231" s="114">
        <v>0</v>
      </c>
      <c r="AB231" s="114">
        <v>0</v>
      </c>
      <c r="AC231" s="114">
        <v>0</v>
      </c>
      <c r="AD231" s="114">
        <v>0</v>
      </c>
      <c r="AE231" s="114"/>
      <c r="AF231" s="114">
        <v>0</v>
      </c>
      <c r="AG231" s="114">
        <v>0</v>
      </c>
      <c r="AH231" s="114">
        <v>0</v>
      </c>
      <c r="AI231" s="113"/>
      <c r="AK231"/>
      <c r="AL231"/>
      <c r="AM231"/>
    </row>
    <row r="232" spans="1:39" s="157" customFormat="1" x14ac:dyDescent="0.25">
      <c r="A232" s="113"/>
      <c r="B232" s="113"/>
      <c r="C232" s="113"/>
      <c r="D232" s="113"/>
      <c r="E232" s="113"/>
      <c r="F232" s="113"/>
      <c r="G232" s="113"/>
      <c r="H232" s="113"/>
      <c r="I232" s="113"/>
      <c r="J232" s="113"/>
      <c r="K232" s="114"/>
      <c r="L232" s="114"/>
      <c r="M232" s="114"/>
      <c r="N232" s="114"/>
      <c r="O232" s="114"/>
      <c r="P232" s="114"/>
      <c r="Q232" s="156"/>
      <c r="R232" s="156"/>
      <c r="S232" s="156"/>
      <c r="T232" s="156"/>
      <c r="U232" s="156"/>
      <c r="V232" s="156"/>
      <c r="W232" s="156"/>
      <c r="X232" s="114">
        <v>0</v>
      </c>
      <c r="Y232" s="114">
        <v>0</v>
      </c>
      <c r="Z232" s="114">
        <f t="shared" si="3"/>
        <v>0</v>
      </c>
      <c r="AA232" s="114">
        <v>0</v>
      </c>
      <c r="AB232" s="114">
        <v>0</v>
      </c>
      <c r="AC232" s="114">
        <v>0</v>
      </c>
      <c r="AD232" s="114">
        <v>0</v>
      </c>
      <c r="AE232" s="114"/>
      <c r="AF232" s="114">
        <v>0</v>
      </c>
      <c r="AG232" s="114">
        <v>0</v>
      </c>
      <c r="AH232" s="114">
        <v>0</v>
      </c>
      <c r="AI232" s="113"/>
      <c r="AK232"/>
      <c r="AL232"/>
      <c r="AM232"/>
    </row>
    <row r="233" spans="1:39" s="157" customFormat="1" x14ac:dyDescent="0.25">
      <c r="A233" s="113"/>
      <c r="B233" s="113"/>
      <c r="C233" s="113"/>
      <c r="D233" s="113"/>
      <c r="E233" s="113"/>
      <c r="F233" s="113"/>
      <c r="G233" s="113"/>
      <c r="H233" s="113"/>
      <c r="I233" s="113"/>
      <c r="J233" s="113"/>
      <c r="K233" s="114"/>
      <c r="L233" s="114"/>
      <c r="M233" s="114"/>
      <c r="N233" s="114"/>
      <c r="O233" s="114"/>
      <c r="P233" s="114"/>
      <c r="Q233" s="156"/>
      <c r="R233" s="156"/>
      <c r="S233" s="156"/>
      <c r="T233" s="156"/>
      <c r="U233" s="156"/>
      <c r="V233" s="156"/>
      <c r="W233" s="156"/>
      <c r="X233" s="114">
        <v>0</v>
      </c>
      <c r="Y233" s="114">
        <v>0</v>
      </c>
      <c r="Z233" s="114">
        <f t="shared" si="3"/>
        <v>0</v>
      </c>
      <c r="AA233" s="114">
        <v>0</v>
      </c>
      <c r="AB233" s="114">
        <v>0</v>
      </c>
      <c r="AC233" s="114">
        <v>0</v>
      </c>
      <c r="AD233" s="114">
        <v>0</v>
      </c>
      <c r="AE233" s="114"/>
      <c r="AF233" s="114">
        <v>0</v>
      </c>
      <c r="AG233" s="114">
        <v>0</v>
      </c>
      <c r="AH233" s="114">
        <v>0</v>
      </c>
      <c r="AI233" s="113"/>
      <c r="AK233"/>
      <c r="AL233"/>
      <c r="AM233"/>
    </row>
    <row r="234" spans="1:39" s="157" customFormat="1" x14ac:dyDescent="0.25">
      <c r="A234" s="113"/>
      <c r="B234" s="113"/>
      <c r="C234" s="113"/>
      <c r="D234" s="113"/>
      <c r="E234" s="113"/>
      <c r="F234" s="113"/>
      <c r="G234" s="113"/>
      <c r="H234" s="113"/>
      <c r="I234" s="113"/>
      <c r="J234" s="113"/>
      <c r="K234" s="114"/>
      <c r="L234" s="114"/>
      <c r="M234" s="114"/>
      <c r="N234" s="114"/>
      <c r="O234" s="114"/>
      <c r="P234" s="114"/>
      <c r="Q234" s="156"/>
      <c r="R234" s="156"/>
      <c r="S234" s="156"/>
      <c r="T234" s="156"/>
      <c r="U234" s="156"/>
      <c r="V234" s="156"/>
      <c r="W234" s="156"/>
      <c r="X234" s="114">
        <v>0</v>
      </c>
      <c r="Y234" s="114">
        <v>0</v>
      </c>
      <c r="Z234" s="114">
        <f t="shared" si="3"/>
        <v>0</v>
      </c>
      <c r="AA234" s="114">
        <v>0</v>
      </c>
      <c r="AB234" s="114">
        <v>0</v>
      </c>
      <c r="AC234" s="114">
        <v>0</v>
      </c>
      <c r="AD234" s="114">
        <v>0</v>
      </c>
      <c r="AE234" s="114"/>
      <c r="AF234" s="114">
        <v>0</v>
      </c>
      <c r="AG234" s="114">
        <v>0</v>
      </c>
      <c r="AH234" s="114">
        <v>0</v>
      </c>
      <c r="AI234" s="113"/>
      <c r="AK234"/>
      <c r="AL234"/>
      <c r="AM234"/>
    </row>
    <row r="235" spans="1:39" s="157" customFormat="1" x14ac:dyDescent="0.25">
      <c r="A235" s="113"/>
      <c r="B235" s="113"/>
      <c r="C235" s="113"/>
      <c r="D235" s="113"/>
      <c r="E235" s="113"/>
      <c r="F235" s="113"/>
      <c r="G235" s="113"/>
      <c r="H235" s="113"/>
      <c r="I235" s="113"/>
      <c r="J235" s="113"/>
      <c r="K235" s="114"/>
      <c r="L235" s="114"/>
      <c r="M235" s="114"/>
      <c r="N235" s="114"/>
      <c r="O235" s="114"/>
      <c r="P235" s="114"/>
      <c r="Q235" s="156"/>
      <c r="R235" s="156"/>
      <c r="S235" s="156"/>
      <c r="T235" s="156"/>
      <c r="U235" s="156"/>
      <c r="V235" s="156"/>
      <c r="W235" s="156"/>
      <c r="X235" s="114">
        <v>0</v>
      </c>
      <c r="Y235" s="114">
        <v>0</v>
      </c>
      <c r="Z235" s="114">
        <f t="shared" si="3"/>
        <v>0</v>
      </c>
      <c r="AA235" s="114">
        <v>0</v>
      </c>
      <c r="AB235" s="114">
        <v>0</v>
      </c>
      <c r="AC235" s="114">
        <v>0</v>
      </c>
      <c r="AD235" s="114">
        <v>0</v>
      </c>
      <c r="AE235" s="114"/>
      <c r="AF235" s="114">
        <v>0</v>
      </c>
      <c r="AG235" s="114">
        <v>0</v>
      </c>
      <c r="AH235" s="114">
        <v>0</v>
      </c>
      <c r="AI235" s="113"/>
      <c r="AK235"/>
      <c r="AL235"/>
      <c r="AM235"/>
    </row>
    <row r="236" spans="1:39" s="157" customFormat="1" x14ac:dyDescent="0.25">
      <c r="A236" s="113"/>
      <c r="B236" s="113"/>
      <c r="C236" s="113"/>
      <c r="D236" s="113"/>
      <c r="E236" s="113"/>
      <c r="F236" s="113"/>
      <c r="G236" s="113"/>
      <c r="H236" s="113"/>
      <c r="I236" s="113"/>
      <c r="J236" s="113"/>
      <c r="K236" s="114"/>
      <c r="L236" s="114"/>
      <c r="M236" s="114"/>
      <c r="N236" s="114"/>
      <c r="O236" s="114"/>
      <c r="P236" s="114"/>
      <c r="Q236" s="156"/>
      <c r="R236" s="156"/>
      <c r="S236" s="156"/>
      <c r="T236" s="156"/>
      <c r="U236" s="156"/>
      <c r="V236" s="156"/>
      <c r="W236" s="156"/>
      <c r="X236" s="114">
        <v>0</v>
      </c>
      <c r="Y236" s="114">
        <v>0</v>
      </c>
      <c r="Z236" s="114">
        <f t="shared" si="3"/>
        <v>0</v>
      </c>
      <c r="AA236" s="114">
        <v>0</v>
      </c>
      <c r="AB236" s="114">
        <v>0</v>
      </c>
      <c r="AC236" s="114">
        <v>0</v>
      </c>
      <c r="AD236" s="114">
        <v>0</v>
      </c>
      <c r="AE236" s="114"/>
      <c r="AF236" s="114">
        <v>0</v>
      </c>
      <c r="AG236" s="114">
        <v>0</v>
      </c>
      <c r="AH236" s="114">
        <v>0</v>
      </c>
      <c r="AI236" s="113"/>
      <c r="AK236"/>
      <c r="AL236"/>
      <c r="AM236"/>
    </row>
    <row r="237" spans="1:39" s="157" customFormat="1" x14ac:dyDescent="0.25">
      <c r="A237" s="113"/>
      <c r="B237" s="113"/>
      <c r="C237" s="113"/>
      <c r="D237" s="113"/>
      <c r="E237" s="113"/>
      <c r="F237" s="113"/>
      <c r="G237" s="113"/>
      <c r="H237" s="113"/>
      <c r="I237" s="113"/>
      <c r="J237" s="113"/>
      <c r="K237" s="114"/>
      <c r="L237" s="114"/>
      <c r="M237" s="114"/>
      <c r="N237" s="114"/>
      <c r="O237" s="114"/>
      <c r="P237" s="114"/>
      <c r="Q237" s="156"/>
      <c r="R237" s="156"/>
      <c r="S237" s="156"/>
      <c r="T237" s="156"/>
      <c r="U237" s="156"/>
      <c r="V237" s="156"/>
      <c r="W237" s="156"/>
      <c r="X237" s="114">
        <v>0</v>
      </c>
      <c r="Y237" s="114">
        <v>0</v>
      </c>
      <c r="Z237" s="114">
        <f t="shared" si="3"/>
        <v>0</v>
      </c>
      <c r="AA237" s="114">
        <v>0</v>
      </c>
      <c r="AB237" s="114">
        <v>0</v>
      </c>
      <c r="AC237" s="114">
        <v>0</v>
      </c>
      <c r="AD237" s="114">
        <v>0</v>
      </c>
      <c r="AE237" s="114"/>
      <c r="AF237" s="114">
        <v>0</v>
      </c>
      <c r="AG237" s="114">
        <v>0</v>
      </c>
      <c r="AH237" s="114">
        <v>0</v>
      </c>
      <c r="AI237" s="113"/>
      <c r="AK237"/>
      <c r="AL237"/>
      <c r="AM237"/>
    </row>
    <row r="238" spans="1:39" s="157" customFormat="1" x14ac:dyDescent="0.25">
      <c r="A238" s="113"/>
      <c r="B238" s="113"/>
      <c r="C238" s="113"/>
      <c r="D238" s="113"/>
      <c r="E238" s="113"/>
      <c r="F238" s="113"/>
      <c r="G238" s="113"/>
      <c r="H238" s="113"/>
      <c r="I238" s="113"/>
      <c r="J238" s="113"/>
      <c r="K238" s="114"/>
      <c r="L238" s="114"/>
      <c r="M238" s="114"/>
      <c r="N238" s="114"/>
      <c r="O238" s="114"/>
      <c r="P238" s="114"/>
      <c r="Q238" s="156"/>
      <c r="R238" s="156"/>
      <c r="S238" s="156"/>
      <c r="T238" s="156"/>
      <c r="U238" s="156"/>
      <c r="V238" s="156"/>
      <c r="W238" s="156"/>
      <c r="X238" s="114">
        <v>0</v>
      </c>
      <c r="Y238" s="114">
        <v>0</v>
      </c>
      <c r="Z238" s="114">
        <f t="shared" si="3"/>
        <v>0</v>
      </c>
      <c r="AA238" s="114">
        <v>0</v>
      </c>
      <c r="AB238" s="114">
        <v>0</v>
      </c>
      <c r="AC238" s="114">
        <v>0</v>
      </c>
      <c r="AD238" s="114">
        <v>0</v>
      </c>
      <c r="AE238" s="114"/>
      <c r="AF238" s="114">
        <v>0</v>
      </c>
      <c r="AG238" s="114">
        <v>0</v>
      </c>
      <c r="AH238" s="114">
        <v>0</v>
      </c>
      <c r="AI238" s="113"/>
      <c r="AK238"/>
      <c r="AL238"/>
      <c r="AM238"/>
    </row>
    <row r="239" spans="1:39" s="157" customFormat="1" x14ac:dyDescent="0.25">
      <c r="A239" s="113"/>
      <c r="B239" s="113"/>
      <c r="C239" s="113"/>
      <c r="D239" s="113"/>
      <c r="E239" s="113"/>
      <c r="F239" s="113"/>
      <c r="G239" s="113"/>
      <c r="H239" s="113"/>
      <c r="I239" s="113"/>
      <c r="J239" s="113"/>
      <c r="K239" s="114"/>
      <c r="L239" s="114"/>
      <c r="M239" s="114"/>
      <c r="N239" s="114"/>
      <c r="O239" s="114"/>
      <c r="P239" s="114"/>
      <c r="Q239" s="156"/>
      <c r="R239" s="156"/>
      <c r="S239" s="156"/>
      <c r="T239" s="156"/>
      <c r="U239" s="156"/>
      <c r="V239" s="156"/>
      <c r="W239" s="156"/>
      <c r="X239" s="114">
        <v>0</v>
      </c>
      <c r="Y239" s="114">
        <v>0</v>
      </c>
      <c r="Z239" s="114">
        <f t="shared" ref="Z239:Z273" si="4">X239</f>
        <v>0</v>
      </c>
      <c r="AA239" s="114">
        <v>0</v>
      </c>
      <c r="AB239" s="114">
        <v>0</v>
      </c>
      <c r="AC239" s="114">
        <v>0</v>
      </c>
      <c r="AD239" s="114">
        <v>0</v>
      </c>
      <c r="AE239" s="114"/>
      <c r="AF239" s="114">
        <v>0</v>
      </c>
      <c r="AG239" s="114">
        <v>0</v>
      </c>
      <c r="AH239" s="114">
        <v>0</v>
      </c>
      <c r="AI239" s="113"/>
      <c r="AK239"/>
      <c r="AL239"/>
      <c r="AM239"/>
    </row>
    <row r="240" spans="1:39" s="157" customFormat="1" x14ac:dyDescent="0.25">
      <c r="A240" s="113"/>
      <c r="B240" s="113"/>
      <c r="C240" s="113"/>
      <c r="D240" s="113"/>
      <c r="E240" s="113"/>
      <c r="F240" s="113"/>
      <c r="G240" s="113"/>
      <c r="H240" s="113"/>
      <c r="I240" s="113"/>
      <c r="J240" s="113"/>
      <c r="K240" s="114"/>
      <c r="L240" s="114"/>
      <c r="M240" s="114"/>
      <c r="N240" s="114"/>
      <c r="O240" s="114"/>
      <c r="P240" s="114"/>
      <c r="Q240" s="156"/>
      <c r="R240" s="156"/>
      <c r="S240" s="156"/>
      <c r="T240" s="156"/>
      <c r="U240" s="156"/>
      <c r="V240" s="156"/>
      <c r="W240" s="156"/>
      <c r="X240" s="114">
        <v>0</v>
      </c>
      <c r="Y240" s="114">
        <v>0</v>
      </c>
      <c r="Z240" s="114">
        <f t="shared" si="4"/>
        <v>0</v>
      </c>
      <c r="AA240" s="114">
        <v>0</v>
      </c>
      <c r="AB240" s="114">
        <v>0</v>
      </c>
      <c r="AC240" s="114">
        <v>0</v>
      </c>
      <c r="AD240" s="114">
        <v>0</v>
      </c>
      <c r="AE240" s="114"/>
      <c r="AF240" s="114">
        <v>0</v>
      </c>
      <c r="AG240" s="114">
        <v>0</v>
      </c>
      <c r="AH240" s="114">
        <v>0</v>
      </c>
      <c r="AI240" s="113"/>
      <c r="AK240"/>
      <c r="AL240"/>
      <c r="AM240"/>
    </row>
    <row r="241" spans="1:39" s="157" customFormat="1" x14ac:dyDescent="0.25">
      <c r="A241" s="113"/>
      <c r="B241" s="113"/>
      <c r="C241" s="113"/>
      <c r="D241" s="113"/>
      <c r="E241" s="113"/>
      <c r="F241" s="113"/>
      <c r="G241" s="113"/>
      <c r="H241" s="113"/>
      <c r="I241" s="113"/>
      <c r="J241" s="113"/>
      <c r="K241" s="114"/>
      <c r="L241" s="114"/>
      <c r="M241" s="114"/>
      <c r="N241" s="114"/>
      <c r="O241" s="114"/>
      <c r="P241" s="114"/>
      <c r="Q241" s="156"/>
      <c r="R241" s="156"/>
      <c r="S241" s="156"/>
      <c r="T241" s="156"/>
      <c r="U241" s="156"/>
      <c r="V241" s="156"/>
      <c r="W241" s="156"/>
      <c r="X241" s="114">
        <v>0</v>
      </c>
      <c r="Y241" s="114">
        <v>0</v>
      </c>
      <c r="Z241" s="114">
        <f t="shared" si="4"/>
        <v>0</v>
      </c>
      <c r="AA241" s="114">
        <v>0</v>
      </c>
      <c r="AB241" s="114">
        <v>0</v>
      </c>
      <c r="AC241" s="114">
        <v>0</v>
      </c>
      <c r="AD241" s="114">
        <v>0</v>
      </c>
      <c r="AE241" s="114"/>
      <c r="AF241" s="114">
        <v>0</v>
      </c>
      <c r="AG241" s="114">
        <v>0</v>
      </c>
      <c r="AH241" s="114">
        <v>0</v>
      </c>
      <c r="AI241" s="113"/>
      <c r="AK241"/>
      <c r="AL241"/>
      <c r="AM241"/>
    </row>
    <row r="242" spans="1:39" s="157" customFormat="1" x14ac:dyDescent="0.25">
      <c r="A242" s="113"/>
      <c r="B242" s="113"/>
      <c r="C242" s="113"/>
      <c r="D242" s="113"/>
      <c r="E242" s="113"/>
      <c r="F242" s="113"/>
      <c r="G242" s="113"/>
      <c r="H242" s="113"/>
      <c r="I242" s="113"/>
      <c r="J242" s="113"/>
      <c r="K242" s="114"/>
      <c r="L242" s="114"/>
      <c r="M242" s="114"/>
      <c r="N242" s="114"/>
      <c r="O242" s="114"/>
      <c r="P242" s="114"/>
      <c r="Q242" s="156"/>
      <c r="R242" s="156"/>
      <c r="S242" s="156"/>
      <c r="T242" s="156"/>
      <c r="U242" s="156"/>
      <c r="V242" s="156"/>
      <c r="W242" s="156"/>
      <c r="X242" s="114">
        <v>0</v>
      </c>
      <c r="Y242" s="114">
        <v>0</v>
      </c>
      <c r="Z242" s="114">
        <f t="shared" si="4"/>
        <v>0</v>
      </c>
      <c r="AA242" s="114">
        <v>0</v>
      </c>
      <c r="AB242" s="114">
        <v>0</v>
      </c>
      <c r="AC242" s="114">
        <v>0</v>
      </c>
      <c r="AD242" s="114">
        <v>0</v>
      </c>
      <c r="AE242" s="114"/>
      <c r="AF242" s="114">
        <v>0</v>
      </c>
      <c r="AG242" s="114">
        <v>0</v>
      </c>
      <c r="AH242" s="114">
        <v>0</v>
      </c>
      <c r="AI242" s="113"/>
      <c r="AK242"/>
      <c r="AL242"/>
      <c r="AM242"/>
    </row>
    <row r="243" spans="1:39" s="157" customFormat="1" x14ac:dyDescent="0.25">
      <c r="A243" s="113"/>
      <c r="B243" s="113"/>
      <c r="C243" s="113"/>
      <c r="D243" s="113"/>
      <c r="E243" s="113"/>
      <c r="F243" s="113"/>
      <c r="G243" s="113"/>
      <c r="H243" s="113"/>
      <c r="I243" s="113"/>
      <c r="J243" s="113"/>
      <c r="K243" s="114"/>
      <c r="L243" s="114"/>
      <c r="M243" s="114"/>
      <c r="N243" s="114"/>
      <c r="O243" s="114"/>
      <c r="P243" s="114"/>
      <c r="Q243" s="156"/>
      <c r="R243" s="156"/>
      <c r="S243" s="156"/>
      <c r="T243" s="156"/>
      <c r="U243" s="156"/>
      <c r="V243" s="156"/>
      <c r="W243" s="156"/>
      <c r="X243" s="114">
        <v>0</v>
      </c>
      <c r="Y243" s="114">
        <v>0</v>
      </c>
      <c r="Z243" s="114">
        <f t="shared" si="4"/>
        <v>0</v>
      </c>
      <c r="AA243" s="114">
        <v>0</v>
      </c>
      <c r="AB243" s="114">
        <v>0</v>
      </c>
      <c r="AC243" s="114">
        <v>0</v>
      </c>
      <c r="AD243" s="114">
        <v>0</v>
      </c>
      <c r="AE243" s="114"/>
      <c r="AF243" s="114">
        <v>0</v>
      </c>
      <c r="AG243" s="114">
        <v>0</v>
      </c>
      <c r="AH243" s="114">
        <v>0</v>
      </c>
      <c r="AI243" s="113"/>
      <c r="AK243"/>
      <c r="AL243"/>
      <c r="AM243"/>
    </row>
    <row r="244" spans="1:39" s="157" customFormat="1" x14ac:dyDescent="0.25">
      <c r="A244" s="113"/>
      <c r="B244" s="113"/>
      <c r="C244" s="113"/>
      <c r="D244" s="113"/>
      <c r="E244" s="113"/>
      <c r="F244" s="113"/>
      <c r="G244" s="113"/>
      <c r="H244" s="113"/>
      <c r="I244" s="113"/>
      <c r="J244" s="113"/>
      <c r="K244" s="114"/>
      <c r="L244" s="114"/>
      <c r="M244" s="114"/>
      <c r="N244" s="114"/>
      <c r="O244" s="114"/>
      <c r="P244" s="114"/>
      <c r="Q244" s="156"/>
      <c r="R244" s="156"/>
      <c r="S244" s="156"/>
      <c r="T244" s="156"/>
      <c r="U244" s="156"/>
      <c r="V244" s="156"/>
      <c r="W244" s="156"/>
      <c r="X244" s="114">
        <v>0</v>
      </c>
      <c r="Y244" s="114">
        <v>0</v>
      </c>
      <c r="Z244" s="114">
        <f t="shared" si="4"/>
        <v>0</v>
      </c>
      <c r="AA244" s="114">
        <v>0</v>
      </c>
      <c r="AB244" s="114">
        <v>0</v>
      </c>
      <c r="AC244" s="114">
        <v>0</v>
      </c>
      <c r="AD244" s="114">
        <v>0</v>
      </c>
      <c r="AE244" s="114"/>
      <c r="AF244" s="114">
        <v>0</v>
      </c>
      <c r="AG244" s="114">
        <v>0</v>
      </c>
      <c r="AH244" s="114">
        <v>0</v>
      </c>
      <c r="AI244" s="113"/>
      <c r="AK244"/>
      <c r="AL244"/>
      <c r="AM244"/>
    </row>
    <row r="245" spans="1:39" s="157" customFormat="1" x14ac:dyDescent="0.25">
      <c r="A245" s="113"/>
      <c r="B245" s="113"/>
      <c r="C245" s="113"/>
      <c r="D245" s="113"/>
      <c r="E245" s="113"/>
      <c r="F245" s="113"/>
      <c r="G245" s="113"/>
      <c r="H245" s="113"/>
      <c r="I245" s="113"/>
      <c r="J245" s="113"/>
      <c r="K245" s="114"/>
      <c r="L245" s="114"/>
      <c r="M245" s="114"/>
      <c r="N245" s="114"/>
      <c r="O245" s="114"/>
      <c r="P245" s="114"/>
      <c r="Q245" s="156"/>
      <c r="R245" s="156"/>
      <c r="S245" s="156"/>
      <c r="T245" s="156"/>
      <c r="U245" s="156"/>
      <c r="V245" s="156"/>
      <c r="W245" s="156"/>
      <c r="X245" s="114">
        <v>0</v>
      </c>
      <c r="Y245" s="114">
        <v>0</v>
      </c>
      <c r="Z245" s="114">
        <f t="shared" si="4"/>
        <v>0</v>
      </c>
      <c r="AA245" s="114">
        <v>0</v>
      </c>
      <c r="AB245" s="114">
        <v>0</v>
      </c>
      <c r="AC245" s="114">
        <v>0</v>
      </c>
      <c r="AD245" s="114">
        <v>0</v>
      </c>
      <c r="AE245" s="114"/>
      <c r="AF245" s="114">
        <v>0</v>
      </c>
      <c r="AG245" s="114">
        <v>0</v>
      </c>
      <c r="AH245" s="114">
        <v>0</v>
      </c>
      <c r="AI245" s="113"/>
      <c r="AK245"/>
      <c r="AL245"/>
      <c r="AM245"/>
    </row>
    <row r="246" spans="1:39" s="157" customFormat="1" x14ac:dyDescent="0.25">
      <c r="A246" s="113"/>
      <c r="B246" s="113"/>
      <c r="C246" s="113"/>
      <c r="D246" s="113"/>
      <c r="E246" s="113"/>
      <c r="F246" s="113"/>
      <c r="G246" s="113"/>
      <c r="H246" s="113"/>
      <c r="I246" s="113"/>
      <c r="J246" s="113"/>
      <c r="K246" s="114"/>
      <c r="L246" s="114"/>
      <c r="M246" s="114"/>
      <c r="N246" s="114"/>
      <c r="O246" s="114"/>
      <c r="P246" s="114"/>
      <c r="Q246" s="156"/>
      <c r="R246" s="156"/>
      <c r="S246" s="156"/>
      <c r="T246" s="156"/>
      <c r="U246" s="156"/>
      <c r="V246" s="156"/>
      <c r="W246" s="156"/>
      <c r="X246" s="114">
        <v>0</v>
      </c>
      <c r="Y246" s="114">
        <v>0</v>
      </c>
      <c r="Z246" s="114">
        <f t="shared" si="4"/>
        <v>0</v>
      </c>
      <c r="AA246" s="114">
        <v>0</v>
      </c>
      <c r="AB246" s="114">
        <v>0</v>
      </c>
      <c r="AC246" s="114">
        <v>0</v>
      </c>
      <c r="AD246" s="114">
        <v>0</v>
      </c>
      <c r="AE246" s="114"/>
      <c r="AF246" s="114">
        <v>0</v>
      </c>
      <c r="AG246" s="114">
        <v>0</v>
      </c>
      <c r="AH246" s="114">
        <v>0</v>
      </c>
      <c r="AI246" s="113"/>
      <c r="AK246"/>
      <c r="AL246"/>
      <c r="AM246"/>
    </row>
    <row r="247" spans="1:39" s="157" customFormat="1" x14ac:dyDescent="0.25">
      <c r="A247" s="113"/>
      <c r="B247" s="113"/>
      <c r="C247" s="113"/>
      <c r="D247" s="113"/>
      <c r="E247" s="113"/>
      <c r="F247" s="113"/>
      <c r="G247" s="113"/>
      <c r="H247" s="113"/>
      <c r="I247" s="113"/>
      <c r="J247" s="113"/>
      <c r="K247" s="114"/>
      <c r="L247" s="114"/>
      <c r="M247" s="114"/>
      <c r="N247" s="114"/>
      <c r="O247" s="114"/>
      <c r="P247" s="114"/>
      <c r="Q247" s="156"/>
      <c r="R247" s="156"/>
      <c r="S247" s="156"/>
      <c r="T247" s="156"/>
      <c r="U247" s="156"/>
      <c r="V247" s="156"/>
      <c r="W247" s="156"/>
      <c r="X247" s="114">
        <v>0</v>
      </c>
      <c r="Y247" s="114">
        <v>0</v>
      </c>
      <c r="Z247" s="114">
        <f t="shared" si="4"/>
        <v>0</v>
      </c>
      <c r="AA247" s="114">
        <v>0</v>
      </c>
      <c r="AB247" s="114">
        <v>0</v>
      </c>
      <c r="AC247" s="114">
        <v>0</v>
      </c>
      <c r="AD247" s="114">
        <v>0</v>
      </c>
      <c r="AE247" s="114"/>
      <c r="AF247" s="114">
        <v>0</v>
      </c>
      <c r="AG247" s="114">
        <v>0</v>
      </c>
      <c r="AH247" s="114">
        <v>0</v>
      </c>
      <c r="AI247" s="113"/>
      <c r="AK247"/>
      <c r="AL247"/>
      <c r="AM247"/>
    </row>
    <row r="248" spans="1:39" s="157" customFormat="1" x14ac:dyDescent="0.25">
      <c r="A248" s="113"/>
      <c r="B248" s="113"/>
      <c r="C248" s="113"/>
      <c r="D248" s="113"/>
      <c r="E248" s="113"/>
      <c r="F248" s="113"/>
      <c r="G248" s="113"/>
      <c r="H248" s="113"/>
      <c r="I248" s="113"/>
      <c r="J248" s="113"/>
      <c r="K248" s="114"/>
      <c r="L248" s="114"/>
      <c r="M248" s="114"/>
      <c r="N248" s="114"/>
      <c r="O248" s="114"/>
      <c r="P248" s="114"/>
      <c r="Q248" s="156"/>
      <c r="R248" s="156"/>
      <c r="S248" s="156"/>
      <c r="T248" s="156"/>
      <c r="U248" s="156"/>
      <c r="V248" s="156"/>
      <c r="W248" s="156"/>
      <c r="X248" s="114">
        <v>0</v>
      </c>
      <c r="Y248" s="114">
        <v>0</v>
      </c>
      <c r="Z248" s="114">
        <f t="shared" si="4"/>
        <v>0</v>
      </c>
      <c r="AA248" s="114">
        <v>0</v>
      </c>
      <c r="AB248" s="114">
        <v>0</v>
      </c>
      <c r="AC248" s="114">
        <v>0</v>
      </c>
      <c r="AD248" s="114">
        <v>0</v>
      </c>
      <c r="AE248" s="114"/>
      <c r="AF248" s="114">
        <v>0</v>
      </c>
      <c r="AG248" s="114">
        <v>0</v>
      </c>
      <c r="AH248" s="114">
        <v>0</v>
      </c>
      <c r="AI248" s="113"/>
      <c r="AK248"/>
      <c r="AL248"/>
      <c r="AM248"/>
    </row>
    <row r="249" spans="1:39" s="157" customFormat="1" x14ac:dyDescent="0.25">
      <c r="A249" s="113"/>
      <c r="B249" s="113"/>
      <c r="C249" s="113"/>
      <c r="D249" s="113"/>
      <c r="E249" s="113"/>
      <c r="F249" s="113"/>
      <c r="G249" s="113"/>
      <c r="H249" s="113"/>
      <c r="I249" s="113"/>
      <c r="J249" s="113"/>
      <c r="K249" s="114"/>
      <c r="L249" s="114"/>
      <c r="M249" s="114"/>
      <c r="N249" s="114"/>
      <c r="O249" s="114"/>
      <c r="P249" s="114"/>
      <c r="Q249" s="156"/>
      <c r="R249" s="156"/>
      <c r="S249" s="156"/>
      <c r="T249" s="156"/>
      <c r="U249" s="156"/>
      <c r="V249" s="156"/>
      <c r="W249" s="156"/>
      <c r="X249" s="114">
        <v>0</v>
      </c>
      <c r="Y249" s="114">
        <v>0</v>
      </c>
      <c r="Z249" s="114">
        <f t="shared" si="4"/>
        <v>0</v>
      </c>
      <c r="AA249" s="114">
        <v>0</v>
      </c>
      <c r="AB249" s="114">
        <v>0</v>
      </c>
      <c r="AC249" s="114">
        <v>0</v>
      </c>
      <c r="AD249" s="114">
        <v>0</v>
      </c>
      <c r="AE249" s="114"/>
      <c r="AF249" s="114">
        <v>0</v>
      </c>
      <c r="AG249" s="114">
        <v>0</v>
      </c>
      <c r="AH249" s="114">
        <v>0</v>
      </c>
      <c r="AI249" s="113"/>
      <c r="AK249"/>
      <c r="AL249"/>
      <c r="AM249"/>
    </row>
    <row r="250" spans="1:39" s="157" customFormat="1" x14ac:dyDescent="0.25">
      <c r="A250" s="113"/>
      <c r="B250" s="113"/>
      <c r="C250" s="113"/>
      <c r="D250" s="113"/>
      <c r="E250" s="113"/>
      <c r="F250" s="113"/>
      <c r="G250" s="113"/>
      <c r="H250" s="113"/>
      <c r="I250" s="113"/>
      <c r="J250" s="113"/>
      <c r="K250" s="114"/>
      <c r="L250" s="114"/>
      <c r="M250" s="114"/>
      <c r="N250" s="114"/>
      <c r="O250" s="114"/>
      <c r="P250" s="114"/>
      <c r="Q250" s="156"/>
      <c r="R250" s="156"/>
      <c r="S250" s="156"/>
      <c r="T250" s="156"/>
      <c r="U250" s="156"/>
      <c r="V250" s="156"/>
      <c r="W250" s="156"/>
      <c r="X250" s="114">
        <v>0</v>
      </c>
      <c r="Y250" s="114">
        <v>0</v>
      </c>
      <c r="Z250" s="114">
        <f t="shared" si="4"/>
        <v>0</v>
      </c>
      <c r="AA250" s="114">
        <v>0</v>
      </c>
      <c r="AB250" s="114">
        <v>0</v>
      </c>
      <c r="AC250" s="114">
        <v>0</v>
      </c>
      <c r="AD250" s="114">
        <v>0</v>
      </c>
      <c r="AE250" s="114"/>
      <c r="AF250" s="114">
        <v>0</v>
      </c>
      <c r="AG250" s="114">
        <v>0</v>
      </c>
      <c r="AH250" s="114">
        <v>0</v>
      </c>
      <c r="AI250" s="113"/>
      <c r="AK250"/>
      <c r="AL250"/>
      <c r="AM250"/>
    </row>
    <row r="251" spans="1:39" s="157" customFormat="1" x14ac:dyDescent="0.25">
      <c r="A251" s="113"/>
      <c r="B251" s="113"/>
      <c r="C251" s="113"/>
      <c r="D251" s="113"/>
      <c r="E251" s="113"/>
      <c r="F251" s="113"/>
      <c r="G251" s="113"/>
      <c r="H251" s="113"/>
      <c r="I251" s="113"/>
      <c r="J251" s="113"/>
      <c r="K251" s="114"/>
      <c r="L251" s="114"/>
      <c r="M251" s="114"/>
      <c r="N251" s="114"/>
      <c r="O251" s="114"/>
      <c r="P251" s="114"/>
      <c r="Q251" s="156"/>
      <c r="R251" s="156"/>
      <c r="S251" s="156"/>
      <c r="T251" s="156"/>
      <c r="U251" s="156"/>
      <c r="V251" s="156"/>
      <c r="W251" s="156"/>
      <c r="X251" s="114">
        <v>0</v>
      </c>
      <c r="Y251" s="114">
        <v>0</v>
      </c>
      <c r="Z251" s="114">
        <f t="shared" si="4"/>
        <v>0</v>
      </c>
      <c r="AA251" s="114">
        <v>0</v>
      </c>
      <c r="AB251" s="114">
        <v>0</v>
      </c>
      <c r="AC251" s="114">
        <v>0</v>
      </c>
      <c r="AD251" s="114">
        <v>0</v>
      </c>
      <c r="AE251" s="114"/>
      <c r="AF251" s="114">
        <v>0</v>
      </c>
      <c r="AG251" s="114">
        <v>0</v>
      </c>
      <c r="AH251" s="114">
        <v>0</v>
      </c>
      <c r="AI251" s="113"/>
      <c r="AK251"/>
      <c r="AL251"/>
      <c r="AM251"/>
    </row>
    <row r="252" spans="1:39" s="157" customFormat="1" x14ac:dyDescent="0.25">
      <c r="A252" s="113"/>
      <c r="B252" s="113"/>
      <c r="C252" s="113"/>
      <c r="D252" s="113"/>
      <c r="E252" s="113"/>
      <c r="F252" s="113"/>
      <c r="G252" s="113"/>
      <c r="H252" s="113"/>
      <c r="I252" s="113"/>
      <c r="J252" s="113"/>
      <c r="K252" s="114"/>
      <c r="L252" s="114"/>
      <c r="M252" s="114"/>
      <c r="N252" s="114"/>
      <c r="O252" s="114"/>
      <c r="P252" s="114"/>
      <c r="Q252" s="156"/>
      <c r="R252" s="156"/>
      <c r="S252" s="156"/>
      <c r="T252" s="156"/>
      <c r="U252" s="156"/>
      <c r="V252" s="156"/>
      <c r="W252" s="156"/>
      <c r="X252" s="114">
        <v>0</v>
      </c>
      <c r="Y252" s="114">
        <v>0</v>
      </c>
      <c r="Z252" s="114">
        <f t="shared" si="4"/>
        <v>0</v>
      </c>
      <c r="AA252" s="114">
        <v>0</v>
      </c>
      <c r="AB252" s="114">
        <v>0</v>
      </c>
      <c r="AC252" s="114">
        <v>0</v>
      </c>
      <c r="AD252" s="114">
        <v>0</v>
      </c>
      <c r="AE252" s="114"/>
      <c r="AF252" s="114">
        <v>0</v>
      </c>
      <c r="AG252" s="114">
        <v>0</v>
      </c>
      <c r="AH252" s="114">
        <v>0</v>
      </c>
      <c r="AI252" s="113"/>
      <c r="AK252"/>
      <c r="AL252"/>
      <c r="AM252"/>
    </row>
    <row r="253" spans="1:39" s="157" customFormat="1" x14ac:dyDescent="0.25">
      <c r="A253" s="113"/>
      <c r="B253" s="113"/>
      <c r="C253" s="113"/>
      <c r="D253" s="113"/>
      <c r="E253" s="113"/>
      <c r="F253" s="113"/>
      <c r="G253" s="113"/>
      <c r="H253" s="113"/>
      <c r="I253" s="113"/>
      <c r="J253" s="113"/>
      <c r="K253" s="114"/>
      <c r="L253" s="114"/>
      <c r="M253" s="114"/>
      <c r="N253" s="114"/>
      <c r="O253" s="114"/>
      <c r="P253" s="114"/>
      <c r="Q253" s="156"/>
      <c r="R253" s="156"/>
      <c r="S253" s="156"/>
      <c r="T253" s="156"/>
      <c r="U253" s="156"/>
      <c r="V253" s="156"/>
      <c r="W253" s="156"/>
      <c r="X253" s="114">
        <v>0</v>
      </c>
      <c r="Y253" s="114">
        <v>0</v>
      </c>
      <c r="Z253" s="114">
        <f t="shared" si="4"/>
        <v>0</v>
      </c>
      <c r="AA253" s="114">
        <v>0</v>
      </c>
      <c r="AB253" s="114">
        <v>0</v>
      </c>
      <c r="AC253" s="114">
        <v>0</v>
      </c>
      <c r="AD253" s="114">
        <v>0</v>
      </c>
      <c r="AE253" s="114"/>
      <c r="AF253" s="114">
        <v>0</v>
      </c>
      <c r="AG253" s="114">
        <v>0</v>
      </c>
      <c r="AH253" s="114">
        <v>0</v>
      </c>
      <c r="AI253" s="113"/>
      <c r="AK253"/>
      <c r="AL253"/>
      <c r="AM253"/>
    </row>
    <row r="254" spans="1:39" s="157" customFormat="1" x14ac:dyDescent="0.25">
      <c r="A254" s="113"/>
      <c r="B254" s="113"/>
      <c r="C254" s="113"/>
      <c r="D254" s="113"/>
      <c r="E254" s="113"/>
      <c r="F254" s="113"/>
      <c r="G254" s="113"/>
      <c r="H254" s="113"/>
      <c r="I254" s="113"/>
      <c r="J254" s="113"/>
      <c r="K254" s="114"/>
      <c r="L254" s="114"/>
      <c r="M254" s="114"/>
      <c r="N254" s="114"/>
      <c r="O254" s="114"/>
      <c r="P254" s="114"/>
      <c r="Q254" s="156"/>
      <c r="R254" s="156"/>
      <c r="S254" s="156"/>
      <c r="T254" s="156"/>
      <c r="U254" s="156"/>
      <c r="V254" s="156"/>
      <c r="W254" s="156"/>
      <c r="X254" s="114">
        <v>0</v>
      </c>
      <c r="Y254" s="114">
        <v>0</v>
      </c>
      <c r="Z254" s="114">
        <f t="shared" si="4"/>
        <v>0</v>
      </c>
      <c r="AA254" s="114">
        <v>0</v>
      </c>
      <c r="AB254" s="114">
        <v>0</v>
      </c>
      <c r="AC254" s="114">
        <v>0</v>
      </c>
      <c r="AD254" s="114">
        <v>0</v>
      </c>
      <c r="AE254" s="114"/>
      <c r="AF254" s="114">
        <v>0</v>
      </c>
      <c r="AG254" s="114">
        <v>0</v>
      </c>
      <c r="AH254" s="114">
        <v>0</v>
      </c>
      <c r="AI254" s="113"/>
      <c r="AK254"/>
      <c r="AL254"/>
      <c r="AM254"/>
    </row>
    <row r="255" spans="1:39" s="157" customFormat="1" x14ac:dyDescent="0.25">
      <c r="A255" s="113"/>
      <c r="B255" s="113"/>
      <c r="C255" s="113"/>
      <c r="D255" s="113"/>
      <c r="E255" s="113"/>
      <c r="F255" s="113"/>
      <c r="G255" s="113"/>
      <c r="H255" s="113"/>
      <c r="I255" s="113"/>
      <c r="J255" s="113"/>
      <c r="K255" s="114"/>
      <c r="L255" s="114"/>
      <c r="M255" s="114"/>
      <c r="N255" s="114"/>
      <c r="O255" s="114"/>
      <c r="P255" s="114"/>
      <c r="Q255" s="156"/>
      <c r="R255" s="156"/>
      <c r="S255" s="156"/>
      <c r="T255" s="156"/>
      <c r="U255" s="156"/>
      <c r="V255" s="156"/>
      <c r="W255" s="156"/>
      <c r="X255" s="114">
        <v>0</v>
      </c>
      <c r="Y255" s="114">
        <v>0</v>
      </c>
      <c r="Z255" s="114">
        <f t="shared" si="4"/>
        <v>0</v>
      </c>
      <c r="AA255" s="114">
        <v>0</v>
      </c>
      <c r="AB255" s="114">
        <v>0</v>
      </c>
      <c r="AC255" s="114">
        <v>0</v>
      </c>
      <c r="AD255" s="114">
        <v>0</v>
      </c>
      <c r="AE255" s="114"/>
      <c r="AF255" s="114">
        <v>0</v>
      </c>
      <c r="AG255" s="114">
        <v>0</v>
      </c>
      <c r="AH255" s="114">
        <v>0</v>
      </c>
      <c r="AI255" s="113"/>
      <c r="AK255"/>
      <c r="AL255"/>
      <c r="AM255"/>
    </row>
    <row r="256" spans="1:39" s="157" customFormat="1" x14ac:dyDescent="0.25">
      <c r="A256" s="113"/>
      <c r="B256" s="113"/>
      <c r="C256" s="113"/>
      <c r="D256" s="113"/>
      <c r="E256" s="113"/>
      <c r="F256" s="113"/>
      <c r="G256" s="113"/>
      <c r="H256" s="113"/>
      <c r="I256" s="113"/>
      <c r="J256" s="113"/>
      <c r="K256" s="114"/>
      <c r="L256" s="114"/>
      <c r="M256" s="114"/>
      <c r="N256" s="114"/>
      <c r="O256" s="114"/>
      <c r="P256" s="114"/>
      <c r="Q256" s="156"/>
      <c r="R256" s="156"/>
      <c r="S256" s="156"/>
      <c r="T256" s="156"/>
      <c r="U256" s="156"/>
      <c r="V256" s="156"/>
      <c r="W256" s="156"/>
      <c r="X256" s="114">
        <v>0</v>
      </c>
      <c r="Y256" s="114">
        <v>0</v>
      </c>
      <c r="Z256" s="114">
        <f t="shared" si="4"/>
        <v>0</v>
      </c>
      <c r="AA256" s="114">
        <v>0</v>
      </c>
      <c r="AB256" s="114">
        <v>0</v>
      </c>
      <c r="AC256" s="114">
        <v>0</v>
      </c>
      <c r="AD256" s="114">
        <v>0</v>
      </c>
      <c r="AE256" s="114"/>
      <c r="AF256" s="114">
        <v>0</v>
      </c>
      <c r="AG256" s="114">
        <v>0</v>
      </c>
      <c r="AH256" s="114">
        <v>0</v>
      </c>
      <c r="AI256" s="113"/>
      <c r="AK256"/>
      <c r="AL256"/>
      <c r="AM256"/>
    </row>
    <row r="257" spans="1:39" s="157" customFormat="1" x14ac:dyDescent="0.25">
      <c r="A257" s="113"/>
      <c r="B257" s="113"/>
      <c r="C257" s="113"/>
      <c r="D257" s="113"/>
      <c r="E257" s="113"/>
      <c r="F257" s="113"/>
      <c r="G257" s="113"/>
      <c r="H257" s="113"/>
      <c r="I257" s="113"/>
      <c r="J257" s="113"/>
      <c r="K257" s="114"/>
      <c r="L257" s="114"/>
      <c r="M257" s="114"/>
      <c r="N257" s="114"/>
      <c r="O257" s="114"/>
      <c r="P257" s="114"/>
      <c r="Q257" s="156"/>
      <c r="R257" s="156"/>
      <c r="S257" s="156"/>
      <c r="T257" s="156"/>
      <c r="U257" s="156"/>
      <c r="V257" s="156"/>
      <c r="W257" s="156"/>
      <c r="X257" s="114">
        <v>0</v>
      </c>
      <c r="Y257" s="114">
        <v>0</v>
      </c>
      <c r="Z257" s="114">
        <f t="shared" si="4"/>
        <v>0</v>
      </c>
      <c r="AA257" s="114">
        <v>0</v>
      </c>
      <c r="AB257" s="114">
        <v>0</v>
      </c>
      <c r="AC257" s="114">
        <v>0</v>
      </c>
      <c r="AD257" s="114">
        <v>0</v>
      </c>
      <c r="AE257" s="114"/>
      <c r="AF257" s="114">
        <v>0</v>
      </c>
      <c r="AG257" s="114">
        <v>0</v>
      </c>
      <c r="AH257" s="114">
        <v>0</v>
      </c>
      <c r="AI257" s="113"/>
      <c r="AK257"/>
      <c r="AL257"/>
      <c r="AM257"/>
    </row>
    <row r="258" spans="1:39" s="157" customFormat="1" x14ac:dyDescent="0.25">
      <c r="A258" s="113"/>
      <c r="B258" s="113"/>
      <c r="C258" s="113"/>
      <c r="D258" s="113"/>
      <c r="E258" s="113"/>
      <c r="F258" s="113"/>
      <c r="G258" s="113"/>
      <c r="H258" s="113"/>
      <c r="I258" s="113"/>
      <c r="J258" s="113"/>
      <c r="K258" s="114"/>
      <c r="L258" s="114"/>
      <c r="M258" s="114"/>
      <c r="N258" s="114"/>
      <c r="O258" s="114"/>
      <c r="P258" s="114"/>
      <c r="Q258" s="156"/>
      <c r="R258" s="156"/>
      <c r="S258" s="156"/>
      <c r="T258" s="156"/>
      <c r="U258" s="156"/>
      <c r="V258" s="156"/>
      <c r="W258" s="156"/>
      <c r="X258" s="114">
        <v>0</v>
      </c>
      <c r="Y258" s="114">
        <v>0</v>
      </c>
      <c r="Z258" s="114">
        <f t="shared" si="4"/>
        <v>0</v>
      </c>
      <c r="AA258" s="114">
        <v>0</v>
      </c>
      <c r="AB258" s="114">
        <v>0</v>
      </c>
      <c r="AC258" s="114">
        <v>0</v>
      </c>
      <c r="AD258" s="114">
        <v>0</v>
      </c>
      <c r="AE258" s="114"/>
      <c r="AF258" s="114">
        <v>0</v>
      </c>
      <c r="AG258" s="114">
        <v>0</v>
      </c>
      <c r="AH258" s="114">
        <v>0</v>
      </c>
      <c r="AI258" s="113"/>
      <c r="AK258"/>
      <c r="AL258"/>
      <c r="AM258"/>
    </row>
    <row r="259" spans="1:39" s="157" customFormat="1" x14ac:dyDescent="0.25">
      <c r="A259" s="113"/>
      <c r="B259" s="113"/>
      <c r="C259" s="113"/>
      <c r="D259" s="113"/>
      <c r="E259" s="113"/>
      <c r="F259" s="113"/>
      <c r="G259" s="113"/>
      <c r="H259" s="113"/>
      <c r="I259" s="113"/>
      <c r="J259" s="113"/>
      <c r="K259" s="114"/>
      <c r="L259" s="114"/>
      <c r="M259" s="114"/>
      <c r="N259" s="114"/>
      <c r="O259" s="114"/>
      <c r="P259" s="114"/>
      <c r="Q259" s="156"/>
      <c r="R259" s="156"/>
      <c r="S259" s="156"/>
      <c r="T259" s="156"/>
      <c r="U259" s="156"/>
      <c r="V259" s="156"/>
      <c r="W259" s="156"/>
      <c r="X259" s="114">
        <v>0</v>
      </c>
      <c r="Y259" s="114">
        <v>0</v>
      </c>
      <c r="Z259" s="114">
        <f t="shared" si="4"/>
        <v>0</v>
      </c>
      <c r="AA259" s="114">
        <v>0</v>
      </c>
      <c r="AB259" s="114">
        <v>0</v>
      </c>
      <c r="AC259" s="114">
        <v>0</v>
      </c>
      <c r="AD259" s="114">
        <v>0</v>
      </c>
      <c r="AE259" s="114"/>
      <c r="AF259" s="114">
        <v>0</v>
      </c>
      <c r="AG259" s="114">
        <v>0</v>
      </c>
      <c r="AH259" s="114">
        <v>0</v>
      </c>
      <c r="AI259" s="113"/>
      <c r="AK259"/>
      <c r="AL259"/>
      <c r="AM259"/>
    </row>
    <row r="260" spans="1:39" s="157" customFormat="1" x14ac:dyDescent="0.25">
      <c r="A260" s="113"/>
      <c r="B260" s="113"/>
      <c r="C260" s="113"/>
      <c r="D260" s="113"/>
      <c r="E260" s="113"/>
      <c r="F260" s="113"/>
      <c r="G260" s="113"/>
      <c r="H260" s="113"/>
      <c r="I260" s="113"/>
      <c r="J260" s="113"/>
      <c r="K260" s="114"/>
      <c r="L260" s="114"/>
      <c r="M260" s="114"/>
      <c r="N260" s="114"/>
      <c r="O260" s="114"/>
      <c r="P260" s="114"/>
      <c r="Q260" s="156"/>
      <c r="R260" s="156"/>
      <c r="S260" s="156"/>
      <c r="T260" s="156"/>
      <c r="U260" s="156"/>
      <c r="V260" s="156"/>
      <c r="W260" s="156"/>
      <c r="X260" s="114">
        <v>0</v>
      </c>
      <c r="Y260" s="114">
        <v>0</v>
      </c>
      <c r="Z260" s="114">
        <f t="shared" si="4"/>
        <v>0</v>
      </c>
      <c r="AA260" s="114">
        <v>0</v>
      </c>
      <c r="AB260" s="114">
        <v>0</v>
      </c>
      <c r="AC260" s="114">
        <v>0</v>
      </c>
      <c r="AD260" s="114">
        <v>0</v>
      </c>
      <c r="AE260" s="114"/>
      <c r="AF260" s="114">
        <v>0</v>
      </c>
      <c r="AG260" s="114">
        <v>0</v>
      </c>
      <c r="AH260" s="114">
        <v>0</v>
      </c>
      <c r="AI260" s="113"/>
      <c r="AK260"/>
      <c r="AL260"/>
      <c r="AM260"/>
    </row>
    <row r="261" spans="1:39" s="157" customFormat="1" x14ac:dyDescent="0.25">
      <c r="A261" s="113"/>
      <c r="B261" s="113"/>
      <c r="C261" s="113"/>
      <c r="D261" s="113"/>
      <c r="E261" s="113"/>
      <c r="F261" s="113"/>
      <c r="G261" s="113"/>
      <c r="H261" s="113"/>
      <c r="I261" s="113"/>
      <c r="J261" s="113"/>
      <c r="K261" s="114"/>
      <c r="L261" s="114"/>
      <c r="M261" s="114"/>
      <c r="N261" s="114"/>
      <c r="O261" s="114"/>
      <c r="P261" s="114"/>
      <c r="Q261" s="156"/>
      <c r="R261" s="156"/>
      <c r="S261" s="156"/>
      <c r="T261" s="156"/>
      <c r="U261" s="156"/>
      <c r="V261" s="156"/>
      <c r="W261" s="156"/>
      <c r="X261" s="114">
        <v>0</v>
      </c>
      <c r="Y261" s="114">
        <v>0</v>
      </c>
      <c r="Z261" s="114">
        <f t="shared" si="4"/>
        <v>0</v>
      </c>
      <c r="AA261" s="114">
        <v>0</v>
      </c>
      <c r="AB261" s="114">
        <v>0</v>
      </c>
      <c r="AC261" s="114">
        <v>0</v>
      </c>
      <c r="AD261" s="114">
        <v>0</v>
      </c>
      <c r="AE261" s="114"/>
      <c r="AF261" s="114">
        <v>0</v>
      </c>
      <c r="AG261" s="114">
        <v>0</v>
      </c>
      <c r="AH261" s="114">
        <v>0</v>
      </c>
      <c r="AI261" s="113"/>
      <c r="AK261"/>
      <c r="AL261"/>
      <c r="AM261"/>
    </row>
    <row r="262" spans="1:39" s="157" customFormat="1" x14ac:dyDescent="0.25">
      <c r="A262" s="113"/>
      <c r="B262" s="113"/>
      <c r="C262" s="113"/>
      <c r="D262" s="113"/>
      <c r="E262" s="113"/>
      <c r="F262" s="113"/>
      <c r="G262" s="113"/>
      <c r="H262" s="113"/>
      <c r="I262" s="113"/>
      <c r="J262" s="113"/>
      <c r="K262" s="114"/>
      <c r="L262" s="114"/>
      <c r="M262" s="114"/>
      <c r="N262" s="114"/>
      <c r="O262" s="114"/>
      <c r="P262" s="114"/>
      <c r="Q262" s="156"/>
      <c r="R262" s="156"/>
      <c r="S262" s="156"/>
      <c r="T262" s="156"/>
      <c r="U262" s="156"/>
      <c r="V262" s="156"/>
      <c r="W262" s="156"/>
      <c r="X262" s="114">
        <v>0</v>
      </c>
      <c r="Y262" s="114">
        <v>0</v>
      </c>
      <c r="Z262" s="114">
        <f t="shared" si="4"/>
        <v>0</v>
      </c>
      <c r="AA262" s="114">
        <v>0</v>
      </c>
      <c r="AB262" s="114">
        <v>0</v>
      </c>
      <c r="AC262" s="114">
        <v>0</v>
      </c>
      <c r="AD262" s="114">
        <v>0</v>
      </c>
      <c r="AE262" s="114"/>
      <c r="AF262" s="114">
        <v>0</v>
      </c>
      <c r="AG262" s="114">
        <v>0</v>
      </c>
      <c r="AH262" s="114">
        <v>0</v>
      </c>
      <c r="AI262" s="113"/>
      <c r="AK262"/>
      <c r="AL262"/>
      <c r="AM262"/>
    </row>
    <row r="263" spans="1:39" s="157" customFormat="1" x14ac:dyDescent="0.25">
      <c r="A263" s="113"/>
      <c r="B263" s="113"/>
      <c r="C263" s="113"/>
      <c r="D263" s="113"/>
      <c r="E263" s="113"/>
      <c r="F263" s="113"/>
      <c r="G263" s="113"/>
      <c r="H263" s="113"/>
      <c r="I263" s="113"/>
      <c r="J263" s="113"/>
      <c r="K263" s="114"/>
      <c r="L263" s="114"/>
      <c r="M263" s="114"/>
      <c r="N263" s="114"/>
      <c r="O263" s="114"/>
      <c r="P263" s="114"/>
      <c r="Q263" s="156"/>
      <c r="R263" s="156"/>
      <c r="S263" s="156"/>
      <c r="T263" s="156"/>
      <c r="U263" s="156"/>
      <c r="V263" s="156"/>
      <c r="W263" s="156"/>
      <c r="X263" s="114">
        <v>0</v>
      </c>
      <c r="Y263" s="114">
        <v>0</v>
      </c>
      <c r="Z263" s="114">
        <f t="shared" si="4"/>
        <v>0</v>
      </c>
      <c r="AA263" s="114">
        <v>0</v>
      </c>
      <c r="AB263" s="114">
        <v>0</v>
      </c>
      <c r="AC263" s="114">
        <v>0</v>
      </c>
      <c r="AD263" s="114">
        <v>0</v>
      </c>
      <c r="AE263" s="114"/>
      <c r="AF263" s="114">
        <v>0</v>
      </c>
      <c r="AG263" s="114">
        <v>0</v>
      </c>
      <c r="AH263" s="114">
        <v>0</v>
      </c>
      <c r="AI263" s="113"/>
      <c r="AK263"/>
      <c r="AL263"/>
      <c r="AM263"/>
    </row>
    <row r="264" spans="1:39" s="157" customFormat="1" x14ac:dyDescent="0.25">
      <c r="A264" s="113"/>
      <c r="B264" s="113"/>
      <c r="C264" s="113"/>
      <c r="D264" s="113"/>
      <c r="E264" s="113"/>
      <c r="F264" s="113"/>
      <c r="G264" s="113"/>
      <c r="H264" s="113"/>
      <c r="I264" s="113"/>
      <c r="J264" s="113"/>
      <c r="K264" s="114"/>
      <c r="L264" s="114"/>
      <c r="M264" s="114"/>
      <c r="N264" s="114"/>
      <c r="O264" s="114"/>
      <c r="P264" s="114"/>
      <c r="Q264" s="156"/>
      <c r="R264" s="156"/>
      <c r="S264" s="156"/>
      <c r="T264" s="156"/>
      <c r="U264" s="156"/>
      <c r="V264" s="156"/>
      <c r="W264" s="156"/>
      <c r="X264" s="114">
        <v>0</v>
      </c>
      <c r="Y264" s="114">
        <v>0</v>
      </c>
      <c r="Z264" s="114">
        <f t="shared" si="4"/>
        <v>0</v>
      </c>
      <c r="AA264" s="114">
        <v>0</v>
      </c>
      <c r="AB264" s="114">
        <v>0</v>
      </c>
      <c r="AC264" s="114">
        <v>0</v>
      </c>
      <c r="AD264" s="114">
        <v>0</v>
      </c>
      <c r="AE264" s="114"/>
      <c r="AF264" s="114">
        <v>0</v>
      </c>
      <c r="AG264" s="114">
        <v>0</v>
      </c>
      <c r="AH264" s="114">
        <v>0</v>
      </c>
      <c r="AI264" s="113"/>
      <c r="AK264"/>
      <c r="AL264"/>
      <c r="AM264"/>
    </row>
    <row r="265" spans="1:39" s="157" customFormat="1" x14ac:dyDescent="0.25">
      <c r="A265" s="113"/>
      <c r="B265" s="113"/>
      <c r="C265" s="113"/>
      <c r="D265" s="113"/>
      <c r="E265" s="113"/>
      <c r="F265" s="113"/>
      <c r="G265" s="113"/>
      <c r="H265" s="113"/>
      <c r="I265" s="113"/>
      <c r="J265" s="113"/>
      <c r="K265" s="114"/>
      <c r="L265" s="114"/>
      <c r="M265" s="114"/>
      <c r="N265" s="114"/>
      <c r="O265" s="114"/>
      <c r="P265" s="114"/>
      <c r="Q265" s="156"/>
      <c r="R265" s="156"/>
      <c r="S265" s="156"/>
      <c r="T265" s="156"/>
      <c r="U265" s="156"/>
      <c r="V265" s="156"/>
      <c r="W265" s="156"/>
      <c r="X265" s="114">
        <v>0</v>
      </c>
      <c r="Y265" s="114">
        <v>0</v>
      </c>
      <c r="Z265" s="114">
        <f t="shared" si="4"/>
        <v>0</v>
      </c>
      <c r="AA265" s="114">
        <v>0</v>
      </c>
      <c r="AB265" s="114">
        <v>0</v>
      </c>
      <c r="AC265" s="114">
        <v>0</v>
      </c>
      <c r="AD265" s="114">
        <v>0</v>
      </c>
      <c r="AE265" s="114"/>
      <c r="AF265" s="114">
        <v>0</v>
      </c>
      <c r="AG265" s="114">
        <v>0</v>
      </c>
      <c r="AH265" s="114">
        <v>0</v>
      </c>
      <c r="AI265" s="113"/>
      <c r="AK265"/>
      <c r="AL265"/>
      <c r="AM265"/>
    </row>
    <row r="266" spans="1:39" s="157" customFormat="1" x14ac:dyDescent="0.25">
      <c r="A266" s="113"/>
      <c r="B266" s="113"/>
      <c r="C266" s="113"/>
      <c r="D266" s="113"/>
      <c r="E266" s="113"/>
      <c r="F266" s="113"/>
      <c r="G266" s="113"/>
      <c r="H266" s="113"/>
      <c r="I266" s="113"/>
      <c r="J266" s="113"/>
      <c r="K266" s="114"/>
      <c r="L266" s="114"/>
      <c r="M266" s="114"/>
      <c r="N266" s="114"/>
      <c r="O266" s="114"/>
      <c r="P266" s="114"/>
      <c r="Q266" s="156"/>
      <c r="R266" s="156"/>
      <c r="S266" s="156"/>
      <c r="T266" s="156"/>
      <c r="U266" s="156"/>
      <c r="V266" s="156"/>
      <c r="W266" s="156"/>
      <c r="X266" s="114">
        <v>0</v>
      </c>
      <c r="Y266" s="114">
        <v>0</v>
      </c>
      <c r="Z266" s="114">
        <f t="shared" si="4"/>
        <v>0</v>
      </c>
      <c r="AA266" s="114">
        <v>0</v>
      </c>
      <c r="AB266" s="114">
        <v>0</v>
      </c>
      <c r="AC266" s="114">
        <v>0</v>
      </c>
      <c r="AD266" s="114">
        <v>0</v>
      </c>
      <c r="AE266" s="114"/>
      <c r="AF266" s="114">
        <v>0</v>
      </c>
      <c r="AG266" s="114">
        <v>0</v>
      </c>
      <c r="AH266" s="114">
        <v>0</v>
      </c>
      <c r="AI266" s="113"/>
      <c r="AK266"/>
      <c r="AL266"/>
      <c r="AM266"/>
    </row>
    <row r="267" spans="1:39" s="157" customFormat="1" x14ac:dyDescent="0.25">
      <c r="A267" s="113"/>
      <c r="B267" s="113"/>
      <c r="C267" s="113"/>
      <c r="D267" s="113"/>
      <c r="E267" s="113"/>
      <c r="F267" s="113"/>
      <c r="G267" s="113"/>
      <c r="H267" s="113"/>
      <c r="I267" s="113"/>
      <c r="J267" s="113"/>
      <c r="K267" s="114"/>
      <c r="L267" s="114"/>
      <c r="M267" s="114"/>
      <c r="N267" s="114"/>
      <c r="O267" s="114"/>
      <c r="P267" s="114"/>
      <c r="Q267" s="156"/>
      <c r="R267" s="156"/>
      <c r="S267" s="156"/>
      <c r="T267" s="156"/>
      <c r="U267" s="156"/>
      <c r="V267" s="156"/>
      <c r="W267" s="156"/>
      <c r="X267" s="114">
        <v>0</v>
      </c>
      <c r="Y267" s="114">
        <v>0</v>
      </c>
      <c r="Z267" s="114">
        <f t="shared" si="4"/>
        <v>0</v>
      </c>
      <c r="AA267" s="114">
        <v>0</v>
      </c>
      <c r="AB267" s="114">
        <v>0</v>
      </c>
      <c r="AC267" s="114">
        <v>0</v>
      </c>
      <c r="AD267" s="114">
        <v>0</v>
      </c>
      <c r="AE267" s="114"/>
      <c r="AF267" s="114">
        <v>0</v>
      </c>
      <c r="AG267" s="114">
        <v>0</v>
      </c>
      <c r="AH267" s="114">
        <v>0</v>
      </c>
      <c r="AI267" s="113"/>
      <c r="AK267"/>
      <c r="AL267"/>
      <c r="AM267"/>
    </row>
    <row r="268" spans="1:39" s="157" customFormat="1" x14ac:dyDescent="0.25">
      <c r="A268" s="113"/>
      <c r="B268" s="113"/>
      <c r="C268" s="113"/>
      <c r="D268" s="113"/>
      <c r="E268" s="113"/>
      <c r="F268" s="113"/>
      <c r="G268" s="113"/>
      <c r="H268" s="113"/>
      <c r="I268" s="113"/>
      <c r="J268" s="113"/>
      <c r="K268" s="114"/>
      <c r="L268" s="114"/>
      <c r="M268" s="114"/>
      <c r="N268" s="114"/>
      <c r="O268" s="114"/>
      <c r="P268" s="114"/>
      <c r="Q268" s="156"/>
      <c r="R268" s="156"/>
      <c r="S268" s="156"/>
      <c r="T268" s="156"/>
      <c r="U268" s="156"/>
      <c r="V268" s="156"/>
      <c r="W268" s="156"/>
      <c r="X268" s="114">
        <v>0</v>
      </c>
      <c r="Y268" s="114">
        <v>0</v>
      </c>
      <c r="Z268" s="114">
        <f t="shared" si="4"/>
        <v>0</v>
      </c>
      <c r="AA268" s="114">
        <v>0</v>
      </c>
      <c r="AB268" s="114">
        <v>0</v>
      </c>
      <c r="AC268" s="114">
        <v>0</v>
      </c>
      <c r="AD268" s="114">
        <v>0</v>
      </c>
      <c r="AE268" s="114"/>
      <c r="AF268" s="114">
        <v>0</v>
      </c>
      <c r="AG268" s="114">
        <v>0</v>
      </c>
      <c r="AH268" s="114">
        <v>0</v>
      </c>
      <c r="AI268" s="113"/>
      <c r="AK268"/>
      <c r="AL268"/>
      <c r="AM268"/>
    </row>
    <row r="269" spans="1:39" s="157" customFormat="1" x14ac:dyDescent="0.25">
      <c r="A269" s="113"/>
      <c r="B269" s="113"/>
      <c r="C269" s="113"/>
      <c r="D269" s="113"/>
      <c r="E269" s="113"/>
      <c r="F269" s="113"/>
      <c r="G269" s="113"/>
      <c r="H269" s="113"/>
      <c r="I269" s="113"/>
      <c r="J269" s="113"/>
      <c r="K269" s="114"/>
      <c r="L269" s="114"/>
      <c r="M269" s="114"/>
      <c r="N269" s="114"/>
      <c r="O269" s="114"/>
      <c r="P269" s="114"/>
      <c r="Q269" s="156"/>
      <c r="R269" s="156"/>
      <c r="S269" s="156"/>
      <c r="T269" s="156"/>
      <c r="U269" s="156"/>
      <c r="V269" s="156"/>
      <c r="W269" s="156"/>
      <c r="X269" s="114">
        <v>0</v>
      </c>
      <c r="Y269" s="114">
        <v>0</v>
      </c>
      <c r="Z269" s="114">
        <f t="shared" si="4"/>
        <v>0</v>
      </c>
      <c r="AA269" s="114">
        <v>0</v>
      </c>
      <c r="AB269" s="114">
        <v>0</v>
      </c>
      <c r="AC269" s="114">
        <v>0</v>
      </c>
      <c r="AD269" s="114">
        <v>0</v>
      </c>
      <c r="AE269" s="114"/>
      <c r="AF269" s="114">
        <v>0</v>
      </c>
      <c r="AG269" s="114">
        <v>0</v>
      </c>
      <c r="AH269" s="114">
        <v>0</v>
      </c>
      <c r="AI269" s="113"/>
      <c r="AK269"/>
      <c r="AL269"/>
      <c r="AM269"/>
    </row>
    <row r="270" spans="1:39" s="157" customFormat="1" x14ac:dyDescent="0.25">
      <c r="A270" s="113"/>
      <c r="B270" s="113"/>
      <c r="C270" s="113"/>
      <c r="D270" s="113"/>
      <c r="E270" s="113"/>
      <c r="F270" s="113"/>
      <c r="G270" s="113"/>
      <c r="H270" s="113"/>
      <c r="I270" s="113"/>
      <c r="J270" s="113"/>
      <c r="K270" s="114"/>
      <c r="L270" s="114"/>
      <c r="M270" s="114"/>
      <c r="N270" s="114"/>
      <c r="O270" s="114"/>
      <c r="P270" s="114"/>
      <c r="Q270" s="156"/>
      <c r="R270" s="156"/>
      <c r="S270" s="156"/>
      <c r="T270" s="156"/>
      <c r="U270" s="156"/>
      <c r="V270" s="156"/>
      <c r="W270" s="156"/>
      <c r="X270" s="114">
        <v>0</v>
      </c>
      <c r="Y270" s="114">
        <v>0</v>
      </c>
      <c r="Z270" s="114">
        <f t="shared" si="4"/>
        <v>0</v>
      </c>
      <c r="AA270" s="114">
        <v>0</v>
      </c>
      <c r="AB270" s="114">
        <v>0</v>
      </c>
      <c r="AC270" s="114">
        <v>0</v>
      </c>
      <c r="AD270" s="114">
        <v>0</v>
      </c>
      <c r="AE270" s="114"/>
      <c r="AF270" s="114">
        <v>0</v>
      </c>
      <c r="AG270" s="114">
        <v>0</v>
      </c>
      <c r="AH270" s="114">
        <v>0</v>
      </c>
      <c r="AI270" s="113"/>
      <c r="AK270"/>
      <c r="AL270"/>
      <c r="AM270"/>
    </row>
    <row r="271" spans="1:39" s="157" customFormat="1" x14ac:dyDescent="0.25">
      <c r="A271" s="113"/>
      <c r="B271" s="113"/>
      <c r="C271" s="113"/>
      <c r="D271" s="113"/>
      <c r="E271" s="113"/>
      <c r="F271" s="113"/>
      <c r="G271" s="113"/>
      <c r="H271" s="113"/>
      <c r="I271" s="113"/>
      <c r="J271" s="113"/>
      <c r="K271" s="114"/>
      <c r="L271" s="114"/>
      <c r="M271" s="114"/>
      <c r="N271" s="114"/>
      <c r="O271" s="114"/>
      <c r="P271" s="114"/>
      <c r="Q271" s="156"/>
      <c r="R271" s="156"/>
      <c r="S271" s="156"/>
      <c r="T271" s="156"/>
      <c r="U271" s="156"/>
      <c r="V271" s="156"/>
      <c r="W271" s="156"/>
      <c r="X271" s="114">
        <v>0</v>
      </c>
      <c r="Y271" s="114">
        <v>0</v>
      </c>
      <c r="Z271" s="114">
        <f t="shared" si="4"/>
        <v>0</v>
      </c>
      <c r="AA271" s="114">
        <v>0</v>
      </c>
      <c r="AB271" s="114">
        <v>0</v>
      </c>
      <c r="AC271" s="114">
        <v>0</v>
      </c>
      <c r="AD271" s="114">
        <v>0</v>
      </c>
      <c r="AE271" s="114"/>
      <c r="AF271" s="114">
        <v>0</v>
      </c>
      <c r="AG271" s="114">
        <v>0</v>
      </c>
      <c r="AH271" s="114">
        <v>0</v>
      </c>
      <c r="AI271" s="113"/>
      <c r="AK271"/>
      <c r="AL271"/>
      <c r="AM271"/>
    </row>
    <row r="272" spans="1:39" s="157" customFormat="1" x14ac:dyDescent="0.25">
      <c r="A272" s="113"/>
      <c r="B272" s="113"/>
      <c r="C272" s="113"/>
      <c r="D272" s="113"/>
      <c r="E272" s="113"/>
      <c r="F272" s="113"/>
      <c r="G272" s="113"/>
      <c r="H272" s="113"/>
      <c r="I272" s="113"/>
      <c r="J272" s="113"/>
      <c r="K272" s="114"/>
      <c r="L272" s="114"/>
      <c r="M272" s="114"/>
      <c r="N272" s="114"/>
      <c r="O272" s="114"/>
      <c r="P272" s="114"/>
      <c r="Q272" s="156"/>
      <c r="R272" s="156"/>
      <c r="S272" s="156"/>
      <c r="T272" s="156"/>
      <c r="U272" s="156"/>
      <c r="V272" s="156"/>
      <c r="W272" s="156"/>
      <c r="X272" s="114">
        <v>0</v>
      </c>
      <c r="Y272" s="114">
        <v>0</v>
      </c>
      <c r="Z272" s="114">
        <f t="shared" si="4"/>
        <v>0</v>
      </c>
      <c r="AA272" s="114">
        <v>0</v>
      </c>
      <c r="AB272" s="114">
        <v>0</v>
      </c>
      <c r="AC272" s="114">
        <v>0</v>
      </c>
      <c r="AD272" s="114">
        <v>0</v>
      </c>
      <c r="AE272" s="114"/>
      <c r="AF272" s="114">
        <v>0</v>
      </c>
      <c r="AG272" s="114">
        <v>0</v>
      </c>
      <c r="AH272" s="114">
        <v>0</v>
      </c>
      <c r="AI272" s="113"/>
      <c r="AK272"/>
      <c r="AL272"/>
      <c r="AM272"/>
    </row>
    <row r="273" spans="1:39" s="157" customFormat="1" x14ac:dyDescent="0.25">
      <c r="A273" s="113"/>
      <c r="B273" s="113"/>
      <c r="C273" s="113"/>
      <c r="D273" s="113"/>
      <c r="E273" s="113"/>
      <c r="F273" s="113"/>
      <c r="G273" s="113"/>
      <c r="H273" s="113"/>
      <c r="I273" s="113"/>
      <c r="J273" s="113"/>
      <c r="K273" s="114"/>
      <c r="L273" s="114"/>
      <c r="M273" s="114"/>
      <c r="N273" s="114"/>
      <c r="O273" s="114"/>
      <c r="P273" s="114"/>
      <c r="Q273" s="156"/>
      <c r="R273" s="156"/>
      <c r="S273" s="156"/>
      <c r="T273" s="156"/>
      <c r="U273" s="156"/>
      <c r="V273" s="156"/>
      <c r="W273" s="156"/>
      <c r="X273" s="114">
        <v>0</v>
      </c>
      <c r="Y273" s="114">
        <v>0</v>
      </c>
      <c r="Z273" s="114">
        <f t="shared" si="4"/>
        <v>0</v>
      </c>
      <c r="AA273" s="114">
        <v>0</v>
      </c>
      <c r="AB273" s="114">
        <v>0</v>
      </c>
      <c r="AC273" s="114">
        <v>0</v>
      </c>
      <c r="AD273" s="114">
        <v>0</v>
      </c>
      <c r="AE273" s="114"/>
      <c r="AF273" s="114">
        <v>0</v>
      </c>
      <c r="AG273" s="114">
        <v>0</v>
      </c>
      <c r="AH273" s="114">
        <v>0</v>
      </c>
      <c r="AI273" s="113"/>
      <c r="AK273"/>
      <c r="AL273"/>
      <c r="AM273"/>
    </row>
    <row r="274" spans="1:39" s="157" customFormat="1" x14ac:dyDescent="0.25">
      <c r="A274" s="113"/>
      <c r="B274" s="113"/>
      <c r="C274" s="113"/>
      <c r="D274" s="113"/>
      <c r="E274" s="113"/>
      <c r="F274" s="113"/>
      <c r="G274" s="113"/>
      <c r="H274" s="113"/>
      <c r="I274" s="113"/>
      <c r="J274" s="113"/>
      <c r="K274" s="114"/>
      <c r="L274" s="114"/>
      <c r="M274" s="114"/>
      <c r="N274" s="114"/>
      <c r="O274" s="114"/>
      <c r="P274" s="114"/>
      <c r="Q274" s="156"/>
      <c r="R274" s="156"/>
      <c r="S274" s="156"/>
      <c r="T274" s="156"/>
      <c r="U274" s="156"/>
      <c r="V274" s="156"/>
      <c r="W274" s="156"/>
      <c r="X274" s="114">
        <v>0</v>
      </c>
      <c r="Y274" s="114">
        <v>0</v>
      </c>
      <c r="Z274" s="114"/>
      <c r="AA274" s="114"/>
      <c r="AB274" s="114"/>
      <c r="AC274" s="114"/>
      <c r="AD274" s="114"/>
      <c r="AE274" s="114"/>
      <c r="AF274" s="114"/>
      <c r="AG274" s="114"/>
      <c r="AH274" s="114"/>
      <c r="AI274" s="113"/>
      <c r="AK274"/>
      <c r="AL274"/>
      <c r="AM274"/>
    </row>
  </sheetData>
  <mergeCells count="150">
    <mergeCell ref="F155:I155"/>
    <mergeCell ref="A132:I132"/>
    <mergeCell ref="E133:G133"/>
    <mergeCell ref="H133:I133"/>
    <mergeCell ref="A146:D149"/>
    <mergeCell ref="F146:I146"/>
    <mergeCell ref="F148:I148"/>
    <mergeCell ref="E127:G127"/>
    <mergeCell ref="H127:I127"/>
    <mergeCell ref="H128:I128"/>
    <mergeCell ref="E129:G129"/>
    <mergeCell ref="H129:I129"/>
    <mergeCell ref="A131:D131"/>
    <mergeCell ref="H131:I131"/>
    <mergeCell ref="H122:I122"/>
    <mergeCell ref="H123:I123"/>
    <mergeCell ref="H124:I124"/>
    <mergeCell ref="H125:I125"/>
    <mergeCell ref="E126:G126"/>
    <mergeCell ref="H126:I126"/>
    <mergeCell ref="H116:I116"/>
    <mergeCell ref="H117:I117"/>
    <mergeCell ref="H118:I118"/>
    <mergeCell ref="H119:I119"/>
    <mergeCell ref="H120:I120"/>
    <mergeCell ref="H121:I121"/>
    <mergeCell ref="H110:I110"/>
    <mergeCell ref="H111:I111"/>
    <mergeCell ref="H112:I112"/>
    <mergeCell ref="H113:I113"/>
    <mergeCell ref="H114:I114"/>
    <mergeCell ref="H115:I115"/>
    <mergeCell ref="H104:I104"/>
    <mergeCell ref="H105:I105"/>
    <mergeCell ref="H106:I106"/>
    <mergeCell ref="H107:I107"/>
    <mergeCell ref="H108:I108"/>
    <mergeCell ref="H109:I109"/>
    <mergeCell ref="H98:I98"/>
    <mergeCell ref="H99:I99"/>
    <mergeCell ref="H100:I100"/>
    <mergeCell ref="H101:I101"/>
    <mergeCell ref="H102:I102"/>
    <mergeCell ref="H103:I103"/>
    <mergeCell ref="H92:I92"/>
    <mergeCell ref="H93:I93"/>
    <mergeCell ref="H94:I94"/>
    <mergeCell ref="H95:I95"/>
    <mergeCell ref="H96:I96"/>
    <mergeCell ref="H97:I97"/>
    <mergeCell ref="H86:I86"/>
    <mergeCell ref="H87:I87"/>
    <mergeCell ref="H88:I88"/>
    <mergeCell ref="H89:I89"/>
    <mergeCell ref="H90:I90"/>
    <mergeCell ref="H91:I91"/>
    <mergeCell ref="H80:I80"/>
    <mergeCell ref="H81:I81"/>
    <mergeCell ref="H82:I82"/>
    <mergeCell ref="H83:I83"/>
    <mergeCell ref="H84:I84"/>
    <mergeCell ref="H85:I85"/>
    <mergeCell ref="H74:I74"/>
    <mergeCell ref="H75:I75"/>
    <mergeCell ref="H76:I76"/>
    <mergeCell ref="H77:I77"/>
    <mergeCell ref="H78:I78"/>
    <mergeCell ref="H79:I79"/>
    <mergeCell ref="H68:I68"/>
    <mergeCell ref="H69:I69"/>
    <mergeCell ref="H70:I70"/>
    <mergeCell ref="H71:I71"/>
    <mergeCell ref="H72:I72"/>
    <mergeCell ref="H73:I73"/>
    <mergeCell ref="H64:I64"/>
    <mergeCell ref="H65:I65"/>
    <mergeCell ref="F66:G66"/>
    <mergeCell ref="H66:I66"/>
    <mergeCell ref="F67:G67"/>
    <mergeCell ref="H67:I67"/>
    <mergeCell ref="H58:I58"/>
    <mergeCell ref="H59:I59"/>
    <mergeCell ref="H60:I60"/>
    <mergeCell ref="H61:I61"/>
    <mergeCell ref="H62:I62"/>
    <mergeCell ref="H63:I63"/>
    <mergeCell ref="H52:I52"/>
    <mergeCell ref="H53:I53"/>
    <mergeCell ref="H54:I54"/>
    <mergeCell ref="H55:I55"/>
    <mergeCell ref="H56:I56"/>
    <mergeCell ref="H57:I57"/>
    <mergeCell ref="H46:I46"/>
    <mergeCell ref="H47:I47"/>
    <mergeCell ref="H48:I48"/>
    <mergeCell ref="H49:I49"/>
    <mergeCell ref="H50:I50"/>
    <mergeCell ref="H51:I51"/>
    <mergeCell ref="H40:I40"/>
    <mergeCell ref="H41:I41"/>
    <mergeCell ref="H42:I42"/>
    <mergeCell ref="H43:I43"/>
    <mergeCell ref="H44:I44"/>
    <mergeCell ref="H45:I45"/>
    <mergeCell ref="H34:I34"/>
    <mergeCell ref="H35:I35"/>
    <mergeCell ref="H36:I36"/>
    <mergeCell ref="H37:I37"/>
    <mergeCell ref="H38:I38"/>
    <mergeCell ref="H39:I39"/>
    <mergeCell ref="H28:I28"/>
    <mergeCell ref="H29:I29"/>
    <mergeCell ref="H30:I30"/>
    <mergeCell ref="H31:I31"/>
    <mergeCell ref="H32:I32"/>
    <mergeCell ref="H33:I33"/>
    <mergeCell ref="H22:I22"/>
    <mergeCell ref="H23:I23"/>
    <mergeCell ref="H24:I24"/>
    <mergeCell ref="H25:I25"/>
    <mergeCell ref="H26:I26"/>
    <mergeCell ref="H27:I27"/>
    <mergeCell ref="A17:B17"/>
    <mergeCell ref="C17:I17"/>
    <mergeCell ref="L17:O17"/>
    <mergeCell ref="A19:B19"/>
    <mergeCell ref="C19:I19"/>
    <mergeCell ref="H21:I21"/>
    <mergeCell ref="A11:B11"/>
    <mergeCell ref="C11:D11"/>
    <mergeCell ref="F11:I11"/>
    <mergeCell ref="A13:I13"/>
    <mergeCell ref="A15:B15"/>
    <mergeCell ref="C15:I15"/>
    <mergeCell ref="A6:D6"/>
    <mergeCell ref="E6:I6"/>
    <mergeCell ref="A7:D7"/>
    <mergeCell ref="E7:F7"/>
    <mergeCell ref="A10:B10"/>
    <mergeCell ref="C10:D10"/>
    <mergeCell ref="E10:F10"/>
    <mergeCell ref="G10:I10"/>
    <mergeCell ref="B2:D2"/>
    <mergeCell ref="H2:J2"/>
    <mergeCell ref="A3:J3"/>
    <mergeCell ref="A4:D4"/>
    <mergeCell ref="E4:F4"/>
    <mergeCell ref="A5:D5"/>
    <mergeCell ref="E5:F5"/>
    <mergeCell ref="G5:H5"/>
  </mergeCells>
  <dataValidations count="2">
    <dataValidation type="list" allowBlank="1" showInputMessage="1" showErrorMessage="1" sqref="M11" xr:uid="{5BCDD713-F392-4241-AEA8-B331F6297D2C}">
      <formula1>$S$176:$S$187</formula1>
    </dataValidation>
    <dataValidation type="list" allowBlank="1" showInputMessage="1" showErrorMessage="1" sqref="M8:N9" xr:uid="{2895DDA1-A04D-400A-927C-CE9B2489AD7C}">
      <formula1>$X$175:$X$183</formula1>
    </dataValidation>
  </dataValidations>
  <hyperlinks>
    <hyperlink ref="AE178" r:id="rId1" xr:uid="{8EB0FC10-C4E3-4187-AF94-CB67E0A52105}"/>
    <hyperlink ref="AE177" r:id="rId2" xr:uid="{8696DEAB-6D64-4CED-AA40-AB77EE211D17}"/>
    <hyperlink ref="AE176" r:id="rId3" xr:uid="{F2FCA822-0F75-45A0-8770-2D3A662B3484}"/>
    <hyperlink ref="AE179" r:id="rId4" xr:uid="{7A4F15BD-C4B5-40A0-A7EB-B6A16AF5294C}"/>
    <hyperlink ref="AE180" r:id="rId5" xr:uid="{0704A39C-EE44-4A78-9ADF-6CB5F47EDDF0}"/>
    <hyperlink ref="AE181" r:id="rId6" xr:uid="{A289D1D1-2214-4C8F-85E5-04E3B354D9F3}"/>
  </hyperlinks>
  <printOptions horizontalCentered="1"/>
  <pageMargins left="0.4" right="0.4" top="0.65" bottom="0.4" header="0.25" footer="0.25"/>
  <pageSetup paperSize="9" scale="85" orientation="portrait" horizontalDpi="1200" verticalDpi="1200" r:id="rId7"/>
  <headerFooter alignWithMargins="0">
    <oddFooter>&amp;C&amp;"Arial,Bold"&amp;8Blue Water Trade Winds Pvt. Ltd.&amp;"Arial,Regular"&amp;10
&amp;7 4 Siddarth Enclave GMS Road Ballupur Dehradun - 248001 Uttarkhand INDIA
Tel:+91-135-2649301, 2649464 Corporate Email: info@bwesglobal.com Website:www.bwesglobal.com</oddFooter>
  </headerFooter>
  <rowBreaks count="1" manualBreakCount="1">
    <brk id="66" max="34" man="1"/>
  </rowBreaks>
  <drawing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B14"/>
  <sheetViews>
    <sheetView workbookViewId="0">
      <selection activeCell="A2" sqref="A2:A13"/>
    </sheetView>
  </sheetViews>
  <sheetFormatPr defaultRowHeight="15" x14ac:dyDescent="0.25"/>
  <cols>
    <col min="1" max="1" width="22.42578125" bestFit="1" customWidth="1"/>
    <col min="2" max="2" width="9.85546875" bestFit="1" customWidth="1"/>
  </cols>
  <sheetData>
    <row r="2" spans="1:2" x14ac:dyDescent="0.25">
      <c r="A2" s="253" t="s">
        <v>210</v>
      </c>
      <c r="B2" s="250">
        <v>39200</v>
      </c>
    </row>
    <row r="3" spans="1:2" x14ac:dyDescent="0.25">
      <c r="A3" s="281" t="s">
        <v>228</v>
      </c>
      <c r="B3" s="277">
        <v>13250</v>
      </c>
    </row>
    <row r="4" spans="1:2" x14ac:dyDescent="0.25">
      <c r="A4" s="253" t="s">
        <v>212</v>
      </c>
      <c r="B4" s="196">
        <v>43200</v>
      </c>
    </row>
    <row r="5" spans="1:2" x14ac:dyDescent="0.25">
      <c r="A5" s="281" t="s">
        <v>229</v>
      </c>
      <c r="B5" s="278">
        <v>13200</v>
      </c>
    </row>
    <row r="6" spans="1:2" x14ac:dyDescent="0.25">
      <c r="A6" s="253" t="s">
        <v>213</v>
      </c>
      <c r="B6" s="196">
        <v>42000</v>
      </c>
    </row>
    <row r="7" spans="1:2" x14ac:dyDescent="0.25">
      <c r="A7" s="253" t="s">
        <v>214</v>
      </c>
      <c r="B7" s="196">
        <v>70200</v>
      </c>
    </row>
    <row r="8" spans="1:2" x14ac:dyDescent="0.25">
      <c r="A8" s="253" t="s">
        <v>215</v>
      </c>
      <c r="B8" s="196">
        <v>75200</v>
      </c>
    </row>
    <row r="9" spans="1:2" x14ac:dyDescent="0.25">
      <c r="A9" s="255" t="s">
        <v>221</v>
      </c>
      <c r="B9" s="282">
        <v>70450</v>
      </c>
    </row>
    <row r="10" spans="1:2" x14ac:dyDescent="0.25">
      <c r="A10" s="256" t="s">
        <v>217</v>
      </c>
      <c r="B10" s="200">
        <v>26200</v>
      </c>
    </row>
    <row r="11" spans="1:2" x14ac:dyDescent="0.25">
      <c r="A11" s="256" t="s">
        <v>218</v>
      </c>
      <c r="B11" s="200">
        <v>45400</v>
      </c>
    </row>
    <row r="12" spans="1:2" x14ac:dyDescent="0.25">
      <c r="A12" s="256" t="s">
        <v>216</v>
      </c>
      <c r="B12" s="196">
        <v>45200</v>
      </c>
    </row>
    <row r="13" spans="1:2" x14ac:dyDescent="0.25">
      <c r="A13" s="123" t="s">
        <v>230</v>
      </c>
      <c r="B13" s="180">
        <v>39400</v>
      </c>
    </row>
    <row r="14" spans="1:2" x14ac:dyDescent="0.25">
      <c r="B14" s="251">
        <f>SUM(B2:B13)</f>
        <v>522900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3F57A-975C-4E50-A86C-17DA12ACF9ED}">
  <sheetPr>
    <tabColor rgb="FF006600"/>
  </sheetPr>
  <dimension ref="A1:AX274"/>
  <sheetViews>
    <sheetView showZeros="0" view="pageBreakPreview" topLeftCell="A18" zoomScale="95" zoomScaleNormal="91" zoomScaleSheetLayoutView="95" workbookViewId="0">
      <selection activeCell="D25" sqref="D25"/>
    </sheetView>
  </sheetViews>
  <sheetFormatPr defaultColWidth="9.140625" defaultRowHeight="15" x14ac:dyDescent="0.25"/>
  <cols>
    <col min="1" max="1" width="4.28515625" style="113" customWidth="1"/>
    <col min="2" max="2" width="16" style="113" customWidth="1"/>
    <col min="3" max="3" width="20.42578125" style="113" bestFit="1" customWidth="1"/>
    <col min="4" max="4" width="18.85546875" style="113" customWidth="1"/>
    <col min="5" max="5" width="9.42578125" style="113" customWidth="1"/>
    <col min="6" max="6" width="11.28515625" style="113" customWidth="1"/>
    <col min="7" max="7" width="4.85546875" style="113" customWidth="1"/>
    <col min="8" max="8" width="6.42578125" style="113" customWidth="1"/>
    <col min="9" max="9" width="10.85546875" style="113" customWidth="1"/>
    <col min="10" max="10" width="0.7109375" style="114" customWidth="1"/>
    <col min="11" max="11" width="0.85546875" style="114" customWidth="1"/>
    <col min="12" max="12" width="13.5703125" style="114" hidden="1" customWidth="1"/>
    <col min="13" max="13" width="9.140625" style="114" hidden="1" customWidth="1"/>
    <col min="14" max="14" width="13.28515625" style="114" hidden="1" customWidth="1"/>
    <col min="15" max="15" width="9.140625" style="114" hidden="1" customWidth="1"/>
    <col min="16" max="16" width="13.85546875" style="114" hidden="1" customWidth="1"/>
    <col min="17" max="18" width="27.28515625" style="156" hidden="1" customWidth="1"/>
    <col min="19" max="19" width="25.42578125" style="156" hidden="1" customWidth="1"/>
    <col min="20" max="20" width="23.28515625" style="156" hidden="1" customWidth="1"/>
    <col min="21" max="22" width="5.7109375" style="156" hidden="1" customWidth="1"/>
    <col min="23" max="23" width="0" style="156" hidden="1" customWidth="1"/>
    <col min="24" max="24" width="19.5703125" style="114" hidden="1" customWidth="1"/>
    <col min="25" max="25" width="8.85546875" style="114" hidden="1" customWidth="1"/>
    <col min="26" max="26" width="19.5703125" style="114" hidden="1" customWidth="1"/>
    <col min="27" max="27" width="23.5703125" style="114" hidden="1" customWidth="1"/>
    <col min="28" max="28" width="0.7109375" style="114" hidden="1" customWidth="1"/>
    <col min="29" max="29" width="0.85546875" style="114" hidden="1" customWidth="1"/>
    <col min="30" max="31" width="0.5703125" style="114" hidden="1" customWidth="1"/>
    <col min="32" max="32" width="0.7109375" style="114" hidden="1" customWidth="1"/>
    <col min="33" max="34" width="0.5703125" style="114" hidden="1" customWidth="1"/>
    <col min="35" max="35" width="0.5703125" style="114" customWidth="1"/>
    <col min="36" max="36" width="1.140625" style="157" customWidth="1"/>
    <col min="37" max="37" width="25.42578125" customWidth="1"/>
    <col min="38" max="38" width="12.7109375" customWidth="1"/>
    <col min="39" max="39" width="20" customWidth="1"/>
    <col min="40" max="50" width="9.140625" style="157"/>
    <col min="51" max="16384" width="9.140625" style="113"/>
  </cols>
  <sheetData>
    <row r="1" spans="1:50" ht="24" hidden="1" customHeight="1" x14ac:dyDescent="0.25">
      <c r="A1" s="155"/>
      <c r="B1" s="155"/>
      <c r="C1" s="155"/>
      <c r="D1" s="155"/>
      <c r="E1" s="111"/>
      <c r="F1" s="112"/>
      <c r="G1" s="155"/>
    </row>
    <row r="2" spans="1:50" ht="24" hidden="1" customHeight="1" x14ac:dyDescent="0.25">
      <c r="A2" s="114"/>
      <c r="B2" s="335"/>
      <c r="C2" s="335"/>
      <c r="D2" s="335"/>
      <c r="E2" s="115"/>
      <c r="F2" s="116"/>
      <c r="G2" s="155"/>
      <c r="H2" s="336"/>
      <c r="I2" s="336"/>
      <c r="J2" s="336"/>
    </row>
    <row r="3" spans="1:50" ht="39.75" customHeight="1" x14ac:dyDescent="0.25">
      <c r="A3" s="337"/>
      <c r="B3" s="337"/>
      <c r="C3" s="337"/>
      <c r="D3" s="337"/>
      <c r="E3" s="337"/>
      <c r="F3" s="337"/>
      <c r="G3" s="337"/>
      <c r="H3" s="337"/>
      <c r="I3" s="337"/>
      <c r="J3" s="337"/>
      <c r="N3" s="117"/>
      <c r="O3" s="118"/>
      <c r="P3" s="118"/>
    </row>
    <row r="4" spans="1:50" ht="15" customHeight="1" x14ac:dyDescent="0.25">
      <c r="A4" s="338" t="s">
        <v>75</v>
      </c>
      <c r="B4" s="338"/>
      <c r="C4" s="338"/>
      <c r="D4" s="339"/>
      <c r="E4" s="339" t="s">
        <v>74</v>
      </c>
      <c r="F4" s="340"/>
      <c r="G4" s="299" t="s">
        <v>241</v>
      </c>
      <c r="H4" s="158"/>
      <c r="I4" s="159"/>
      <c r="J4" s="119"/>
      <c r="L4" s="114" t="s">
        <v>73</v>
      </c>
      <c r="N4" s="118"/>
      <c r="O4" s="118"/>
      <c r="P4" s="118"/>
    </row>
    <row r="5" spans="1:50" s="122" customFormat="1" ht="15.95" customHeight="1" x14ac:dyDescent="0.25">
      <c r="A5" s="341" t="s">
        <v>184</v>
      </c>
      <c r="B5" s="342"/>
      <c r="C5" s="342"/>
      <c r="D5" s="343"/>
      <c r="E5" s="344" t="s">
        <v>72</v>
      </c>
      <c r="F5" s="345"/>
      <c r="G5" s="346">
        <v>44075</v>
      </c>
      <c r="H5" s="346"/>
      <c r="I5" s="160"/>
      <c r="J5" s="119"/>
      <c r="K5" s="119"/>
      <c r="L5" s="120">
        <v>7</v>
      </c>
      <c r="M5" s="119"/>
      <c r="N5" s="121"/>
      <c r="O5" s="121"/>
      <c r="P5" s="121"/>
      <c r="Q5" s="161"/>
      <c r="R5" s="161"/>
      <c r="S5" s="161"/>
      <c r="T5" s="161"/>
      <c r="U5" s="161"/>
      <c r="V5" s="161"/>
      <c r="W5" s="161"/>
      <c r="X5" s="119"/>
      <c r="Y5" s="119"/>
      <c r="Z5" s="119"/>
      <c r="AA5" s="119"/>
      <c r="AB5" s="119"/>
      <c r="AC5" s="119"/>
      <c r="AD5" s="119"/>
      <c r="AE5" s="119"/>
      <c r="AF5" s="119"/>
      <c r="AG5" s="119"/>
      <c r="AH5" s="119"/>
      <c r="AI5" s="119"/>
      <c r="AJ5" s="157"/>
      <c r="AK5"/>
      <c r="AL5"/>
      <c r="AM5"/>
      <c r="AN5" s="157"/>
      <c r="AO5" s="157"/>
      <c r="AP5" s="157"/>
      <c r="AQ5" s="157"/>
      <c r="AR5" s="157"/>
      <c r="AS5" s="157"/>
      <c r="AT5" s="157"/>
      <c r="AU5" s="157"/>
      <c r="AV5" s="157"/>
      <c r="AW5" s="157"/>
      <c r="AX5" s="157"/>
    </row>
    <row r="6" spans="1:50" s="122" customFormat="1" ht="15.95" customHeight="1" x14ac:dyDescent="0.25">
      <c r="A6" s="317" t="s">
        <v>185</v>
      </c>
      <c r="B6" s="318"/>
      <c r="C6" s="318"/>
      <c r="D6" s="319"/>
      <c r="E6" s="320" t="s">
        <v>227</v>
      </c>
      <c r="F6" s="321"/>
      <c r="G6" s="321"/>
      <c r="H6" s="321"/>
      <c r="I6" s="322"/>
      <c r="J6" s="123"/>
      <c r="K6" s="123"/>
      <c r="L6" s="123"/>
      <c r="M6" s="119"/>
      <c r="N6" s="121"/>
      <c r="O6" s="121"/>
      <c r="P6" s="121"/>
      <c r="Q6" s="161"/>
      <c r="R6" s="161"/>
      <c r="S6" s="161"/>
      <c r="T6" s="161"/>
      <c r="U6" s="161"/>
      <c r="V6" s="161"/>
      <c r="W6" s="161"/>
      <c r="X6" s="119"/>
      <c r="Y6" s="119"/>
      <c r="Z6" s="119"/>
      <c r="AA6" s="119"/>
      <c r="AB6" s="119"/>
      <c r="AC6" s="119"/>
      <c r="AD6" s="119"/>
      <c r="AE6" s="119"/>
      <c r="AF6" s="119"/>
      <c r="AG6" s="119"/>
      <c r="AH6" s="119"/>
      <c r="AI6" s="119"/>
      <c r="AJ6" s="157"/>
      <c r="AK6"/>
      <c r="AL6"/>
      <c r="AM6"/>
      <c r="AN6" s="157"/>
      <c r="AO6" s="157"/>
      <c r="AP6" s="157"/>
      <c r="AQ6" s="157"/>
      <c r="AR6" s="157"/>
      <c r="AS6" s="157"/>
      <c r="AT6" s="157"/>
      <c r="AU6" s="157"/>
      <c r="AV6" s="157"/>
      <c r="AW6" s="157"/>
      <c r="AX6" s="157"/>
    </row>
    <row r="7" spans="1:50" s="122" customFormat="1" ht="15.95" customHeight="1" x14ac:dyDescent="0.25">
      <c r="A7" s="323" t="s">
        <v>186</v>
      </c>
      <c r="B7" s="324"/>
      <c r="C7" s="324"/>
      <c r="D7" s="325"/>
      <c r="E7" s="326" t="s">
        <v>70</v>
      </c>
      <c r="F7" s="327"/>
      <c r="G7" s="162" t="str">
        <f>G4</f>
        <v>1174/2021</v>
      </c>
      <c r="H7" s="163"/>
      <c r="I7" s="164"/>
      <c r="J7" s="119"/>
      <c r="K7" s="124"/>
      <c r="L7" s="119" t="s">
        <v>26</v>
      </c>
      <c r="M7" s="119"/>
      <c r="N7" s="119" t="s">
        <v>31</v>
      </c>
      <c r="O7" s="119"/>
      <c r="P7" s="119"/>
      <c r="Q7" s="161"/>
      <c r="R7" s="161"/>
      <c r="S7" s="161"/>
      <c r="T7" s="161"/>
      <c r="U7" s="161"/>
      <c r="V7" s="161"/>
      <c r="W7" s="161"/>
      <c r="X7" s="119"/>
      <c r="Y7" s="119"/>
      <c r="Z7" s="119"/>
      <c r="AA7" s="119"/>
      <c r="AB7" s="119"/>
      <c r="AC7" s="119"/>
      <c r="AD7" s="119"/>
      <c r="AE7" s="119"/>
      <c r="AF7" s="119"/>
      <c r="AG7" s="119"/>
      <c r="AH7" s="119"/>
      <c r="AI7" s="119"/>
      <c r="AJ7" s="157"/>
      <c r="AK7"/>
      <c r="AL7"/>
      <c r="AM7"/>
      <c r="AN7" s="157"/>
      <c r="AO7" s="157"/>
      <c r="AP7" s="157"/>
      <c r="AQ7" s="157"/>
      <c r="AR7" s="157"/>
      <c r="AS7" s="157"/>
      <c r="AT7" s="157"/>
      <c r="AU7" s="157"/>
      <c r="AV7" s="157"/>
      <c r="AW7" s="157"/>
      <c r="AX7" s="157"/>
    </row>
    <row r="8" spans="1:50" ht="2.25" customHeight="1" x14ac:dyDescent="0.25">
      <c r="A8" s="165"/>
      <c r="B8" s="165"/>
      <c r="C8" s="165"/>
      <c r="D8" s="165"/>
      <c r="E8" s="166"/>
      <c r="F8" s="166"/>
      <c r="G8" s="166"/>
      <c r="H8" s="166"/>
      <c r="I8" s="166"/>
      <c r="L8" s="125" t="str">
        <f>IF(M8="","",UPPER(M8))</f>
        <v>RELIANCE</v>
      </c>
      <c r="M8" s="126" t="s">
        <v>69</v>
      </c>
      <c r="N8" s="126" t="s">
        <v>69</v>
      </c>
    </row>
    <row r="9" spans="1:50" ht="3" customHeight="1" x14ac:dyDescent="0.25">
      <c r="A9" s="167"/>
      <c r="B9" s="167"/>
      <c r="C9" s="167"/>
      <c r="D9" s="168"/>
      <c r="E9" s="114"/>
      <c r="F9" s="114"/>
      <c r="G9" s="114"/>
      <c r="H9" s="114"/>
      <c r="I9" s="114"/>
      <c r="L9" s="125"/>
      <c r="M9" s="126"/>
      <c r="N9" s="126"/>
    </row>
    <row r="10" spans="1:50" ht="15.95" customHeight="1" x14ac:dyDescent="0.25">
      <c r="A10" s="328" t="s">
        <v>110</v>
      </c>
      <c r="B10" s="329"/>
      <c r="C10" s="330" t="s">
        <v>192</v>
      </c>
      <c r="D10" s="331"/>
      <c r="E10" s="332" t="s">
        <v>111</v>
      </c>
      <c r="F10" s="333"/>
      <c r="G10" s="333" t="s">
        <v>120</v>
      </c>
      <c r="H10" s="333"/>
      <c r="I10" s="334"/>
      <c r="L10" s="114" t="s">
        <v>67</v>
      </c>
      <c r="M10" s="114" t="s">
        <v>66</v>
      </c>
    </row>
    <row r="11" spans="1:50" ht="15.95" customHeight="1" x14ac:dyDescent="0.25">
      <c r="A11" s="328" t="s">
        <v>68</v>
      </c>
      <c r="B11" s="329"/>
      <c r="C11" s="357" t="s">
        <v>187</v>
      </c>
      <c r="D11" s="358"/>
      <c r="E11" s="169" t="s">
        <v>132</v>
      </c>
      <c r="F11" s="359" t="s">
        <v>242</v>
      </c>
      <c r="G11" s="359"/>
      <c r="H11" s="359"/>
      <c r="I11" s="360"/>
      <c r="L11" s="125" t="s">
        <v>65</v>
      </c>
      <c r="M11" s="125" t="s">
        <v>3</v>
      </c>
    </row>
    <row r="12" spans="1:50" ht="2.25" customHeight="1" x14ac:dyDescent="0.25">
      <c r="A12" s="114"/>
      <c r="B12" s="114"/>
      <c r="C12" s="114"/>
      <c r="D12" s="114"/>
      <c r="E12" s="114"/>
      <c r="F12" s="114"/>
      <c r="G12" s="114"/>
      <c r="H12" s="114"/>
      <c r="I12" s="114"/>
    </row>
    <row r="13" spans="1:50" ht="18" customHeight="1" x14ac:dyDescent="0.25">
      <c r="A13" s="361" t="s">
        <v>64</v>
      </c>
      <c r="B13" s="362"/>
      <c r="C13" s="362"/>
      <c r="D13" s="362"/>
      <c r="E13" s="362"/>
      <c r="F13" s="362"/>
      <c r="G13" s="362"/>
      <c r="H13" s="362"/>
      <c r="I13" s="363"/>
      <c r="J13" s="119"/>
      <c r="L13" s="126"/>
      <c r="M13" s="114" t="s">
        <v>63</v>
      </c>
    </row>
    <row r="14" spans="1:50" ht="5.0999999999999996" customHeight="1" x14ac:dyDescent="0.25">
      <c r="A14" s="127"/>
      <c r="B14" s="128"/>
      <c r="C14" s="128"/>
      <c r="D14" s="128"/>
      <c r="E14" s="129"/>
      <c r="F14" s="128"/>
      <c r="G14" s="128"/>
      <c r="H14" s="128"/>
      <c r="I14" s="130"/>
      <c r="J14" s="121"/>
    </row>
    <row r="15" spans="1:50" ht="15.95" customHeight="1" x14ac:dyDescent="0.25">
      <c r="A15" s="347" t="s">
        <v>118</v>
      </c>
      <c r="B15" s="348"/>
      <c r="C15" s="349" t="s">
        <v>193</v>
      </c>
      <c r="D15" s="349"/>
      <c r="E15" s="349"/>
      <c r="F15" s="349"/>
      <c r="G15" s="349"/>
      <c r="H15" s="349"/>
      <c r="I15" s="350"/>
      <c r="L15" s="114" t="s">
        <v>62</v>
      </c>
    </row>
    <row r="16" spans="1:50" ht="5.0999999999999996" customHeight="1" x14ac:dyDescent="0.25">
      <c r="A16" s="131"/>
      <c r="B16" s="132"/>
      <c r="C16" s="133"/>
      <c r="D16" s="133"/>
      <c r="E16" s="133"/>
      <c r="F16" s="133"/>
      <c r="G16" s="133"/>
      <c r="H16" s="133"/>
      <c r="I16" s="134"/>
    </row>
    <row r="17" spans="1:50" ht="15.95" customHeight="1" x14ac:dyDescent="0.25">
      <c r="A17" s="347" t="s">
        <v>117</v>
      </c>
      <c r="B17" s="348"/>
      <c r="C17" s="349" t="s">
        <v>61</v>
      </c>
      <c r="D17" s="349"/>
      <c r="E17" s="349"/>
      <c r="F17" s="349"/>
      <c r="G17" s="349"/>
      <c r="H17" s="349"/>
      <c r="I17" s="350"/>
      <c r="L17" s="351" t="str">
        <f>IF(N8="","",VLOOKUP(N8,$X$175:$AE$193,8,FALSE))</f>
        <v>\\172.16.5.100\Finance\Finance\Current\Finance\BIM\Reliance</v>
      </c>
      <c r="M17" s="351"/>
      <c r="N17" s="351"/>
      <c r="O17" s="351"/>
    </row>
    <row r="18" spans="1:50" ht="5.0999999999999996" customHeight="1" x14ac:dyDescent="0.25">
      <c r="A18" s="298"/>
      <c r="B18" s="296"/>
      <c r="C18" s="133"/>
      <c r="D18" s="133"/>
      <c r="E18" s="133"/>
      <c r="F18" s="133"/>
      <c r="G18" s="133"/>
      <c r="H18" s="133"/>
      <c r="I18" s="134"/>
    </row>
    <row r="19" spans="1:50" ht="15.95" customHeight="1" x14ac:dyDescent="0.25">
      <c r="A19" s="352" t="s">
        <v>116</v>
      </c>
      <c r="B19" s="353"/>
      <c r="C19" s="354" t="s">
        <v>194</v>
      </c>
      <c r="D19" s="354"/>
      <c r="E19" s="354"/>
      <c r="F19" s="354"/>
      <c r="G19" s="354"/>
      <c r="H19" s="354"/>
      <c r="I19" s="355"/>
      <c r="L19" s="114" t="s">
        <v>59</v>
      </c>
      <c r="M19" s="126">
        <v>13</v>
      </c>
    </row>
    <row r="20" spans="1:50" ht="2.25" customHeight="1" x14ac:dyDescent="0.25">
      <c r="A20" s="132"/>
      <c r="B20" s="132"/>
      <c r="C20" s="132"/>
      <c r="D20" s="132"/>
      <c r="E20" s="132"/>
      <c r="F20" s="132"/>
      <c r="G20" s="132"/>
      <c r="H20" s="132"/>
      <c r="I20" s="132"/>
    </row>
    <row r="21" spans="1:50" s="122" customFormat="1" ht="21.75" customHeight="1" thickBot="1" x14ac:dyDescent="0.3">
      <c r="A21" s="297" t="s">
        <v>188</v>
      </c>
      <c r="B21" s="215" t="s">
        <v>56</v>
      </c>
      <c r="C21" s="216" t="s">
        <v>55</v>
      </c>
      <c r="D21" s="216" t="s">
        <v>153</v>
      </c>
      <c r="E21" s="217" t="s">
        <v>154</v>
      </c>
      <c r="F21" s="297" t="s">
        <v>24</v>
      </c>
      <c r="G21" s="297" t="s">
        <v>54</v>
      </c>
      <c r="H21" s="356" t="s">
        <v>114</v>
      </c>
      <c r="I21" s="356"/>
      <c r="J21" s="119"/>
      <c r="K21" s="119"/>
      <c r="L21" s="119"/>
      <c r="M21" s="119" t="s">
        <v>52</v>
      </c>
      <c r="N21" s="119" t="s">
        <v>51</v>
      </c>
      <c r="O21" s="119" t="s">
        <v>50</v>
      </c>
      <c r="P21" s="161" t="s">
        <v>159</v>
      </c>
      <c r="Q21" s="161" t="s">
        <v>160</v>
      </c>
      <c r="R21" s="161" t="s">
        <v>161</v>
      </c>
      <c r="S21" s="161"/>
      <c r="T21" s="161"/>
      <c r="U21" s="161"/>
      <c r="V21" s="161"/>
      <c r="W21" s="119"/>
      <c r="X21" s="119"/>
      <c r="Y21" s="119"/>
      <c r="Z21" s="119"/>
      <c r="AA21" s="119"/>
      <c r="AB21" s="119"/>
      <c r="AC21" s="119"/>
      <c r="AD21" s="119"/>
      <c r="AE21" s="119"/>
      <c r="AF21" s="119"/>
      <c r="AG21" s="119"/>
      <c r="AH21" s="119"/>
      <c r="AI21" s="119"/>
      <c r="AJ21" s="157"/>
      <c r="AK21"/>
      <c r="AL21"/>
      <c r="AM21"/>
      <c r="AN21" s="157"/>
      <c r="AO21" s="157"/>
      <c r="AP21" s="157"/>
      <c r="AQ21" s="157"/>
      <c r="AR21" s="157"/>
      <c r="AS21" s="157"/>
      <c r="AT21" s="157"/>
      <c r="AU21" s="157"/>
      <c r="AV21" s="157"/>
      <c r="AW21" s="157"/>
      <c r="AX21" s="157"/>
    </row>
    <row r="22" spans="1:50" s="122" customFormat="1" ht="15" customHeight="1" thickBot="1" x14ac:dyDescent="0.3">
      <c r="A22" s="283">
        <v>1</v>
      </c>
      <c r="B22" s="284" t="s">
        <v>189</v>
      </c>
      <c r="C22" s="229" t="s">
        <v>140</v>
      </c>
      <c r="D22" s="229" t="s">
        <v>162</v>
      </c>
      <c r="E22" s="285">
        <v>26005</v>
      </c>
      <c r="F22" s="230">
        <v>13000</v>
      </c>
      <c r="G22" s="286">
        <v>1</v>
      </c>
      <c r="H22" s="366">
        <f t="shared" ref="H22:H65" si="0">G22*F22</f>
        <v>13000</v>
      </c>
      <c r="I22" s="367"/>
      <c r="J22" s="119"/>
      <c r="K22" s="119"/>
      <c r="L22" s="119"/>
      <c r="M22" s="119"/>
      <c r="N22" s="119"/>
      <c r="O22" s="119"/>
      <c r="P22" s="161" t="s">
        <v>143</v>
      </c>
      <c r="Q22" s="161" t="s">
        <v>167</v>
      </c>
      <c r="R22" s="161" t="s">
        <v>168</v>
      </c>
      <c r="S22" s="161" t="s">
        <v>168</v>
      </c>
      <c r="T22" s="161" t="s">
        <v>158</v>
      </c>
      <c r="U22" s="161">
        <v>13200</v>
      </c>
      <c r="V22" s="161"/>
      <c r="W22" s="119"/>
      <c r="X22" s="119" t="s">
        <v>149</v>
      </c>
      <c r="Y22" s="119">
        <v>1</v>
      </c>
      <c r="Z22" s="119"/>
      <c r="AA22" s="119"/>
      <c r="AB22" s="119"/>
      <c r="AC22" s="119"/>
      <c r="AD22" s="119"/>
      <c r="AE22" s="119"/>
      <c r="AF22" s="119"/>
      <c r="AG22" s="119"/>
      <c r="AH22" s="119"/>
      <c r="AI22" s="119"/>
      <c r="AJ22" s="157"/>
      <c r="AK22">
        <v>1</v>
      </c>
      <c r="AL22" t="s">
        <v>140</v>
      </c>
      <c r="AM22" s="300" t="s">
        <v>162</v>
      </c>
      <c r="AN22" s="300">
        <v>26005</v>
      </c>
      <c r="AO22" s="303">
        <v>13000</v>
      </c>
      <c r="AP22" s="157"/>
      <c r="AQ22" s="157"/>
      <c r="AR22" s="157"/>
      <c r="AS22" s="157"/>
      <c r="AT22" s="157"/>
      <c r="AU22" s="157"/>
      <c r="AV22" s="157"/>
      <c r="AW22" s="157"/>
      <c r="AX22" s="157"/>
    </row>
    <row r="23" spans="1:50" s="122" customFormat="1" ht="15" customHeight="1" thickBot="1" x14ac:dyDescent="0.3">
      <c r="A23" s="231">
        <v>2</v>
      </c>
      <c r="B23" s="218" t="s">
        <v>189</v>
      </c>
      <c r="C23" s="194" t="s">
        <v>140</v>
      </c>
      <c r="D23" s="194" t="s">
        <v>163</v>
      </c>
      <c r="E23" s="195">
        <v>26976</v>
      </c>
      <c r="F23" s="196">
        <v>13000</v>
      </c>
      <c r="G23" s="197">
        <v>1</v>
      </c>
      <c r="H23" s="364">
        <f t="shared" si="0"/>
        <v>13000</v>
      </c>
      <c r="I23" s="365"/>
      <c r="J23" s="119"/>
      <c r="K23" s="119"/>
      <c r="L23" s="119"/>
      <c r="M23" s="119"/>
      <c r="N23" s="119"/>
      <c r="O23" s="119"/>
      <c r="P23" s="161"/>
      <c r="Q23" s="161"/>
      <c r="R23" s="161"/>
      <c r="S23" s="161"/>
      <c r="T23" s="161"/>
      <c r="U23" s="161"/>
      <c r="V23" s="161"/>
      <c r="W23" s="119"/>
      <c r="X23" s="119"/>
      <c r="Y23" s="119"/>
      <c r="Z23" s="119"/>
      <c r="AA23" s="119"/>
      <c r="AB23" s="119"/>
      <c r="AC23" s="119"/>
      <c r="AD23" s="119"/>
      <c r="AE23" s="119"/>
      <c r="AF23" s="119"/>
      <c r="AG23" s="119"/>
      <c r="AH23" s="119"/>
      <c r="AI23" s="119"/>
      <c r="AJ23" s="157"/>
      <c r="AK23">
        <v>2</v>
      </c>
      <c r="AL23" t="s">
        <v>140</v>
      </c>
      <c r="AM23" s="300" t="s">
        <v>163</v>
      </c>
      <c r="AN23" s="300">
        <v>26976</v>
      </c>
      <c r="AO23" s="303">
        <v>13000</v>
      </c>
      <c r="AP23" s="157"/>
      <c r="AQ23" s="157"/>
      <c r="AR23" s="157"/>
      <c r="AS23" s="157"/>
      <c r="AT23" s="157"/>
      <c r="AU23" s="157"/>
      <c r="AV23" s="157"/>
      <c r="AW23" s="157"/>
      <c r="AX23" s="157"/>
    </row>
    <row r="24" spans="1:50" s="122" customFormat="1" ht="15" customHeight="1" thickBot="1" x14ac:dyDescent="0.3">
      <c r="A24" s="231">
        <v>3</v>
      </c>
      <c r="B24" s="218" t="s">
        <v>189</v>
      </c>
      <c r="C24" s="194" t="s">
        <v>140</v>
      </c>
      <c r="D24" s="198" t="s">
        <v>162</v>
      </c>
      <c r="E24" s="195">
        <v>27168</v>
      </c>
      <c r="F24" s="250">
        <v>13000</v>
      </c>
      <c r="G24" s="197">
        <v>1</v>
      </c>
      <c r="H24" s="364">
        <f t="shared" si="0"/>
        <v>13000</v>
      </c>
      <c r="I24" s="365"/>
      <c r="J24" s="119"/>
      <c r="K24" s="119"/>
      <c r="L24" s="119"/>
      <c r="M24" s="119"/>
      <c r="N24" s="119"/>
      <c r="O24" s="119"/>
      <c r="P24" s="161"/>
      <c r="Q24" s="161" t="s">
        <v>169</v>
      </c>
      <c r="R24" s="161" t="s">
        <v>170</v>
      </c>
      <c r="S24" s="161" t="s">
        <v>170</v>
      </c>
      <c r="T24" s="161" t="s">
        <v>166</v>
      </c>
      <c r="U24" s="161">
        <v>10000</v>
      </c>
      <c r="V24" s="161"/>
      <c r="W24" s="119"/>
      <c r="X24" s="119" t="s">
        <v>150</v>
      </c>
      <c r="Y24" s="119">
        <v>2</v>
      </c>
      <c r="Z24" s="119"/>
      <c r="AA24" s="119"/>
      <c r="AB24" s="119"/>
      <c r="AC24" s="119"/>
      <c r="AD24" s="119"/>
      <c r="AE24" s="119"/>
      <c r="AF24" s="119"/>
      <c r="AG24" s="119"/>
      <c r="AH24" s="119"/>
      <c r="AI24" s="119"/>
      <c r="AJ24" s="157"/>
      <c r="AK24">
        <v>3</v>
      </c>
      <c r="AL24" t="s">
        <v>140</v>
      </c>
      <c r="AM24" s="301" t="s">
        <v>162</v>
      </c>
      <c r="AN24" s="301">
        <v>27168</v>
      </c>
      <c r="AO24" s="302">
        <v>13000</v>
      </c>
      <c r="AP24" s="157"/>
      <c r="AQ24" s="157"/>
      <c r="AR24" s="157"/>
      <c r="AS24" s="157"/>
      <c r="AT24" s="157"/>
      <c r="AU24" s="157"/>
      <c r="AV24" s="157"/>
      <c r="AW24" s="157"/>
      <c r="AX24" s="157"/>
    </row>
    <row r="25" spans="1:50" s="122" customFormat="1" ht="15" customHeight="1" thickBot="1" x14ac:dyDescent="0.3">
      <c r="A25" s="231">
        <v>4</v>
      </c>
      <c r="B25" s="218" t="s">
        <v>189</v>
      </c>
      <c r="C25" s="194" t="s">
        <v>145</v>
      </c>
      <c r="D25" s="198" t="s">
        <v>235</v>
      </c>
      <c r="E25" s="195">
        <v>25889</v>
      </c>
      <c r="F25" s="250">
        <v>6000</v>
      </c>
      <c r="G25" s="197">
        <v>1</v>
      </c>
      <c r="H25" s="364">
        <f t="shared" si="0"/>
        <v>6000</v>
      </c>
      <c r="I25" s="365"/>
      <c r="J25" s="119"/>
      <c r="K25" s="119"/>
      <c r="L25" s="119"/>
      <c r="M25" s="119"/>
      <c r="N25" s="119"/>
      <c r="O25" s="119"/>
      <c r="P25" s="161"/>
      <c r="Q25" s="161"/>
      <c r="R25" s="161"/>
      <c r="S25" s="161"/>
      <c r="T25" s="161"/>
      <c r="U25" s="161"/>
      <c r="V25" s="161"/>
      <c r="W25" s="119"/>
      <c r="X25" s="119"/>
      <c r="Y25" s="119"/>
      <c r="Z25" s="119"/>
      <c r="AA25" s="119"/>
      <c r="AB25" s="119"/>
      <c r="AC25" s="119"/>
      <c r="AD25" s="119"/>
      <c r="AE25" s="119"/>
      <c r="AF25" s="119"/>
      <c r="AG25" s="119"/>
      <c r="AH25" s="119"/>
      <c r="AI25" s="119"/>
      <c r="AJ25" s="157"/>
      <c r="AK25">
        <v>4</v>
      </c>
      <c r="AL25" t="s">
        <v>145</v>
      </c>
      <c r="AM25" s="300" t="s">
        <v>235</v>
      </c>
      <c r="AN25" s="300">
        <v>25889</v>
      </c>
      <c r="AO25" s="157">
        <v>6000</v>
      </c>
      <c r="AP25" s="157"/>
      <c r="AQ25" s="157"/>
      <c r="AR25" s="157"/>
      <c r="AS25" s="157"/>
      <c r="AT25" s="157"/>
      <c r="AU25" s="157"/>
      <c r="AV25" s="157"/>
      <c r="AW25" s="157"/>
      <c r="AX25" s="157"/>
    </row>
    <row r="26" spans="1:50" s="122" customFormat="1" ht="15" customHeight="1" thickBot="1" x14ac:dyDescent="0.3">
      <c r="A26" s="231">
        <v>5</v>
      </c>
      <c r="B26" s="218" t="s">
        <v>189</v>
      </c>
      <c r="C26" s="194" t="s">
        <v>145</v>
      </c>
      <c r="D26" s="194" t="s">
        <v>176</v>
      </c>
      <c r="E26" s="195">
        <v>26091</v>
      </c>
      <c r="F26" s="196">
        <v>13000</v>
      </c>
      <c r="G26" s="197">
        <v>1</v>
      </c>
      <c r="H26" s="364">
        <f t="shared" si="0"/>
        <v>13000</v>
      </c>
      <c r="I26" s="365"/>
      <c r="J26" s="119"/>
      <c r="K26" s="119"/>
      <c r="L26" s="119"/>
      <c r="M26" s="119"/>
      <c r="N26" s="119"/>
      <c r="O26" s="119"/>
      <c r="P26" s="161"/>
      <c r="Q26" s="161"/>
      <c r="R26" s="161"/>
      <c r="S26" s="161"/>
      <c r="T26" s="161"/>
      <c r="U26" s="161"/>
      <c r="V26" s="161"/>
      <c r="W26" s="119"/>
      <c r="X26" s="119"/>
      <c r="Y26" s="119"/>
      <c r="Z26" s="119"/>
      <c r="AA26" s="119"/>
      <c r="AB26" s="119"/>
      <c r="AC26" s="119"/>
      <c r="AD26" s="119"/>
      <c r="AE26" s="119"/>
      <c r="AF26" s="119"/>
      <c r="AG26" s="119"/>
      <c r="AH26" s="119"/>
      <c r="AI26" s="119"/>
      <c r="AJ26" s="157"/>
      <c r="AK26">
        <v>5</v>
      </c>
      <c r="AL26" t="s">
        <v>145</v>
      </c>
      <c r="AM26" s="300" t="s">
        <v>176</v>
      </c>
      <c r="AN26" s="300">
        <v>26091</v>
      </c>
      <c r="AO26" s="157">
        <v>13000</v>
      </c>
      <c r="AP26" s="157"/>
      <c r="AQ26" s="157"/>
      <c r="AR26" s="157"/>
      <c r="AS26" s="157"/>
      <c r="AT26" s="157"/>
      <c r="AU26" s="157"/>
      <c r="AV26" s="157"/>
      <c r="AW26" s="157"/>
      <c r="AX26" s="157"/>
    </row>
    <row r="27" spans="1:50" s="122" customFormat="1" ht="15" customHeight="1" thickBot="1" x14ac:dyDescent="0.3">
      <c r="A27" s="231">
        <v>6</v>
      </c>
      <c r="B27" s="218" t="s">
        <v>189</v>
      </c>
      <c r="C27" s="194" t="s">
        <v>145</v>
      </c>
      <c r="D27" s="198" t="s">
        <v>205</v>
      </c>
      <c r="E27" s="195">
        <v>27205</v>
      </c>
      <c r="F27" s="250">
        <v>13000</v>
      </c>
      <c r="G27" s="197">
        <v>1</v>
      </c>
      <c r="H27" s="364">
        <f t="shared" si="0"/>
        <v>13000</v>
      </c>
      <c r="I27" s="365"/>
      <c r="J27" s="119"/>
      <c r="K27" s="119"/>
      <c r="L27" s="119"/>
      <c r="M27" s="119"/>
      <c r="N27" s="119"/>
      <c r="O27" s="119"/>
      <c r="P27" s="161"/>
      <c r="Q27" s="161"/>
      <c r="R27" s="161"/>
      <c r="S27" s="161"/>
      <c r="T27" s="161"/>
      <c r="U27" s="161"/>
      <c r="V27" s="161"/>
      <c r="W27" s="119"/>
      <c r="X27" s="119"/>
      <c r="Y27" s="119"/>
      <c r="Z27" s="119"/>
      <c r="AA27" s="119"/>
      <c r="AB27" s="119"/>
      <c r="AC27" s="119"/>
      <c r="AD27" s="119"/>
      <c r="AE27" s="119"/>
      <c r="AF27" s="119"/>
      <c r="AG27" s="119"/>
      <c r="AH27" s="119"/>
      <c r="AI27" s="119"/>
      <c r="AJ27" s="157"/>
      <c r="AK27">
        <v>6</v>
      </c>
      <c r="AL27" t="s">
        <v>145</v>
      </c>
      <c r="AM27" s="300" t="s">
        <v>205</v>
      </c>
      <c r="AN27" s="300">
        <v>27205</v>
      </c>
      <c r="AO27" s="157">
        <v>13000</v>
      </c>
      <c r="AP27" s="157"/>
      <c r="AQ27" s="157"/>
      <c r="AR27" s="157"/>
      <c r="AS27" s="157"/>
      <c r="AT27" s="157"/>
      <c r="AU27" s="157"/>
      <c r="AV27" s="157"/>
      <c r="AW27" s="157"/>
      <c r="AX27" s="157"/>
    </row>
    <row r="28" spans="1:50" s="122" customFormat="1" ht="15" customHeight="1" thickBot="1" x14ac:dyDescent="0.3">
      <c r="A28" s="231">
        <v>7</v>
      </c>
      <c r="B28" s="218" t="s">
        <v>189</v>
      </c>
      <c r="C28" s="194" t="s">
        <v>145</v>
      </c>
      <c r="D28" s="194" t="s">
        <v>176</v>
      </c>
      <c r="E28" s="195">
        <v>27508</v>
      </c>
      <c r="F28" s="196">
        <v>13000</v>
      </c>
      <c r="G28" s="197">
        <v>1</v>
      </c>
      <c r="H28" s="364">
        <f t="shared" si="0"/>
        <v>13000</v>
      </c>
      <c r="I28" s="365"/>
      <c r="J28" s="119"/>
      <c r="K28" s="119"/>
      <c r="L28" s="119"/>
      <c r="M28" s="119"/>
      <c r="N28" s="119"/>
      <c r="O28" s="119"/>
      <c r="P28" s="161"/>
      <c r="Q28" s="161"/>
      <c r="R28" s="161"/>
      <c r="S28" s="161"/>
      <c r="T28" s="161"/>
      <c r="U28" s="161"/>
      <c r="V28" s="161"/>
      <c r="W28" s="119"/>
      <c r="X28" s="119"/>
      <c r="Y28" s="119"/>
      <c r="Z28" s="119"/>
      <c r="AA28" s="119"/>
      <c r="AB28" s="119"/>
      <c r="AC28" s="119"/>
      <c r="AD28" s="119"/>
      <c r="AE28" s="119"/>
      <c r="AF28" s="119"/>
      <c r="AG28" s="119"/>
      <c r="AH28" s="119"/>
      <c r="AI28" s="119"/>
      <c r="AJ28" s="157"/>
      <c r="AK28">
        <v>7</v>
      </c>
      <c r="AL28" t="s">
        <v>145</v>
      </c>
      <c r="AM28" s="300" t="s">
        <v>176</v>
      </c>
      <c r="AN28" s="300">
        <v>27508</v>
      </c>
      <c r="AO28" s="157">
        <v>13000</v>
      </c>
      <c r="AP28" s="157"/>
      <c r="AQ28" s="157"/>
      <c r="AR28" s="157"/>
      <c r="AS28" s="157"/>
      <c r="AT28" s="157"/>
      <c r="AU28" s="157"/>
      <c r="AV28" s="157"/>
      <c r="AW28" s="157"/>
      <c r="AX28" s="157"/>
    </row>
    <row r="29" spans="1:50" s="122" customFormat="1" ht="15" customHeight="1" thickBot="1" x14ac:dyDescent="0.3">
      <c r="A29" s="231">
        <v>8</v>
      </c>
      <c r="B29" s="218" t="s">
        <v>189</v>
      </c>
      <c r="C29" s="194" t="s">
        <v>204</v>
      </c>
      <c r="D29" s="194" t="s">
        <v>238</v>
      </c>
      <c r="E29" s="195">
        <v>25989</v>
      </c>
      <c r="F29" s="196">
        <v>13000</v>
      </c>
      <c r="G29" s="197">
        <v>1</v>
      </c>
      <c r="H29" s="364">
        <f t="shared" si="0"/>
        <v>13000</v>
      </c>
      <c r="I29" s="365"/>
      <c r="J29" s="119"/>
      <c r="K29" s="119"/>
      <c r="L29" s="119"/>
      <c r="M29" s="119"/>
      <c r="N29" s="119"/>
      <c r="O29" s="119"/>
      <c r="P29" s="161"/>
      <c r="Q29" s="161" t="s">
        <v>171</v>
      </c>
      <c r="R29" s="161" t="s">
        <v>172</v>
      </c>
      <c r="S29" s="161" t="s">
        <v>172</v>
      </c>
      <c r="T29" s="161" t="s">
        <v>166</v>
      </c>
      <c r="U29" s="161">
        <v>10000</v>
      </c>
      <c r="V29" s="161"/>
      <c r="W29" s="119"/>
      <c r="X29" s="119" t="s">
        <v>151</v>
      </c>
      <c r="Y29" s="119">
        <v>2</v>
      </c>
      <c r="Z29" s="119"/>
      <c r="AA29" s="119"/>
      <c r="AB29" s="119"/>
      <c r="AC29" s="119"/>
      <c r="AD29" s="119"/>
      <c r="AE29" s="119"/>
      <c r="AF29" s="119"/>
      <c r="AG29" s="119"/>
      <c r="AH29" s="119"/>
      <c r="AI29" s="119"/>
      <c r="AJ29" s="157"/>
      <c r="AK29">
        <v>8</v>
      </c>
      <c r="AL29" t="s">
        <v>204</v>
      </c>
      <c r="AM29" s="300" t="s">
        <v>238</v>
      </c>
      <c r="AN29" s="300">
        <v>25989</v>
      </c>
      <c r="AO29" s="157">
        <v>13000</v>
      </c>
      <c r="AP29" s="157"/>
      <c r="AQ29" s="157"/>
      <c r="AR29" s="157"/>
      <c r="AS29" s="157"/>
      <c r="AT29" s="157"/>
      <c r="AU29" s="157"/>
      <c r="AV29" s="157"/>
      <c r="AW29" s="157"/>
      <c r="AX29" s="157"/>
    </row>
    <row r="30" spans="1:50" s="122" customFormat="1" ht="15" customHeight="1" thickBot="1" x14ac:dyDescent="0.3">
      <c r="A30" s="231">
        <v>9</v>
      </c>
      <c r="B30" s="218" t="s">
        <v>189</v>
      </c>
      <c r="C30" s="194" t="s">
        <v>204</v>
      </c>
      <c r="D30" s="194" t="s">
        <v>182</v>
      </c>
      <c r="E30" s="195">
        <v>26427</v>
      </c>
      <c r="F30" s="196">
        <v>7000</v>
      </c>
      <c r="G30" s="197">
        <v>1</v>
      </c>
      <c r="H30" s="364">
        <f t="shared" si="0"/>
        <v>7000</v>
      </c>
      <c r="I30" s="365"/>
      <c r="J30" s="119"/>
      <c r="K30" s="119"/>
      <c r="L30" s="119"/>
      <c r="M30" s="119"/>
      <c r="N30" s="119"/>
      <c r="O30" s="119"/>
      <c r="P30" s="161"/>
      <c r="Q30" s="161" t="s">
        <v>173</v>
      </c>
      <c r="R30" s="161" t="s">
        <v>174</v>
      </c>
      <c r="S30" s="161" t="s">
        <v>174</v>
      </c>
      <c r="T30" s="161" t="s">
        <v>158</v>
      </c>
      <c r="U30" s="161">
        <v>13200</v>
      </c>
      <c r="V30" s="161"/>
      <c r="W30" s="119"/>
      <c r="X30" s="119" t="s">
        <v>152</v>
      </c>
      <c r="Y30" s="119">
        <v>3</v>
      </c>
      <c r="Z30" s="119"/>
      <c r="AA30" s="119"/>
      <c r="AB30" s="119"/>
      <c r="AC30" s="119"/>
      <c r="AD30" s="119"/>
      <c r="AE30" s="119"/>
      <c r="AF30" s="119"/>
      <c r="AG30" s="119"/>
      <c r="AH30" s="119"/>
      <c r="AI30" s="119"/>
      <c r="AJ30" s="157"/>
      <c r="AK30">
        <v>9</v>
      </c>
      <c r="AL30" t="s">
        <v>204</v>
      </c>
      <c r="AM30" s="300" t="s">
        <v>182</v>
      </c>
      <c r="AN30" s="300">
        <v>26427</v>
      </c>
      <c r="AO30" s="157">
        <v>7000</v>
      </c>
      <c r="AP30" s="157"/>
      <c r="AQ30" s="157"/>
      <c r="AR30" s="157"/>
      <c r="AS30" s="157"/>
      <c r="AT30" s="157"/>
      <c r="AU30" s="157"/>
      <c r="AV30" s="157"/>
      <c r="AW30" s="157"/>
      <c r="AX30" s="157"/>
    </row>
    <row r="31" spans="1:50" s="122" customFormat="1" ht="15" customHeight="1" thickBot="1" x14ac:dyDescent="0.3">
      <c r="A31" s="231">
        <v>10</v>
      </c>
      <c r="B31" s="218" t="s">
        <v>189</v>
      </c>
      <c r="C31" s="194" t="s">
        <v>204</v>
      </c>
      <c r="D31" s="198" t="s">
        <v>205</v>
      </c>
      <c r="E31" s="195">
        <v>27019</v>
      </c>
      <c r="F31" s="196">
        <v>13000</v>
      </c>
      <c r="G31" s="197">
        <v>1</v>
      </c>
      <c r="H31" s="364">
        <f t="shared" si="0"/>
        <v>13000</v>
      </c>
      <c r="I31" s="365"/>
      <c r="J31" s="119"/>
      <c r="K31" s="119"/>
      <c r="L31" s="119"/>
      <c r="M31" s="119"/>
      <c r="N31" s="119"/>
      <c r="O31" s="119"/>
      <c r="P31" s="161" t="s">
        <v>144</v>
      </c>
      <c r="Q31" s="161" t="s">
        <v>175</v>
      </c>
      <c r="R31" s="161" t="s">
        <v>175</v>
      </c>
      <c r="S31" s="161" t="s">
        <v>175</v>
      </c>
      <c r="T31" s="161" t="s">
        <v>158</v>
      </c>
      <c r="U31" s="161">
        <v>13200</v>
      </c>
      <c r="V31" s="161"/>
      <c r="W31" s="119"/>
      <c r="X31" s="119"/>
      <c r="Y31" s="119"/>
      <c r="Z31" s="119"/>
      <c r="AA31" s="119"/>
      <c r="AB31" s="119"/>
      <c r="AC31" s="119"/>
      <c r="AD31" s="119"/>
      <c r="AE31" s="119"/>
      <c r="AF31" s="119"/>
      <c r="AG31" s="119"/>
      <c r="AH31" s="119"/>
      <c r="AI31" s="119"/>
      <c r="AJ31" s="157"/>
      <c r="AK31">
        <v>10</v>
      </c>
      <c r="AL31" t="s">
        <v>204</v>
      </c>
      <c r="AM31" s="300" t="s">
        <v>205</v>
      </c>
      <c r="AN31" s="300">
        <v>27019</v>
      </c>
      <c r="AO31" s="157">
        <v>13000</v>
      </c>
      <c r="AP31" s="157"/>
      <c r="AQ31" s="157"/>
      <c r="AR31" s="157"/>
      <c r="AS31" s="157"/>
      <c r="AT31" s="157"/>
      <c r="AU31" s="157"/>
      <c r="AV31" s="157"/>
      <c r="AW31" s="157"/>
      <c r="AX31" s="157"/>
    </row>
    <row r="32" spans="1:50" s="122" customFormat="1" ht="15" customHeight="1" thickBot="1" x14ac:dyDescent="0.3">
      <c r="A32" s="231">
        <v>11</v>
      </c>
      <c r="B32" s="218" t="s">
        <v>189</v>
      </c>
      <c r="C32" s="194" t="s">
        <v>204</v>
      </c>
      <c r="D32" s="194" t="s">
        <v>176</v>
      </c>
      <c r="E32" s="195">
        <v>27247</v>
      </c>
      <c r="F32" s="196">
        <v>13000</v>
      </c>
      <c r="G32" s="197">
        <v>1</v>
      </c>
      <c r="H32" s="364">
        <f t="shared" si="0"/>
        <v>13000</v>
      </c>
      <c r="I32" s="365"/>
      <c r="J32" s="119"/>
      <c r="K32" s="119"/>
      <c r="L32" s="119"/>
      <c r="M32" s="119"/>
      <c r="N32" s="119"/>
      <c r="O32" s="119"/>
      <c r="P32" s="161" t="s">
        <v>145</v>
      </c>
      <c r="Q32" s="161" t="s">
        <v>164</v>
      </c>
      <c r="R32" s="161" t="s">
        <v>165</v>
      </c>
      <c r="S32" s="161" t="s">
        <v>165</v>
      </c>
      <c r="T32" s="161" t="s">
        <v>166</v>
      </c>
      <c r="U32" s="161">
        <v>10000</v>
      </c>
      <c r="V32" s="161"/>
      <c r="W32" s="119"/>
      <c r="X32" s="119"/>
      <c r="Y32" s="119"/>
      <c r="Z32" s="119"/>
      <c r="AA32" s="119"/>
      <c r="AB32" s="119"/>
      <c r="AC32" s="119"/>
      <c r="AD32" s="119"/>
      <c r="AE32" s="119"/>
      <c r="AF32" s="119"/>
      <c r="AG32" s="119"/>
      <c r="AH32" s="119"/>
      <c r="AI32" s="119"/>
      <c r="AJ32" s="157"/>
      <c r="AK32">
        <v>11</v>
      </c>
      <c r="AL32" t="s">
        <v>204</v>
      </c>
      <c r="AM32" s="300" t="s">
        <v>176</v>
      </c>
      <c r="AN32" s="300">
        <v>27247</v>
      </c>
      <c r="AO32" s="157">
        <v>13000</v>
      </c>
      <c r="AP32" s="157"/>
      <c r="AQ32" s="157"/>
      <c r="AR32" s="157"/>
      <c r="AS32" s="157"/>
      <c r="AT32" s="157"/>
      <c r="AU32" s="157"/>
      <c r="AV32" s="157"/>
      <c r="AW32" s="157"/>
      <c r="AX32" s="157"/>
    </row>
    <row r="33" spans="1:50" s="122" customFormat="1" ht="15" customHeight="1" thickBot="1" x14ac:dyDescent="0.3">
      <c r="A33" s="231">
        <v>12</v>
      </c>
      <c r="B33" s="218" t="s">
        <v>189</v>
      </c>
      <c r="C33" s="194" t="s">
        <v>148</v>
      </c>
      <c r="D33" s="194" t="s">
        <v>162</v>
      </c>
      <c r="E33" s="195">
        <v>25836</v>
      </c>
      <c r="F33" s="196">
        <v>13000</v>
      </c>
      <c r="G33" s="197">
        <v>1</v>
      </c>
      <c r="H33" s="364">
        <f t="shared" si="0"/>
        <v>13000</v>
      </c>
      <c r="I33" s="365"/>
      <c r="J33" s="119"/>
      <c r="K33" s="119"/>
      <c r="L33" s="119"/>
      <c r="M33" s="119"/>
      <c r="N33" s="119"/>
      <c r="O33" s="119"/>
      <c r="P33" s="161"/>
      <c r="Q33" s="161" t="s">
        <v>176</v>
      </c>
      <c r="R33" s="161" t="s">
        <v>177</v>
      </c>
      <c r="S33" s="161" t="s">
        <v>177</v>
      </c>
      <c r="T33" s="161" t="s">
        <v>157</v>
      </c>
      <c r="U33" s="161">
        <v>13250</v>
      </c>
      <c r="V33" s="161"/>
      <c r="W33" s="119"/>
      <c r="X33" s="119"/>
      <c r="Y33" s="119"/>
      <c r="Z33" s="119"/>
      <c r="AA33" s="119"/>
      <c r="AB33" s="119"/>
      <c r="AC33" s="119"/>
      <c r="AD33" s="119"/>
      <c r="AE33" s="119"/>
      <c r="AF33" s="119"/>
      <c r="AG33" s="119"/>
      <c r="AH33" s="119"/>
      <c r="AI33" s="119"/>
      <c r="AJ33" s="157"/>
      <c r="AK33">
        <v>12</v>
      </c>
      <c r="AL33" t="s">
        <v>148</v>
      </c>
      <c r="AM33" s="300" t="s">
        <v>162</v>
      </c>
      <c r="AN33" s="300">
        <v>25836</v>
      </c>
      <c r="AO33" s="157">
        <v>13000</v>
      </c>
      <c r="AP33" s="157"/>
      <c r="AQ33" s="157"/>
      <c r="AR33" s="157"/>
      <c r="AS33" s="157"/>
      <c r="AT33" s="157"/>
      <c r="AU33" s="157"/>
      <c r="AV33" s="157"/>
      <c r="AW33" s="157"/>
      <c r="AX33" s="157"/>
    </row>
    <row r="34" spans="1:50" s="122" customFormat="1" ht="15" customHeight="1" thickBot="1" x14ac:dyDescent="0.3">
      <c r="A34" s="231">
        <v>13</v>
      </c>
      <c r="B34" s="218" t="s">
        <v>189</v>
      </c>
      <c r="C34" s="194" t="s">
        <v>148</v>
      </c>
      <c r="D34" s="194" t="s">
        <v>163</v>
      </c>
      <c r="E34" s="195">
        <v>26168</v>
      </c>
      <c r="F34" s="196">
        <v>13000</v>
      </c>
      <c r="G34" s="197">
        <v>1</v>
      </c>
      <c r="H34" s="364">
        <f t="shared" si="0"/>
        <v>13000</v>
      </c>
      <c r="I34" s="365"/>
      <c r="J34" s="119"/>
      <c r="K34" s="119"/>
      <c r="L34" s="119"/>
      <c r="M34" s="119"/>
      <c r="N34" s="119"/>
      <c r="O34" s="119"/>
      <c r="P34" s="161"/>
      <c r="Q34" s="161"/>
      <c r="R34" s="161"/>
      <c r="S34" s="161"/>
      <c r="T34" s="161"/>
      <c r="U34" s="161"/>
      <c r="V34" s="161"/>
      <c r="W34" s="119"/>
      <c r="X34" s="119"/>
      <c r="Y34" s="119"/>
      <c r="Z34" s="119"/>
      <c r="AA34" s="119"/>
      <c r="AB34" s="119"/>
      <c r="AC34" s="119"/>
      <c r="AD34" s="119"/>
      <c r="AE34" s="119"/>
      <c r="AF34" s="119"/>
      <c r="AG34" s="119"/>
      <c r="AH34" s="119"/>
      <c r="AI34" s="119"/>
      <c r="AJ34" s="157"/>
      <c r="AK34">
        <v>13</v>
      </c>
      <c r="AL34" t="s">
        <v>148</v>
      </c>
      <c r="AM34" s="300" t="s">
        <v>163</v>
      </c>
      <c r="AN34" s="300">
        <v>26168</v>
      </c>
      <c r="AO34" s="157">
        <v>13000</v>
      </c>
      <c r="AP34" s="157"/>
      <c r="AQ34" s="157"/>
      <c r="AR34" s="157"/>
      <c r="AS34" s="157"/>
      <c r="AT34" s="157"/>
      <c r="AU34" s="157"/>
      <c r="AV34" s="157"/>
      <c r="AW34" s="157"/>
      <c r="AX34" s="157"/>
    </row>
    <row r="35" spans="1:50" s="122" customFormat="1" ht="15" customHeight="1" thickBot="1" x14ac:dyDescent="0.3">
      <c r="A35" s="231">
        <v>14</v>
      </c>
      <c r="B35" s="218" t="s">
        <v>189</v>
      </c>
      <c r="C35" s="194" t="s">
        <v>148</v>
      </c>
      <c r="D35" s="194" t="s">
        <v>162</v>
      </c>
      <c r="E35" s="195">
        <v>26384</v>
      </c>
      <c r="F35" s="196">
        <v>13000</v>
      </c>
      <c r="G35" s="197">
        <v>1</v>
      </c>
      <c r="H35" s="364">
        <f t="shared" si="0"/>
        <v>13000</v>
      </c>
      <c r="I35" s="365"/>
      <c r="J35" s="119"/>
      <c r="K35" s="119"/>
      <c r="L35" s="119"/>
      <c r="M35" s="119"/>
      <c r="N35" s="119"/>
      <c r="O35" s="119"/>
      <c r="P35" s="161"/>
      <c r="Q35" s="161"/>
      <c r="R35" s="161"/>
      <c r="S35" s="161"/>
      <c r="T35" s="161"/>
      <c r="U35" s="161"/>
      <c r="V35" s="161"/>
      <c r="W35" s="119"/>
      <c r="X35" s="119"/>
      <c r="Y35" s="119"/>
      <c r="Z35" s="119"/>
      <c r="AA35" s="119"/>
      <c r="AB35" s="119"/>
      <c r="AC35" s="119"/>
      <c r="AD35" s="119"/>
      <c r="AE35" s="119"/>
      <c r="AF35" s="119"/>
      <c r="AG35" s="119"/>
      <c r="AH35" s="119"/>
      <c r="AI35" s="119"/>
      <c r="AJ35" s="157"/>
      <c r="AK35">
        <v>14</v>
      </c>
      <c r="AL35" t="s">
        <v>148</v>
      </c>
      <c r="AM35" s="300" t="s">
        <v>162</v>
      </c>
      <c r="AN35" s="300">
        <v>26384</v>
      </c>
      <c r="AO35" s="157">
        <v>13000</v>
      </c>
      <c r="AP35" s="157"/>
      <c r="AQ35" s="157"/>
      <c r="AR35" s="157"/>
      <c r="AS35" s="157"/>
      <c r="AT35" s="157"/>
      <c r="AU35" s="157"/>
      <c r="AV35" s="157"/>
      <c r="AW35" s="157"/>
      <c r="AX35" s="157"/>
    </row>
    <row r="36" spans="1:50" s="122" customFormat="1" ht="15" customHeight="1" thickBot="1" x14ac:dyDescent="0.3">
      <c r="A36" s="231">
        <v>15</v>
      </c>
      <c r="B36" s="218" t="s">
        <v>189</v>
      </c>
      <c r="C36" s="194" t="s">
        <v>148</v>
      </c>
      <c r="D36" s="194" t="s">
        <v>163</v>
      </c>
      <c r="E36" s="195">
        <v>27338</v>
      </c>
      <c r="F36" s="196">
        <v>13000</v>
      </c>
      <c r="G36" s="197">
        <v>1</v>
      </c>
      <c r="H36" s="364">
        <f t="shared" si="0"/>
        <v>13000</v>
      </c>
      <c r="I36" s="365"/>
      <c r="J36" s="119"/>
      <c r="K36" s="119"/>
      <c r="L36" s="119"/>
      <c r="M36" s="119"/>
      <c r="N36" s="119"/>
      <c r="O36" s="119"/>
      <c r="P36" s="161"/>
      <c r="Q36" s="161"/>
      <c r="R36" s="161"/>
      <c r="S36" s="161"/>
      <c r="T36" s="161"/>
      <c r="U36" s="161"/>
      <c r="V36" s="161"/>
      <c r="W36" s="119"/>
      <c r="X36" s="119"/>
      <c r="Y36" s="119"/>
      <c r="Z36" s="119"/>
      <c r="AA36" s="119"/>
      <c r="AB36" s="119"/>
      <c r="AC36" s="119"/>
      <c r="AD36" s="119"/>
      <c r="AE36" s="119"/>
      <c r="AF36" s="119"/>
      <c r="AG36" s="119"/>
      <c r="AH36" s="119"/>
      <c r="AI36" s="119"/>
      <c r="AJ36" s="157"/>
      <c r="AK36">
        <v>15</v>
      </c>
      <c r="AL36" t="s">
        <v>148</v>
      </c>
      <c r="AM36" s="300" t="s">
        <v>163</v>
      </c>
      <c r="AN36" s="300">
        <v>27338</v>
      </c>
      <c r="AO36" s="157">
        <v>13000</v>
      </c>
      <c r="AP36" s="157"/>
      <c r="AQ36" s="157"/>
      <c r="AR36" s="157"/>
      <c r="AS36" s="157"/>
      <c r="AT36" s="157"/>
      <c r="AU36" s="157"/>
      <c r="AV36" s="157"/>
      <c r="AW36" s="157"/>
      <c r="AX36" s="157"/>
    </row>
    <row r="37" spans="1:50" s="122" customFormat="1" ht="15" customHeight="1" thickBot="1" x14ac:dyDescent="0.3">
      <c r="A37" s="231">
        <v>16</v>
      </c>
      <c r="B37" s="218" t="s">
        <v>189</v>
      </c>
      <c r="C37" s="194" t="s">
        <v>148</v>
      </c>
      <c r="D37" s="194" t="s">
        <v>162</v>
      </c>
      <c r="E37" s="195">
        <v>27500</v>
      </c>
      <c r="F37" s="196">
        <v>13000</v>
      </c>
      <c r="G37" s="197">
        <v>1</v>
      </c>
      <c r="H37" s="364">
        <f t="shared" si="0"/>
        <v>13000</v>
      </c>
      <c r="I37" s="365"/>
      <c r="J37" s="119"/>
      <c r="K37" s="119"/>
      <c r="L37" s="119"/>
      <c r="M37" s="119"/>
      <c r="N37" s="119"/>
      <c r="O37" s="119"/>
      <c r="P37" s="161"/>
      <c r="Q37" s="161" t="s">
        <v>175</v>
      </c>
      <c r="R37" s="161" t="s">
        <v>175</v>
      </c>
      <c r="S37" s="161" t="s">
        <v>175</v>
      </c>
      <c r="T37" s="161" t="s">
        <v>158</v>
      </c>
      <c r="U37" s="161">
        <v>13200</v>
      </c>
      <c r="V37" s="161"/>
      <c r="W37" s="119"/>
      <c r="X37" s="119"/>
      <c r="Y37" s="119"/>
      <c r="Z37" s="119"/>
      <c r="AA37" s="119"/>
      <c r="AB37" s="119"/>
      <c r="AC37" s="119"/>
      <c r="AD37" s="119"/>
      <c r="AE37" s="119"/>
      <c r="AF37" s="119"/>
      <c r="AG37" s="119"/>
      <c r="AH37" s="119"/>
      <c r="AI37" s="119"/>
      <c r="AJ37" s="157"/>
      <c r="AK37">
        <v>16</v>
      </c>
      <c r="AL37" t="s">
        <v>148</v>
      </c>
      <c r="AM37" s="300" t="s">
        <v>162</v>
      </c>
      <c r="AN37" s="300">
        <v>27500</v>
      </c>
      <c r="AO37" s="157">
        <v>13000</v>
      </c>
      <c r="AP37" s="157"/>
      <c r="AQ37" s="157"/>
      <c r="AR37" s="157"/>
      <c r="AS37" s="157"/>
      <c r="AT37" s="157"/>
      <c r="AU37" s="157"/>
      <c r="AV37" s="157"/>
      <c r="AW37" s="157"/>
      <c r="AX37" s="157"/>
    </row>
    <row r="38" spans="1:50" s="122" customFormat="1" ht="15" customHeight="1" thickBot="1" x14ac:dyDescent="0.3">
      <c r="A38" s="231">
        <v>17</v>
      </c>
      <c r="B38" s="218" t="s">
        <v>189</v>
      </c>
      <c r="C38" s="194" t="s">
        <v>149</v>
      </c>
      <c r="D38" s="194" t="s">
        <v>200</v>
      </c>
      <c r="E38" s="195">
        <v>26011</v>
      </c>
      <c r="F38" s="196">
        <v>13000</v>
      </c>
      <c r="G38" s="197">
        <v>1</v>
      </c>
      <c r="H38" s="364">
        <f t="shared" si="0"/>
        <v>13000</v>
      </c>
      <c r="I38" s="365"/>
      <c r="J38" s="119"/>
      <c r="K38" s="119"/>
      <c r="L38" s="119"/>
      <c r="M38" s="119"/>
      <c r="N38" s="119"/>
      <c r="O38" s="119"/>
      <c r="P38" s="161" t="s">
        <v>146</v>
      </c>
      <c r="Q38" s="161" t="s">
        <v>178</v>
      </c>
      <c r="R38" s="161" t="s">
        <v>179</v>
      </c>
      <c r="S38" s="161" t="s">
        <v>179</v>
      </c>
      <c r="T38" s="161" t="s">
        <v>158</v>
      </c>
      <c r="U38" s="161">
        <v>13200</v>
      </c>
      <c r="V38" s="161"/>
      <c r="W38" s="119"/>
      <c r="X38" s="119"/>
      <c r="Y38" s="119"/>
      <c r="Z38" s="119"/>
      <c r="AA38" s="119"/>
      <c r="AB38" s="119"/>
      <c r="AC38" s="119"/>
      <c r="AD38" s="119"/>
      <c r="AE38" s="119"/>
      <c r="AF38" s="119"/>
      <c r="AG38" s="119"/>
      <c r="AH38" s="119"/>
      <c r="AI38" s="119"/>
      <c r="AJ38" s="157"/>
      <c r="AK38">
        <v>17</v>
      </c>
      <c r="AL38" t="s">
        <v>149</v>
      </c>
      <c r="AM38" s="300" t="s">
        <v>200</v>
      </c>
      <c r="AN38" s="300">
        <v>26011</v>
      </c>
      <c r="AO38" s="157">
        <v>13000</v>
      </c>
      <c r="AP38" s="157"/>
      <c r="AQ38" s="157"/>
      <c r="AR38" s="157"/>
      <c r="AS38" s="157"/>
      <c r="AT38" s="157"/>
      <c r="AU38" s="157"/>
      <c r="AV38" s="157"/>
      <c r="AW38" s="157"/>
      <c r="AX38" s="157"/>
    </row>
    <row r="39" spans="1:50" s="122" customFormat="1" ht="15" customHeight="1" thickBot="1" x14ac:dyDescent="0.3">
      <c r="A39" s="231">
        <v>18</v>
      </c>
      <c r="B39" s="218" t="s">
        <v>189</v>
      </c>
      <c r="C39" s="194" t="s">
        <v>149</v>
      </c>
      <c r="D39" s="194" t="s">
        <v>163</v>
      </c>
      <c r="E39" s="195">
        <v>26775</v>
      </c>
      <c r="F39" s="196">
        <v>13000</v>
      </c>
      <c r="G39" s="197">
        <v>1</v>
      </c>
      <c r="H39" s="364">
        <f t="shared" si="0"/>
        <v>13000</v>
      </c>
      <c r="I39" s="365"/>
      <c r="J39" s="119"/>
      <c r="K39" s="119"/>
      <c r="L39" s="119"/>
      <c r="M39" s="119"/>
      <c r="N39" s="119"/>
      <c r="O39" s="119"/>
      <c r="P39" s="161"/>
      <c r="Q39" s="161" t="s">
        <v>163</v>
      </c>
      <c r="R39" s="161" t="s">
        <v>156</v>
      </c>
      <c r="S39" s="161" t="s">
        <v>156</v>
      </c>
      <c r="T39" s="161" t="s">
        <v>158</v>
      </c>
      <c r="U39" s="161">
        <v>13200</v>
      </c>
      <c r="V39" s="161"/>
      <c r="W39" s="119"/>
      <c r="X39" s="119"/>
      <c r="Y39" s="119"/>
      <c r="Z39" s="119"/>
      <c r="AA39" s="119"/>
      <c r="AB39" s="119"/>
      <c r="AC39" s="119"/>
      <c r="AD39" s="119"/>
      <c r="AE39" s="119"/>
      <c r="AF39" s="119"/>
      <c r="AG39" s="119"/>
      <c r="AH39" s="119"/>
      <c r="AI39" s="119"/>
      <c r="AJ39" s="157"/>
      <c r="AK39">
        <v>18</v>
      </c>
      <c r="AL39" t="s">
        <v>149</v>
      </c>
      <c r="AM39" s="300" t="s">
        <v>163</v>
      </c>
      <c r="AN39" s="300">
        <v>26775</v>
      </c>
      <c r="AO39" s="157">
        <v>13000</v>
      </c>
      <c r="AP39" s="157"/>
      <c r="AQ39" s="157"/>
      <c r="AR39" s="157"/>
      <c r="AS39" s="157"/>
      <c r="AT39" s="157"/>
      <c r="AU39" s="157"/>
      <c r="AV39" s="157"/>
      <c r="AW39" s="157"/>
      <c r="AX39" s="157"/>
    </row>
    <row r="40" spans="1:50" s="122" customFormat="1" ht="15" customHeight="1" thickBot="1" x14ac:dyDescent="0.3">
      <c r="A40" s="231">
        <v>19</v>
      </c>
      <c r="B40" s="218" t="s">
        <v>189</v>
      </c>
      <c r="C40" s="194" t="s">
        <v>149</v>
      </c>
      <c r="D40" s="194" t="s">
        <v>162</v>
      </c>
      <c r="E40" s="195">
        <v>27129</v>
      </c>
      <c r="F40" s="196">
        <v>13000</v>
      </c>
      <c r="G40" s="197">
        <v>1</v>
      </c>
      <c r="H40" s="364">
        <f t="shared" si="0"/>
        <v>13000</v>
      </c>
      <c r="I40" s="365"/>
      <c r="J40" s="119"/>
      <c r="K40" s="119"/>
      <c r="L40" s="119"/>
      <c r="M40" s="119"/>
      <c r="N40" s="119"/>
      <c r="O40" s="119"/>
      <c r="P40" s="161"/>
      <c r="Q40" s="161"/>
      <c r="R40" s="161"/>
      <c r="S40" s="161"/>
      <c r="T40" s="161"/>
      <c r="U40" s="161"/>
      <c r="V40" s="161"/>
      <c r="W40" s="119"/>
      <c r="X40" s="119"/>
      <c r="Y40" s="119"/>
      <c r="Z40" s="119"/>
      <c r="AA40" s="119"/>
      <c r="AB40" s="119"/>
      <c r="AC40" s="119"/>
      <c r="AD40" s="119"/>
      <c r="AE40" s="119"/>
      <c r="AF40" s="119"/>
      <c r="AG40" s="119"/>
      <c r="AH40" s="119"/>
      <c r="AI40" s="119"/>
      <c r="AJ40" s="157"/>
      <c r="AK40">
        <v>19</v>
      </c>
      <c r="AL40" t="s">
        <v>149</v>
      </c>
      <c r="AM40" s="300" t="s">
        <v>162</v>
      </c>
      <c r="AN40" s="300">
        <v>27129</v>
      </c>
      <c r="AO40" s="157">
        <v>13000</v>
      </c>
      <c r="AP40" s="157"/>
      <c r="AQ40" s="157"/>
      <c r="AR40" s="157"/>
      <c r="AS40" s="157"/>
      <c r="AT40" s="157"/>
      <c r="AU40" s="157"/>
      <c r="AV40" s="157"/>
      <c r="AW40" s="157"/>
      <c r="AX40" s="157"/>
    </row>
    <row r="41" spans="1:50" s="122" customFormat="1" ht="15" customHeight="1" thickBot="1" x14ac:dyDescent="0.3">
      <c r="A41" s="231">
        <v>20</v>
      </c>
      <c r="B41" s="218" t="s">
        <v>189</v>
      </c>
      <c r="C41" s="194" t="s">
        <v>150</v>
      </c>
      <c r="D41" s="194" t="s">
        <v>162</v>
      </c>
      <c r="E41" s="195">
        <v>25911</v>
      </c>
      <c r="F41" s="196">
        <v>13000</v>
      </c>
      <c r="G41" s="197">
        <v>1</v>
      </c>
      <c r="H41" s="364">
        <f t="shared" si="0"/>
        <v>13000</v>
      </c>
      <c r="I41" s="365"/>
      <c r="J41" s="119"/>
      <c r="K41" s="119"/>
      <c r="L41" s="119"/>
      <c r="M41" s="119"/>
      <c r="N41" s="119"/>
      <c r="O41" s="119"/>
      <c r="P41" s="161"/>
      <c r="Q41" s="161"/>
      <c r="R41" s="161"/>
      <c r="S41" s="161"/>
      <c r="T41" s="161"/>
      <c r="U41" s="161"/>
      <c r="V41" s="161"/>
      <c r="W41" s="119"/>
      <c r="X41" s="119"/>
      <c r="Y41" s="119"/>
      <c r="Z41" s="119"/>
      <c r="AA41" s="119"/>
      <c r="AB41" s="119"/>
      <c r="AC41" s="119"/>
      <c r="AD41" s="119"/>
      <c r="AE41" s="119"/>
      <c r="AF41" s="119"/>
      <c r="AG41" s="119"/>
      <c r="AH41" s="119"/>
      <c r="AI41" s="119"/>
      <c r="AJ41" s="157"/>
      <c r="AK41">
        <v>20</v>
      </c>
      <c r="AL41" t="s">
        <v>150</v>
      </c>
      <c r="AM41" s="300" t="s">
        <v>162</v>
      </c>
      <c r="AN41" s="300">
        <v>25911</v>
      </c>
      <c r="AO41" s="157">
        <v>13000</v>
      </c>
      <c r="AP41" s="157"/>
      <c r="AQ41" s="157"/>
      <c r="AR41" s="157"/>
      <c r="AS41" s="157"/>
      <c r="AT41" s="157"/>
      <c r="AU41" s="157"/>
      <c r="AV41" s="157"/>
      <c r="AW41" s="157"/>
      <c r="AX41" s="157"/>
    </row>
    <row r="42" spans="1:50" s="122" customFormat="1" ht="15" customHeight="1" x14ac:dyDescent="0.25">
      <c r="A42" s="231">
        <v>21</v>
      </c>
      <c r="B42" s="218" t="s">
        <v>189</v>
      </c>
      <c r="C42" s="194" t="s">
        <v>150</v>
      </c>
      <c r="D42" s="194" t="s">
        <v>163</v>
      </c>
      <c r="E42" s="195">
        <v>26486</v>
      </c>
      <c r="F42" s="196">
        <v>13000</v>
      </c>
      <c r="G42" s="197">
        <v>1</v>
      </c>
      <c r="H42" s="364">
        <f t="shared" si="0"/>
        <v>13000</v>
      </c>
      <c r="I42" s="365"/>
      <c r="J42" s="119"/>
      <c r="K42" s="119"/>
      <c r="L42" s="119"/>
      <c r="M42" s="119"/>
      <c r="N42" s="119"/>
      <c r="O42" s="119"/>
      <c r="P42" s="161"/>
      <c r="Q42" s="161"/>
      <c r="R42" s="161"/>
      <c r="S42" s="161"/>
      <c r="T42" s="161"/>
      <c r="U42" s="161"/>
      <c r="V42" s="161"/>
      <c r="W42" s="119"/>
      <c r="X42" s="119"/>
      <c r="Y42" s="119"/>
      <c r="Z42" s="119"/>
      <c r="AA42" s="119"/>
      <c r="AB42" s="119"/>
      <c r="AC42" s="119"/>
      <c r="AD42" s="119"/>
      <c r="AE42" s="119"/>
      <c r="AF42" s="119"/>
      <c r="AG42" s="119"/>
      <c r="AH42" s="119"/>
      <c r="AI42" s="119"/>
      <c r="AJ42" s="157"/>
      <c r="AK42">
        <v>21</v>
      </c>
      <c r="AL42" t="s">
        <v>150</v>
      </c>
      <c r="AM42" t="s">
        <v>163</v>
      </c>
      <c r="AN42">
        <v>26486</v>
      </c>
      <c r="AO42" s="157">
        <v>13000</v>
      </c>
      <c r="AP42" s="157"/>
      <c r="AQ42" s="157"/>
      <c r="AR42" s="157"/>
      <c r="AS42" s="157"/>
      <c r="AT42" s="157"/>
      <c r="AU42" s="157"/>
      <c r="AV42" s="157"/>
      <c r="AW42" s="157"/>
      <c r="AX42" s="157"/>
    </row>
    <row r="43" spans="1:50" s="122" customFormat="1" ht="15" customHeight="1" x14ac:dyDescent="0.25">
      <c r="A43" s="231">
        <v>22</v>
      </c>
      <c r="B43" s="218" t="s">
        <v>189</v>
      </c>
      <c r="C43" s="194" t="s">
        <v>150</v>
      </c>
      <c r="D43" s="194" t="s">
        <v>162</v>
      </c>
      <c r="E43" s="195">
        <v>26824</v>
      </c>
      <c r="F43" s="196">
        <v>13000</v>
      </c>
      <c r="G43" s="197">
        <v>1</v>
      </c>
      <c r="H43" s="364">
        <f t="shared" si="0"/>
        <v>13000</v>
      </c>
      <c r="I43" s="365"/>
      <c r="J43" s="119"/>
      <c r="K43" s="119"/>
      <c r="L43" s="119"/>
      <c r="M43" s="119"/>
      <c r="N43" s="119"/>
      <c r="O43" s="119"/>
      <c r="P43" s="161"/>
      <c r="Q43" s="161" t="s">
        <v>180</v>
      </c>
      <c r="R43" s="161" t="s">
        <v>180</v>
      </c>
      <c r="S43" s="161" t="s">
        <v>180</v>
      </c>
      <c r="T43" s="161" t="s">
        <v>166</v>
      </c>
      <c r="U43" s="161">
        <v>10000</v>
      </c>
      <c r="V43" s="161"/>
      <c r="W43" s="119"/>
      <c r="X43" s="119"/>
      <c r="Y43" s="119"/>
      <c r="Z43" s="119"/>
      <c r="AA43" s="119"/>
      <c r="AB43" s="119"/>
      <c r="AC43" s="119"/>
      <c r="AD43" s="119"/>
      <c r="AE43" s="119"/>
      <c r="AF43" s="119"/>
      <c r="AG43" s="119"/>
      <c r="AH43" s="119"/>
      <c r="AI43" s="119"/>
      <c r="AJ43" s="157"/>
      <c r="AK43">
        <v>22</v>
      </c>
      <c r="AL43" t="s">
        <v>150</v>
      </c>
      <c r="AM43" t="s">
        <v>162</v>
      </c>
      <c r="AN43">
        <v>26824</v>
      </c>
      <c r="AO43" s="157">
        <v>13000</v>
      </c>
      <c r="AP43" s="157"/>
      <c r="AQ43" s="157"/>
      <c r="AR43" s="157"/>
      <c r="AS43" s="157"/>
      <c r="AT43" s="157"/>
      <c r="AU43" s="157"/>
      <c r="AV43" s="157"/>
      <c r="AW43" s="157"/>
      <c r="AX43" s="157"/>
    </row>
    <row r="44" spans="1:50" s="122" customFormat="1" ht="15" customHeight="1" x14ac:dyDescent="0.25">
      <c r="A44" s="231">
        <v>23</v>
      </c>
      <c r="B44" s="218" t="s">
        <v>189</v>
      </c>
      <c r="C44" s="194" t="s">
        <v>208</v>
      </c>
      <c r="D44" s="194" t="s">
        <v>162</v>
      </c>
      <c r="E44" s="195">
        <v>26446</v>
      </c>
      <c r="F44" s="196">
        <v>13000</v>
      </c>
      <c r="G44" s="197">
        <v>1</v>
      </c>
      <c r="H44" s="364">
        <f t="shared" si="0"/>
        <v>13000</v>
      </c>
      <c r="I44" s="365"/>
      <c r="J44" s="119"/>
      <c r="K44" s="119"/>
      <c r="L44" s="119"/>
      <c r="M44" s="119"/>
      <c r="N44" s="119"/>
      <c r="O44" s="119"/>
      <c r="P44" s="161"/>
      <c r="Q44" s="161" t="s">
        <v>178</v>
      </c>
      <c r="R44" s="161" t="s">
        <v>179</v>
      </c>
      <c r="S44" s="161" t="s">
        <v>179</v>
      </c>
      <c r="T44" s="161" t="s">
        <v>158</v>
      </c>
      <c r="U44" s="161">
        <v>13200</v>
      </c>
      <c r="V44" s="161"/>
      <c r="W44" s="119"/>
      <c r="X44" s="119"/>
      <c r="Y44" s="119"/>
      <c r="Z44" s="119"/>
      <c r="AA44" s="119"/>
      <c r="AB44" s="119"/>
      <c r="AC44" s="119"/>
      <c r="AD44" s="119"/>
      <c r="AE44" s="119"/>
      <c r="AF44" s="119"/>
      <c r="AG44" s="119"/>
      <c r="AH44" s="119"/>
      <c r="AI44" s="119"/>
      <c r="AJ44" s="157"/>
      <c r="AK44">
        <v>23</v>
      </c>
      <c r="AL44" t="s">
        <v>208</v>
      </c>
      <c r="AM44" t="s">
        <v>162</v>
      </c>
      <c r="AN44">
        <v>26446</v>
      </c>
      <c r="AO44" s="157">
        <v>13000</v>
      </c>
      <c r="AP44" s="157"/>
      <c r="AQ44" s="157"/>
      <c r="AR44" s="157"/>
      <c r="AS44" s="157"/>
      <c r="AT44" s="157"/>
      <c r="AU44" s="157"/>
      <c r="AV44" s="157"/>
      <c r="AW44" s="157"/>
      <c r="AX44" s="157"/>
    </row>
    <row r="45" spans="1:50" s="122" customFormat="1" ht="15" customHeight="1" thickBot="1" x14ac:dyDescent="0.3">
      <c r="A45" s="231">
        <v>24</v>
      </c>
      <c r="B45" s="218" t="s">
        <v>189</v>
      </c>
      <c r="C45" s="194" t="s">
        <v>239</v>
      </c>
      <c r="D45" s="194" t="s">
        <v>162</v>
      </c>
      <c r="E45" s="195">
        <v>27185</v>
      </c>
      <c r="F45" s="196">
        <v>13000</v>
      </c>
      <c r="G45" s="197">
        <v>1</v>
      </c>
      <c r="H45" s="364">
        <f t="shared" si="0"/>
        <v>13000</v>
      </c>
      <c r="I45" s="365"/>
      <c r="J45" s="119"/>
      <c r="K45" s="119"/>
      <c r="L45" s="119"/>
      <c r="M45" s="119"/>
      <c r="N45" s="119"/>
      <c r="O45" s="119"/>
      <c r="P45" s="161" t="s">
        <v>147</v>
      </c>
      <c r="Q45" s="161" t="s">
        <v>162</v>
      </c>
      <c r="R45" s="161" t="s">
        <v>155</v>
      </c>
      <c r="S45" s="161" t="s">
        <v>155</v>
      </c>
      <c r="T45" s="161" t="s">
        <v>157</v>
      </c>
      <c r="U45" s="161">
        <v>13250</v>
      </c>
      <c r="V45" s="161"/>
      <c r="W45" s="119"/>
      <c r="X45" s="119"/>
      <c r="Y45" s="119"/>
      <c r="Z45" s="119"/>
      <c r="AA45" s="119"/>
      <c r="AB45" s="119"/>
      <c r="AC45" s="119"/>
      <c r="AD45" s="119"/>
      <c r="AE45" s="119"/>
      <c r="AF45" s="119"/>
      <c r="AG45" s="119"/>
      <c r="AH45" s="119"/>
      <c r="AI45" s="119"/>
      <c r="AJ45" s="157"/>
      <c r="AK45">
        <v>24</v>
      </c>
      <c r="AL45" t="s">
        <v>239</v>
      </c>
      <c r="AM45" t="s">
        <v>162</v>
      </c>
      <c r="AN45">
        <v>27185</v>
      </c>
      <c r="AO45" s="157">
        <v>13000</v>
      </c>
      <c r="AP45" s="157"/>
      <c r="AQ45" s="157"/>
      <c r="AR45" s="157"/>
      <c r="AS45" s="157"/>
      <c r="AT45" s="157"/>
      <c r="AU45" s="157"/>
      <c r="AV45" s="157"/>
      <c r="AW45" s="157"/>
      <c r="AX45" s="157"/>
    </row>
    <row r="46" spans="1:50" s="122" customFormat="1" ht="15.95" customHeight="1" thickBot="1" x14ac:dyDescent="0.3">
      <c r="A46" s="231">
        <v>25</v>
      </c>
      <c r="B46" s="218" t="s">
        <v>189</v>
      </c>
      <c r="C46" s="194" t="s">
        <v>239</v>
      </c>
      <c r="D46" s="194" t="s">
        <v>163</v>
      </c>
      <c r="E46" s="195">
        <v>27519</v>
      </c>
      <c r="F46" s="196">
        <v>13000</v>
      </c>
      <c r="G46" s="197">
        <v>1</v>
      </c>
      <c r="H46" s="364">
        <f t="shared" si="0"/>
        <v>13000</v>
      </c>
      <c r="I46" s="365"/>
      <c r="J46" s="119"/>
      <c r="K46" s="119"/>
      <c r="L46" s="119"/>
      <c r="M46" s="119"/>
      <c r="N46" s="119"/>
      <c r="O46" s="119"/>
      <c r="P46" s="161"/>
      <c r="Q46" s="161"/>
      <c r="R46" s="161"/>
      <c r="S46" s="161"/>
      <c r="T46" s="161"/>
      <c r="U46" s="161"/>
      <c r="V46" s="161"/>
      <c r="W46" s="119"/>
      <c r="X46" s="119"/>
      <c r="Y46" s="119"/>
      <c r="Z46" s="119"/>
      <c r="AA46" s="119"/>
      <c r="AB46" s="119"/>
      <c r="AC46" s="119"/>
      <c r="AD46" s="119"/>
      <c r="AE46" s="119"/>
      <c r="AF46" s="119"/>
      <c r="AG46" s="119"/>
      <c r="AH46" s="119"/>
      <c r="AI46" s="119"/>
      <c r="AJ46" s="156"/>
      <c r="AK46">
        <v>25</v>
      </c>
      <c r="AL46" t="s">
        <v>239</v>
      </c>
      <c r="AM46" s="300" t="s">
        <v>163</v>
      </c>
      <c r="AN46" s="300">
        <v>27519</v>
      </c>
      <c r="AO46" s="157">
        <v>13000</v>
      </c>
      <c r="AP46" s="157"/>
      <c r="AQ46" s="157"/>
      <c r="AR46" s="157"/>
      <c r="AS46" s="157"/>
      <c r="AT46" s="157"/>
      <c r="AU46" s="157"/>
      <c r="AV46" s="157"/>
      <c r="AW46" s="157"/>
      <c r="AX46" s="157"/>
    </row>
    <row r="47" spans="1:50" s="122" customFormat="1" ht="17.100000000000001" hidden="1" customHeight="1" thickBot="1" x14ac:dyDescent="0.3">
      <c r="A47" s="231"/>
      <c r="B47" s="218"/>
      <c r="C47" s="194"/>
      <c r="D47" s="194"/>
      <c r="E47" s="195"/>
      <c r="F47" s="196"/>
      <c r="G47" s="197"/>
      <c r="H47" s="364">
        <f t="shared" si="0"/>
        <v>0</v>
      </c>
      <c r="I47" s="365"/>
      <c r="J47" s="119"/>
      <c r="K47" s="119"/>
      <c r="L47" s="119"/>
      <c r="M47" s="119"/>
      <c r="N47" s="119"/>
      <c r="O47" s="119"/>
      <c r="P47" s="161"/>
      <c r="Q47" s="161"/>
      <c r="R47" s="161"/>
      <c r="S47" s="161"/>
      <c r="T47" s="161"/>
      <c r="U47" s="161"/>
      <c r="V47" s="161"/>
      <c r="W47" s="119"/>
      <c r="X47" s="119"/>
      <c r="Y47" s="119"/>
      <c r="Z47" s="119"/>
      <c r="AA47" s="119"/>
      <c r="AB47" s="119"/>
      <c r="AC47" s="119"/>
      <c r="AD47" s="119"/>
      <c r="AE47" s="119"/>
      <c r="AF47" s="119"/>
      <c r="AG47" s="119"/>
      <c r="AH47" s="119"/>
      <c r="AI47" s="119"/>
      <c r="AJ47" s="157"/>
      <c r="AK47">
        <v>26</v>
      </c>
      <c r="AL47" t="s">
        <v>150</v>
      </c>
      <c r="AM47" s="300" t="s">
        <v>163</v>
      </c>
      <c r="AN47" s="300">
        <v>23577</v>
      </c>
      <c r="AO47" s="157">
        <f t="shared" ref="AO47:AO50" si="1">VLOOKUP(AM47,$D$22:$G$82,3,FALSE)</f>
        <v>13000</v>
      </c>
      <c r="AP47" s="157"/>
      <c r="AQ47" s="157"/>
      <c r="AR47" s="157"/>
      <c r="AS47" s="157"/>
      <c r="AT47" s="157"/>
      <c r="AU47" s="157"/>
      <c r="AV47" s="157"/>
      <c r="AW47" s="157"/>
      <c r="AX47" s="157"/>
    </row>
    <row r="48" spans="1:50" s="122" customFormat="1" ht="17.100000000000001" hidden="1" customHeight="1" thickBot="1" x14ac:dyDescent="0.3">
      <c r="A48" s="231"/>
      <c r="B48" s="218"/>
      <c r="C48" s="194"/>
      <c r="D48" s="194"/>
      <c r="E48" s="195"/>
      <c r="F48" s="196"/>
      <c r="G48" s="197"/>
      <c r="H48" s="364">
        <f t="shared" si="0"/>
        <v>0</v>
      </c>
      <c r="I48" s="365"/>
      <c r="J48" s="119"/>
      <c r="K48" s="119"/>
      <c r="L48" s="119"/>
      <c r="M48" s="119"/>
      <c r="N48" s="119"/>
      <c r="O48" s="119"/>
      <c r="P48" s="161"/>
      <c r="Q48" s="161"/>
      <c r="R48" s="161"/>
      <c r="S48" s="161"/>
      <c r="T48" s="161"/>
      <c r="U48" s="161"/>
      <c r="V48" s="161"/>
      <c r="W48" s="119"/>
      <c r="X48" s="119"/>
      <c r="Y48" s="119"/>
      <c r="Z48" s="119"/>
      <c r="AA48" s="119"/>
      <c r="AB48" s="119"/>
      <c r="AC48" s="119"/>
      <c r="AD48" s="119"/>
      <c r="AE48" s="119"/>
      <c r="AF48" s="119"/>
      <c r="AG48" s="119"/>
      <c r="AH48" s="119"/>
      <c r="AI48" s="119"/>
      <c r="AJ48" s="157"/>
      <c r="AK48">
        <v>27</v>
      </c>
      <c r="AL48" t="s">
        <v>150</v>
      </c>
      <c r="AM48" s="300" t="s">
        <v>162</v>
      </c>
      <c r="AN48" s="300">
        <v>23735</v>
      </c>
      <c r="AO48" s="157">
        <f t="shared" si="1"/>
        <v>13000</v>
      </c>
      <c r="AP48" s="157"/>
      <c r="AQ48" s="157"/>
      <c r="AR48" s="157"/>
      <c r="AS48" s="157"/>
      <c r="AT48" s="157"/>
      <c r="AU48" s="157"/>
      <c r="AV48" s="157"/>
      <c r="AW48" s="157"/>
      <c r="AX48" s="157"/>
    </row>
    <row r="49" spans="1:50" s="122" customFormat="1" ht="17.100000000000001" hidden="1" customHeight="1" thickBot="1" x14ac:dyDescent="0.3">
      <c r="A49" s="231"/>
      <c r="B49" s="218"/>
      <c r="C49" s="194"/>
      <c r="D49" s="194"/>
      <c r="E49" s="195"/>
      <c r="F49" s="196"/>
      <c r="G49" s="197"/>
      <c r="H49" s="364">
        <f t="shared" si="0"/>
        <v>0</v>
      </c>
      <c r="I49" s="365"/>
      <c r="J49" s="119"/>
      <c r="K49" s="119"/>
      <c r="L49" s="119"/>
      <c r="M49" s="119"/>
      <c r="N49" s="119"/>
      <c r="O49" s="119"/>
      <c r="P49" s="161"/>
      <c r="Q49" s="161"/>
      <c r="R49" s="161"/>
      <c r="S49" s="161"/>
      <c r="T49" s="161"/>
      <c r="U49" s="161"/>
      <c r="V49" s="161"/>
      <c r="W49" s="119"/>
      <c r="X49" s="119"/>
      <c r="Y49" s="119"/>
      <c r="Z49" s="119"/>
      <c r="AA49" s="119"/>
      <c r="AB49" s="119"/>
      <c r="AC49" s="119"/>
      <c r="AD49" s="119"/>
      <c r="AE49" s="119"/>
      <c r="AF49" s="119"/>
      <c r="AG49" s="119"/>
      <c r="AH49" s="119"/>
      <c r="AI49" s="119"/>
      <c r="AJ49" s="157"/>
      <c r="AK49">
        <v>28</v>
      </c>
      <c r="AL49" t="s">
        <v>232</v>
      </c>
      <c r="AM49" s="300" t="s">
        <v>163</v>
      </c>
      <c r="AN49" s="300">
        <v>22727</v>
      </c>
      <c r="AO49" s="157">
        <f t="shared" si="1"/>
        <v>13000</v>
      </c>
      <c r="AP49" s="157"/>
      <c r="AQ49" s="157"/>
      <c r="AR49" s="157"/>
      <c r="AS49" s="157"/>
      <c r="AT49" s="157"/>
      <c r="AU49" s="157"/>
      <c r="AV49" s="157"/>
      <c r="AW49" s="157"/>
      <c r="AX49" s="157"/>
    </row>
    <row r="50" spans="1:50" s="122" customFormat="1" ht="17.100000000000001" hidden="1" customHeight="1" thickBot="1" x14ac:dyDescent="0.3">
      <c r="A50" s="231"/>
      <c r="B50" s="218"/>
      <c r="C50" s="194"/>
      <c r="D50" s="194"/>
      <c r="E50" s="195"/>
      <c r="F50" s="196"/>
      <c r="G50" s="197"/>
      <c r="H50" s="364">
        <f t="shared" si="0"/>
        <v>0</v>
      </c>
      <c r="I50" s="365"/>
      <c r="J50" s="119"/>
      <c r="K50" s="119"/>
      <c r="L50" s="119"/>
      <c r="M50" s="119"/>
      <c r="N50" s="119"/>
      <c r="O50" s="119"/>
      <c r="P50" s="161"/>
      <c r="Q50" s="161"/>
      <c r="R50" s="161"/>
      <c r="S50" s="161"/>
      <c r="T50" s="161"/>
      <c r="U50" s="161"/>
      <c r="V50" s="161"/>
      <c r="W50" s="119"/>
      <c r="X50" s="119"/>
      <c r="Y50" s="119"/>
      <c r="Z50" s="119"/>
      <c r="AA50" s="119"/>
      <c r="AB50" s="119"/>
      <c r="AC50" s="119"/>
      <c r="AD50" s="119"/>
      <c r="AE50" s="119"/>
      <c r="AF50" s="119"/>
      <c r="AG50" s="119"/>
      <c r="AH50" s="119"/>
      <c r="AI50" s="119"/>
      <c r="AJ50" s="157"/>
      <c r="AK50">
        <v>29</v>
      </c>
      <c r="AL50" t="s">
        <v>232</v>
      </c>
      <c r="AM50" s="300" t="s">
        <v>162</v>
      </c>
      <c r="AN50" s="300">
        <v>22992</v>
      </c>
      <c r="AO50" s="157">
        <f t="shared" si="1"/>
        <v>13000</v>
      </c>
      <c r="AP50" s="157"/>
      <c r="AQ50" s="157"/>
      <c r="AR50" s="157"/>
      <c r="AS50" s="157"/>
      <c r="AT50" s="157"/>
      <c r="AU50" s="157"/>
      <c r="AV50" s="157"/>
      <c r="AW50" s="157"/>
      <c r="AX50" s="157"/>
    </row>
    <row r="51" spans="1:50" s="122" customFormat="1" ht="17.100000000000001" hidden="1" customHeight="1" x14ac:dyDescent="0.25">
      <c r="A51" s="231"/>
      <c r="B51" s="218"/>
      <c r="C51" s="194"/>
      <c r="D51" s="198"/>
      <c r="E51" s="199"/>
      <c r="F51" s="200"/>
      <c r="G51" s="197"/>
      <c r="H51" s="364">
        <f t="shared" si="0"/>
        <v>0</v>
      </c>
      <c r="I51" s="365"/>
      <c r="J51" s="119"/>
      <c r="K51" s="119"/>
      <c r="L51" s="119"/>
      <c r="M51" s="119"/>
      <c r="N51" s="119"/>
      <c r="O51" s="119"/>
      <c r="P51" s="161"/>
      <c r="Q51" s="161"/>
      <c r="R51" s="161"/>
      <c r="S51" s="161"/>
      <c r="T51" s="161"/>
      <c r="U51" s="161"/>
      <c r="V51" s="161"/>
      <c r="W51" s="119"/>
      <c r="X51" s="119"/>
      <c r="Y51" s="119"/>
      <c r="Z51" s="119"/>
      <c r="AA51" s="119"/>
      <c r="AB51" s="119"/>
      <c r="AC51" s="119"/>
      <c r="AD51" s="119"/>
      <c r="AE51" s="119"/>
      <c r="AF51" s="119"/>
      <c r="AG51" s="119"/>
      <c r="AH51" s="119"/>
      <c r="AI51" s="119"/>
      <c r="AJ51" s="157"/>
      <c r="AK51"/>
      <c r="AL51"/>
      <c r="AM51"/>
      <c r="AN51" s="157"/>
      <c r="AO51" s="157"/>
      <c r="AP51" s="157"/>
      <c r="AQ51" s="157"/>
      <c r="AR51" s="157"/>
      <c r="AS51" s="157"/>
      <c r="AT51" s="157"/>
      <c r="AU51" s="157"/>
      <c r="AV51" s="157"/>
      <c r="AW51" s="157"/>
      <c r="AX51" s="157"/>
    </row>
    <row r="52" spans="1:50" s="122" customFormat="1" ht="17.100000000000001" hidden="1" customHeight="1" x14ac:dyDescent="0.25">
      <c r="A52" s="231"/>
      <c r="B52" s="218"/>
      <c r="C52" s="194"/>
      <c r="D52" s="198"/>
      <c r="E52" s="199"/>
      <c r="F52" s="200"/>
      <c r="G52" s="197"/>
      <c r="H52" s="364">
        <f t="shared" si="0"/>
        <v>0</v>
      </c>
      <c r="I52" s="365"/>
      <c r="J52" s="119"/>
      <c r="K52" s="119"/>
      <c r="L52" s="119"/>
      <c r="M52" s="119"/>
      <c r="N52" s="119"/>
      <c r="O52" s="119"/>
      <c r="P52" s="161"/>
      <c r="Q52" s="161"/>
      <c r="R52" s="161"/>
      <c r="S52" s="161"/>
      <c r="T52" s="161"/>
      <c r="U52" s="161"/>
      <c r="V52" s="161"/>
      <c r="W52" s="119"/>
      <c r="X52" s="119"/>
      <c r="Y52" s="119"/>
      <c r="Z52" s="119"/>
      <c r="AA52" s="119"/>
      <c r="AB52" s="119"/>
      <c r="AC52" s="119"/>
      <c r="AD52" s="119"/>
      <c r="AE52" s="119"/>
      <c r="AF52" s="119"/>
      <c r="AG52" s="119"/>
      <c r="AH52" s="119"/>
      <c r="AI52" s="119"/>
      <c r="AJ52" s="157"/>
      <c r="AK52"/>
      <c r="AL52"/>
      <c r="AM52"/>
      <c r="AN52" s="157"/>
      <c r="AO52" s="157"/>
      <c r="AP52" s="157"/>
      <c r="AQ52" s="157"/>
      <c r="AR52" s="157"/>
      <c r="AS52" s="157"/>
      <c r="AT52" s="157"/>
      <c r="AU52" s="157"/>
      <c r="AV52" s="157"/>
      <c r="AW52" s="157"/>
      <c r="AX52" s="157"/>
    </row>
    <row r="53" spans="1:50" s="122" customFormat="1" ht="17.100000000000001" hidden="1" customHeight="1" x14ac:dyDescent="0.25">
      <c r="A53" s="231"/>
      <c r="B53" s="218"/>
      <c r="C53" s="194"/>
      <c r="D53" s="198"/>
      <c r="E53" s="199"/>
      <c r="F53" s="200"/>
      <c r="G53" s="197"/>
      <c r="H53" s="364">
        <f t="shared" si="0"/>
        <v>0</v>
      </c>
      <c r="I53" s="365"/>
      <c r="J53" s="119"/>
      <c r="K53" s="119"/>
      <c r="L53" s="119"/>
      <c r="M53" s="119"/>
      <c r="N53" s="119"/>
      <c r="O53" s="119"/>
      <c r="P53" s="161"/>
      <c r="Q53" s="161"/>
      <c r="R53" s="161"/>
      <c r="S53" s="161"/>
      <c r="T53" s="161"/>
      <c r="U53" s="161"/>
      <c r="V53" s="161"/>
      <c r="W53" s="119"/>
      <c r="X53" s="119"/>
      <c r="Y53" s="119"/>
      <c r="Z53" s="119"/>
      <c r="AA53" s="119"/>
      <c r="AB53" s="119"/>
      <c r="AC53" s="119"/>
      <c r="AD53" s="119"/>
      <c r="AE53" s="119"/>
      <c r="AF53" s="119"/>
      <c r="AG53" s="119"/>
      <c r="AH53" s="119"/>
      <c r="AI53" s="119"/>
      <c r="AJ53" s="157"/>
      <c r="AK53"/>
      <c r="AL53"/>
      <c r="AM53"/>
      <c r="AN53" s="157"/>
      <c r="AO53" s="157"/>
      <c r="AP53" s="157"/>
      <c r="AQ53" s="157"/>
      <c r="AR53" s="157"/>
      <c r="AS53" s="157"/>
      <c r="AT53" s="157"/>
      <c r="AU53" s="157"/>
      <c r="AV53" s="157"/>
      <c r="AW53" s="157"/>
      <c r="AX53" s="157"/>
    </row>
    <row r="54" spans="1:50" s="122" customFormat="1" ht="18" hidden="1" customHeight="1" x14ac:dyDescent="0.25">
      <c r="A54" s="232"/>
      <c r="B54" s="218"/>
      <c r="C54" s="234"/>
      <c r="D54" s="234"/>
      <c r="E54" s="235"/>
      <c r="F54" s="280"/>
      <c r="G54" s="237"/>
      <c r="H54" s="368">
        <f t="shared" si="0"/>
        <v>0</v>
      </c>
      <c r="I54" s="369"/>
      <c r="J54" s="119"/>
      <c r="K54" s="119"/>
      <c r="L54" s="119"/>
      <c r="M54" s="119"/>
      <c r="N54" s="119"/>
      <c r="O54" s="119"/>
      <c r="P54" s="161"/>
      <c r="Q54" s="161" t="s">
        <v>176</v>
      </c>
      <c r="R54" s="161" t="s">
        <v>177</v>
      </c>
      <c r="S54" s="161" t="s">
        <v>177</v>
      </c>
      <c r="T54" s="161" t="s">
        <v>157</v>
      </c>
      <c r="U54" s="161">
        <v>13250</v>
      </c>
      <c r="V54" s="161"/>
      <c r="W54" s="119"/>
      <c r="X54" s="119"/>
      <c r="Y54" s="119"/>
      <c r="Z54" s="119"/>
      <c r="AA54" s="119"/>
      <c r="AB54" s="119"/>
      <c r="AC54" s="119"/>
      <c r="AD54" s="119"/>
      <c r="AE54" s="119"/>
      <c r="AF54" s="119"/>
      <c r="AG54" s="119"/>
      <c r="AH54" s="119"/>
      <c r="AI54" s="119"/>
      <c r="AJ54" s="156"/>
      <c r="AK54"/>
      <c r="AL54"/>
      <c r="AM54"/>
      <c r="AN54" s="157"/>
      <c r="AO54" s="157"/>
      <c r="AP54" s="157"/>
      <c r="AQ54" s="157"/>
      <c r="AR54" s="157"/>
      <c r="AS54" s="157"/>
      <c r="AT54" s="157"/>
      <c r="AU54" s="157"/>
      <c r="AV54" s="157"/>
      <c r="AW54" s="157"/>
      <c r="AX54" s="157"/>
    </row>
    <row r="55" spans="1:50" s="122" customFormat="1" ht="18" hidden="1" customHeight="1" x14ac:dyDescent="0.25">
      <c r="A55" s="228"/>
      <c r="B55" s="219"/>
      <c r="C55" s="171"/>
      <c r="D55" s="171"/>
      <c r="E55" s="220"/>
      <c r="F55" s="221"/>
      <c r="G55" s="222"/>
      <c r="H55" s="370">
        <f t="shared" si="0"/>
        <v>0</v>
      </c>
      <c r="I55" s="371"/>
      <c r="J55" s="119"/>
      <c r="K55" s="119"/>
      <c r="L55" s="119"/>
      <c r="M55" s="119"/>
      <c r="N55" s="119"/>
      <c r="O55" s="119"/>
      <c r="P55" s="161"/>
      <c r="Q55" s="161"/>
      <c r="R55" s="161"/>
      <c r="S55" s="161"/>
      <c r="T55" s="161"/>
      <c r="U55" s="161"/>
      <c r="V55" s="161"/>
      <c r="W55" s="119"/>
      <c r="X55" s="119"/>
      <c r="Y55" s="119"/>
      <c r="Z55" s="119"/>
      <c r="AA55" s="119"/>
      <c r="AB55" s="119"/>
      <c r="AC55" s="119"/>
      <c r="AD55" s="119"/>
      <c r="AE55" s="119"/>
      <c r="AF55" s="119"/>
      <c r="AG55" s="119"/>
      <c r="AH55" s="119"/>
      <c r="AI55" s="119"/>
      <c r="AJ55" s="157"/>
      <c r="AK55"/>
      <c r="AL55"/>
      <c r="AM55"/>
      <c r="AN55" s="157"/>
      <c r="AO55" s="157"/>
      <c r="AP55" s="157"/>
      <c r="AQ55" s="157"/>
      <c r="AR55" s="157"/>
      <c r="AS55" s="157"/>
      <c r="AT55" s="157"/>
      <c r="AU55" s="157"/>
      <c r="AV55" s="157"/>
      <c r="AW55" s="157"/>
      <c r="AX55" s="157"/>
    </row>
    <row r="56" spans="1:50" s="122" customFormat="1" ht="18" hidden="1" customHeight="1" x14ac:dyDescent="0.25">
      <c r="A56" s="170"/>
      <c r="B56" s="135"/>
      <c r="C56" s="172"/>
      <c r="D56" s="172"/>
      <c r="E56" s="173"/>
      <c r="F56" s="174"/>
      <c r="G56" s="175"/>
      <c r="H56" s="372">
        <f t="shared" si="0"/>
        <v>0</v>
      </c>
      <c r="I56" s="373"/>
      <c r="J56" s="119"/>
      <c r="K56" s="119"/>
      <c r="L56" s="119"/>
      <c r="M56" s="119"/>
      <c r="N56" s="119"/>
      <c r="O56" s="119"/>
      <c r="P56" s="161"/>
      <c r="Q56" s="161"/>
      <c r="R56" s="161"/>
      <c r="S56" s="161"/>
      <c r="T56" s="161"/>
      <c r="U56" s="161"/>
      <c r="V56" s="161"/>
      <c r="W56" s="119"/>
      <c r="X56" s="119"/>
      <c r="Y56" s="119"/>
      <c r="Z56" s="119"/>
      <c r="AA56" s="119"/>
      <c r="AB56" s="119"/>
      <c r="AC56" s="119"/>
      <c r="AD56" s="119"/>
      <c r="AE56" s="119"/>
      <c r="AF56" s="119"/>
      <c r="AG56" s="119"/>
      <c r="AH56" s="119"/>
      <c r="AI56" s="119"/>
      <c r="AJ56" s="157"/>
      <c r="AK56"/>
      <c r="AL56"/>
      <c r="AM56"/>
      <c r="AN56" s="157"/>
      <c r="AO56" s="157"/>
      <c r="AP56" s="157"/>
      <c r="AQ56" s="157"/>
      <c r="AR56" s="157"/>
      <c r="AS56" s="157"/>
      <c r="AT56" s="157"/>
      <c r="AU56" s="157"/>
      <c r="AV56" s="157"/>
      <c r="AW56" s="157"/>
      <c r="AX56" s="157"/>
    </row>
    <row r="57" spans="1:50" s="122" customFormat="1" ht="18" hidden="1" customHeight="1" x14ac:dyDescent="0.25">
      <c r="A57" s="170"/>
      <c r="B57" s="135"/>
      <c r="C57" s="172"/>
      <c r="D57" s="172"/>
      <c r="E57" s="181"/>
      <c r="F57" s="174"/>
      <c r="G57" s="175"/>
      <c r="H57" s="372">
        <f t="shared" si="0"/>
        <v>0</v>
      </c>
      <c r="I57" s="373"/>
      <c r="J57" s="119"/>
      <c r="K57" s="119"/>
      <c r="L57" s="119"/>
      <c r="M57" s="119"/>
      <c r="N57" s="119"/>
      <c r="O57" s="119"/>
      <c r="P57" s="161"/>
      <c r="Q57" s="161"/>
      <c r="R57" s="161"/>
      <c r="S57" s="161"/>
      <c r="T57" s="161"/>
      <c r="U57" s="161"/>
      <c r="V57" s="161"/>
      <c r="W57" s="119"/>
      <c r="X57" s="119"/>
      <c r="Y57" s="119"/>
      <c r="Z57" s="119"/>
      <c r="AA57" s="119"/>
      <c r="AB57" s="119"/>
      <c r="AC57" s="119"/>
      <c r="AD57" s="119"/>
      <c r="AE57" s="119"/>
      <c r="AF57" s="119"/>
      <c r="AG57" s="119"/>
      <c r="AH57" s="119"/>
      <c r="AI57" s="119"/>
      <c r="AJ57" s="157"/>
      <c r="AK57"/>
      <c r="AL57"/>
      <c r="AM57"/>
      <c r="AN57" s="157"/>
      <c r="AO57" s="157"/>
      <c r="AP57" s="157"/>
      <c r="AQ57" s="157"/>
      <c r="AR57" s="157"/>
      <c r="AS57" s="157"/>
      <c r="AT57" s="157"/>
      <c r="AU57" s="157"/>
      <c r="AV57" s="157"/>
      <c r="AW57" s="157"/>
      <c r="AX57" s="157"/>
    </row>
    <row r="58" spans="1:50" s="122" customFormat="1" ht="18" hidden="1" customHeight="1" x14ac:dyDescent="0.25">
      <c r="A58" s="177"/>
      <c r="B58" s="136"/>
      <c r="C58" s="178"/>
      <c r="D58" s="178"/>
      <c r="E58" s="182"/>
      <c r="F58" s="183"/>
      <c r="G58" s="184"/>
      <c r="H58" s="379">
        <f t="shared" si="0"/>
        <v>0</v>
      </c>
      <c r="I58" s="380"/>
      <c r="J58" s="119"/>
      <c r="K58" s="119"/>
      <c r="L58" s="119"/>
      <c r="M58" s="119"/>
      <c r="N58" s="119"/>
      <c r="O58" s="119"/>
      <c r="P58" s="161"/>
      <c r="Q58" s="161"/>
      <c r="R58" s="161"/>
      <c r="S58" s="161"/>
      <c r="T58" s="161"/>
      <c r="U58" s="161"/>
      <c r="V58" s="161"/>
      <c r="W58" s="119"/>
      <c r="X58" s="119"/>
      <c r="Y58" s="119"/>
      <c r="Z58" s="119"/>
      <c r="AA58" s="119"/>
      <c r="AB58" s="119"/>
      <c r="AC58" s="119"/>
      <c r="AD58" s="119"/>
      <c r="AE58" s="119"/>
      <c r="AF58" s="119"/>
      <c r="AG58" s="119"/>
      <c r="AH58" s="119"/>
      <c r="AI58" s="119"/>
      <c r="AJ58" s="157"/>
      <c r="AK58"/>
      <c r="AL58"/>
      <c r="AM58"/>
      <c r="AN58" s="157"/>
      <c r="AO58" s="157"/>
      <c r="AP58" s="157"/>
      <c r="AQ58" s="157"/>
      <c r="AR58" s="157"/>
      <c r="AS58" s="157"/>
      <c r="AT58" s="157"/>
      <c r="AU58" s="157"/>
      <c r="AV58" s="157"/>
      <c r="AW58" s="157"/>
      <c r="AX58" s="157"/>
    </row>
    <row r="59" spans="1:50" s="122" customFormat="1" ht="18" hidden="1" customHeight="1" x14ac:dyDescent="0.25">
      <c r="A59" s="170"/>
      <c r="B59" s="135"/>
      <c r="C59" s="172"/>
      <c r="D59" s="172"/>
      <c r="E59" s="181"/>
      <c r="F59" s="174"/>
      <c r="G59" s="175"/>
      <c r="H59" s="372">
        <f t="shared" si="0"/>
        <v>0</v>
      </c>
      <c r="I59" s="373"/>
      <c r="J59" s="119"/>
      <c r="K59" s="119"/>
      <c r="L59" s="119"/>
      <c r="M59" s="119"/>
      <c r="N59" s="119"/>
      <c r="O59" s="119"/>
      <c r="P59" s="161"/>
      <c r="Q59" s="161"/>
      <c r="R59" s="161"/>
      <c r="S59" s="161"/>
      <c r="T59" s="161"/>
      <c r="U59" s="161"/>
      <c r="V59" s="161"/>
      <c r="W59" s="119"/>
      <c r="X59" s="119"/>
      <c r="Y59" s="119"/>
      <c r="Z59" s="119"/>
      <c r="AA59" s="119"/>
      <c r="AB59" s="119"/>
      <c r="AC59" s="119"/>
      <c r="AD59" s="119"/>
      <c r="AE59" s="119"/>
      <c r="AF59" s="119"/>
      <c r="AG59" s="119"/>
      <c r="AH59" s="119"/>
      <c r="AI59" s="119"/>
      <c r="AJ59" s="157"/>
      <c r="AK59"/>
      <c r="AL59"/>
      <c r="AM59"/>
      <c r="AN59" s="157"/>
      <c r="AO59" s="157"/>
      <c r="AP59" s="157"/>
      <c r="AQ59" s="157"/>
      <c r="AR59" s="157"/>
      <c r="AS59" s="157"/>
      <c r="AT59" s="157"/>
      <c r="AU59" s="157"/>
      <c r="AV59" s="157"/>
      <c r="AW59" s="157"/>
      <c r="AX59" s="157"/>
    </row>
    <row r="60" spans="1:50" s="122" customFormat="1" ht="15.95" hidden="1" customHeight="1" x14ac:dyDescent="0.25">
      <c r="A60" s="177"/>
      <c r="B60" s="136"/>
      <c r="C60" s="185"/>
      <c r="D60" s="178"/>
      <c r="E60" s="182"/>
      <c r="F60" s="186"/>
      <c r="G60" s="184"/>
      <c r="H60" s="379">
        <f t="shared" si="0"/>
        <v>0</v>
      </c>
      <c r="I60" s="380"/>
      <c r="J60" s="119"/>
      <c r="K60" s="119"/>
      <c r="L60" s="119"/>
      <c r="M60" s="119"/>
      <c r="N60" s="119"/>
      <c r="O60" s="119"/>
      <c r="P60" s="161"/>
      <c r="Q60" s="161" t="s">
        <v>178</v>
      </c>
      <c r="R60" s="161" t="s">
        <v>179</v>
      </c>
      <c r="S60" s="161" t="s">
        <v>179</v>
      </c>
      <c r="T60" s="161" t="s">
        <v>158</v>
      </c>
      <c r="U60" s="161">
        <v>13200</v>
      </c>
      <c r="V60" s="161"/>
      <c r="W60" s="119"/>
      <c r="X60" s="119"/>
      <c r="Y60" s="119"/>
      <c r="Z60" s="119"/>
      <c r="AA60" s="119"/>
      <c r="AB60" s="119"/>
      <c r="AC60" s="119"/>
      <c r="AD60" s="119"/>
      <c r="AE60" s="119"/>
      <c r="AF60" s="119"/>
      <c r="AG60" s="119"/>
      <c r="AH60" s="119"/>
      <c r="AI60" s="119"/>
      <c r="AJ60" s="157"/>
      <c r="AK60"/>
      <c r="AL60"/>
      <c r="AM60"/>
      <c r="AN60" s="157"/>
      <c r="AO60" s="157"/>
      <c r="AP60" s="157"/>
      <c r="AQ60" s="157"/>
      <c r="AR60" s="157"/>
      <c r="AS60" s="157"/>
      <c r="AT60" s="157"/>
      <c r="AU60" s="157"/>
      <c r="AV60" s="157"/>
      <c r="AW60" s="157"/>
      <c r="AX60" s="157"/>
    </row>
    <row r="61" spans="1:50" s="122" customFormat="1" ht="15.95" hidden="1" customHeight="1" x14ac:dyDescent="0.25">
      <c r="A61" s="170"/>
      <c r="B61" s="135"/>
      <c r="C61" s="187"/>
      <c r="D61" s="172"/>
      <c r="E61" s="181"/>
      <c r="F61" s="187"/>
      <c r="G61" s="175"/>
      <c r="H61" s="372">
        <f t="shared" si="0"/>
        <v>0</v>
      </c>
      <c r="I61" s="373"/>
      <c r="J61" s="119"/>
      <c r="K61" s="119"/>
      <c r="L61" s="119"/>
      <c r="M61" s="119"/>
      <c r="N61" s="119"/>
      <c r="O61" s="119"/>
      <c r="P61" s="161"/>
      <c r="Q61" s="161" t="s">
        <v>163</v>
      </c>
      <c r="R61" s="161" t="s">
        <v>156</v>
      </c>
      <c r="S61" s="161" t="s">
        <v>156</v>
      </c>
      <c r="T61" s="161" t="s">
        <v>158</v>
      </c>
      <c r="U61" s="161">
        <v>13200</v>
      </c>
      <c r="V61" s="161"/>
      <c r="W61" s="119"/>
      <c r="X61" s="119"/>
      <c r="Y61" s="119"/>
      <c r="Z61" s="119"/>
      <c r="AA61" s="119"/>
      <c r="AB61" s="119"/>
      <c r="AC61" s="119"/>
      <c r="AD61" s="119"/>
      <c r="AE61" s="119"/>
      <c r="AF61" s="119"/>
      <c r="AG61" s="119"/>
      <c r="AH61" s="119"/>
      <c r="AI61" s="119"/>
      <c r="AJ61" s="157"/>
      <c r="AK61"/>
      <c r="AL61"/>
      <c r="AM61"/>
      <c r="AN61" s="157"/>
      <c r="AO61" s="157"/>
      <c r="AP61" s="157"/>
      <c r="AQ61" s="157"/>
      <c r="AR61" s="157"/>
      <c r="AS61" s="157"/>
      <c r="AT61" s="157"/>
      <c r="AU61" s="157"/>
      <c r="AV61" s="157"/>
      <c r="AW61" s="157"/>
      <c r="AX61" s="157"/>
    </row>
    <row r="62" spans="1:50" s="122" customFormat="1" ht="15.95" hidden="1" customHeight="1" x14ac:dyDescent="0.25">
      <c r="A62" s="177"/>
      <c r="B62" s="136"/>
      <c r="C62" s="185"/>
      <c r="D62" s="179"/>
      <c r="E62" s="182"/>
      <c r="F62" s="186"/>
      <c r="G62" s="184"/>
      <c r="H62" s="379">
        <f t="shared" si="0"/>
        <v>0</v>
      </c>
      <c r="I62" s="380"/>
      <c r="J62" s="119"/>
      <c r="K62" s="119"/>
      <c r="L62" s="119"/>
      <c r="M62" s="119"/>
      <c r="N62" s="119"/>
      <c r="O62" s="119"/>
      <c r="P62" s="161"/>
      <c r="Q62" s="161" t="s">
        <v>163</v>
      </c>
      <c r="R62" s="161" t="s">
        <v>156</v>
      </c>
      <c r="S62" s="161" t="s">
        <v>156</v>
      </c>
      <c r="T62" s="161" t="s">
        <v>158</v>
      </c>
      <c r="U62" s="161">
        <v>13200</v>
      </c>
      <c r="V62" s="161"/>
      <c r="W62" s="119"/>
      <c r="X62" s="119"/>
      <c r="Y62" s="119"/>
      <c r="Z62" s="119"/>
      <c r="AA62" s="119"/>
      <c r="AB62" s="119"/>
      <c r="AC62" s="119"/>
      <c r="AD62" s="119"/>
      <c r="AE62" s="119"/>
      <c r="AF62" s="119"/>
      <c r="AG62" s="119"/>
      <c r="AH62" s="119"/>
      <c r="AI62" s="119"/>
      <c r="AJ62" s="157"/>
      <c r="AK62"/>
      <c r="AL62"/>
      <c r="AM62"/>
      <c r="AN62" s="157"/>
      <c r="AO62" s="157"/>
      <c r="AP62" s="157"/>
      <c r="AQ62" s="157"/>
      <c r="AR62" s="157"/>
      <c r="AS62" s="157"/>
      <c r="AT62" s="157"/>
      <c r="AU62" s="157"/>
      <c r="AV62" s="157"/>
      <c r="AW62" s="157"/>
      <c r="AX62" s="157"/>
    </row>
    <row r="63" spans="1:50" s="122" customFormat="1" ht="15.95" hidden="1" customHeight="1" x14ac:dyDescent="0.25">
      <c r="A63" s="170"/>
      <c r="B63" s="135"/>
      <c r="C63" s="187"/>
      <c r="D63" s="172"/>
      <c r="E63" s="181"/>
      <c r="F63" s="187"/>
      <c r="G63" s="175"/>
      <c r="H63" s="372">
        <f t="shared" si="0"/>
        <v>0</v>
      </c>
      <c r="I63" s="373"/>
      <c r="J63" s="119"/>
      <c r="K63" s="119"/>
      <c r="L63" s="119"/>
      <c r="M63" s="119"/>
      <c r="N63" s="119"/>
      <c r="O63" s="119"/>
      <c r="P63" s="161"/>
      <c r="Q63" s="161" t="s">
        <v>163</v>
      </c>
      <c r="R63" s="161" t="s">
        <v>156</v>
      </c>
      <c r="S63" s="161" t="s">
        <v>156</v>
      </c>
      <c r="T63" s="161" t="s">
        <v>158</v>
      </c>
      <c r="U63" s="161">
        <v>13200</v>
      </c>
      <c r="V63" s="161"/>
      <c r="W63" s="119"/>
      <c r="X63" s="119"/>
      <c r="Y63" s="119"/>
      <c r="Z63" s="119"/>
      <c r="AA63" s="119"/>
      <c r="AB63" s="119"/>
      <c r="AC63" s="119"/>
      <c r="AD63" s="119"/>
      <c r="AE63" s="119"/>
      <c r="AF63" s="119"/>
      <c r="AG63" s="119"/>
      <c r="AH63" s="119"/>
      <c r="AI63" s="119"/>
      <c r="AJ63" s="157"/>
      <c r="AK63"/>
      <c r="AL63"/>
      <c r="AM63"/>
      <c r="AN63" s="157"/>
      <c r="AO63" s="157"/>
      <c r="AP63" s="157"/>
      <c r="AQ63" s="157"/>
      <c r="AR63" s="157"/>
      <c r="AS63" s="157"/>
      <c r="AT63" s="157"/>
      <c r="AU63" s="157"/>
      <c r="AV63" s="157"/>
      <c r="AW63" s="157"/>
      <c r="AX63" s="157"/>
    </row>
    <row r="64" spans="1:50" s="122" customFormat="1" ht="15.95" hidden="1" customHeight="1" x14ac:dyDescent="0.25">
      <c r="A64" s="170"/>
      <c r="B64" s="135"/>
      <c r="C64" s="187"/>
      <c r="D64" s="176"/>
      <c r="E64" s="181"/>
      <c r="F64" s="187"/>
      <c r="G64" s="175"/>
      <c r="H64" s="372">
        <f t="shared" si="0"/>
        <v>0</v>
      </c>
      <c r="I64" s="373"/>
      <c r="J64" s="119"/>
      <c r="K64" s="119"/>
      <c r="L64" s="119"/>
      <c r="M64" s="119"/>
      <c r="N64" s="119"/>
      <c r="O64" s="119"/>
      <c r="P64" s="161"/>
      <c r="Q64" s="161" t="s">
        <v>163</v>
      </c>
      <c r="R64" s="161" t="s">
        <v>156</v>
      </c>
      <c r="S64" s="161" t="s">
        <v>156</v>
      </c>
      <c r="T64" s="161" t="s">
        <v>158</v>
      </c>
      <c r="U64" s="161">
        <v>13200</v>
      </c>
      <c r="V64" s="161"/>
      <c r="W64" s="119"/>
      <c r="X64" s="119"/>
      <c r="Y64" s="119"/>
      <c r="Z64" s="119"/>
      <c r="AA64" s="119"/>
      <c r="AB64" s="119"/>
      <c r="AC64" s="119"/>
      <c r="AD64" s="119"/>
      <c r="AE64" s="119"/>
      <c r="AF64" s="119"/>
      <c r="AG64" s="119"/>
      <c r="AH64" s="119"/>
      <c r="AI64" s="119"/>
      <c r="AJ64" s="157"/>
      <c r="AK64"/>
      <c r="AL64"/>
      <c r="AM64"/>
      <c r="AN64" s="157"/>
      <c r="AO64" s="157"/>
      <c r="AP64" s="157"/>
      <c r="AQ64" s="157"/>
      <c r="AR64" s="157"/>
      <c r="AS64" s="157"/>
      <c r="AT64" s="157"/>
      <c r="AU64" s="157"/>
      <c r="AV64" s="157"/>
      <c r="AW64" s="157"/>
      <c r="AX64" s="157"/>
    </row>
    <row r="65" spans="1:50" s="122" customFormat="1" ht="15.95" hidden="1" customHeight="1" x14ac:dyDescent="0.25">
      <c r="A65" s="188"/>
      <c r="B65" s="137"/>
      <c r="C65" s="189"/>
      <c r="D65" s="190"/>
      <c r="E65" s="191"/>
      <c r="F65" s="189"/>
      <c r="G65" s="192"/>
      <c r="H65" s="374">
        <f t="shared" si="0"/>
        <v>0</v>
      </c>
      <c r="I65" s="375"/>
      <c r="J65" s="119"/>
      <c r="K65" s="119"/>
      <c r="L65" s="119"/>
      <c r="M65" s="119"/>
      <c r="N65" s="119"/>
      <c r="O65" s="119"/>
      <c r="P65" s="161" t="s">
        <v>149</v>
      </c>
      <c r="Q65" s="161" t="s">
        <v>181</v>
      </c>
      <c r="R65" s="161" t="s">
        <v>156</v>
      </c>
      <c r="S65" s="161" t="s">
        <v>156</v>
      </c>
      <c r="T65" s="161" t="s">
        <v>158</v>
      </c>
      <c r="U65" s="161">
        <v>13200</v>
      </c>
      <c r="V65" s="161"/>
      <c r="W65" s="119"/>
      <c r="X65" s="119"/>
      <c r="Y65" s="119"/>
      <c r="Z65" s="119"/>
      <c r="AA65" s="119"/>
      <c r="AB65" s="119"/>
      <c r="AC65" s="119"/>
      <c r="AD65" s="119"/>
      <c r="AE65" s="119"/>
      <c r="AF65" s="119"/>
      <c r="AG65" s="119"/>
      <c r="AH65" s="119"/>
      <c r="AI65" s="119"/>
      <c r="AJ65" s="157"/>
      <c r="AK65"/>
      <c r="AL65"/>
      <c r="AM65"/>
      <c r="AN65" s="157"/>
      <c r="AO65" s="157"/>
      <c r="AP65" s="157"/>
      <c r="AQ65" s="157"/>
      <c r="AR65" s="157"/>
      <c r="AS65" s="157"/>
      <c r="AT65" s="157"/>
      <c r="AU65" s="157"/>
      <c r="AV65" s="157"/>
      <c r="AW65" s="157"/>
      <c r="AX65" s="157"/>
    </row>
    <row r="66" spans="1:50" s="122" customFormat="1" ht="24" hidden="1" customHeight="1" x14ac:dyDescent="0.25">
      <c r="A66" s="244"/>
      <c r="B66" s="245"/>
      <c r="C66" s="246"/>
      <c r="D66" s="247"/>
      <c r="E66" s="248"/>
      <c r="F66" s="376" t="s">
        <v>190</v>
      </c>
      <c r="G66" s="376"/>
      <c r="H66" s="377"/>
      <c r="I66" s="378"/>
      <c r="J66" s="119"/>
      <c r="K66" s="119"/>
      <c r="L66" s="119"/>
      <c r="M66" s="119"/>
      <c r="N66" s="119"/>
      <c r="O66" s="119"/>
      <c r="P66" s="161"/>
      <c r="Q66" s="161"/>
      <c r="R66" s="161"/>
      <c r="S66" s="161"/>
      <c r="T66" s="161"/>
      <c r="U66" s="161"/>
      <c r="V66" s="161"/>
      <c r="W66" s="119"/>
      <c r="X66" s="119"/>
      <c r="Y66" s="119"/>
      <c r="Z66" s="119"/>
      <c r="AA66" s="119"/>
      <c r="AB66" s="119"/>
      <c r="AC66" s="119"/>
      <c r="AD66" s="119"/>
      <c r="AE66" s="119"/>
      <c r="AF66" s="119"/>
      <c r="AG66" s="119"/>
      <c r="AH66" s="119"/>
      <c r="AI66" s="119"/>
      <c r="AJ66" s="157"/>
      <c r="AK66"/>
      <c r="AL66"/>
      <c r="AM66"/>
      <c r="AN66" s="157"/>
      <c r="AO66" s="157"/>
      <c r="AP66" s="157"/>
      <c r="AQ66" s="157"/>
      <c r="AR66" s="157"/>
      <c r="AS66" s="157"/>
      <c r="AT66" s="157"/>
      <c r="AU66" s="157"/>
      <c r="AV66" s="157"/>
      <c r="AW66" s="157"/>
      <c r="AX66" s="157"/>
    </row>
    <row r="67" spans="1:50" s="122" customFormat="1" ht="21" hidden="1" customHeight="1" x14ac:dyDescent="0.25">
      <c r="A67" s="244"/>
      <c r="B67" s="245"/>
      <c r="C67" s="246"/>
      <c r="D67" s="247"/>
      <c r="E67" s="248"/>
      <c r="F67" s="376" t="s">
        <v>191</v>
      </c>
      <c r="G67" s="376"/>
      <c r="H67" s="377"/>
      <c r="I67" s="378"/>
      <c r="J67" s="119"/>
      <c r="K67" s="119"/>
      <c r="L67" s="119"/>
      <c r="M67" s="119"/>
      <c r="N67" s="119"/>
      <c r="O67" s="119"/>
      <c r="P67" s="161"/>
      <c r="Q67" s="161"/>
      <c r="R67" s="161"/>
      <c r="S67" s="161"/>
      <c r="T67" s="161"/>
      <c r="U67" s="161"/>
      <c r="V67" s="161"/>
      <c r="W67" s="119"/>
      <c r="X67" s="119"/>
      <c r="Y67" s="119"/>
      <c r="Z67" s="119"/>
      <c r="AA67" s="119"/>
      <c r="AB67" s="119"/>
      <c r="AC67" s="119"/>
      <c r="AD67" s="119"/>
      <c r="AE67" s="119"/>
      <c r="AF67" s="119"/>
      <c r="AG67" s="119"/>
      <c r="AH67" s="119"/>
      <c r="AI67" s="119"/>
      <c r="AJ67" s="157"/>
      <c r="AK67"/>
      <c r="AL67"/>
      <c r="AM67"/>
      <c r="AN67" s="157"/>
      <c r="AO67" s="157"/>
      <c r="AP67" s="157"/>
      <c r="AQ67" s="157"/>
      <c r="AR67" s="157"/>
      <c r="AS67" s="157"/>
      <c r="AT67" s="157"/>
      <c r="AU67" s="157"/>
      <c r="AV67" s="157"/>
      <c r="AW67" s="157"/>
      <c r="AX67" s="157"/>
    </row>
    <row r="68" spans="1:50" s="122" customFormat="1" ht="21" hidden="1" customHeight="1" x14ac:dyDescent="0.25">
      <c r="A68" s="283">
        <v>25</v>
      </c>
      <c r="B68" s="284"/>
      <c r="C68" s="249"/>
      <c r="D68" s="287"/>
      <c r="E68" s="288"/>
      <c r="F68" s="230"/>
      <c r="G68" s="286"/>
      <c r="H68" s="366">
        <f t="shared" ref="H68:H87" si="2">G68*F68</f>
        <v>0</v>
      </c>
      <c r="I68" s="367"/>
      <c r="J68" s="119"/>
      <c r="K68" s="119"/>
      <c r="L68" s="119"/>
      <c r="M68" s="119"/>
      <c r="N68" s="119"/>
      <c r="O68" s="119"/>
      <c r="P68" s="161"/>
      <c r="Q68" s="161"/>
      <c r="R68" s="161"/>
      <c r="S68" s="161"/>
      <c r="T68" s="161"/>
      <c r="U68" s="161"/>
      <c r="V68" s="161"/>
      <c r="W68" s="119"/>
      <c r="X68" s="119"/>
      <c r="Y68" s="119"/>
      <c r="Z68" s="119"/>
      <c r="AA68" s="119"/>
      <c r="AB68" s="119"/>
      <c r="AC68" s="119"/>
      <c r="AD68" s="119"/>
      <c r="AE68" s="119"/>
      <c r="AF68" s="119"/>
      <c r="AG68" s="119"/>
      <c r="AH68" s="119"/>
      <c r="AI68" s="119"/>
      <c r="AJ68" s="157"/>
      <c r="AK68"/>
      <c r="AL68"/>
      <c r="AM68"/>
      <c r="AN68" s="157"/>
      <c r="AO68" s="157"/>
      <c r="AP68" s="157"/>
      <c r="AQ68" s="157"/>
      <c r="AR68" s="157"/>
      <c r="AS68" s="157"/>
      <c r="AT68" s="157"/>
      <c r="AU68" s="157"/>
      <c r="AV68" s="157"/>
      <c r="AW68" s="157"/>
      <c r="AX68" s="157"/>
    </row>
    <row r="69" spans="1:50" s="122" customFormat="1" ht="21" hidden="1" customHeight="1" x14ac:dyDescent="0.25">
      <c r="A69" s="231">
        <v>26</v>
      </c>
      <c r="B69" s="218"/>
      <c r="C69" s="193"/>
      <c r="D69" s="198"/>
      <c r="E69" s="199"/>
      <c r="F69" s="289"/>
      <c r="G69" s="197"/>
      <c r="H69" s="364">
        <f t="shared" si="2"/>
        <v>0</v>
      </c>
      <c r="I69" s="365"/>
      <c r="J69" s="119"/>
      <c r="K69" s="119"/>
      <c r="L69" s="119"/>
      <c r="M69" s="119"/>
      <c r="N69" s="119"/>
      <c r="O69" s="119"/>
      <c r="P69" s="161"/>
      <c r="Q69" s="161"/>
      <c r="R69" s="161"/>
      <c r="S69" s="161"/>
      <c r="T69" s="161"/>
      <c r="U69" s="161"/>
      <c r="V69" s="161"/>
      <c r="W69" s="119"/>
      <c r="X69" s="119"/>
      <c r="Y69" s="119"/>
      <c r="Z69" s="119"/>
      <c r="AA69" s="119"/>
      <c r="AB69" s="119"/>
      <c r="AC69" s="119"/>
      <c r="AD69" s="119"/>
      <c r="AE69" s="119"/>
      <c r="AF69" s="119"/>
      <c r="AG69" s="119"/>
      <c r="AH69" s="119"/>
      <c r="AI69" s="119"/>
      <c r="AJ69" s="157"/>
      <c r="AK69"/>
      <c r="AL69"/>
      <c r="AM69"/>
      <c r="AN69" s="157"/>
      <c r="AO69" s="157"/>
      <c r="AP69" s="157"/>
      <c r="AQ69" s="157"/>
      <c r="AR69" s="157"/>
      <c r="AS69" s="157"/>
      <c r="AT69" s="157"/>
      <c r="AU69" s="157"/>
      <c r="AV69" s="157"/>
      <c r="AW69" s="157"/>
      <c r="AX69" s="157"/>
    </row>
    <row r="70" spans="1:50" s="122" customFormat="1" ht="21" hidden="1" customHeight="1" x14ac:dyDescent="0.25">
      <c r="A70" s="231">
        <v>27</v>
      </c>
      <c r="B70" s="218"/>
      <c r="C70" s="193"/>
      <c r="D70" s="198"/>
      <c r="E70" s="199"/>
      <c r="F70" s="196"/>
      <c r="G70" s="197"/>
      <c r="H70" s="364">
        <f t="shared" si="2"/>
        <v>0</v>
      </c>
      <c r="I70" s="365"/>
      <c r="J70" s="119"/>
      <c r="K70" s="119"/>
      <c r="L70" s="119"/>
      <c r="M70" s="119"/>
      <c r="N70" s="119"/>
      <c r="O70" s="119"/>
      <c r="P70" s="161"/>
      <c r="Q70" s="161"/>
      <c r="R70" s="161"/>
      <c r="S70" s="161"/>
      <c r="T70" s="161"/>
      <c r="U70" s="161"/>
      <c r="V70" s="161"/>
      <c r="W70" s="119"/>
      <c r="X70" s="119"/>
      <c r="Y70" s="119"/>
      <c r="Z70" s="119"/>
      <c r="AA70" s="119"/>
      <c r="AB70" s="119"/>
      <c r="AC70" s="119"/>
      <c r="AD70" s="119"/>
      <c r="AE70" s="119"/>
      <c r="AF70" s="119"/>
      <c r="AG70" s="119"/>
      <c r="AH70" s="119"/>
      <c r="AI70" s="119"/>
      <c r="AJ70" s="157"/>
      <c r="AK70"/>
      <c r="AL70"/>
      <c r="AM70"/>
      <c r="AN70" s="157"/>
      <c r="AO70" s="157"/>
      <c r="AP70" s="157"/>
      <c r="AQ70" s="157"/>
      <c r="AR70" s="157"/>
      <c r="AS70" s="157"/>
      <c r="AT70" s="157"/>
      <c r="AU70" s="157"/>
      <c r="AV70" s="157"/>
      <c r="AW70" s="157"/>
      <c r="AX70" s="157"/>
    </row>
    <row r="71" spans="1:50" s="122" customFormat="1" ht="21" hidden="1" customHeight="1" x14ac:dyDescent="0.25">
      <c r="A71" s="231">
        <v>28</v>
      </c>
      <c r="B71" s="218"/>
      <c r="C71" s="193"/>
      <c r="D71" s="198"/>
      <c r="E71" s="199"/>
      <c r="F71" s="289"/>
      <c r="G71" s="197"/>
      <c r="H71" s="364">
        <f t="shared" si="2"/>
        <v>0</v>
      </c>
      <c r="I71" s="365"/>
      <c r="J71" s="119"/>
      <c r="K71" s="119"/>
      <c r="L71" s="119"/>
      <c r="M71" s="119"/>
      <c r="N71" s="119"/>
      <c r="O71" s="119"/>
      <c r="P71" s="161"/>
      <c r="Q71" s="161"/>
      <c r="R71" s="161"/>
      <c r="S71" s="161"/>
      <c r="T71" s="161"/>
      <c r="U71" s="161"/>
      <c r="V71" s="161"/>
      <c r="W71" s="119"/>
      <c r="X71" s="119"/>
      <c r="Y71" s="119"/>
      <c r="Z71" s="119"/>
      <c r="AA71" s="119"/>
      <c r="AB71" s="119"/>
      <c r="AC71" s="119"/>
      <c r="AD71" s="119"/>
      <c r="AE71" s="119"/>
      <c r="AF71" s="119"/>
      <c r="AG71" s="119"/>
      <c r="AH71" s="119"/>
      <c r="AI71" s="119"/>
      <c r="AJ71" s="157"/>
      <c r="AK71"/>
      <c r="AL71"/>
      <c r="AM71"/>
      <c r="AN71" s="157"/>
      <c r="AO71" s="157"/>
      <c r="AP71" s="157"/>
      <c r="AQ71" s="157"/>
      <c r="AR71" s="157"/>
      <c r="AS71" s="157"/>
      <c r="AT71" s="157"/>
      <c r="AU71" s="157"/>
      <c r="AV71" s="157"/>
      <c r="AW71" s="157"/>
      <c r="AX71" s="157"/>
    </row>
    <row r="72" spans="1:50" s="122" customFormat="1" ht="21" hidden="1" customHeight="1" x14ac:dyDescent="0.25">
      <c r="A72" s="231">
        <v>29</v>
      </c>
      <c r="B72" s="218"/>
      <c r="C72" s="193"/>
      <c r="D72" s="198"/>
      <c r="E72" s="199"/>
      <c r="F72" s="196"/>
      <c r="G72" s="197"/>
      <c r="H72" s="364">
        <f t="shared" si="2"/>
        <v>0</v>
      </c>
      <c r="I72" s="365"/>
      <c r="J72" s="119"/>
      <c r="K72" s="119"/>
      <c r="L72" s="119"/>
      <c r="M72" s="119"/>
      <c r="N72" s="119"/>
      <c r="O72" s="119"/>
      <c r="P72" s="161"/>
      <c r="Q72" s="161"/>
      <c r="R72" s="161"/>
      <c r="S72" s="161"/>
      <c r="T72" s="161"/>
      <c r="U72" s="161"/>
      <c r="V72" s="161"/>
      <c r="W72" s="119"/>
      <c r="X72" s="119"/>
      <c r="Y72" s="119"/>
      <c r="Z72" s="119"/>
      <c r="AA72" s="119"/>
      <c r="AB72" s="119"/>
      <c r="AC72" s="119"/>
      <c r="AD72" s="119"/>
      <c r="AE72" s="119"/>
      <c r="AF72" s="119"/>
      <c r="AG72" s="119"/>
      <c r="AH72" s="119"/>
      <c r="AI72" s="119"/>
      <c r="AJ72" s="157"/>
      <c r="AK72"/>
      <c r="AL72"/>
      <c r="AM72"/>
      <c r="AN72" s="157"/>
      <c r="AO72" s="157"/>
      <c r="AP72" s="157"/>
      <c r="AQ72" s="157"/>
      <c r="AR72" s="157"/>
      <c r="AS72" s="157"/>
      <c r="AT72" s="157"/>
      <c r="AU72" s="157"/>
      <c r="AV72" s="157"/>
      <c r="AW72" s="157"/>
      <c r="AX72" s="157"/>
    </row>
    <row r="73" spans="1:50" s="122" customFormat="1" ht="21" hidden="1" customHeight="1" x14ac:dyDescent="0.25">
      <c r="A73" s="231">
        <v>30</v>
      </c>
      <c r="B73" s="218"/>
      <c r="C73" s="193"/>
      <c r="D73" s="198"/>
      <c r="E73" s="199"/>
      <c r="F73" s="289"/>
      <c r="G73" s="197"/>
      <c r="H73" s="364">
        <f t="shared" si="2"/>
        <v>0</v>
      </c>
      <c r="I73" s="365"/>
      <c r="J73" s="119"/>
      <c r="K73" s="119"/>
      <c r="L73" s="119"/>
      <c r="M73" s="119"/>
      <c r="N73" s="119"/>
      <c r="O73" s="119"/>
      <c r="P73" s="161"/>
      <c r="Q73" s="161"/>
      <c r="R73" s="161"/>
      <c r="S73" s="161"/>
      <c r="T73" s="161"/>
      <c r="U73" s="161"/>
      <c r="V73" s="161"/>
      <c r="W73" s="119"/>
      <c r="X73" s="119"/>
      <c r="Y73" s="119"/>
      <c r="Z73" s="119"/>
      <c r="AA73" s="119"/>
      <c r="AB73" s="119"/>
      <c r="AC73" s="119"/>
      <c r="AD73" s="119"/>
      <c r="AE73" s="119"/>
      <c r="AF73" s="119"/>
      <c r="AG73" s="119"/>
      <c r="AH73" s="119"/>
      <c r="AI73" s="119"/>
      <c r="AJ73" s="157"/>
      <c r="AK73"/>
      <c r="AL73"/>
      <c r="AM73"/>
      <c r="AN73" s="157"/>
      <c r="AO73" s="157"/>
      <c r="AP73" s="157"/>
      <c r="AQ73" s="157"/>
      <c r="AR73" s="157"/>
      <c r="AS73" s="157"/>
      <c r="AT73" s="157"/>
      <c r="AU73" s="157"/>
      <c r="AV73" s="157"/>
      <c r="AW73" s="157"/>
      <c r="AX73" s="157"/>
    </row>
    <row r="74" spans="1:50" s="122" customFormat="1" ht="21" hidden="1" customHeight="1" x14ac:dyDescent="0.25">
      <c r="A74" s="231">
        <v>31</v>
      </c>
      <c r="B74" s="218"/>
      <c r="C74" s="193"/>
      <c r="D74" s="198"/>
      <c r="E74" s="199"/>
      <c r="F74" s="289"/>
      <c r="G74" s="197"/>
      <c r="H74" s="364">
        <f t="shared" si="2"/>
        <v>0</v>
      </c>
      <c r="I74" s="365"/>
      <c r="J74" s="119"/>
      <c r="K74" s="119"/>
      <c r="L74" s="119"/>
      <c r="M74" s="119"/>
      <c r="N74" s="119"/>
      <c r="O74" s="119"/>
      <c r="P74" s="161"/>
      <c r="Q74" s="161"/>
      <c r="R74" s="161"/>
      <c r="S74" s="161"/>
      <c r="T74" s="161"/>
      <c r="U74" s="161"/>
      <c r="V74" s="161"/>
      <c r="W74" s="119"/>
      <c r="X74" s="119"/>
      <c r="Y74" s="119"/>
      <c r="Z74" s="119"/>
      <c r="AA74" s="119"/>
      <c r="AB74" s="119"/>
      <c r="AC74" s="119"/>
      <c r="AD74" s="119"/>
      <c r="AE74" s="119"/>
      <c r="AF74" s="119"/>
      <c r="AG74" s="119"/>
      <c r="AH74" s="119"/>
      <c r="AI74" s="119"/>
      <c r="AJ74" s="157"/>
      <c r="AK74"/>
      <c r="AL74"/>
      <c r="AM74"/>
      <c r="AN74" s="157"/>
      <c r="AO74" s="157"/>
      <c r="AP74" s="157"/>
      <c r="AQ74" s="157"/>
      <c r="AR74" s="157"/>
      <c r="AS74" s="157"/>
      <c r="AT74" s="157"/>
      <c r="AU74" s="157"/>
      <c r="AV74" s="157"/>
      <c r="AW74" s="157"/>
      <c r="AX74" s="157"/>
    </row>
    <row r="75" spans="1:50" s="122" customFormat="1" ht="21" hidden="1" customHeight="1" x14ac:dyDescent="0.25">
      <c r="A75" s="231"/>
      <c r="B75" s="218"/>
      <c r="C75" s="193"/>
      <c r="D75" s="198"/>
      <c r="E75" s="199"/>
      <c r="F75" s="289"/>
      <c r="G75" s="197"/>
      <c r="H75" s="364">
        <f t="shared" si="2"/>
        <v>0</v>
      </c>
      <c r="I75" s="365"/>
      <c r="J75" s="119"/>
      <c r="K75" s="119"/>
      <c r="L75" s="119"/>
      <c r="M75" s="119"/>
      <c r="N75" s="119"/>
      <c r="O75" s="119"/>
      <c r="P75" s="161"/>
      <c r="Q75" s="161"/>
      <c r="R75" s="161"/>
      <c r="S75" s="161"/>
      <c r="T75" s="161"/>
      <c r="U75" s="161"/>
      <c r="V75" s="161"/>
      <c r="W75" s="119"/>
      <c r="X75" s="119"/>
      <c r="Y75" s="119"/>
      <c r="Z75" s="119"/>
      <c r="AA75" s="119"/>
      <c r="AB75" s="119"/>
      <c r="AC75" s="119"/>
      <c r="AD75" s="119"/>
      <c r="AE75" s="119"/>
      <c r="AF75" s="119"/>
      <c r="AG75" s="119"/>
      <c r="AH75" s="119"/>
      <c r="AI75" s="119"/>
      <c r="AJ75" s="157"/>
      <c r="AK75"/>
      <c r="AL75"/>
      <c r="AM75"/>
      <c r="AN75" s="157"/>
      <c r="AO75" s="157"/>
      <c r="AP75" s="157"/>
      <c r="AQ75" s="157"/>
      <c r="AR75" s="157"/>
      <c r="AS75" s="157"/>
      <c r="AT75" s="157"/>
      <c r="AU75" s="157"/>
      <c r="AV75" s="157"/>
      <c r="AW75" s="157"/>
      <c r="AX75" s="157"/>
    </row>
    <row r="76" spans="1:50" s="122" customFormat="1" ht="21" hidden="1" customHeight="1" x14ac:dyDescent="0.25">
      <c r="A76" s="231"/>
      <c r="B76" s="218"/>
      <c r="C76" s="193"/>
      <c r="D76" s="198"/>
      <c r="E76" s="199"/>
      <c r="F76" s="196"/>
      <c r="G76" s="197"/>
      <c r="H76" s="364">
        <f t="shared" si="2"/>
        <v>0</v>
      </c>
      <c r="I76" s="365"/>
      <c r="J76" s="119"/>
      <c r="K76" s="119"/>
      <c r="L76" s="119"/>
      <c r="M76" s="119"/>
      <c r="N76" s="119"/>
      <c r="O76" s="119"/>
      <c r="P76" s="161"/>
      <c r="Q76" s="161" t="s">
        <v>178</v>
      </c>
      <c r="R76" s="161" t="s">
        <v>179</v>
      </c>
      <c r="S76" s="161" t="s">
        <v>179</v>
      </c>
      <c r="T76" s="161" t="s">
        <v>158</v>
      </c>
      <c r="U76" s="161">
        <v>13200</v>
      </c>
      <c r="V76" s="161"/>
      <c r="W76" s="119"/>
      <c r="X76" s="119"/>
      <c r="Y76" s="119"/>
      <c r="Z76" s="119"/>
      <c r="AA76" s="119"/>
      <c r="AB76" s="119"/>
      <c r="AC76" s="119"/>
      <c r="AD76" s="119"/>
      <c r="AE76" s="119"/>
      <c r="AF76" s="119"/>
      <c r="AG76" s="119"/>
      <c r="AH76" s="119"/>
      <c r="AI76" s="119"/>
      <c r="AJ76" s="157"/>
      <c r="AK76"/>
      <c r="AL76"/>
      <c r="AM76"/>
      <c r="AN76" s="157"/>
      <c r="AO76" s="157"/>
      <c r="AP76" s="157"/>
      <c r="AQ76" s="157"/>
      <c r="AR76" s="157"/>
      <c r="AS76" s="157"/>
      <c r="AT76" s="157"/>
      <c r="AU76" s="157"/>
      <c r="AV76" s="157"/>
      <c r="AW76" s="157"/>
      <c r="AX76" s="157"/>
    </row>
    <row r="77" spans="1:50" s="138" customFormat="1" ht="21" hidden="1" customHeight="1" x14ac:dyDescent="0.25">
      <c r="A77" s="231"/>
      <c r="B77" s="218"/>
      <c r="C77" s="193"/>
      <c r="D77" s="198"/>
      <c r="E77" s="199"/>
      <c r="F77" s="196"/>
      <c r="G77" s="197"/>
      <c r="H77" s="364">
        <f t="shared" si="2"/>
        <v>0</v>
      </c>
      <c r="I77" s="365"/>
      <c r="K77" s="139"/>
      <c r="P77" s="201" t="s">
        <v>143</v>
      </c>
      <c r="Q77" s="201" t="s">
        <v>167</v>
      </c>
      <c r="R77" s="201" t="s">
        <v>168</v>
      </c>
      <c r="S77" s="201" t="s">
        <v>168</v>
      </c>
      <c r="T77" s="201" t="s">
        <v>158</v>
      </c>
      <c r="U77" s="201">
        <v>13200</v>
      </c>
      <c r="V77" s="201"/>
      <c r="X77" s="138" t="s">
        <v>149</v>
      </c>
      <c r="Y77" s="138">
        <v>1</v>
      </c>
      <c r="AJ77" s="157"/>
      <c r="AK77"/>
      <c r="AL77"/>
      <c r="AM77"/>
      <c r="AN77" s="157"/>
      <c r="AO77" s="157"/>
      <c r="AP77" s="157"/>
      <c r="AQ77" s="157"/>
      <c r="AR77" s="157"/>
      <c r="AS77" s="157"/>
      <c r="AT77" s="157"/>
      <c r="AU77" s="157"/>
      <c r="AV77" s="157"/>
      <c r="AW77" s="157"/>
      <c r="AX77" s="157"/>
    </row>
    <row r="78" spans="1:50" s="138" customFormat="1" ht="21" hidden="1" customHeight="1" x14ac:dyDescent="0.25">
      <c r="A78" s="231"/>
      <c r="B78" s="218"/>
      <c r="C78" s="193"/>
      <c r="D78" s="198"/>
      <c r="E78" s="199"/>
      <c r="F78" s="196"/>
      <c r="G78" s="197"/>
      <c r="H78" s="364">
        <f t="shared" si="2"/>
        <v>0</v>
      </c>
      <c r="I78" s="365"/>
      <c r="K78" s="139"/>
      <c r="P78" s="201"/>
      <c r="Q78" s="201"/>
      <c r="R78" s="201"/>
      <c r="S78" s="201"/>
      <c r="T78" s="201"/>
      <c r="U78" s="201"/>
      <c r="V78" s="201"/>
      <c r="AJ78" s="157"/>
      <c r="AK78"/>
      <c r="AL78"/>
      <c r="AM78"/>
      <c r="AN78" s="157"/>
      <c r="AO78" s="157"/>
      <c r="AP78" s="157"/>
      <c r="AQ78" s="157"/>
      <c r="AR78" s="157"/>
      <c r="AS78" s="157"/>
      <c r="AT78" s="157"/>
      <c r="AU78" s="157"/>
      <c r="AV78" s="157"/>
      <c r="AW78" s="157"/>
      <c r="AX78" s="157"/>
    </row>
    <row r="79" spans="1:50" s="138" customFormat="1" ht="21" hidden="1" customHeight="1" x14ac:dyDescent="0.25">
      <c r="A79" s="231"/>
      <c r="B79" s="218"/>
      <c r="C79" s="193"/>
      <c r="D79" s="198"/>
      <c r="E79" s="199"/>
      <c r="F79" s="196"/>
      <c r="G79" s="197"/>
      <c r="H79" s="364">
        <f t="shared" si="2"/>
        <v>0</v>
      </c>
      <c r="I79" s="365"/>
      <c r="K79" s="139"/>
      <c r="P79" s="201"/>
      <c r="Q79" s="201"/>
      <c r="R79" s="201"/>
      <c r="S79" s="201"/>
      <c r="T79" s="201"/>
      <c r="U79" s="201"/>
      <c r="V79" s="201"/>
      <c r="AJ79" s="157"/>
      <c r="AK79"/>
      <c r="AL79"/>
      <c r="AM79"/>
      <c r="AN79" s="157"/>
      <c r="AO79" s="157"/>
      <c r="AP79" s="157"/>
      <c r="AQ79" s="157"/>
      <c r="AR79" s="157"/>
      <c r="AS79" s="157"/>
      <c r="AT79" s="157"/>
      <c r="AU79" s="157"/>
      <c r="AV79" s="157"/>
      <c r="AW79" s="157"/>
      <c r="AX79" s="157"/>
    </row>
    <row r="80" spans="1:50" s="138" customFormat="1" ht="21" hidden="1" customHeight="1" x14ac:dyDescent="0.25">
      <c r="A80" s="231"/>
      <c r="B80" s="218"/>
      <c r="C80" s="193"/>
      <c r="D80" s="198"/>
      <c r="E80" s="199"/>
      <c r="F80" s="196"/>
      <c r="G80" s="197"/>
      <c r="H80" s="364">
        <f t="shared" si="2"/>
        <v>0</v>
      </c>
      <c r="I80" s="365"/>
      <c r="K80" s="139"/>
      <c r="P80" s="201"/>
      <c r="Q80" s="201"/>
      <c r="R80" s="201"/>
      <c r="S80" s="201"/>
      <c r="T80" s="201"/>
      <c r="U80" s="201"/>
      <c r="V80" s="201"/>
      <c r="AJ80" s="157"/>
      <c r="AK80"/>
      <c r="AL80"/>
      <c r="AM80"/>
      <c r="AN80" s="157"/>
      <c r="AO80" s="157"/>
      <c r="AP80" s="157"/>
      <c r="AQ80" s="157"/>
      <c r="AR80" s="157"/>
      <c r="AS80" s="157"/>
      <c r="AT80" s="157"/>
      <c r="AU80" s="157"/>
      <c r="AV80" s="157"/>
      <c r="AW80" s="157"/>
      <c r="AX80" s="157"/>
    </row>
    <row r="81" spans="1:50" s="138" customFormat="1" ht="21" hidden="1" customHeight="1" x14ac:dyDescent="0.25">
      <c r="A81" s="231"/>
      <c r="B81" s="218"/>
      <c r="C81" s="193"/>
      <c r="D81" s="203"/>
      <c r="E81" s="204"/>
      <c r="F81" s="196"/>
      <c r="G81" s="197"/>
      <c r="H81" s="364">
        <f t="shared" si="2"/>
        <v>0</v>
      </c>
      <c r="I81" s="365"/>
      <c r="K81" s="139"/>
      <c r="P81" s="201"/>
      <c r="Q81" s="201"/>
      <c r="R81" s="201"/>
      <c r="S81" s="201"/>
      <c r="T81" s="201"/>
      <c r="U81" s="201"/>
      <c r="V81" s="201"/>
      <c r="AJ81" s="157"/>
      <c r="AK81"/>
      <c r="AL81"/>
      <c r="AM81"/>
      <c r="AN81" s="157"/>
      <c r="AO81" s="157"/>
      <c r="AP81" s="157"/>
      <c r="AQ81" s="157"/>
      <c r="AR81" s="157"/>
      <c r="AS81" s="157"/>
      <c r="AT81" s="157"/>
      <c r="AU81" s="157"/>
      <c r="AV81" s="157"/>
      <c r="AW81" s="157"/>
      <c r="AX81" s="157"/>
    </row>
    <row r="82" spans="1:50" s="138" customFormat="1" ht="21" hidden="1" customHeight="1" x14ac:dyDescent="0.25">
      <c r="A82" s="231"/>
      <c r="B82" s="218"/>
      <c r="C82" s="193"/>
      <c r="D82" s="203"/>
      <c r="E82" s="204"/>
      <c r="F82" s="196"/>
      <c r="G82" s="197"/>
      <c r="H82" s="364">
        <f t="shared" si="2"/>
        <v>0</v>
      </c>
      <c r="I82" s="365"/>
      <c r="K82" s="139"/>
      <c r="P82" s="201"/>
      <c r="Q82" s="201"/>
      <c r="R82" s="201"/>
      <c r="S82" s="201"/>
      <c r="T82" s="201"/>
      <c r="U82" s="201"/>
      <c r="V82" s="201"/>
      <c r="AJ82" s="157"/>
      <c r="AK82"/>
      <c r="AL82"/>
      <c r="AM82"/>
      <c r="AN82" s="157"/>
      <c r="AO82" s="157"/>
      <c r="AP82" s="157"/>
      <c r="AQ82" s="157"/>
      <c r="AR82" s="157"/>
      <c r="AS82" s="157"/>
      <c r="AT82" s="157"/>
      <c r="AU82" s="157"/>
      <c r="AV82" s="157"/>
      <c r="AW82" s="157"/>
      <c r="AX82" s="157"/>
    </row>
    <row r="83" spans="1:50" s="138" customFormat="1" ht="21" hidden="1" customHeight="1" x14ac:dyDescent="0.25">
      <c r="A83" s="231"/>
      <c r="B83" s="218"/>
      <c r="C83" s="193"/>
      <c r="D83" s="203"/>
      <c r="E83" s="204"/>
      <c r="F83" s="205"/>
      <c r="G83" s="197"/>
      <c r="H83" s="364">
        <f t="shared" si="2"/>
        <v>0</v>
      </c>
      <c r="I83" s="365"/>
      <c r="K83" s="139"/>
      <c r="P83" s="201"/>
      <c r="Q83" s="201"/>
      <c r="R83" s="201"/>
      <c r="S83" s="201"/>
      <c r="T83" s="201"/>
      <c r="U83" s="201"/>
      <c r="V83" s="201"/>
      <c r="AJ83" s="157"/>
      <c r="AK83"/>
      <c r="AL83"/>
      <c r="AM83"/>
      <c r="AN83" s="157"/>
      <c r="AO83" s="157"/>
      <c r="AP83" s="157"/>
      <c r="AQ83" s="157"/>
      <c r="AR83" s="157"/>
      <c r="AS83" s="157"/>
      <c r="AT83" s="157"/>
      <c r="AU83" s="157"/>
      <c r="AV83" s="157"/>
      <c r="AW83" s="157"/>
      <c r="AX83" s="157"/>
    </row>
    <row r="84" spans="1:50" s="138" customFormat="1" ht="21" hidden="1" customHeight="1" x14ac:dyDescent="0.25">
      <c r="A84" s="231"/>
      <c r="B84" s="218"/>
      <c r="C84" s="193"/>
      <c r="D84" s="203"/>
      <c r="E84" s="204"/>
      <c r="F84" s="196"/>
      <c r="G84" s="197"/>
      <c r="H84" s="364">
        <f t="shared" si="2"/>
        <v>0</v>
      </c>
      <c r="I84" s="365"/>
      <c r="K84" s="139"/>
      <c r="P84" s="201"/>
      <c r="Q84" s="201" t="s">
        <v>169</v>
      </c>
      <c r="R84" s="201" t="s">
        <v>170</v>
      </c>
      <c r="S84" s="201" t="s">
        <v>170</v>
      </c>
      <c r="T84" s="201" t="s">
        <v>166</v>
      </c>
      <c r="U84" s="201">
        <v>10000</v>
      </c>
      <c r="V84" s="201"/>
      <c r="X84" s="138" t="s">
        <v>150</v>
      </c>
      <c r="Y84" s="138">
        <v>2</v>
      </c>
      <c r="AJ84" s="157"/>
      <c r="AK84"/>
      <c r="AL84"/>
      <c r="AM84"/>
      <c r="AN84" s="157"/>
      <c r="AO84" s="157"/>
      <c r="AP84" s="157"/>
      <c r="AQ84" s="157"/>
      <c r="AR84" s="157"/>
      <c r="AS84" s="157"/>
      <c r="AT84" s="157"/>
      <c r="AU84" s="157"/>
      <c r="AV84" s="157"/>
      <c r="AW84" s="157"/>
      <c r="AX84" s="157"/>
    </row>
    <row r="85" spans="1:50" s="138" customFormat="1" ht="21" hidden="1" customHeight="1" x14ac:dyDescent="0.25">
      <c r="A85" s="238"/>
      <c r="B85" s="218"/>
      <c r="C85" s="202"/>
      <c r="D85" s="203"/>
      <c r="E85" s="204"/>
      <c r="F85" s="205"/>
      <c r="G85" s="206"/>
      <c r="H85" s="381">
        <f t="shared" si="2"/>
        <v>0</v>
      </c>
      <c r="I85" s="382"/>
      <c r="K85" s="139"/>
      <c r="P85" s="201"/>
      <c r="Q85" s="201"/>
      <c r="R85" s="201"/>
      <c r="S85" s="201"/>
      <c r="T85" s="201"/>
      <c r="U85" s="201"/>
      <c r="V85" s="201"/>
      <c r="AJ85" s="157"/>
      <c r="AK85"/>
      <c r="AL85"/>
      <c r="AM85"/>
      <c r="AN85" s="157"/>
      <c r="AO85" s="157"/>
      <c r="AP85" s="157"/>
      <c r="AQ85" s="157"/>
      <c r="AR85" s="157"/>
      <c r="AS85" s="157"/>
      <c r="AT85" s="157"/>
      <c r="AU85" s="157"/>
      <c r="AV85" s="157"/>
      <c r="AW85" s="157"/>
      <c r="AX85" s="157"/>
    </row>
    <row r="86" spans="1:50" s="138" customFormat="1" ht="21" hidden="1" customHeight="1" x14ac:dyDescent="0.25">
      <c r="A86" s="238"/>
      <c r="B86" s="218"/>
      <c r="C86" s="202"/>
      <c r="D86" s="203"/>
      <c r="E86" s="204"/>
      <c r="F86" s="196"/>
      <c r="G86" s="206"/>
      <c r="H86" s="381">
        <f t="shared" si="2"/>
        <v>0</v>
      </c>
      <c r="I86" s="382"/>
      <c r="K86" s="139"/>
      <c r="P86" s="201"/>
      <c r="Q86" s="201" t="s">
        <v>171</v>
      </c>
      <c r="R86" s="201" t="s">
        <v>172</v>
      </c>
      <c r="S86" s="201" t="s">
        <v>172</v>
      </c>
      <c r="T86" s="201" t="s">
        <v>166</v>
      </c>
      <c r="U86" s="201">
        <v>10000</v>
      </c>
      <c r="V86" s="201"/>
      <c r="X86" s="138" t="s">
        <v>151</v>
      </c>
      <c r="Y86" s="138">
        <v>2</v>
      </c>
      <c r="AJ86" s="157"/>
      <c r="AK86"/>
      <c r="AL86"/>
      <c r="AM86"/>
      <c r="AN86" s="157"/>
      <c r="AO86" s="157"/>
      <c r="AP86" s="157"/>
      <c r="AQ86" s="157"/>
      <c r="AR86" s="157"/>
      <c r="AS86" s="157"/>
      <c r="AT86" s="157"/>
      <c r="AU86" s="157"/>
      <c r="AV86" s="157"/>
      <c r="AW86" s="157"/>
      <c r="AX86" s="157"/>
    </row>
    <row r="87" spans="1:50" s="138" customFormat="1" ht="21" hidden="1" customHeight="1" x14ac:dyDescent="0.25">
      <c r="A87" s="263"/>
      <c r="B87" s="233"/>
      <c r="C87" s="264"/>
      <c r="D87" s="265"/>
      <c r="E87" s="266"/>
      <c r="F87" s="267"/>
      <c r="G87" s="268"/>
      <c r="H87" s="381">
        <f t="shared" si="2"/>
        <v>0</v>
      </c>
      <c r="I87" s="382"/>
      <c r="K87" s="139"/>
      <c r="P87" s="201"/>
      <c r="Q87" s="201" t="s">
        <v>173</v>
      </c>
      <c r="R87" s="201" t="s">
        <v>174</v>
      </c>
      <c r="S87" s="201" t="s">
        <v>174</v>
      </c>
      <c r="T87" s="201" t="s">
        <v>158</v>
      </c>
      <c r="U87" s="201">
        <v>13200</v>
      </c>
      <c r="V87" s="201"/>
      <c r="X87" s="138" t="s">
        <v>152</v>
      </c>
      <c r="Y87" s="138">
        <v>3</v>
      </c>
      <c r="AJ87" s="157"/>
      <c r="AK87"/>
      <c r="AL87"/>
      <c r="AM87"/>
      <c r="AN87" s="157"/>
      <c r="AO87" s="157"/>
      <c r="AP87" s="157"/>
      <c r="AQ87" s="157"/>
      <c r="AR87" s="157"/>
      <c r="AS87" s="157"/>
      <c r="AT87" s="157"/>
      <c r="AU87" s="157"/>
      <c r="AV87" s="157"/>
      <c r="AW87" s="157"/>
      <c r="AX87" s="157"/>
    </row>
    <row r="88" spans="1:50" s="138" customFormat="1" ht="15.95" hidden="1" customHeight="1" x14ac:dyDescent="0.25">
      <c r="A88" s="257"/>
      <c r="B88" s="258"/>
      <c r="C88" s="258"/>
      <c r="D88" s="259"/>
      <c r="E88" s="260"/>
      <c r="F88" s="261"/>
      <c r="G88" s="262"/>
      <c r="H88" s="381"/>
      <c r="I88" s="382"/>
      <c r="K88" s="139"/>
      <c r="P88" s="201" t="s">
        <v>144</v>
      </c>
      <c r="Q88" s="201" t="s">
        <v>175</v>
      </c>
      <c r="R88" s="201" t="s">
        <v>175</v>
      </c>
      <c r="S88" s="201" t="s">
        <v>175</v>
      </c>
      <c r="T88" s="201" t="s">
        <v>158</v>
      </c>
      <c r="U88" s="201">
        <v>13200</v>
      </c>
      <c r="V88" s="201"/>
      <c r="AJ88" s="157"/>
      <c r="AK88"/>
      <c r="AL88"/>
      <c r="AM88"/>
      <c r="AN88" s="157"/>
      <c r="AO88" s="157"/>
      <c r="AP88" s="157"/>
      <c r="AQ88" s="157"/>
      <c r="AR88" s="157"/>
      <c r="AS88" s="157"/>
      <c r="AT88" s="157"/>
      <c r="AU88" s="157"/>
      <c r="AV88" s="157"/>
      <c r="AW88" s="157"/>
      <c r="AX88" s="157"/>
    </row>
    <row r="89" spans="1:50" s="138" customFormat="1" ht="15.95" hidden="1" customHeight="1" x14ac:dyDescent="0.25">
      <c r="A89" s="238"/>
      <c r="B89" s="202"/>
      <c r="C89" s="202"/>
      <c r="D89" s="203"/>
      <c r="E89" s="204"/>
      <c r="F89" s="205"/>
      <c r="G89" s="206"/>
      <c r="H89" s="381"/>
      <c r="I89" s="382"/>
      <c r="K89" s="139"/>
      <c r="P89" s="201" t="s">
        <v>145</v>
      </c>
      <c r="Q89" s="201" t="s">
        <v>164</v>
      </c>
      <c r="R89" s="201" t="s">
        <v>165</v>
      </c>
      <c r="S89" s="201" t="s">
        <v>165</v>
      </c>
      <c r="T89" s="201" t="s">
        <v>166</v>
      </c>
      <c r="U89" s="201">
        <v>10000</v>
      </c>
      <c r="V89" s="201"/>
      <c r="AJ89" s="157"/>
      <c r="AK89"/>
      <c r="AL89"/>
      <c r="AM89"/>
      <c r="AN89" s="157"/>
      <c r="AO89" s="157"/>
      <c r="AP89" s="157"/>
      <c r="AQ89" s="157"/>
      <c r="AR89" s="157"/>
      <c r="AS89" s="157"/>
      <c r="AT89" s="157"/>
      <c r="AU89" s="157"/>
      <c r="AV89" s="157"/>
      <c r="AW89" s="157"/>
      <c r="AX89" s="157"/>
    </row>
    <row r="90" spans="1:50" s="138" customFormat="1" ht="15.95" hidden="1" customHeight="1" x14ac:dyDescent="0.25">
      <c r="A90" s="238"/>
      <c r="B90" s="202"/>
      <c r="C90" s="202"/>
      <c r="D90" s="203"/>
      <c r="E90" s="204"/>
      <c r="F90" s="205"/>
      <c r="G90" s="206"/>
      <c r="H90" s="381"/>
      <c r="I90" s="382"/>
      <c r="K90" s="139"/>
      <c r="P90" s="201"/>
      <c r="Q90" s="201" t="s">
        <v>175</v>
      </c>
      <c r="R90" s="201" t="s">
        <v>175</v>
      </c>
      <c r="S90" s="201" t="s">
        <v>175</v>
      </c>
      <c r="T90" s="201" t="s">
        <v>158</v>
      </c>
      <c r="U90" s="201">
        <v>13200</v>
      </c>
      <c r="V90" s="201"/>
      <c r="AJ90" s="157"/>
      <c r="AK90"/>
      <c r="AL90"/>
      <c r="AM90"/>
      <c r="AN90" s="157"/>
      <c r="AO90" s="157"/>
      <c r="AP90" s="157"/>
      <c r="AQ90" s="157"/>
      <c r="AR90" s="157"/>
      <c r="AS90" s="157"/>
      <c r="AT90" s="157"/>
      <c r="AU90" s="157"/>
      <c r="AV90" s="157"/>
      <c r="AW90" s="157"/>
      <c r="AX90" s="157"/>
    </row>
    <row r="91" spans="1:50" s="138" customFormat="1" ht="15.95" hidden="1" customHeight="1" x14ac:dyDescent="0.25">
      <c r="A91" s="238"/>
      <c r="B91" s="202"/>
      <c r="C91" s="202"/>
      <c r="D91" s="203"/>
      <c r="E91" s="204"/>
      <c r="F91" s="205"/>
      <c r="G91" s="206"/>
      <c r="H91" s="381"/>
      <c r="I91" s="382"/>
      <c r="K91" s="139"/>
      <c r="P91" s="201" t="s">
        <v>146</v>
      </c>
      <c r="Q91" s="201" t="s">
        <v>178</v>
      </c>
      <c r="R91" s="201" t="s">
        <v>179</v>
      </c>
      <c r="S91" s="201" t="s">
        <v>179</v>
      </c>
      <c r="T91" s="201" t="s">
        <v>158</v>
      </c>
      <c r="U91" s="201">
        <v>13200</v>
      </c>
      <c r="V91" s="201"/>
      <c r="AJ91" s="157"/>
      <c r="AK91"/>
      <c r="AL91"/>
      <c r="AM91"/>
      <c r="AN91" s="157"/>
      <c r="AO91" s="157"/>
      <c r="AP91" s="157"/>
      <c r="AQ91" s="157"/>
      <c r="AR91" s="157"/>
      <c r="AS91" s="157"/>
      <c r="AT91" s="157"/>
      <c r="AU91" s="157"/>
      <c r="AV91" s="157"/>
      <c r="AW91" s="157"/>
      <c r="AX91" s="157"/>
    </row>
    <row r="92" spans="1:50" s="138" customFormat="1" ht="15.95" hidden="1" customHeight="1" x14ac:dyDescent="0.25">
      <c r="A92" s="238"/>
      <c r="B92" s="202"/>
      <c r="C92" s="202"/>
      <c r="D92" s="203"/>
      <c r="E92" s="204"/>
      <c r="F92" s="205"/>
      <c r="G92" s="206"/>
      <c r="H92" s="381"/>
      <c r="I92" s="382"/>
      <c r="K92" s="139"/>
      <c r="P92" s="201"/>
      <c r="Q92" s="201" t="s">
        <v>163</v>
      </c>
      <c r="R92" s="201" t="s">
        <v>156</v>
      </c>
      <c r="S92" s="201" t="s">
        <v>156</v>
      </c>
      <c r="T92" s="201" t="s">
        <v>158</v>
      </c>
      <c r="U92" s="201">
        <v>13200</v>
      </c>
      <c r="V92" s="201"/>
      <c r="AJ92" s="157"/>
      <c r="AK92"/>
      <c r="AL92"/>
      <c r="AM92"/>
      <c r="AN92" s="157"/>
      <c r="AO92" s="157"/>
      <c r="AP92" s="157"/>
      <c r="AQ92" s="157"/>
      <c r="AR92" s="157"/>
      <c r="AS92" s="157"/>
      <c r="AT92" s="157"/>
      <c r="AU92" s="157"/>
      <c r="AV92" s="157"/>
      <c r="AW92" s="157"/>
      <c r="AX92" s="157"/>
    </row>
    <row r="93" spans="1:50" s="138" customFormat="1" ht="15.95" hidden="1" customHeight="1" x14ac:dyDescent="0.25">
      <c r="A93" s="238"/>
      <c r="B93" s="202"/>
      <c r="C93" s="202"/>
      <c r="D93" s="203"/>
      <c r="E93" s="204"/>
      <c r="F93" s="205"/>
      <c r="G93" s="206"/>
      <c r="H93" s="381"/>
      <c r="I93" s="382"/>
      <c r="K93" s="139"/>
      <c r="P93" s="201"/>
      <c r="Q93" s="201"/>
      <c r="R93" s="201"/>
      <c r="S93" s="201"/>
      <c r="T93" s="201"/>
      <c r="U93" s="201"/>
      <c r="V93" s="201"/>
      <c r="AJ93" s="157"/>
      <c r="AK93"/>
      <c r="AL93"/>
      <c r="AM93"/>
      <c r="AN93" s="157"/>
      <c r="AO93" s="157"/>
      <c r="AP93" s="157"/>
      <c r="AQ93" s="157"/>
      <c r="AR93" s="157"/>
      <c r="AS93" s="157"/>
      <c r="AT93" s="157"/>
      <c r="AU93" s="157"/>
      <c r="AV93" s="157"/>
      <c r="AW93" s="157"/>
      <c r="AX93" s="157"/>
    </row>
    <row r="94" spans="1:50" s="140" customFormat="1" ht="15.95" hidden="1" customHeight="1" x14ac:dyDescent="0.25">
      <c r="A94" s="238"/>
      <c r="B94" s="202"/>
      <c r="C94" s="202"/>
      <c r="D94" s="203"/>
      <c r="E94" s="204"/>
      <c r="F94" s="205"/>
      <c r="G94" s="206"/>
      <c r="H94" s="381"/>
      <c r="I94" s="382"/>
      <c r="P94" s="207"/>
      <c r="Q94" s="207"/>
      <c r="R94" s="207"/>
      <c r="S94" s="207"/>
      <c r="T94" s="207"/>
      <c r="U94" s="207"/>
      <c r="V94" s="207"/>
      <c r="AJ94" s="157"/>
      <c r="AK94"/>
      <c r="AL94"/>
      <c r="AM94"/>
      <c r="AN94" s="157"/>
      <c r="AO94" s="157"/>
      <c r="AP94" s="157"/>
      <c r="AQ94" s="157"/>
      <c r="AR94" s="157"/>
      <c r="AS94" s="157"/>
      <c r="AT94" s="157"/>
      <c r="AU94" s="157"/>
      <c r="AV94" s="157"/>
      <c r="AW94" s="157"/>
      <c r="AX94" s="157"/>
    </row>
    <row r="95" spans="1:50" s="140" customFormat="1" ht="15.95" hidden="1" customHeight="1" x14ac:dyDescent="0.25">
      <c r="A95" s="238"/>
      <c r="B95" s="202"/>
      <c r="C95" s="202"/>
      <c r="D95" s="203"/>
      <c r="E95" s="204"/>
      <c r="F95" s="205"/>
      <c r="G95" s="206"/>
      <c r="H95" s="381"/>
      <c r="I95" s="382"/>
      <c r="P95" s="207"/>
      <c r="Q95" s="207" t="s">
        <v>163</v>
      </c>
      <c r="R95" s="207" t="s">
        <v>156</v>
      </c>
      <c r="S95" s="207" t="s">
        <v>156</v>
      </c>
      <c r="T95" s="207" t="s">
        <v>158</v>
      </c>
      <c r="U95" s="207">
        <v>13200</v>
      </c>
      <c r="V95" s="207"/>
      <c r="AJ95" s="157"/>
      <c r="AK95"/>
      <c r="AL95"/>
      <c r="AM95"/>
      <c r="AN95" s="157"/>
      <c r="AO95" s="157"/>
      <c r="AP95" s="157"/>
      <c r="AQ95" s="157"/>
      <c r="AR95" s="157"/>
      <c r="AS95" s="157"/>
      <c r="AT95" s="157"/>
      <c r="AU95" s="157"/>
      <c r="AV95" s="157"/>
      <c r="AW95" s="157"/>
      <c r="AX95" s="157"/>
    </row>
    <row r="96" spans="1:50" s="140" customFormat="1" ht="15.95" hidden="1" customHeight="1" x14ac:dyDescent="0.25">
      <c r="A96" s="238"/>
      <c r="B96" s="202"/>
      <c r="C96" s="202"/>
      <c r="D96" s="203"/>
      <c r="E96" s="204"/>
      <c r="F96" s="205"/>
      <c r="G96" s="206"/>
      <c r="H96" s="381"/>
      <c r="I96" s="382"/>
      <c r="P96" s="207" t="s">
        <v>151</v>
      </c>
      <c r="Q96" s="207" t="s">
        <v>163</v>
      </c>
      <c r="R96" s="207" t="s">
        <v>156</v>
      </c>
      <c r="S96" s="207" t="s">
        <v>156</v>
      </c>
      <c r="T96" s="207" t="s">
        <v>158</v>
      </c>
      <c r="U96" s="207">
        <v>13200</v>
      </c>
      <c r="V96" s="207"/>
      <c r="AJ96" s="157"/>
      <c r="AK96"/>
      <c r="AL96"/>
      <c r="AM96"/>
      <c r="AN96" s="157"/>
      <c r="AO96" s="157"/>
      <c r="AP96" s="157"/>
      <c r="AQ96" s="157"/>
      <c r="AR96" s="157"/>
      <c r="AS96" s="157"/>
      <c r="AT96" s="157"/>
      <c r="AU96" s="157"/>
      <c r="AV96" s="157"/>
      <c r="AW96" s="157"/>
      <c r="AX96" s="157"/>
    </row>
    <row r="97" spans="1:50" s="122" customFormat="1" ht="15.95" hidden="1" customHeight="1" x14ac:dyDescent="0.25">
      <c r="A97" s="239"/>
      <c r="B97" s="193"/>
      <c r="C97" s="193"/>
      <c r="D97" s="198"/>
      <c r="E97" s="199"/>
      <c r="F97" s="200"/>
      <c r="G97" s="197"/>
      <c r="H97" s="364"/>
      <c r="I97" s="365"/>
      <c r="J97" s="119"/>
      <c r="K97" s="119"/>
      <c r="L97" s="119"/>
      <c r="M97" s="119"/>
      <c r="N97" s="119"/>
      <c r="O97" s="119"/>
      <c r="P97" s="161"/>
      <c r="Q97" s="161" t="s">
        <v>163</v>
      </c>
      <c r="R97" s="161" t="s">
        <v>156</v>
      </c>
      <c r="S97" s="161" t="s">
        <v>156</v>
      </c>
      <c r="T97" s="161" t="s">
        <v>158</v>
      </c>
      <c r="U97" s="161">
        <v>13200</v>
      </c>
      <c r="V97" s="161"/>
      <c r="W97" s="119"/>
      <c r="X97" s="119"/>
      <c r="Y97" s="119"/>
      <c r="Z97" s="119"/>
      <c r="AA97" s="119"/>
      <c r="AB97" s="119"/>
      <c r="AC97" s="119"/>
      <c r="AD97" s="119"/>
      <c r="AE97" s="119"/>
      <c r="AF97" s="119"/>
      <c r="AG97" s="119"/>
      <c r="AH97" s="119"/>
      <c r="AI97" s="119"/>
      <c r="AJ97" s="157"/>
      <c r="AK97"/>
      <c r="AL97"/>
      <c r="AM97"/>
      <c r="AN97" s="157"/>
      <c r="AO97" s="157"/>
      <c r="AP97" s="157"/>
      <c r="AQ97" s="157"/>
      <c r="AR97" s="157"/>
      <c r="AS97" s="157"/>
      <c r="AT97" s="157"/>
      <c r="AU97" s="157"/>
      <c r="AV97" s="157"/>
      <c r="AW97" s="157"/>
      <c r="AX97" s="157"/>
    </row>
    <row r="98" spans="1:50" s="122" customFormat="1" ht="15.95" hidden="1" customHeight="1" x14ac:dyDescent="0.25">
      <c r="A98" s="239"/>
      <c r="B98" s="193"/>
      <c r="C98" s="193"/>
      <c r="D98" s="198"/>
      <c r="E98" s="199"/>
      <c r="F98" s="200"/>
      <c r="G98" s="197"/>
      <c r="H98" s="364"/>
      <c r="I98" s="365"/>
      <c r="J98" s="119"/>
      <c r="K98" s="119"/>
      <c r="L98" s="119"/>
      <c r="M98" s="119"/>
      <c r="N98" s="119"/>
      <c r="O98" s="119"/>
      <c r="P98" s="161" t="s">
        <v>149</v>
      </c>
      <c r="Q98" s="161" t="s">
        <v>181</v>
      </c>
      <c r="R98" s="161" t="s">
        <v>156</v>
      </c>
      <c r="S98" s="161" t="s">
        <v>156</v>
      </c>
      <c r="T98" s="161" t="s">
        <v>158</v>
      </c>
      <c r="U98" s="161">
        <v>13200</v>
      </c>
      <c r="V98" s="161"/>
      <c r="W98" s="119"/>
      <c r="X98" s="119"/>
      <c r="Y98" s="119"/>
      <c r="Z98" s="119"/>
      <c r="AA98" s="119"/>
      <c r="AB98" s="119"/>
      <c r="AC98" s="119"/>
      <c r="AD98" s="119"/>
      <c r="AE98" s="119"/>
      <c r="AF98" s="119"/>
      <c r="AG98" s="119"/>
      <c r="AH98" s="119"/>
      <c r="AI98" s="119"/>
      <c r="AJ98" s="157"/>
      <c r="AK98"/>
      <c r="AL98"/>
      <c r="AM98"/>
      <c r="AN98" s="157"/>
      <c r="AO98" s="157"/>
      <c r="AP98" s="157"/>
      <c r="AQ98" s="157"/>
      <c r="AR98" s="157"/>
      <c r="AS98" s="157"/>
      <c r="AT98" s="157"/>
      <c r="AU98" s="157"/>
      <c r="AV98" s="157"/>
      <c r="AW98" s="157"/>
      <c r="AX98" s="157"/>
    </row>
    <row r="99" spans="1:50" s="122" customFormat="1" ht="15.95" hidden="1" customHeight="1" x14ac:dyDescent="0.25">
      <c r="A99" s="231"/>
      <c r="B99" s="193"/>
      <c r="C99" s="193"/>
      <c r="D99" s="198"/>
      <c r="E99" s="199"/>
      <c r="F99" s="200"/>
      <c r="G99" s="197"/>
      <c r="H99" s="364"/>
      <c r="I99" s="365"/>
      <c r="J99" s="119"/>
      <c r="K99" s="119"/>
      <c r="L99" s="119"/>
      <c r="M99" s="119"/>
      <c r="N99" s="119"/>
      <c r="O99" s="119"/>
      <c r="P99" s="161"/>
      <c r="Q99" s="161"/>
      <c r="R99" s="161"/>
      <c r="S99" s="161"/>
      <c r="T99" s="161"/>
      <c r="U99" s="161"/>
      <c r="V99" s="161"/>
      <c r="W99" s="119"/>
      <c r="X99" s="119"/>
      <c r="Y99" s="119"/>
      <c r="Z99" s="119"/>
      <c r="AA99" s="119"/>
      <c r="AB99" s="119"/>
      <c r="AC99" s="119"/>
      <c r="AD99" s="119"/>
      <c r="AE99" s="119"/>
      <c r="AF99" s="119"/>
      <c r="AG99" s="119"/>
      <c r="AH99" s="119"/>
      <c r="AI99" s="119"/>
      <c r="AJ99" s="157"/>
      <c r="AK99"/>
      <c r="AL99"/>
      <c r="AM99"/>
      <c r="AN99" s="157"/>
      <c r="AO99" s="157"/>
      <c r="AP99" s="157"/>
      <c r="AQ99" s="157"/>
      <c r="AR99" s="157"/>
      <c r="AS99" s="157"/>
      <c r="AT99" s="157"/>
      <c r="AU99" s="157"/>
      <c r="AV99" s="157"/>
      <c r="AW99" s="157"/>
      <c r="AX99" s="157"/>
    </row>
    <row r="100" spans="1:50" s="122" customFormat="1" ht="15.95" hidden="1" customHeight="1" x14ac:dyDescent="0.25">
      <c r="A100" s="231"/>
      <c r="B100" s="193"/>
      <c r="C100" s="193"/>
      <c r="D100" s="198"/>
      <c r="E100" s="199"/>
      <c r="F100" s="200"/>
      <c r="G100" s="197"/>
      <c r="H100" s="364"/>
      <c r="I100" s="365"/>
      <c r="J100" s="119"/>
      <c r="K100" s="119"/>
      <c r="L100" s="119"/>
      <c r="M100" s="119"/>
      <c r="N100" s="119"/>
      <c r="O100" s="119"/>
      <c r="P100" s="161"/>
      <c r="Q100" s="161"/>
      <c r="R100" s="161"/>
      <c r="S100" s="161"/>
      <c r="T100" s="161"/>
      <c r="U100" s="161"/>
      <c r="V100" s="161"/>
      <c r="W100" s="119"/>
      <c r="X100" s="119"/>
      <c r="Y100" s="119"/>
      <c r="Z100" s="119"/>
      <c r="AA100" s="119"/>
      <c r="AB100" s="119"/>
      <c r="AC100" s="119"/>
      <c r="AD100" s="119"/>
      <c r="AE100" s="119"/>
      <c r="AF100" s="119"/>
      <c r="AG100" s="119"/>
      <c r="AH100" s="119"/>
      <c r="AI100" s="119"/>
      <c r="AJ100" s="157"/>
      <c r="AK100"/>
      <c r="AL100"/>
      <c r="AM100"/>
      <c r="AN100" s="157"/>
      <c r="AO100" s="157"/>
      <c r="AP100" s="157"/>
      <c r="AQ100" s="157"/>
      <c r="AR100" s="157"/>
      <c r="AS100" s="157"/>
      <c r="AT100" s="157"/>
      <c r="AU100" s="157"/>
      <c r="AV100" s="157"/>
      <c r="AW100" s="157"/>
      <c r="AX100" s="157"/>
    </row>
    <row r="101" spans="1:50" s="122" customFormat="1" ht="15.95" hidden="1" customHeight="1" x14ac:dyDescent="0.25">
      <c r="A101" s="231"/>
      <c r="B101" s="193"/>
      <c r="C101" s="193"/>
      <c r="D101" s="198"/>
      <c r="E101" s="199"/>
      <c r="F101" s="200"/>
      <c r="G101" s="197"/>
      <c r="H101" s="364"/>
      <c r="I101" s="365"/>
      <c r="J101" s="119"/>
      <c r="K101" s="119"/>
      <c r="L101" s="119"/>
      <c r="M101" s="119"/>
      <c r="N101" s="119"/>
      <c r="O101" s="119"/>
      <c r="P101" s="161"/>
      <c r="Q101" s="161" t="s">
        <v>162</v>
      </c>
      <c r="R101" s="161" t="s">
        <v>155</v>
      </c>
      <c r="S101" s="161" t="s">
        <v>155</v>
      </c>
      <c r="T101" s="161" t="s">
        <v>157</v>
      </c>
      <c r="U101" s="161">
        <v>13250</v>
      </c>
      <c r="V101" s="161"/>
      <c r="W101" s="119"/>
      <c r="X101" s="119"/>
      <c r="Y101" s="119"/>
      <c r="Z101" s="119"/>
      <c r="AA101" s="119"/>
      <c r="AB101" s="119"/>
      <c r="AC101" s="119"/>
      <c r="AD101" s="119"/>
      <c r="AE101" s="119"/>
      <c r="AF101" s="119"/>
      <c r="AG101" s="119"/>
      <c r="AH101" s="119"/>
      <c r="AI101" s="119"/>
      <c r="AJ101" s="157"/>
      <c r="AK101"/>
      <c r="AL101"/>
      <c r="AM101"/>
      <c r="AN101" s="157"/>
      <c r="AO101" s="157"/>
      <c r="AP101" s="157"/>
      <c r="AQ101" s="157"/>
      <c r="AR101" s="157"/>
      <c r="AS101" s="157"/>
      <c r="AT101" s="157"/>
      <c r="AU101" s="157"/>
      <c r="AV101" s="157"/>
      <c r="AW101" s="157"/>
      <c r="AX101" s="157"/>
    </row>
    <row r="102" spans="1:50" s="122" customFormat="1" ht="15.95" hidden="1" customHeight="1" x14ac:dyDescent="0.25">
      <c r="A102" s="231"/>
      <c r="B102" s="193"/>
      <c r="C102" s="193"/>
      <c r="D102" s="198"/>
      <c r="E102" s="199"/>
      <c r="F102" s="200"/>
      <c r="G102" s="197"/>
      <c r="H102" s="364"/>
      <c r="I102" s="365"/>
      <c r="J102" s="119"/>
      <c r="K102" s="119"/>
      <c r="L102" s="119"/>
      <c r="M102" s="119"/>
      <c r="N102" s="119"/>
      <c r="O102" s="119"/>
      <c r="P102" s="161"/>
      <c r="Q102" s="161"/>
      <c r="R102" s="161"/>
      <c r="S102" s="161"/>
      <c r="T102" s="161"/>
      <c r="U102" s="161"/>
      <c r="V102" s="161"/>
      <c r="W102" s="119"/>
      <c r="X102" s="119"/>
      <c r="Y102" s="119"/>
      <c r="Z102" s="119"/>
      <c r="AA102" s="119"/>
      <c r="AB102" s="119"/>
      <c r="AC102" s="119"/>
      <c r="AD102" s="119"/>
      <c r="AE102" s="119"/>
      <c r="AF102" s="119"/>
      <c r="AG102" s="119"/>
      <c r="AH102" s="119"/>
      <c r="AI102" s="119"/>
      <c r="AJ102" s="157"/>
      <c r="AK102"/>
      <c r="AL102"/>
      <c r="AM102"/>
      <c r="AN102" s="157"/>
      <c r="AO102" s="157"/>
      <c r="AP102" s="157"/>
      <c r="AQ102" s="157"/>
      <c r="AR102" s="157"/>
      <c r="AS102" s="157"/>
      <c r="AT102" s="157"/>
      <c r="AU102" s="157"/>
      <c r="AV102" s="157"/>
      <c r="AW102" s="157"/>
      <c r="AX102" s="157"/>
    </row>
    <row r="103" spans="1:50" s="122" customFormat="1" ht="15.95" hidden="1" customHeight="1" x14ac:dyDescent="0.25">
      <c r="A103" s="231"/>
      <c r="B103" s="193"/>
      <c r="C103" s="193"/>
      <c r="D103" s="198"/>
      <c r="E103" s="199"/>
      <c r="F103" s="200"/>
      <c r="G103" s="197"/>
      <c r="H103" s="364"/>
      <c r="I103" s="365"/>
      <c r="J103" s="119"/>
      <c r="K103" s="119"/>
      <c r="L103" s="119"/>
      <c r="M103" s="119"/>
      <c r="N103" s="119"/>
      <c r="O103" s="119"/>
      <c r="P103" s="161"/>
      <c r="Q103" s="161"/>
      <c r="R103" s="161"/>
      <c r="S103" s="161"/>
      <c r="T103" s="161"/>
      <c r="U103" s="161"/>
      <c r="V103" s="161"/>
      <c r="W103" s="119"/>
      <c r="X103" s="119"/>
      <c r="Y103" s="119"/>
      <c r="Z103" s="119"/>
      <c r="AA103" s="119"/>
      <c r="AB103" s="119"/>
      <c r="AC103" s="119"/>
      <c r="AD103" s="119"/>
      <c r="AE103" s="119"/>
      <c r="AF103" s="119"/>
      <c r="AG103" s="119"/>
      <c r="AH103" s="119"/>
      <c r="AI103" s="119"/>
      <c r="AJ103" s="157"/>
      <c r="AK103"/>
      <c r="AL103"/>
      <c r="AM103"/>
      <c r="AN103" s="157"/>
      <c r="AO103" s="157"/>
      <c r="AP103" s="157"/>
      <c r="AQ103" s="157"/>
      <c r="AR103" s="157"/>
      <c r="AS103" s="157"/>
      <c r="AT103" s="157"/>
      <c r="AU103" s="157"/>
      <c r="AV103" s="157"/>
      <c r="AW103" s="157"/>
      <c r="AX103" s="157"/>
    </row>
    <row r="104" spans="1:50" s="122" customFormat="1" ht="15.95" hidden="1" customHeight="1" x14ac:dyDescent="0.25">
      <c r="A104" s="231"/>
      <c r="B104" s="193"/>
      <c r="C104" s="193"/>
      <c r="D104" s="198"/>
      <c r="E104" s="199"/>
      <c r="F104" s="200"/>
      <c r="G104" s="197"/>
      <c r="H104" s="364"/>
      <c r="I104" s="365"/>
      <c r="J104" s="119"/>
      <c r="K104" s="119"/>
      <c r="L104" s="119"/>
      <c r="M104" s="119"/>
      <c r="N104" s="119"/>
      <c r="O104" s="119"/>
      <c r="P104" s="161" t="s">
        <v>152</v>
      </c>
      <c r="Q104" s="161" t="s">
        <v>182</v>
      </c>
      <c r="R104" s="161" t="s">
        <v>183</v>
      </c>
      <c r="S104" s="161" t="s">
        <v>183</v>
      </c>
      <c r="T104" s="161" t="s">
        <v>158</v>
      </c>
      <c r="U104" s="161">
        <v>13200</v>
      </c>
      <c r="V104" s="161"/>
      <c r="W104" s="119"/>
      <c r="X104" s="119"/>
      <c r="Y104" s="119"/>
      <c r="Z104" s="119"/>
      <c r="AA104" s="119"/>
      <c r="AB104" s="119"/>
      <c r="AC104" s="119"/>
      <c r="AD104" s="119"/>
      <c r="AE104" s="119"/>
      <c r="AF104" s="119"/>
      <c r="AG104" s="119"/>
      <c r="AH104" s="119"/>
      <c r="AI104" s="119"/>
      <c r="AJ104" s="157"/>
      <c r="AK104"/>
      <c r="AL104"/>
      <c r="AM104"/>
      <c r="AN104" s="157"/>
      <c r="AO104" s="157"/>
      <c r="AP104" s="157"/>
      <c r="AQ104" s="157"/>
      <c r="AR104" s="157"/>
      <c r="AS104" s="157"/>
      <c r="AT104" s="157"/>
      <c r="AU104" s="157"/>
      <c r="AV104" s="157"/>
      <c r="AW104" s="157"/>
      <c r="AX104" s="157"/>
    </row>
    <row r="105" spans="1:50" s="122" customFormat="1" ht="15.95" hidden="1" customHeight="1" x14ac:dyDescent="0.25">
      <c r="A105" s="239"/>
      <c r="B105" s="193"/>
      <c r="C105" s="193"/>
      <c r="D105" s="198"/>
      <c r="E105" s="199"/>
      <c r="F105" s="200"/>
      <c r="G105" s="197"/>
      <c r="H105" s="364"/>
      <c r="I105" s="365"/>
      <c r="J105" s="119"/>
      <c r="K105" s="119"/>
      <c r="L105" s="119"/>
      <c r="M105" s="119"/>
      <c r="N105" s="119"/>
      <c r="O105" s="119"/>
      <c r="P105" s="161" t="s">
        <v>149</v>
      </c>
      <c r="Q105" s="161" t="s">
        <v>181</v>
      </c>
      <c r="R105" s="161" t="s">
        <v>156</v>
      </c>
      <c r="S105" s="161" t="s">
        <v>156</v>
      </c>
      <c r="T105" s="161" t="s">
        <v>158</v>
      </c>
      <c r="U105" s="161">
        <v>13200</v>
      </c>
      <c r="V105" s="161"/>
      <c r="W105" s="119"/>
      <c r="X105" s="119"/>
      <c r="Y105" s="119"/>
      <c r="Z105" s="119"/>
      <c r="AA105" s="119"/>
      <c r="AB105" s="119"/>
      <c r="AC105" s="119"/>
      <c r="AD105" s="119"/>
      <c r="AE105" s="119"/>
      <c r="AF105" s="119"/>
      <c r="AG105" s="119"/>
      <c r="AH105" s="119"/>
      <c r="AI105" s="119"/>
      <c r="AJ105" s="157"/>
      <c r="AK105"/>
      <c r="AL105"/>
      <c r="AM105"/>
      <c r="AN105" s="157"/>
      <c r="AO105" s="157"/>
      <c r="AP105" s="157"/>
      <c r="AQ105" s="157"/>
      <c r="AR105" s="157"/>
      <c r="AS105" s="157"/>
      <c r="AT105" s="157"/>
      <c r="AU105" s="157"/>
      <c r="AV105" s="157"/>
      <c r="AW105" s="157"/>
      <c r="AX105" s="157"/>
    </row>
    <row r="106" spans="1:50" s="122" customFormat="1" ht="15.95" hidden="1" customHeight="1" x14ac:dyDescent="0.25">
      <c r="A106" s="231"/>
      <c r="B106" s="193"/>
      <c r="C106" s="193"/>
      <c r="D106" s="198"/>
      <c r="E106" s="199"/>
      <c r="F106" s="200"/>
      <c r="G106" s="197"/>
      <c r="H106" s="364"/>
      <c r="I106" s="365"/>
      <c r="J106" s="119"/>
      <c r="K106" s="119"/>
      <c r="L106" s="119"/>
      <c r="M106" s="119"/>
      <c r="N106" s="119"/>
      <c r="O106" s="119"/>
      <c r="P106" s="161"/>
      <c r="Q106" s="161"/>
      <c r="R106" s="161"/>
      <c r="S106" s="161"/>
      <c r="T106" s="161"/>
      <c r="U106" s="161"/>
      <c r="V106" s="161"/>
      <c r="W106" s="119"/>
      <c r="X106" s="119"/>
      <c r="Y106" s="119"/>
      <c r="Z106" s="119"/>
      <c r="AA106" s="119"/>
      <c r="AB106" s="119"/>
      <c r="AC106" s="119"/>
      <c r="AD106" s="119"/>
      <c r="AE106" s="119"/>
      <c r="AF106" s="119"/>
      <c r="AG106" s="119"/>
      <c r="AH106" s="119"/>
      <c r="AI106" s="119"/>
      <c r="AJ106" s="157"/>
      <c r="AK106"/>
      <c r="AL106"/>
      <c r="AM106"/>
      <c r="AN106" s="157"/>
      <c r="AO106" s="157"/>
      <c r="AP106" s="157"/>
      <c r="AQ106" s="157"/>
      <c r="AR106" s="157"/>
      <c r="AS106" s="157"/>
      <c r="AT106" s="157"/>
      <c r="AU106" s="157"/>
      <c r="AV106" s="157"/>
      <c r="AW106" s="157"/>
      <c r="AX106" s="157"/>
    </row>
    <row r="107" spans="1:50" s="122" customFormat="1" ht="15.95" hidden="1" customHeight="1" x14ac:dyDescent="0.25">
      <c r="A107" s="231"/>
      <c r="B107" s="193"/>
      <c r="C107" s="193"/>
      <c r="D107" s="198"/>
      <c r="E107" s="199"/>
      <c r="F107" s="200"/>
      <c r="G107" s="197"/>
      <c r="H107" s="364"/>
      <c r="I107" s="365"/>
      <c r="J107" s="119"/>
      <c r="K107" s="119"/>
      <c r="L107" s="119"/>
      <c r="M107" s="119"/>
      <c r="N107" s="119"/>
      <c r="O107" s="119"/>
      <c r="P107" s="161"/>
      <c r="Q107" s="161"/>
      <c r="R107" s="161"/>
      <c r="S107" s="161"/>
      <c r="T107" s="161"/>
      <c r="U107" s="161"/>
      <c r="V107" s="161"/>
      <c r="W107" s="119"/>
      <c r="X107" s="119"/>
      <c r="Y107" s="119"/>
      <c r="Z107" s="119"/>
      <c r="AA107" s="119"/>
      <c r="AB107" s="119"/>
      <c r="AC107" s="119"/>
      <c r="AD107" s="119"/>
      <c r="AE107" s="119"/>
      <c r="AF107" s="119"/>
      <c r="AG107" s="119"/>
      <c r="AH107" s="119"/>
      <c r="AI107" s="119"/>
      <c r="AJ107" s="157"/>
      <c r="AK107"/>
      <c r="AL107"/>
      <c r="AM107"/>
      <c r="AN107" s="157"/>
      <c r="AO107" s="157"/>
      <c r="AP107" s="157"/>
      <c r="AQ107" s="157"/>
      <c r="AR107" s="157"/>
      <c r="AS107" s="157"/>
      <c r="AT107" s="157"/>
      <c r="AU107" s="157"/>
      <c r="AV107" s="157"/>
      <c r="AW107" s="157"/>
      <c r="AX107" s="157"/>
    </row>
    <row r="108" spans="1:50" s="122" customFormat="1" ht="15.95" hidden="1" customHeight="1" x14ac:dyDescent="0.25">
      <c r="A108" s="231"/>
      <c r="B108" s="193"/>
      <c r="C108" s="193"/>
      <c r="D108" s="198"/>
      <c r="E108" s="199"/>
      <c r="F108" s="200"/>
      <c r="G108" s="197"/>
      <c r="H108" s="364"/>
      <c r="I108" s="365"/>
      <c r="J108" s="119"/>
      <c r="K108" s="119"/>
      <c r="L108" s="119"/>
      <c r="M108" s="119"/>
      <c r="N108" s="119"/>
      <c r="O108" s="119"/>
      <c r="P108" s="161"/>
      <c r="Q108" s="161" t="s">
        <v>162</v>
      </c>
      <c r="R108" s="161" t="s">
        <v>155</v>
      </c>
      <c r="S108" s="161" t="s">
        <v>155</v>
      </c>
      <c r="T108" s="161" t="s">
        <v>157</v>
      </c>
      <c r="U108" s="161">
        <v>13250</v>
      </c>
      <c r="V108" s="161"/>
      <c r="W108" s="119"/>
      <c r="X108" s="119"/>
      <c r="Y108" s="119"/>
      <c r="Z108" s="119"/>
      <c r="AA108" s="119"/>
      <c r="AB108" s="119"/>
      <c r="AC108" s="119"/>
      <c r="AD108" s="119"/>
      <c r="AE108" s="119"/>
      <c r="AF108" s="119"/>
      <c r="AG108" s="119"/>
      <c r="AH108" s="119"/>
      <c r="AI108" s="119"/>
      <c r="AJ108" s="157"/>
      <c r="AK108"/>
      <c r="AL108"/>
      <c r="AM108"/>
      <c r="AN108" s="157"/>
      <c r="AO108" s="157"/>
      <c r="AP108" s="157"/>
      <c r="AQ108" s="157"/>
      <c r="AR108" s="157"/>
      <c r="AS108" s="157"/>
      <c r="AT108" s="157"/>
      <c r="AU108" s="157"/>
      <c r="AV108" s="157"/>
      <c r="AW108" s="157"/>
      <c r="AX108" s="157"/>
    </row>
    <row r="109" spans="1:50" s="122" customFormat="1" ht="15.95" hidden="1" customHeight="1" x14ac:dyDescent="0.25">
      <c r="A109" s="231"/>
      <c r="B109" s="193"/>
      <c r="C109" s="193"/>
      <c r="D109" s="198"/>
      <c r="E109" s="199"/>
      <c r="F109" s="200"/>
      <c r="G109" s="197"/>
      <c r="H109" s="364"/>
      <c r="I109" s="365"/>
      <c r="J109" s="119"/>
      <c r="K109" s="119"/>
      <c r="L109" s="119"/>
      <c r="M109" s="119"/>
      <c r="N109" s="119"/>
      <c r="O109" s="119"/>
      <c r="P109" s="161"/>
      <c r="Q109" s="161"/>
      <c r="R109" s="161"/>
      <c r="S109" s="161"/>
      <c r="T109" s="161"/>
      <c r="U109" s="161"/>
      <c r="V109" s="161"/>
      <c r="W109" s="119"/>
      <c r="X109" s="119"/>
      <c r="Y109" s="119"/>
      <c r="Z109" s="119"/>
      <c r="AA109" s="119"/>
      <c r="AB109" s="119"/>
      <c r="AC109" s="119"/>
      <c r="AD109" s="119"/>
      <c r="AE109" s="119"/>
      <c r="AF109" s="119"/>
      <c r="AG109" s="119"/>
      <c r="AH109" s="119"/>
      <c r="AI109" s="119"/>
      <c r="AJ109" s="157"/>
      <c r="AK109"/>
      <c r="AL109"/>
      <c r="AM109"/>
      <c r="AN109" s="157"/>
      <c r="AO109" s="157"/>
      <c r="AP109" s="157"/>
      <c r="AQ109" s="157"/>
      <c r="AR109" s="157"/>
      <c r="AS109" s="157"/>
      <c r="AT109" s="157"/>
      <c r="AU109" s="157"/>
      <c r="AV109" s="157"/>
      <c r="AW109" s="157"/>
      <c r="AX109" s="157"/>
    </row>
    <row r="110" spans="1:50" s="122" customFormat="1" ht="15.95" hidden="1" customHeight="1" x14ac:dyDescent="0.25">
      <c r="A110" s="231"/>
      <c r="B110" s="193"/>
      <c r="C110" s="193"/>
      <c r="D110" s="198"/>
      <c r="E110" s="199"/>
      <c r="F110" s="200"/>
      <c r="G110" s="197"/>
      <c r="H110" s="364"/>
      <c r="I110" s="365"/>
      <c r="J110" s="119"/>
      <c r="K110" s="119"/>
      <c r="L110" s="119"/>
      <c r="M110" s="119"/>
      <c r="N110" s="119"/>
      <c r="O110" s="119"/>
      <c r="P110" s="161"/>
      <c r="Q110" s="161"/>
      <c r="R110" s="161"/>
      <c r="S110" s="161"/>
      <c r="T110" s="161"/>
      <c r="U110" s="161"/>
      <c r="V110" s="161"/>
      <c r="W110" s="119"/>
      <c r="X110" s="119"/>
      <c r="Y110" s="119"/>
      <c r="Z110" s="119"/>
      <c r="AA110" s="119"/>
      <c r="AB110" s="119"/>
      <c r="AC110" s="119"/>
      <c r="AD110" s="119"/>
      <c r="AE110" s="119"/>
      <c r="AF110" s="119"/>
      <c r="AG110" s="119"/>
      <c r="AH110" s="119"/>
      <c r="AI110" s="119"/>
      <c r="AJ110" s="157"/>
      <c r="AK110"/>
      <c r="AL110"/>
      <c r="AM110"/>
      <c r="AN110" s="157"/>
      <c r="AO110" s="157"/>
      <c r="AP110" s="157"/>
      <c r="AQ110" s="157"/>
      <c r="AR110" s="157"/>
      <c r="AS110" s="157"/>
      <c r="AT110" s="157"/>
      <c r="AU110" s="157"/>
      <c r="AV110" s="157"/>
      <c r="AW110" s="157"/>
      <c r="AX110" s="157"/>
    </row>
    <row r="111" spans="1:50" s="122" customFormat="1" ht="15.95" hidden="1" customHeight="1" x14ac:dyDescent="0.25">
      <c r="A111" s="231"/>
      <c r="B111" s="193"/>
      <c r="C111" s="193"/>
      <c r="D111" s="198"/>
      <c r="E111" s="199"/>
      <c r="F111" s="200"/>
      <c r="G111" s="197"/>
      <c r="H111" s="364"/>
      <c r="I111" s="365"/>
      <c r="J111" s="119"/>
      <c r="K111" s="119"/>
      <c r="L111" s="119"/>
      <c r="M111" s="119"/>
      <c r="N111" s="119"/>
      <c r="O111" s="119"/>
      <c r="P111" s="161" t="s">
        <v>152</v>
      </c>
      <c r="Q111" s="161" t="s">
        <v>182</v>
      </c>
      <c r="R111" s="161" t="s">
        <v>183</v>
      </c>
      <c r="S111" s="161" t="s">
        <v>183</v>
      </c>
      <c r="T111" s="161" t="s">
        <v>158</v>
      </c>
      <c r="U111" s="161">
        <v>13200</v>
      </c>
      <c r="V111" s="161"/>
      <c r="W111" s="119"/>
      <c r="X111" s="119"/>
      <c r="Y111" s="119"/>
      <c r="Z111" s="119"/>
      <c r="AA111" s="119"/>
      <c r="AB111" s="119"/>
      <c r="AC111" s="119"/>
      <c r="AD111" s="119"/>
      <c r="AE111" s="119"/>
      <c r="AF111" s="119"/>
      <c r="AG111" s="119"/>
      <c r="AH111" s="119"/>
      <c r="AI111" s="119"/>
      <c r="AJ111" s="157"/>
      <c r="AK111"/>
      <c r="AL111"/>
      <c r="AM111"/>
      <c r="AN111" s="157"/>
      <c r="AO111" s="157"/>
      <c r="AP111" s="157"/>
      <c r="AQ111" s="157"/>
      <c r="AR111" s="157"/>
      <c r="AS111" s="157"/>
      <c r="AT111" s="157"/>
      <c r="AU111" s="157"/>
      <c r="AV111" s="157"/>
      <c r="AW111" s="157"/>
      <c r="AX111" s="157"/>
    </row>
    <row r="112" spans="1:50" s="122" customFormat="1" ht="15.95" hidden="1" customHeight="1" x14ac:dyDescent="0.25">
      <c r="A112" s="231"/>
      <c r="B112" s="193"/>
      <c r="C112" s="193"/>
      <c r="D112" s="198"/>
      <c r="E112" s="199"/>
      <c r="F112" s="200"/>
      <c r="G112" s="197"/>
      <c r="H112" s="364"/>
      <c r="I112" s="365"/>
      <c r="J112" s="119"/>
      <c r="K112" s="119"/>
      <c r="L112" s="119"/>
      <c r="M112" s="119"/>
      <c r="N112" s="119"/>
      <c r="O112" s="119"/>
      <c r="P112" s="161"/>
      <c r="Q112" s="161"/>
      <c r="R112" s="161"/>
      <c r="S112" s="161"/>
      <c r="T112" s="161"/>
      <c r="U112" s="161"/>
      <c r="V112" s="161"/>
      <c r="W112" s="119"/>
      <c r="X112" s="119"/>
      <c r="Y112" s="119"/>
      <c r="Z112" s="119"/>
      <c r="AA112" s="119"/>
      <c r="AB112" s="119"/>
      <c r="AC112" s="119"/>
      <c r="AD112" s="119"/>
      <c r="AE112" s="119"/>
      <c r="AF112" s="119"/>
      <c r="AG112" s="119"/>
      <c r="AH112" s="119"/>
      <c r="AI112" s="119"/>
      <c r="AJ112" s="157"/>
      <c r="AK112"/>
      <c r="AL112"/>
      <c r="AM112"/>
      <c r="AN112" s="157"/>
      <c r="AO112" s="157"/>
      <c r="AP112" s="157"/>
      <c r="AQ112" s="157"/>
      <c r="AR112" s="157"/>
      <c r="AS112" s="157"/>
      <c r="AT112" s="157"/>
      <c r="AU112" s="157"/>
      <c r="AV112" s="157"/>
      <c r="AW112" s="157"/>
      <c r="AX112" s="157"/>
    </row>
    <row r="113" spans="1:50" s="122" customFormat="1" ht="15.95" hidden="1" customHeight="1" x14ac:dyDescent="0.25">
      <c r="A113" s="231"/>
      <c r="B113" s="193"/>
      <c r="C113" s="193"/>
      <c r="D113" s="198"/>
      <c r="E113" s="199"/>
      <c r="F113" s="200"/>
      <c r="G113" s="197"/>
      <c r="H113" s="364"/>
      <c r="I113" s="365"/>
      <c r="J113" s="119"/>
      <c r="K113" s="119"/>
      <c r="L113" s="119"/>
      <c r="M113" s="119"/>
      <c r="N113" s="119"/>
      <c r="O113" s="119"/>
      <c r="P113" s="161"/>
      <c r="Q113" s="161" t="s">
        <v>162</v>
      </c>
      <c r="R113" s="161" t="s">
        <v>155</v>
      </c>
      <c r="S113" s="161" t="s">
        <v>155</v>
      </c>
      <c r="T113" s="161" t="s">
        <v>157</v>
      </c>
      <c r="U113" s="161">
        <v>13250</v>
      </c>
      <c r="V113" s="161"/>
      <c r="W113" s="119"/>
      <c r="X113" s="119"/>
      <c r="Y113" s="119"/>
      <c r="Z113" s="119"/>
      <c r="AA113" s="119"/>
      <c r="AB113" s="119"/>
      <c r="AC113" s="119"/>
      <c r="AD113" s="119"/>
      <c r="AE113" s="119"/>
      <c r="AF113" s="119"/>
      <c r="AG113" s="119"/>
      <c r="AH113" s="119"/>
      <c r="AI113" s="119"/>
      <c r="AJ113" s="157"/>
      <c r="AK113"/>
      <c r="AL113"/>
      <c r="AM113"/>
      <c r="AN113" s="157"/>
      <c r="AO113" s="157"/>
      <c r="AP113" s="157"/>
      <c r="AQ113" s="157"/>
      <c r="AR113" s="157"/>
      <c r="AS113" s="157"/>
      <c r="AT113" s="157"/>
      <c r="AU113" s="157"/>
      <c r="AV113" s="157"/>
      <c r="AW113" s="157"/>
      <c r="AX113" s="157"/>
    </row>
    <row r="114" spans="1:50" s="122" customFormat="1" ht="15.95" hidden="1" customHeight="1" x14ac:dyDescent="0.25">
      <c r="A114" s="231"/>
      <c r="B114" s="193"/>
      <c r="C114" s="193"/>
      <c r="D114" s="198"/>
      <c r="E114" s="199"/>
      <c r="F114" s="200"/>
      <c r="G114" s="197"/>
      <c r="H114" s="364"/>
      <c r="I114" s="365"/>
      <c r="J114" s="119"/>
      <c r="K114" s="119"/>
      <c r="L114" s="119"/>
      <c r="M114" s="119"/>
      <c r="N114" s="119"/>
      <c r="O114" s="119"/>
      <c r="P114" s="161"/>
      <c r="Q114" s="161"/>
      <c r="R114" s="161"/>
      <c r="S114" s="161"/>
      <c r="T114" s="161"/>
      <c r="U114" s="161"/>
      <c r="V114" s="161"/>
      <c r="W114" s="119"/>
      <c r="X114" s="119"/>
      <c r="Y114" s="119"/>
      <c r="Z114" s="119"/>
      <c r="AA114" s="119"/>
      <c r="AB114" s="119"/>
      <c r="AC114" s="119"/>
      <c r="AD114" s="119"/>
      <c r="AE114" s="119"/>
      <c r="AF114" s="119"/>
      <c r="AG114" s="119"/>
      <c r="AH114" s="119"/>
      <c r="AI114" s="119"/>
      <c r="AJ114" s="157"/>
      <c r="AK114"/>
      <c r="AL114"/>
      <c r="AM114"/>
      <c r="AN114" s="157"/>
      <c r="AO114" s="157"/>
      <c r="AP114" s="157"/>
      <c r="AQ114" s="157"/>
      <c r="AR114" s="157"/>
      <c r="AS114" s="157"/>
      <c r="AT114" s="157"/>
      <c r="AU114" s="157"/>
      <c r="AV114" s="157"/>
      <c r="AW114" s="157"/>
      <c r="AX114" s="157"/>
    </row>
    <row r="115" spans="1:50" s="122" customFormat="1" ht="15.95" hidden="1" customHeight="1" x14ac:dyDescent="0.25">
      <c r="A115" s="231"/>
      <c r="B115" s="193"/>
      <c r="C115" s="193"/>
      <c r="D115" s="198"/>
      <c r="E115" s="199"/>
      <c r="F115" s="200"/>
      <c r="G115" s="197"/>
      <c r="H115" s="364"/>
      <c r="I115" s="365"/>
      <c r="J115" s="119"/>
      <c r="K115" s="119"/>
      <c r="L115" s="119"/>
      <c r="M115" s="119"/>
      <c r="N115" s="119"/>
      <c r="O115" s="119"/>
      <c r="P115" s="161"/>
      <c r="Q115" s="161"/>
      <c r="R115" s="161"/>
      <c r="S115" s="161"/>
      <c r="T115" s="161"/>
      <c r="U115" s="161"/>
      <c r="V115" s="161"/>
      <c r="W115" s="119"/>
      <c r="X115" s="119"/>
      <c r="Y115" s="119"/>
      <c r="Z115" s="119"/>
      <c r="AA115" s="119"/>
      <c r="AB115" s="119"/>
      <c r="AC115" s="119"/>
      <c r="AD115" s="119"/>
      <c r="AE115" s="119"/>
      <c r="AF115" s="119"/>
      <c r="AG115" s="119"/>
      <c r="AH115" s="119"/>
      <c r="AI115" s="119"/>
      <c r="AJ115" s="157"/>
      <c r="AK115"/>
      <c r="AL115"/>
      <c r="AM115"/>
      <c r="AN115" s="157"/>
      <c r="AO115" s="157"/>
      <c r="AP115" s="157"/>
      <c r="AQ115" s="157"/>
      <c r="AR115" s="157"/>
      <c r="AS115" s="157"/>
      <c r="AT115" s="157"/>
      <c r="AU115" s="157"/>
      <c r="AV115" s="157"/>
      <c r="AW115" s="157"/>
      <c r="AX115" s="157"/>
    </row>
    <row r="116" spans="1:50" s="122" customFormat="1" ht="15.95" hidden="1" customHeight="1" x14ac:dyDescent="0.25">
      <c r="A116" s="231"/>
      <c r="B116" s="193"/>
      <c r="C116" s="193"/>
      <c r="D116" s="198"/>
      <c r="E116" s="199"/>
      <c r="F116" s="200"/>
      <c r="G116" s="197"/>
      <c r="H116" s="364"/>
      <c r="I116" s="365"/>
      <c r="J116" s="119"/>
      <c r="K116" s="119"/>
      <c r="L116" s="119"/>
      <c r="M116" s="119"/>
      <c r="N116" s="119"/>
      <c r="O116" s="119"/>
      <c r="P116" s="161" t="s">
        <v>152</v>
      </c>
      <c r="Q116" s="161" t="s">
        <v>182</v>
      </c>
      <c r="R116" s="161" t="s">
        <v>183</v>
      </c>
      <c r="S116" s="161" t="s">
        <v>183</v>
      </c>
      <c r="T116" s="161" t="s">
        <v>158</v>
      </c>
      <c r="U116" s="161">
        <v>13200</v>
      </c>
      <c r="V116" s="161"/>
      <c r="W116" s="119"/>
      <c r="X116" s="119"/>
      <c r="Y116" s="119"/>
      <c r="Z116" s="119"/>
      <c r="AA116" s="119"/>
      <c r="AB116" s="119"/>
      <c r="AC116" s="119"/>
      <c r="AD116" s="119"/>
      <c r="AE116" s="119"/>
      <c r="AF116" s="119"/>
      <c r="AG116" s="119"/>
      <c r="AH116" s="119"/>
      <c r="AI116" s="119"/>
      <c r="AJ116" s="157"/>
      <c r="AK116"/>
      <c r="AL116"/>
      <c r="AM116"/>
      <c r="AN116" s="157"/>
      <c r="AO116" s="157"/>
      <c r="AP116" s="157"/>
      <c r="AQ116" s="157"/>
      <c r="AR116" s="157"/>
      <c r="AS116" s="157"/>
      <c r="AT116" s="157"/>
      <c r="AU116" s="157"/>
      <c r="AV116" s="157"/>
      <c r="AW116" s="157"/>
      <c r="AX116" s="157"/>
    </row>
    <row r="117" spans="1:50" s="122" customFormat="1" ht="15.95" hidden="1" customHeight="1" x14ac:dyDescent="0.25">
      <c r="A117" s="239"/>
      <c r="B117" s="193"/>
      <c r="C117" s="193"/>
      <c r="D117" s="198"/>
      <c r="E117" s="199"/>
      <c r="F117" s="200"/>
      <c r="G117" s="197"/>
      <c r="H117" s="364"/>
      <c r="I117" s="365"/>
      <c r="J117" s="119"/>
      <c r="K117" s="119"/>
      <c r="L117" s="119"/>
      <c r="M117" s="119"/>
      <c r="N117" s="119"/>
      <c r="O117" s="119"/>
      <c r="P117" s="161" t="s">
        <v>149</v>
      </c>
      <c r="Q117" s="161" t="s">
        <v>181</v>
      </c>
      <c r="R117" s="161" t="s">
        <v>156</v>
      </c>
      <c r="S117" s="161" t="s">
        <v>156</v>
      </c>
      <c r="T117" s="161" t="s">
        <v>158</v>
      </c>
      <c r="U117" s="161">
        <v>13200</v>
      </c>
      <c r="V117" s="161"/>
      <c r="W117" s="119"/>
      <c r="X117" s="119"/>
      <c r="Y117" s="119"/>
      <c r="Z117" s="119"/>
      <c r="AA117" s="119"/>
      <c r="AB117" s="119"/>
      <c r="AC117" s="119"/>
      <c r="AD117" s="119"/>
      <c r="AE117" s="119"/>
      <c r="AF117" s="119"/>
      <c r="AG117" s="119"/>
      <c r="AH117" s="119"/>
      <c r="AI117" s="119"/>
      <c r="AJ117" s="157"/>
      <c r="AK117"/>
      <c r="AL117"/>
      <c r="AM117"/>
      <c r="AN117" s="157"/>
      <c r="AO117" s="157"/>
      <c r="AP117" s="157"/>
      <c r="AQ117" s="157"/>
      <c r="AR117" s="157"/>
      <c r="AS117" s="157"/>
      <c r="AT117" s="157"/>
      <c r="AU117" s="157"/>
      <c r="AV117" s="157"/>
      <c r="AW117" s="157"/>
      <c r="AX117" s="157"/>
    </row>
    <row r="118" spans="1:50" s="122" customFormat="1" ht="15.95" hidden="1" customHeight="1" x14ac:dyDescent="0.25">
      <c r="A118" s="231"/>
      <c r="B118" s="193"/>
      <c r="C118" s="193"/>
      <c r="D118" s="198"/>
      <c r="E118" s="199"/>
      <c r="F118" s="200"/>
      <c r="G118" s="197"/>
      <c r="H118" s="364"/>
      <c r="I118" s="365"/>
      <c r="J118" s="119"/>
      <c r="K118" s="119"/>
      <c r="L118" s="119"/>
      <c r="M118" s="119"/>
      <c r="N118" s="119"/>
      <c r="O118" s="119"/>
      <c r="P118" s="161"/>
      <c r="Q118" s="161"/>
      <c r="R118" s="161"/>
      <c r="S118" s="161"/>
      <c r="T118" s="161"/>
      <c r="U118" s="161"/>
      <c r="V118" s="161"/>
      <c r="W118" s="119"/>
      <c r="X118" s="119"/>
      <c r="Y118" s="119"/>
      <c r="Z118" s="119"/>
      <c r="AA118" s="119"/>
      <c r="AB118" s="119"/>
      <c r="AC118" s="119"/>
      <c r="AD118" s="119"/>
      <c r="AE118" s="119"/>
      <c r="AF118" s="119"/>
      <c r="AG118" s="119"/>
      <c r="AH118" s="119"/>
      <c r="AI118" s="119"/>
      <c r="AJ118" s="157"/>
      <c r="AK118"/>
      <c r="AL118"/>
      <c r="AM118"/>
      <c r="AN118" s="157"/>
      <c r="AO118" s="157"/>
      <c r="AP118" s="157"/>
      <c r="AQ118" s="157"/>
      <c r="AR118" s="157"/>
      <c r="AS118" s="157"/>
      <c r="AT118" s="157"/>
      <c r="AU118" s="157"/>
      <c r="AV118" s="157"/>
      <c r="AW118" s="157"/>
      <c r="AX118" s="157"/>
    </row>
    <row r="119" spans="1:50" s="122" customFormat="1" ht="15.95" hidden="1" customHeight="1" x14ac:dyDescent="0.25">
      <c r="A119" s="231"/>
      <c r="B119" s="193"/>
      <c r="C119" s="193"/>
      <c r="D119" s="198"/>
      <c r="E119" s="199"/>
      <c r="F119" s="200"/>
      <c r="G119" s="197"/>
      <c r="H119" s="364"/>
      <c r="I119" s="365"/>
      <c r="J119" s="119"/>
      <c r="K119" s="119"/>
      <c r="L119" s="119"/>
      <c r="M119" s="119"/>
      <c r="N119" s="119"/>
      <c r="O119" s="119"/>
      <c r="P119" s="161"/>
      <c r="Q119" s="161"/>
      <c r="R119" s="161"/>
      <c r="S119" s="161"/>
      <c r="T119" s="161"/>
      <c r="U119" s="161"/>
      <c r="V119" s="161"/>
      <c r="W119" s="119"/>
      <c r="X119" s="119"/>
      <c r="Y119" s="119"/>
      <c r="Z119" s="119"/>
      <c r="AA119" s="119"/>
      <c r="AB119" s="119"/>
      <c r="AC119" s="119"/>
      <c r="AD119" s="119"/>
      <c r="AE119" s="119"/>
      <c r="AF119" s="119"/>
      <c r="AG119" s="119"/>
      <c r="AH119" s="119"/>
      <c r="AI119" s="119"/>
      <c r="AJ119" s="157"/>
      <c r="AK119"/>
      <c r="AL119"/>
      <c r="AM119"/>
      <c r="AN119" s="157"/>
      <c r="AO119" s="157"/>
      <c r="AP119" s="157"/>
      <c r="AQ119" s="157"/>
      <c r="AR119" s="157"/>
      <c r="AS119" s="157"/>
      <c r="AT119" s="157"/>
      <c r="AU119" s="157"/>
      <c r="AV119" s="157"/>
      <c r="AW119" s="157"/>
      <c r="AX119" s="157"/>
    </row>
    <row r="120" spans="1:50" s="122" customFormat="1" ht="15.95" hidden="1" customHeight="1" x14ac:dyDescent="0.25">
      <c r="A120" s="231"/>
      <c r="B120" s="193"/>
      <c r="C120" s="193"/>
      <c r="D120" s="198"/>
      <c r="E120" s="199"/>
      <c r="F120" s="200"/>
      <c r="G120" s="197"/>
      <c r="H120" s="364"/>
      <c r="I120" s="365"/>
      <c r="J120" s="119"/>
      <c r="K120" s="119"/>
      <c r="L120" s="119"/>
      <c r="M120" s="119"/>
      <c r="N120" s="119"/>
      <c r="O120" s="119"/>
      <c r="P120" s="161"/>
      <c r="Q120" s="161" t="s">
        <v>162</v>
      </c>
      <c r="R120" s="161" t="s">
        <v>155</v>
      </c>
      <c r="S120" s="161" t="s">
        <v>155</v>
      </c>
      <c r="T120" s="161" t="s">
        <v>157</v>
      </c>
      <c r="U120" s="161">
        <v>13250</v>
      </c>
      <c r="V120" s="161"/>
      <c r="W120" s="119"/>
      <c r="X120" s="119"/>
      <c r="Y120" s="119"/>
      <c r="Z120" s="119"/>
      <c r="AA120" s="119"/>
      <c r="AB120" s="119"/>
      <c r="AC120" s="119"/>
      <c r="AD120" s="119"/>
      <c r="AE120" s="119"/>
      <c r="AF120" s="119"/>
      <c r="AG120" s="119"/>
      <c r="AH120" s="119"/>
      <c r="AI120" s="119"/>
      <c r="AJ120" s="157"/>
      <c r="AK120"/>
      <c r="AL120"/>
      <c r="AM120"/>
      <c r="AN120" s="157"/>
      <c r="AO120" s="157"/>
      <c r="AP120" s="157"/>
      <c r="AQ120" s="157"/>
      <c r="AR120" s="157"/>
      <c r="AS120" s="157"/>
      <c r="AT120" s="157"/>
      <c r="AU120" s="157"/>
      <c r="AV120" s="157"/>
      <c r="AW120" s="157"/>
      <c r="AX120" s="157"/>
    </row>
    <row r="121" spans="1:50" s="122" customFormat="1" ht="15.95" hidden="1" customHeight="1" x14ac:dyDescent="0.25">
      <c r="A121" s="231"/>
      <c r="B121" s="193"/>
      <c r="C121" s="193"/>
      <c r="D121" s="198"/>
      <c r="E121" s="199"/>
      <c r="F121" s="200"/>
      <c r="G121" s="197"/>
      <c r="H121" s="364"/>
      <c r="I121" s="365"/>
      <c r="J121" s="119"/>
      <c r="K121" s="119"/>
      <c r="L121" s="119"/>
      <c r="M121" s="119"/>
      <c r="N121" s="119"/>
      <c r="O121" s="119"/>
      <c r="P121" s="161"/>
      <c r="Q121" s="161"/>
      <c r="R121" s="161"/>
      <c r="S121" s="161"/>
      <c r="T121" s="161"/>
      <c r="U121" s="161"/>
      <c r="V121" s="161"/>
      <c r="W121" s="119"/>
      <c r="X121" s="119"/>
      <c r="Y121" s="119"/>
      <c r="Z121" s="119"/>
      <c r="AA121" s="119"/>
      <c r="AB121" s="119"/>
      <c r="AC121" s="119"/>
      <c r="AD121" s="119"/>
      <c r="AE121" s="119"/>
      <c r="AF121" s="119"/>
      <c r="AG121" s="119"/>
      <c r="AH121" s="119"/>
      <c r="AI121" s="119"/>
      <c r="AJ121" s="157"/>
      <c r="AK121"/>
      <c r="AL121"/>
      <c r="AM121"/>
      <c r="AN121" s="157"/>
      <c r="AO121" s="157"/>
      <c r="AP121" s="157"/>
      <c r="AQ121" s="157"/>
      <c r="AR121" s="157"/>
      <c r="AS121" s="157"/>
      <c r="AT121" s="157"/>
      <c r="AU121" s="157"/>
      <c r="AV121" s="157"/>
      <c r="AW121" s="157"/>
      <c r="AX121" s="157"/>
    </row>
    <row r="122" spans="1:50" s="122" customFormat="1" ht="15.95" hidden="1" customHeight="1" x14ac:dyDescent="0.25">
      <c r="A122" s="240"/>
      <c r="B122" s="223"/>
      <c r="C122" s="208"/>
      <c r="D122" s="224"/>
      <c r="E122" s="225"/>
      <c r="F122" s="208"/>
      <c r="G122" s="197"/>
      <c r="H122" s="364"/>
      <c r="I122" s="365"/>
      <c r="J122" s="119"/>
      <c r="K122" s="119"/>
      <c r="L122" s="119"/>
      <c r="M122" s="119"/>
      <c r="N122" s="119"/>
      <c r="O122" s="119"/>
      <c r="P122" s="161"/>
      <c r="Q122" s="161"/>
      <c r="R122" s="161"/>
      <c r="S122" s="161"/>
      <c r="T122" s="161"/>
      <c r="U122" s="161"/>
      <c r="V122" s="161"/>
      <c r="W122" s="119"/>
      <c r="X122" s="119"/>
      <c r="Y122" s="119"/>
      <c r="Z122" s="119"/>
      <c r="AA122" s="119"/>
      <c r="AB122" s="119"/>
      <c r="AC122" s="119"/>
      <c r="AD122" s="119"/>
      <c r="AE122" s="119"/>
      <c r="AF122" s="119"/>
      <c r="AG122" s="119"/>
      <c r="AH122" s="119"/>
      <c r="AI122" s="119"/>
      <c r="AJ122" s="157"/>
      <c r="AK122"/>
      <c r="AL122"/>
      <c r="AM122"/>
      <c r="AN122" s="157"/>
      <c r="AO122" s="157"/>
      <c r="AP122" s="157"/>
      <c r="AQ122" s="157"/>
      <c r="AR122" s="157"/>
      <c r="AS122" s="157"/>
      <c r="AT122" s="157"/>
      <c r="AU122" s="157"/>
      <c r="AV122" s="157"/>
      <c r="AW122" s="157"/>
      <c r="AX122" s="157"/>
    </row>
    <row r="123" spans="1:50" s="122" customFormat="1" ht="15.95" hidden="1" customHeight="1" x14ac:dyDescent="0.25">
      <c r="A123" s="231"/>
      <c r="B123" s="193"/>
      <c r="C123" s="209"/>
      <c r="D123" s="194"/>
      <c r="E123" s="226"/>
      <c r="F123" s="209"/>
      <c r="G123" s="197"/>
      <c r="H123" s="364"/>
      <c r="I123" s="365"/>
      <c r="J123" s="119"/>
      <c r="K123" s="119"/>
      <c r="L123" s="119"/>
      <c r="M123" s="119"/>
      <c r="N123" s="119"/>
      <c r="O123" s="119"/>
      <c r="P123" s="161" t="s">
        <v>152</v>
      </c>
      <c r="Q123" s="161" t="s">
        <v>182</v>
      </c>
      <c r="R123" s="161" t="s">
        <v>183</v>
      </c>
      <c r="S123" s="161" t="s">
        <v>183</v>
      </c>
      <c r="T123" s="161" t="s">
        <v>158</v>
      </c>
      <c r="U123" s="161">
        <v>13200</v>
      </c>
      <c r="V123" s="161"/>
      <c r="W123" s="119"/>
      <c r="X123" s="119"/>
      <c r="Y123" s="119"/>
      <c r="Z123" s="119"/>
      <c r="AA123" s="119"/>
      <c r="AB123" s="119"/>
      <c r="AC123" s="119"/>
      <c r="AD123" s="119"/>
      <c r="AE123" s="119"/>
      <c r="AF123" s="119"/>
      <c r="AG123" s="119"/>
      <c r="AH123" s="119"/>
      <c r="AI123" s="119"/>
      <c r="AJ123" s="157"/>
      <c r="AK123"/>
      <c r="AL123"/>
      <c r="AM123"/>
      <c r="AN123" s="157"/>
      <c r="AO123" s="157"/>
      <c r="AP123" s="157"/>
      <c r="AQ123" s="157"/>
      <c r="AR123" s="157"/>
      <c r="AS123" s="157"/>
      <c r="AT123" s="157"/>
      <c r="AU123" s="157"/>
      <c r="AV123" s="157"/>
      <c r="AW123" s="157"/>
      <c r="AX123" s="157"/>
    </row>
    <row r="124" spans="1:50" s="122" customFormat="1" ht="15.95" hidden="1" customHeight="1" x14ac:dyDescent="0.25">
      <c r="A124" s="240"/>
      <c r="B124" s="223"/>
      <c r="C124" s="208"/>
      <c r="D124" s="227"/>
      <c r="E124" s="225"/>
      <c r="F124" s="208"/>
      <c r="G124" s="197"/>
      <c r="H124" s="364"/>
      <c r="I124" s="365"/>
      <c r="J124" s="119"/>
      <c r="K124" s="119"/>
      <c r="L124" s="119"/>
      <c r="M124" s="119"/>
      <c r="N124" s="119"/>
      <c r="O124" s="119"/>
      <c r="P124" s="161"/>
      <c r="Q124" s="161" t="s">
        <v>175</v>
      </c>
      <c r="R124" s="161" t="s">
        <v>175</v>
      </c>
      <c r="S124" s="161" t="s">
        <v>175</v>
      </c>
      <c r="T124" s="161" t="s">
        <v>158</v>
      </c>
      <c r="U124" s="161">
        <v>13200</v>
      </c>
      <c r="V124" s="161"/>
      <c r="W124" s="119"/>
      <c r="X124" s="119"/>
      <c r="Y124" s="119"/>
      <c r="Z124" s="119"/>
      <c r="AA124" s="119"/>
      <c r="AB124" s="119"/>
      <c r="AC124" s="119"/>
      <c r="AD124" s="119"/>
      <c r="AE124" s="119"/>
      <c r="AF124" s="119"/>
      <c r="AG124" s="119"/>
      <c r="AH124" s="119"/>
      <c r="AI124" s="119"/>
      <c r="AJ124" s="157"/>
      <c r="AK124"/>
      <c r="AL124"/>
      <c r="AM124"/>
      <c r="AN124" s="157"/>
      <c r="AO124" s="157"/>
      <c r="AP124" s="157"/>
      <c r="AQ124" s="157"/>
      <c r="AR124" s="157"/>
      <c r="AS124" s="157"/>
      <c r="AT124" s="157"/>
      <c r="AU124" s="157"/>
      <c r="AV124" s="157"/>
      <c r="AW124" s="157"/>
      <c r="AX124" s="157"/>
    </row>
    <row r="125" spans="1:50" s="122" customFormat="1" ht="20.100000000000001" hidden="1" customHeight="1" x14ac:dyDescent="0.25">
      <c r="A125" s="232"/>
      <c r="B125" s="241"/>
      <c r="C125" s="242"/>
      <c r="D125" s="234"/>
      <c r="E125" s="243"/>
      <c r="F125" s="242"/>
      <c r="G125" s="237"/>
      <c r="H125" s="368"/>
      <c r="I125" s="369"/>
      <c r="J125" s="119"/>
      <c r="K125" s="119"/>
      <c r="L125" s="119"/>
      <c r="M125" s="119"/>
      <c r="N125" s="119"/>
      <c r="O125" s="119"/>
      <c r="P125" s="161"/>
      <c r="Q125" s="161" t="s">
        <v>164</v>
      </c>
      <c r="R125" s="161" t="s">
        <v>165</v>
      </c>
      <c r="S125" s="161" t="s">
        <v>165</v>
      </c>
      <c r="T125" s="161" t="s">
        <v>166</v>
      </c>
      <c r="U125" s="161">
        <v>10000</v>
      </c>
      <c r="V125" s="161"/>
      <c r="W125" s="119"/>
      <c r="X125" s="119"/>
      <c r="Y125" s="119"/>
      <c r="Z125" s="119"/>
      <c r="AA125" s="119"/>
      <c r="AB125" s="119"/>
      <c r="AC125" s="119"/>
      <c r="AD125" s="119"/>
      <c r="AE125" s="119"/>
      <c r="AF125" s="119"/>
      <c r="AG125" s="119"/>
      <c r="AH125" s="119"/>
      <c r="AI125" s="119"/>
      <c r="AJ125" s="157"/>
      <c r="AK125"/>
      <c r="AL125"/>
      <c r="AM125"/>
      <c r="AN125" s="157"/>
      <c r="AO125" s="157"/>
      <c r="AP125" s="157"/>
      <c r="AQ125" s="157"/>
      <c r="AR125" s="157"/>
      <c r="AS125" s="157"/>
      <c r="AT125" s="157"/>
      <c r="AU125" s="157"/>
      <c r="AV125" s="157"/>
      <c r="AW125" s="157"/>
      <c r="AX125" s="157"/>
    </row>
    <row r="126" spans="1:50" ht="18" customHeight="1" x14ac:dyDescent="0.25">
      <c r="A126" s="295"/>
      <c r="B126" s="295"/>
      <c r="C126" s="295"/>
      <c r="D126" s="295"/>
      <c r="E126" s="383" t="s">
        <v>113</v>
      </c>
      <c r="F126" s="383"/>
      <c r="G126" s="383"/>
      <c r="H126" s="384">
        <f>SUM(H22:H46)</f>
        <v>312000</v>
      </c>
      <c r="I126" s="385"/>
      <c r="Q126" s="114"/>
      <c r="R126" s="114"/>
      <c r="S126" s="114"/>
      <c r="T126" s="114"/>
      <c r="U126" s="114"/>
      <c r="V126" s="114"/>
      <c r="W126" s="114"/>
      <c r="AJ126" s="156"/>
    </row>
    <row r="127" spans="1:50" ht="18" customHeight="1" x14ac:dyDescent="0.25">
      <c r="A127" s="141"/>
      <c r="B127" s="141"/>
      <c r="C127" s="141"/>
      <c r="D127" s="141"/>
      <c r="E127" s="383" t="str">
        <f>CONCATENATE("IGST Amount  @18",".0%")</f>
        <v>IGST Amount  @18.0%</v>
      </c>
      <c r="F127" s="383"/>
      <c r="G127" s="383"/>
      <c r="H127" s="403">
        <f>H126*18/100</f>
        <v>56160</v>
      </c>
      <c r="I127" s="404"/>
      <c r="Q127" s="114"/>
      <c r="R127" s="114"/>
      <c r="S127" s="114"/>
      <c r="T127" s="114"/>
      <c r="U127" s="114"/>
      <c r="V127" s="114"/>
      <c r="W127" s="114"/>
      <c r="AJ127" s="156"/>
    </row>
    <row r="128" spans="1:50" ht="15.95" hidden="1" customHeight="1" x14ac:dyDescent="0.25">
      <c r="A128" s="114"/>
      <c r="B128" s="114"/>
      <c r="C128" s="114"/>
      <c r="D128" s="141"/>
      <c r="E128" s="141"/>
      <c r="F128" s="141"/>
      <c r="G128" s="210"/>
      <c r="H128" s="403"/>
      <c r="I128" s="404"/>
      <c r="AJ128" s="156"/>
    </row>
    <row r="129" spans="1:50" s="114" customFormat="1" ht="18" customHeight="1" x14ac:dyDescent="0.25">
      <c r="D129" s="141"/>
      <c r="E129" s="383" t="s">
        <v>136</v>
      </c>
      <c r="F129" s="383"/>
      <c r="G129" s="383"/>
      <c r="H129" s="405">
        <f>SUM(H126:I128)</f>
        <v>368160</v>
      </c>
      <c r="I129" s="406"/>
      <c r="Q129" s="156"/>
      <c r="R129" s="156"/>
      <c r="S129" s="156"/>
      <c r="T129" s="156"/>
      <c r="U129" s="156"/>
      <c r="V129" s="156"/>
      <c r="W129" s="156"/>
      <c r="AJ129" s="156"/>
      <c r="AK129"/>
      <c r="AL129"/>
      <c r="AM129"/>
      <c r="AN129" s="157"/>
      <c r="AO129" s="157"/>
      <c r="AP129" s="157"/>
      <c r="AQ129" s="157"/>
      <c r="AR129" s="157"/>
      <c r="AS129" s="157"/>
      <c r="AT129" s="157"/>
      <c r="AU129" s="157"/>
      <c r="AV129" s="157"/>
      <c r="AW129" s="157"/>
      <c r="AX129" s="157"/>
    </row>
    <row r="130" spans="1:50" s="114" customFormat="1" ht="3" customHeight="1" x14ac:dyDescent="0.25">
      <c r="J130" s="142"/>
      <c r="Q130" s="156"/>
      <c r="R130" s="156"/>
      <c r="S130" s="156"/>
      <c r="T130" s="156"/>
      <c r="U130" s="156"/>
      <c r="V130" s="156"/>
      <c r="W130" s="156"/>
      <c r="AJ130" s="157"/>
      <c r="AK130"/>
      <c r="AL130"/>
      <c r="AM130"/>
      <c r="AN130" s="157"/>
      <c r="AO130" s="157"/>
      <c r="AP130" s="157"/>
      <c r="AQ130" s="157"/>
      <c r="AR130" s="157"/>
      <c r="AS130" s="157"/>
      <c r="AT130" s="157"/>
      <c r="AU130" s="157"/>
      <c r="AV130" s="157"/>
      <c r="AW130" s="157"/>
      <c r="AX130" s="157"/>
    </row>
    <row r="131" spans="1:50" s="114" customFormat="1" ht="15.95" customHeight="1" x14ac:dyDescent="0.25">
      <c r="A131" s="407" t="s">
        <v>135</v>
      </c>
      <c r="B131" s="408"/>
      <c r="C131" s="408"/>
      <c r="D131" s="408"/>
      <c r="E131" s="143"/>
      <c r="F131" s="144"/>
      <c r="G131" s="144"/>
      <c r="H131" s="409">
        <f>SUM(H126:I128)</f>
        <v>368160</v>
      </c>
      <c r="I131" s="410"/>
      <c r="J131" s="145"/>
      <c r="Q131" s="156"/>
      <c r="R131" s="156"/>
      <c r="S131" s="156"/>
      <c r="T131" s="156"/>
      <c r="U131" s="156"/>
      <c r="V131" s="156"/>
      <c r="W131" s="156"/>
      <c r="AJ131" s="157"/>
      <c r="AK131"/>
      <c r="AL131"/>
      <c r="AM131"/>
      <c r="AN131" s="157"/>
      <c r="AO131" s="157"/>
      <c r="AP131" s="157"/>
      <c r="AQ131" s="157"/>
      <c r="AR131" s="157"/>
      <c r="AS131" s="157"/>
      <c r="AT131" s="157"/>
      <c r="AU131" s="157"/>
      <c r="AV131" s="157"/>
      <c r="AW131" s="157"/>
      <c r="AX131" s="157"/>
    </row>
    <row r="132" spans="1:50" s="114" customFormat="1" ht="15.95" customHeight="1" x14ac:dyDescent="0.25">
      <c r="A132" s="387" t="s">
        <v>240</v>
      </c>
      <c r="B132" s="388"/>
      <c r="C132" s="388"/>
      <c r="D132" s="388"/>
      <c r="E132" s="388"/>
      <c r="F132" s="388"/>
      <c r="G132" s="388"/>
      <c r="H132" s="388"/>
      <c r="I132" s="389"/>
      <c r="J132" s="119"/>
      <c r="Q132" s="156"/>
      <c r="R132" s="156"/>
      <c r="S132" s="156"/>
      <c r="T132" s="156"/>
      <c r="U132" s="156"/>
      <c r="V132" s="156"/>
      <c r="W132" s="156"/>
      <c r="AJ132" s="157"/>
      <c r="AK132"/>
      <c r="AL132"/>
      <c r="AM132"/>
      <c r="AN132" s="157"/>
      <c r="AO132" s="157"/>
      <c r="AP132" s="157"/>
      <c r="AQ132" s="157"/>
      <c r="AR132" s="157"/>
      <c r="AS132" s="157"/>
      <c r="AT132" s="157"/>
      <c r="AU132" s="157"/>
      <c r="AV132" s="157"/>
      <c r="AW132" s="157"/>
      <c r="AX132" s="157"/>
    </row>
    <row r="133" spans="1:50" s="114" customFormat="1" ht="15.95" customHeight="1" x14ac:dyDescent="0.25">
      <c r="A133" s="146"/>
      <c r="B133" s="147"/>
      <c r="C133" s="147"/>
      <c r="D133" s="147"/>
      <c r="E133" s="390" t="s">
        <v>48</v>
      </c>
      <c r="F133" s="390"/>
      <c r="G133" s="390"/>
      <c r="H133" s="391">
        <f>IF(G5="","",G5+120)</f>
        <v>44195</v>
      </c>
      <c r="I133" s="392"/>
      <c r="Q133" s="156"/>
      <c r="R133" s="156"/>
      <c r="S133" s="156"/>
      <c r="T133" s="156"/>
      <c r="U133" s="156"/>
      <c r="V133" s="156"/>
      <c r="W133" s="156"/>
      <c r="AJ133" s="157"/>
      <c r="AK133"/>
      <c r="AL133"/>
      <c r="AM133"/>
      <c r="AN133" s="157"/>
      <c r="AO133" s="157"/>
      <c r="AP133" s="157"/>
      <c r="AQ133" s="157"/>
      <c r="AR133" s="157"/>
      <c r="AS133" s="157"/>
      <c r="AT133" s="157"/>
      <c r="AU133" s="157"/>
      <c r="AV133" s="157"/>
      <c r="AW133" s="157"/>
      <c r="AX133" s="157"/>
    </row>
    <row r="134" spans="1:50" s="114" customFormat="1" ht="4.5" customHeight="1" x14ac:dyDescent="0.25">
      <c r="H134" s="148"/>
      <c r="Q134" s="156"/>
      <c r="R134" s="156"/>
      <c r="S134" s="156"/>
      <c r="T134" s="156"/>
      <c r="U134" s="156"/>
      <c r="V134" s="156"/>
      <c r="W134" s="156"/>
      <c r="AJ134" s="157"/>
      <c r="AK134"/>
      <c r="AL134"/>
      <c r="AM134"/>
      <c r="AN134" s="157"/>
      <c r="AO134" s="157"/>
      <c r="AP134" s="157"/>
      <c r="AQ134" s="157"/>
      <c r="AR134" s="157"/>
      <c r="AS134" s="157"/>
      <c r="AT134" s="157"/>
      <c r="AU134" s="157"/>
      <c r="AV134" s="157"/>
      <c r="AW134" s="157"/>
      <c r="AX134" s="157"/>
    </row>
    <row r="135" spans="1:50" s="114" customFormat="1" ht="15.95" customHeight="1" x14ac:dyDescent="0.25">
      <c r="A135" s="211" t="s">
        <v>47</v>
      </c>
      <c r="Q135" s="156"/>
      <c r="R135" s="156"/>
      <c r="S135" s="156"/>
      <c r="T135" s="156"/>
      <c r="U135" s="156"/>
      <c r="V135" s="156"/>
      <c r="W135" s="156"/>
      <c r="AJ135" s="157"/>
      <c r="AK135"/>
      <c r="AL135"/>
      <c r="AM135"/>
      <c r="AN135" s="157"/>
      <c r="AO135" s="157"/>
      <c r="AP135" s="157"/>
      <c r="AQ135" s="157"/>
      <c r="AR135" s="157"/>
      <c r="AS135" s="157"/>
      <c r="AT135" s="157"/>
      <c r="AU135" s="157"/>
      <c r="AV135" s="157"/>
      <c r="AW135" s="157"/>
      <c r="AX135" s="157"/>
    </row>
    <row r="136" spans="1:50" s="114" customFormat="1" ht="15.95" customHeight="1" x14ac:dyDescent="0.25">
      <c r="A136" s="114" t="s">
        <v>195</v>
      </c>
      <c r="Q136" s="156"/>
      <c r="R136" s="156"/>
      <c r="S136" s="156"/>
      <c r="T136" s="156"/>
      <c r="U136" s="156"/>
      <c r="V136" s="156"/>
      <c r="W136" s="156"/>
      <c r="AJ136" s="157"/>
      <c r="AK136"/>
      <c r="AL136"/>
      <c r="AM136"/>
      <c r="AN136" s="157"/>
      <c r="AO136" s="157"/>
      <c r="AP136" s="157"/>
      <c r="AQ136" s="157"/>
      <c r="AR136" s="157"/>
      <c r="AS136" s="157"/>
      <c r="AT136" s="157"/>
      <c r="AU136" s="157"/>
      <c r="AV136" s="157"/>
      <c r="AW136" s="157"/>
      <c r="AX136" s="157"/>
    </row>
    <row r="137" spans="1:50" s="114" customFormat="1" ht="3" customHeight="1" x14ac:dyDescent="0.25">
      <c r="F137" s="149"/>
      <c r="G137" s="149"/>
      <c r="Q137" s="156"/>
      <c r="R137" s="156"/>
      <c r="S137" s="156"/>
      <c r="T137" s="156"/>
      <c r="U137" s="156"/>
      <c r="V137" s="156"/>
      <c r="W137" s="156"/>
      <c r="AJ137" s="157"/>
      <c r="AK137"/>
      <c r="AL137"/>
      <c r="AM137"/>
      <c r="AN137" s="157"/>
      <c r="AO137" s="157"/>
      <c r="AP137" s="157"/>
      <c r="AQ137" s="157"/>
      <c r="AR137" s="157"/>
      <c r="AS137" s="157"/>
      <c r="AT137" s="157"/>
      <c r="AU137" s="157"/>
      <c r="AV137" s="157"/>
      <c r="AW137" s="157"/>
      <c r="AX137" s="157"/>
    </row>
    <row r="138" spans="1:50" s="114" customFormat="1" ht="15.95" customHeight="1" x14ac:dyDescent="0.25">
      <c r="A138" s="212" t="s">
        <v>45</v>
      </c>
      <c r="Q138" s="156"/>
      <c r="R138" s="156"/>
      <c r="S138" s="156"/>
      <c r="T138" s="156"/>
      <c r="U138" s="156"/>
      <c r="V138" s="156"/>
      <c r="W138" s="156"/>
      <c r="AJ138" s="157"/>
      <c r="AK138"/>
      <c r="AL138"/>
      <c r="AM138"/>
      <c r="AN138" s="157"/>
      <c r="AO138" s="157"/>
      <c r="AP138" s="157"/>
      <c r="AQ138" s="157"/>
      <c r="AR138" s="157"/>
      <c r="AS138" s="157"/>
      <c r="AT138" s="157"/>
      <c r="AU138" s="157"/>
      <c r="AV138" s="157"/>
      <c r="AW138" s="157"/>
      <c r="AX138" s="157"/>
    </row>
    <row r="139" spans="1:50" s="114" customFormat="1" ht="15.95" customHeight="1" x14ac:dyDescent="0.25">
      <c r="A139" s="114" t="s">
        <v>44</v>
      </c>
      <c r="Q139" s="156"/>
      <c r="R139" s="156"/>
      <c r="S139" s="156"/>
      <c r="T139" s="156"/>
      <c r="U139" s="156"/>
      <c r="V139" s="156"/>
      <c r="W139" s="156"/>
      <c r="AJ139" s="157"/>
      <c r="AK139"/>
      <c r="AL139"/>
      <c r="AM139"/>
      <c r="AN139" s="157"/>
      <c r="AO139" s="157"/>
      <c r="AP139" s="157"/>
      <c r="AQ139" s="157"/>
      <c r="AR139" s="157"/>
      <c r="AS139" s="157"/>
      <c r="AT139" s="157"/>
      <c r="AU139" s="157"/>
      <c r="AV139" s="157"/>
      <c r="AW139" s="157"/>
      <c r="AX139" s="157"/>
    </row>
    <row r="140" spans="1:50" s="114" customFormat="1" ht="15.95" customHeight="1" x14ac:dyDescent="0.25">
      <c r="A140" s="114" t="s">
        <v>196</v>
      </c>
      <c r="Q140" s="156"/>
      <c r="R140" s="156"/>
      <c r="S140" s="156"/>
      <c r="T140" s="156"/>
      <c r="U140" s="156"/>
      <c r="V140" s="156"/>
      <c r="W140" s="156"/>
      <c r="AJ140" s="157"/>
      <c r="AK140"/>
      <c r="AL140"/>
      <c r="AM140"/>
      <c r="AN140" s="157"/>
      <c r="AO140" s="157"/>
      <c r="AP140" s="157"/>
      <c r="AQ140" s="157"/>
      <c r="AR140" s="157"/>
      <c r="AS140" s="157"/>
      <c r="AT140" s="157"/>
      <c r="AU140" s="157"/>
      <c r="AV140" s="157"/>
      <c r="AW140" s="157"/>
      <c r="AX140" s="157"/>
    </row>
    <row r="141" spans="1:50" s="114" customFormat="1" ht="15.95" customHeight="1" x14ac:dyDescent="0.25">
      <c r="A141" s="118" t="s">
        <v>197</v>
      </c>
      <c r="C141" s="211"/>
      <c r="D141" s="211"/>
      <c r="Q141" s="156"/>
      <c r="R141" s="156"/>
      <c r="S141" s="156"/>
      <c r="T141" s="156"/>
      <c r="U141" s="156"/>
      <c r="V141" s="156"/>
      <c r="W141" s="156"/>
      <c r="AJ141" s="157"/>
      <c r="AK141"/>
      <c r="AL141"/>
      <c r="AM141"/>
      <c r="AN141" s="157"/>
      <c r="AO141" s="157"/>
      <c r="AP141" s="157"/>
      <c r="AQ141" s="157"/>
      <c r="AR141" s="157"/>
      <c r="AS141" s="157"/>
      <c r="AT141" s="157"/>
      <c r="AU141" s="157"/>
      <c r="AV141" s="157"/>
      <c r="AW141" s="157"/>
      <c r="AX141" s="157"/>
    </row>
    <row r="142" spans="1:50" s="114" customFormat="1" ht="15.95" customHeight="1" x14ac:dyDescent="0.25">
      <c r="A142" s="118" t="s">
        <v>198</v>
      </c>
      <c r="Q142" s="156"/>
      <c r="R142" s="156"/>
      <c r="S142" s="156"/>
      <c r="T142" s="156"/>
      <c r="U142" s="156"/>
      <c r="V142" s="156"/>
      <c r="W142" s="156"/>
      <c r="AJ142" s="157"/>
      <c r="AK142"/>
      <c r="AL142"/>
      <c r="AM142"/>
      <c r="AN142" s="157"/>
      <c r="AO142" s="157"/>
      <c r="AP142" s="157"/>
      <c r="AQ142" s="157"/>
      <c r="AR142" s="157"/>
      <c r="AS142" s="157"/>
      <c r="AT142" s="157"/>
      <c r="AU142" s="157"/>
      <c r="AV142" s="157"/>
      <c r="AW142" s="157"/>
      <c r="AX142" s="157"/>
    </row>
    <row r="143" spans="1:50" s="114" customFormat="1" ht="2.1" customHeight="1" x14ac:dyDescent="0.25">
      <c r="A143" s="118"/>
      <c r="Q143" s="156"/>
      <c r="R143" s="156"/>
      <c r="S143" s="156"/>
      <c r="T143" s="156"/>
      <c r="U143" s="156"/>
      <c r="V143" s="156"/>
      <c r="W143" s="156"/>
      <c r="AJ143" s="157"/>
      <c r="AK143"/>
      <c r="AL143"/>
      <c r="AM143"/>
      <c r="AN143" s="157"/>
      <c r="AO143" s="157"/>
      <c r="AP143" s="157"/>
      <c r="AQ143" s="157"/>
      <c r="AR143" s="157"/>
      <c r="AS143" s="157"/>
      <c r="AT143" s="157"/>
      <c r="AU143" s="157"/>
      <c r="AV143" s="157"/>
      <c r="AW143" s="157"/>
      <c r="AX143" s="157"/>
    </row>
    <row r="144" spans="1:50" s="114" customFormat="1" ht="15.95" customHeight="1" x14ac:dyDescent="0.25">
      <c r="A144" s="114" t="s">
        <v>137</v>
      </c>
      <c r="F144" s="213" t="s">
        <v>37</v>
      </c>
      <c r="Q144" s="156"/>
      <c r="R144" s="156"/>
      <c r="S144" s="156"/>
      <c r="T144" s="156"/>
      <c r="U144" s="156"/>
      <c r="V144" s="156"/>
      <c r="W144" s="156"/>
      <c r="AJ144" s="157"/>
      <c r="AK144"/>
      <c r="AL144"/>
      <c r="AM144"/>
      <c r="AN144" s="157"/>
      <c r="AO144" s="157"/>
      <c r="AP144" s="157"/>
      <c r="AQ144" s="157"/>
      <c r="AR144" s="157"/>
      <c r="AS144" s="157"/>
      <c r="AT144" s="157"/>
      <c r="AU144" s="157"/>
      <c r="AV144" s="157"/>
      <c r="AW144" s="157"/>
      <c r="AX144" s="157"/>
    </row>
    <row r="145" spans="1:39" s="157" customFormat="1" ht="6" customHeight="1" x14ac:dyDescent="0.25">
      <c r="A145" s="114"/>
      <c r="B145" s="150"/>
      <c r="C145" s="150"/>
      <c r="D145" s="150"/>
      <c r="E145" s="113"/>
      <c r="F145" s="113"/>
      <c r="G145" s="213"/>
      <c r="H145" s="213"/>
      <c r="I145" s="213"/>
      <c r="J145" s="113"/>
      <c r="K145" s="113"/>
      <c r="L145" s="113"/>
      <c r="M145" s="113"/>
      <c r="N145" s="113"/>
      <c r="O145" s="113"/>
      <c r="P145" s="113"/>
      <c r="Q145" s="113"/>
      <c r="R145" s="113"/>
      <c r="S145" s="113"/>
      <c r="T145" s="113"/>
      <c r="U145" s="113"/>
      <c r="V145" s="113"/>
      <c r="W145" s="113"/>
      <c r="X145" s="113"/>
      <c r="Y145" s="113"/>
      <c r="Z145" s="113"/>
      <c r="AA145" s="113"/>
      <c r="AB145" s="113"/>
      <c r="AC145" s="113"/>
      <c r="AD145" s="113"/>
      <c r="AE145" s="113"/>
      <c r="AF145" s="113"/>
      <c r="AG145" s="113"/>
      <c r="AH145" s="113"/>
      <c r="AI145" s="113"/>
      <c r="AK145"/>
      <c r="AL145"/>
      <c r="AM145"/>
    </row>
    <row r="146" spans="1:39" s="157" customFormat="1" ht="15.95" customHeight="1" x14ac:dyDescent="0.25">
      <c r="A146" s="393" t="s">
        <v>138</v>
      </c>
      <c r="B146" s="394"/>
      <c r="C146" s="394"/>
      <c r="D146" s="395"/>
      <c r="E146" s="150"/>
      <c r="F146" s="402" t="s">
        <v>139</v>
      </c>
      <c r="G146" s="402"/>
      <c r="H146" s="402"/>
      <c r="I146" s="402"/>
      <c r="J146" s="113"/>
      <c r="K146" s="113"/>
      <c r="L146" s="113"/>
      <c r="M146" s="113"/>
      <c r="N146" s="113"/>
      <c r="O146" s="113"/>
      <c r="P146" s="113"/>
      <c r="Q146" s="113"/>
      <c r="R146" s="113"/>
      <c r="S146" s="113"/>
      <c r="T146" s="113"/>
      <c r="U146" s="113"/>
      <c r="V146" s="113"/>
      <c r="W146" s="113"/>
      <c r="X146" s="113"/>
      <c r="Y146" s="113"/>
      <c r="Z146" s="113"/>
      <c r="AA146" s="113"/>
      <c r="AB146" s="113"/>
      <c r="AC146" s="113"/>
      <c r="AD146" s="113"/>
      <c r="AE146" s="113"/>
      <c r="AF146" s="113"/>
      <c r="AG146" s="113"/>
      <c r="AH146" s="113"/>
      <c r="AI146" s="113"/>
      <c r="AK146"/>
      <c r="AL146"/>
      <c r="AM146"/>
    </row>
    <row r="147" spans="1:39" s="157" customFormat="1" ht="15.95" customHeight="1" x14ac:dyDescent="0.25">
      <c r="A147" s="396"/>
      <c r="B147" s="397"/>
      <c r="C147" s="397"/>
      <c r="D147" s="398"/>
      <c r="E147" s="114"/>
      <c r="F147" s="113"/>
      <c r="G147" s="113"/>
      <c r="H147" s="113"/>
      <c r="I147" s="113"/>
      <c r="J147" s="113"/>
      <c r="K147" s="113"/>
      <c r="L147" s="113"/>
      <c r="M147" s="113"/>
      <c r="N147" s="113"/>
      <c r="O147" s="113"/>
      <c r="P147" s="113"/>
      <c r="Q147" s="113"/>
      <c r="R147" s="113"/>
      <c r="S147" s="113"/>
      <c r="T147" s="113"/>
      <c r="U147" s="113"/>
      <c r="V147" s="113"/>
      <c r="W147" s="113"/>
      <c r="X147" s="113"/>
      <c r="Y147" s="113"/>
      <c r="Z147" s="113"/>
      <c r="AA147" s="113"/>
      <c r="AB147" s="113"/>
      <c r="AC147" s="113"/>
      <c r="AD147" s="113"/>
      <c r="AE147" s="113"/>
      <c r="AF147" s="113"/>
      <c r="AG147" s="113"/>
      <c r="AH147" s="113"/>
      <c r="AI147" s="113"/>
      <c r="AK147"/>
      <c r="AL147"/>
      <c r="AM147"/>
    </row>
    <row r="148" spans="1:39" s="157" customFormat="1" ht="15.95" customHeight="1" x14ac:dyDescent="0.25">
      <c r="A148" s="396"/>
      <c r="B148" s="397"/>
      <c r="C148" s="397"/>
      <c r="D148" s="398"/>
      <c r="E148" s="114"/>
      <c r="F148" s="402" t="s">
        <v>35</v>
      </c>
      <c r="G148" s="402"/>
      <c r="H148" s="402"/>
      <c r="I148" s="402"/>
      <c r="J148" s="113"/>
      <c r="K148" s="113"/>
      <c r="L148" s="113"/>
      <c r="M148" s="113"/>
      <c r="N148" s="113"/>
      <c r="O148" s="113"/>
      <c r="P148" s="113"/>
      <c r="Q148" s="113"/>
      <c r="R148" s="113"/>
      <c r="S148" s="113"/>
      <c r="T148" s="113"/>
      <c r="U148" s="113"/>
      <c r="V148" s="113"/>
      <c r="W148" s="113"/>
      <c r="X148" s="113"/>
      <c r="Y148" s="113"/>
      <c r="Z148" s="113"/>
      <c r="AA148" s="113"/>
      <c r="AB148" s="113"/>
      <c r="AC148" s="113"/>
      <c r="AD148" s="113"/>
      <c r="AE148" s="113"/>
      <c r="AF148" s="113"/>
      <c r="AG148" s="113"/>
      <c r="AH148" s="113"/>
      <c r="AI148" s="113"/>
      <c r="AK148"/>
      <c r="AL148"/>
      <c r="AM148"/>
    </row>
    <row r="149" spans="1:39" s="157" customFormat="1" ht="7.5" customHeight="1" x14ac:dyDescent="0.25">
      <c r="A149" s="399"/>
      <c r="B149" s="400"/>
      <c r="C149" s="400"/>
      <c r="D149" s="401"/>
      <c r="E149" s="114"/>
      <c r="F149" s="113"/>
      <c r="G149" s="113"/>
      <c r="H149" s="113"/>
      <c r="I149" s="113"/>
      <c r="J149" s="113"/>
      <c r="K149" s="113"/>
      <c r="L149" s="113"/>
      <c r="M149" s="113"/>
      <c r="N149" s="113"/>
      <c r="O149" s="113"/>
      <c r="P149" s="113"/>
      <c r="Q149" s="113"/>
      <c r="R149" s="113"/>
      <c r="S149" s="113"/>
      <c r="T149" s="113"/>
      <c r="U149" s="113"/>
      <c r="V149" s="113"/>
      <c r="W149" s="113"/>
      <c r="X149" s="113"/>
      <c r="Y149" s="113"/>
      <c r="Z149" s="113"/>
      <c r="AA149" s="113"/>
      <c r="AB149" s="113"/>
      <c r="AC149" s="113"/>
      <c r="AD149" s="113"/>
      <c r="AE149" s="113"/>
      <c r="AF149" s="113"/>
      <c r="AG149" s="113"/>
      <c r="AH149" s="113"/>
      <c r="AI149" s="113"/>
      <c r="AK149"/>
      <c r="AL149"/>
      <c r="AM149"/>
    </row>
    <row r="150" spans="1:39" s="157" customFormat="1" ht="2.1" customHeight="1" x14ac:dyDescent="0.25">
      <c r="A150" s="114"/>
      <c r="B150" s="114"/>
      <c r="C150" s="114"/>
      <c r="D150" s="114"/>
      <c r="E150" s="114"/>
      <c r="F150" s="114"/>
      <c r="G150" s="114"/>
      <c r="H150" s="114"/>
      <c r="I150" s="114"/>
      <c r="J150" s="113"/>
      <c r="K150" s="113"/>
      <c r="L150" s="113"/>
      <c r="M150" s="113"/>
      <c r="N150" s="113"/>
      <c r="O150" s="113"/>
      <c r="P150" s="113"/>
      <c r="Q150" s="113"/>
      <c r="R150" s="113"/>
      <c r="S150" s="113"/>
      <c r="T150" s="113"/>
      <c r="U150" s="113"/>
      <c r="V150" s="113"/>
      <c r="W150" s="113"/>
      <c r="X150" s="113"/>
      <c r="Y150" s="113"/>
      <c r="Z150" s="113"/>
      <c r="AA150" s="113"/>
      <c r="AB150" s="113"/>
      <c r="AC150" s="113"/>
      <c r="AD150" s="113"/>
      <c r="AE150" s="113"/>
      <c r="AF150" s="113"/>
      <c r="AG150" s="113"/>
      <c r="AH150" s="113"/>
      <c r="AI150" s="113"/>
      <c r="AK150"/>
      <c r="AL150"/>
      <c r="AM150"/>
    </row>
    <row r="151" spans="1:39" s="157" customFormat="1" ht="4.5" customHeight="1" x14ac:dyDescent="0.25">
      <c r="A151" s="151"/>
      <c r="B151" s="151"/>
      <c r="C151" s="151"/>
      <c r="D151" s="151"/>
      <c r="E151" s="151"/>
      <c r="F151" s="151"/>
      <c r="G151" s="151"/>
      <c r="H151" s="151"/>
      <c r="I151" s="151"/>
      <c r="J151" s="113"/>
      <c r="K151" s="113"/>
      <c r="L151" s="113"/>
      <c r="M151" s="113"/>
      <c r="N151" s="113"/>
      <c r="O151" s="113"/>
      <c r="P151" s="113"/>
      <c r="Q151" s="113"/>
      <c r="R151" s="113"/>
      <c r="S151" s="113"/>
      <c r="T151" s="113"/>
      <c r="U151" s="113"/>
      <c r="V151" s="113"/>
      <c r="W151" s="113"/>
      <c r="X151" s="113"/>
      <c r="Y151" s="113"/>
      <c r="Z151" s="113"/>
      <c r="AA151" s="113"/>
      <c r="AB151" s="113"/>
      <c r="AC151" s="113"/>
      <c r="AD151" s="113"/>
      <c r="AE151" s="113"/>
      <c r="AF151" s="113"/>
      <c r="AG151" s="113"/>
      <c r="AH151" s="113"/>
      <c r="AI151" s="113"/>
      <c r="AK151"/>
      <c r="AL151"/>
      <c r="AM151"/>
    </row>
    <row r="152" spans="1:39" s="157" customFormat="1" ht="12" customHeight="1" thickBot="1" x14ac:dyDescent="0.3">
      <c r="A152" s="214" t="s">
        <v>34</v>
      </c>
      <c r="B152" s="152"/>
      <c r="C152" s="152"/>
      <c r="D152" s="152"/>
      <c r="E152" s="152"/>
      <c r="F152" s="152"/>
      <c r="G152" s="152"/>
      <c r="H152" s="152"/>
      <c r="I152" s="152"/>
      <c r="J152" s="113"/>
      <c r="K152" s="113"/>
      <c r="L152" s="113"/>
      <c r="M152" s="113"/>
      <c r="N152" s="113"/>
      <c r="O152" s="113"/>
      <c r="P152" s="113"/>
      <c r="Q152" s="113"/>
      <c r="R152" s="113"/>
      <c r="S152" s="113"/>
      <c r="T152" s="113"/>
      <c r="U152" s="113"/>
      <c r="V152" s="113"/>
      <c r="W152" s="113"/>
      <c r="X152" s="113"/>
      <c r="Y152" s="113"/>
      <c r="Z152" s="113"/>
      <c r="AA152" s="113"/>
      <c r="AB152" s="113"/>
      <c r="AC152" s="113"/>
      <c r="AD152" s="113"/>
      <c r="AE152" s="113"/>
      <c r="AF152" s="113"/>
      <c r="AG152" s="113"/>
      <c r="AH152" s="113"/>
      <c r="AI152" s="113"/>
      <c r="AK152"/>
      <c r="AL152"/>
      <c r="AM152"/>
    </row>
    <row r="153" spans="1:39" s="157" customFormat="1" x14ac:dyDescent="0.25">
      <c r="A153" s="114"/>
      <c r="B153" s="114"/>
      <c r="C153" s="114"/>
      <c r="D153" s="114"/>
      <c r="E153" s="114"/>
      <c r="F153" s="114"/>
      <c r="G153" s="114"/>
      <c r="H153" s="114"/>
      <c r="I153" s="114"/>
      <c r="J153" s="113"/>
      <c r="K153" s="113"/>
      <c r="L153" s="113"/>
      <c r="M153" s="113"/>
      <c r="N153" s="113"/>
      <c r="O153" s="113"/>
      <c r="P153" s="113"/>
      <c r="Q153" s="113"/>
      <c r="R153" s="113"/>
      <c r="S153" s="113"/>
      <c r="T153" s="113"/>
      <c r="U153" s="113"/>
      <c r="V153" s="113"/>
      <c r="W153" s="113"/>
      <c r="X153" s="113"/>
      <c r="Y153" s="113"/>
      <c r="Z153" s="113"/>
      <c r="AA153" s="113"/>
      <c r="AB153" s="113"/>
      <c r="AC153" s="113"/>
      <c r="AD153" s="113"/>
      <c r="AE153" s="113"/>
      <c r="AF153" s="113"/>
      <c r="AG153" s="113"/>
      <c r="AH153" s="113"/>
      <c r="AI153" s="113"/>
      <c r="AK153"/>
      <c r="AL153"/>
      <c r="AM153"/>
    </row>
    <row r="154" spans="1:39" s="157" customFormat="1" ht="10.5" customHeight="1" x14ac:dyDescent="0.25">
      <c r="A154" s="113"/>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c r="AA154" s="113"/>
      <c r="AB154" s="113"/>
      <c r="AC154" s="113"/>
      <c r="AD154" s="113"/>
      <c r="AE154" s="113"/>
      <c r="AF154" s="113"/>
      <c r="AG154" s="113"/>
      <c r="AH154" s="113"/>
      <c r="AI154" s="113"/>
      <c r="AK154"/>
      <c r="AL154"/>
      <c r="AM154"/>
    </row>
    <row r="155" spans="1:39" s="157" customFormat="1" ht="14.45" customHeight="1" x14ac:dyDescent="0.25">
      <c r="A155" s="113"/>
      <c r="B155" s="113"/>
      <c r="C155" s="113"/>
      <c r="D155" s="113"/>
      <c r="E155" s="113"/>
      <c r="F155" s="386" t="s">
        <v>33</v>
      </c>
      <c r="G155" s="386"/>
      <c r="H155" s="386"/>
      <c r="I155" s="386"/>
      <c r="J155" s="113"/>
      <c r="K155" s="113"/>
      <c r="L155" s="113"/>
      <c r="M155" s="113"/>
      <c r="N155" s="113"/>
      <c r="O155" s="113"/>
      <c r="P155" s="113"/>
      <c r="Q155" s="113"/>
      <c r="R155" s="113"/>
      <c r="S155" s="113"/>
      <c r="T155" s="113"/>
      <c r="U155" s="113"/>
      <c r="V155" s="113"/>
      <c r="W155" s="113"/>
      <c r="X155" s="113"/>
      <c r="Y155" s="113"/>
      <c r="Z155" s="113"/>
      <c r="AA155" s="113"/>
      <c r="AB155" s="113"/>
      <c r="AC155" s="113"/>
      <c r="AD155" s="113"/>
      <c r="AE155" s="113"/>
      <c r="AF155" s="113"/>
      <c r="AG155" s="113"/>
      <c r="AH155" s="113"/>
      <c r="AI155" s="113"/>
      <c r="AK155"/>
      <c r="AL155"/>
      <c r="AM155"/>
    </row>
    <row r="156" spans="1:39" s="157" customFormat="1" ht="3" customHeight="1" x14ac:dyDescent="0.25">
      <c r="A156" s="113"/>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c r="AA156" s="113"/>
      <c r="AB156" s="113"/>
      <c r="AC156" s="113"/>
      <c r="AD156" s="113"/>
      <c r="AE156" s="113"/>
      <c r="AF156" s="113"/>
      <c r="AG156" s="113"/>
      <c r="AH156" s="113"/>
      <c r="AI156" s="113"/>
      <c r="AK156"/>
      <c r="AL156"/>
      <c r="AM156"/>
    </row>
    <row r="157" spans="1:39" s="157" customFormat="1" x14ac:dyDescent="0.25">
      <c r="A157" s="113"/>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c r="AA157" s="113"/>
      <c r="AB157" s="113"/>
      <c r="AC157" s="113"/>
      <c r="AD157" s="113"/>
      <c r="AE157" s="113"/>
      <c r="AF157" s="113"/>
      <c r="AG157" s="113"/>
      <c r="AH157" s="113"/>
      <c r="AI157" s="113"/>
      <c r="AK157"/>
      <c r="AL157"/>
      <c r="AM157"/>
    </row>
    <row r="173" spans="1:39" s="157" customFormat="1" x14ac:dyDescent="0.25">
      <c r="A173" s="113"/>
      <c r="B173" s="113"/>
      <c r="C173" s="113"/>
      <c r="D173" s="113"/>
      <c r="E173" s="113"/>
      <c r="F173" s="113"/>
      <c r="G173" s="113"/>
      <c r="H173" s="113"/>
      <c r="I173" s="113"/>
      <c r="J173" s="113"/>
      <c r="K173" s="114"/>
      <c r="L173" s="114"/>
      <c r="M173" s="114"/>
      <c r="N173" s="114"/>
      <c r="O173" s="114"/>
      <c r="P173" s="114"/>
      <c r="Q173" s="156"/>
      <c r="R173" s="156"/>
      <c r="S173" s="156"/>
      <c r="T173" s="156"/>
      <c r="U173" s="156"/>
      <c r="V173" s="156"/>
      <c r="W173" s="156"/>
      <c r="X173" s="295">
        <v>1</v>
      </c>
      <c r="Y173" s="295">
        <v>2</v>
      </c>
      <c r="Z173" s="295">
        <v>3</v>
      </c>
      <c r="AA173" s="295">
        <v>4</v>
      </c>
      <c r="AB173" s="295">
        <v>5</v>
      </c>
      <c r="AC173" s="295">
        <v>6</v>
      </c>
      <c r="AD173" s="295">
        <v>7</v>
      </c>
      <c r="AE173" s="295">
        <v>8</v>
      </c>
      <c r="AF173" s="114"/>
      <c r="AG173" s="114"/>
      <c r="AH173" s="114"/>
      <c r="AI173" s="113"/>
      <c r="AK173"/>
      <c r="AL173"/>
      <c r="AM173"/>
    </row>
    <row r="174" spans="1:39" s="157" customFormat="1" x14ac:dyDescent="0.25">
      <c r="A174" s="113"/>
      <c r="B174" s="113"/>
      <c r="C174" s="113"/>
      <c r="D174" s="113"/>
      <c r="E174" s="113"/>
      <c r="F174" s="113"/>
      <c r="G174" s="113"/>
      <c r="H174" s="113"/>
      <c r="I174" s="113"/>
      <c r="J174" s="113"/>
      <c r="K174" s="114"/>
      <c r="L174" s="114"/>
      <c r="M174" s="114"/>
      <c r="N174" s="114"/>
      <c r="O174" s="114"/>
      <c r="P174" s="114"/>
      <c r="Q174" s="156"/>
      <c r="R174" s="156"/>
      <c r="S174" s="156"/>
      <c r="T174" s="156"/>
      <c r="U174" s="156"/>
      <c r="V174" s="156"/>
      <c r="W174" s="156"/>
      <c r="X174" s="153" t="s">
        <v>31</v>
      </c>
      <c r="Y174" s="153" t="s">
        <v>26</v>
      </c>
      <c r="Z174" s="153" t="s">
        <v>31</v>
      </c>
      <c r="AA174" s="153" t="s">
        <v>30</v>
      </c>
      <c r="AB174" s="153" t="s">
        <v>29</v>
      </c>
      <c r="AC174" s="153" t="s">
        <v>28</v>
      </c>
      <c r="AD174" s="153" t="s">
        <v>27</v>
      </c>
      <c r="AE174" s="114"/>
      <c r="AF174" s="154" t="s">
        <v>26</v>
      </c>
      <c r="AG174" s="154" t="s">
        <v>25</v>
      </c>
      <c r="AH174" s="154" t="s">
        <v>24</v>
      </c>
      <c r="AI174" s="113"/>
      <c r="AK174"/>
      <c r="AL174"/>
      <c r="AM174"/>
    </row>
    <row r="175" spans="1:39" s="157" customFormat="1" x14ac:dyDescent="0.25">
      <c r="A175" s="113"/>
      <c r="B175" s="113"/>
      <c r="C175" s="113"/>
      <c r="D175" s="113"/>
      <c r="E175" s="113"/>
      <c r="F175" s="113"/>
      <c r="G175" s="113"/>
      <c r="H175" s="113"/>
      <c r="I175" s="113"/>
      <c r="J175" s="113"/>
      <c r="K175" s="114"/>
      <c r="L175" s="114"/>
      <c r="M175" s="114"/>
      <c r="N175" s="114"/>
      <c r="O175" s="114"/>
      <c r="P175" s="114"/>
      <c r="Q175" s="156"/>
      <c r="R175" s="156"/>
      <c r="S175" s="156"/>
      <c r="T175" s="156"/>
      <c r="U175" s="156"/>
      <c r="V175" s="156"/>
      <c r="W175" s="156"/>
      <c r="X175" s="114" t="s">
        <v>76</v>
      </c>
      <c r="Y175" s="114" t="s">
        <v>77</v>
      </c>
      <c r="Z175" s="114" t="str">
        <f t="shared" ref="Z175:Z238" si="3">X175</f>
        <v>Clearlake(1-4)</v>
      </c>
      <c r="AA175" s="114" t="s">
        <v>78</v>
      </c>
      <c r="AB175" s="114" t="s">
        <v>79</v>
      </c>
      <c r="AC175" s="114" t="s">
        <v>80</v>
      </c>
      <c r="AD175" s="114" t="s">
        <v>81</v>
      </c>
      <c r="AE175" s="114" t="s">
        <v>82</v>
      </c>
      <c r="AF175" s="114" t="s">
        <v>77</v>
      </c>
      <c r="AG175" s="114" t="s">
        <v>76</v>
      </c>
      <c r="AH175" s="114">
        <v>1400</v>
      </c>
      <c r="AI175" s="113"/>
      <c r="AK175"/>
      <c r="AL175"/>
      <c r="AM175"/>
    </row>
    <row r="176" spans="1:39" s="157" customFormat="1" x14ac:dyDescent="0.25">
      <c r="A176" s="113"/>
      <c r="B176" s="113"/>
      <c r="C176" s="113"/>
      <c r="D176" s="113"/>
      <c r="E176" s="113"/>
      <c r="F176" s="113"/>
      <c r="G176" s="113"/>
      <c r="H176" s="113"/>
      <c r="I176" s="113"/>
      <c r="J176" s="113"/>
      <c r="K176" s="114"/>
      <c r="L176" s="114"/>
      <c r="M176" s="114"/>
      <c r="N176" s="114"/>
      <c r="O176" s="114"/>
      <c r="P176" s="114"/>
      <c r="Q176" s="156"/>
      <c r="R176" s="156"/>
      <c r="S176" s="156"/>
      <c r="T176" s="156"/>
      <c r="U176" s="156"/>
      <c r="V176" s="156"/>
      <c r="W176" s="156"/>
      <c r="X176" s="114" t="s">
        <v>83</v>
      </c>
      <c r="Y176" s="114" t="s">
        <v>77</v>
      </c>
      <c r="Z176" s="114" t="str">
        <f t="shared" si="3"/>
        <v>Clearlake(5-10)</v>
      </c>
      <c r="AA176" s="114" t="s">
        <v>78</v>
      </c>
      <c r="AB176" s="114" t="s">
        <v>79</v>
      </c>
      <c r="AC176" s="114" t="s">
        <v>80</v>
      </c>
      <c r="AD176" s="114" t="s">
        <v>81</v>
      </c>
      <c r="AE176" s="114" t="s">
        <v>82</v>
      </c>
      <c r="AF176" s="114" t="s">
        <v>77</v>
      </c>
      <c r="AG176" s="114" t="s">
        <v>83</v>
      </c>
      <c r="AH176" s="114">
        <v>1200</v>
      </c>
      <c r="AI176" s="113"/>
      <c r="AK176"/>
      <c r="AL176"/>
      <c r="AM176"/>
    </row>
    <row r="177" spans="1:39" s="157" customFormat="1" x14ac:dyDescent="0.25">
      <c r="A177" s="113"/>
      <c r="B177" s="113"/>
      <c r="C177" s="113"/>
      <c r="D177" s="113"/>
      <c r="E177" s="113"/>
      <c r="F177" s="113"/>
      <c r="G177" s="113"/>
      <c r="H177" s="113"/>
      <c r="I177" s="113"/>
      <c r="J177" s="113"/>
      <c r="K177" s="114"/>
      <c r="L177" s="114"/>
      <c r="M177" s="114"/>
      <c r="N177" s="114"/>
      <c r="O177" s="114"/>
      <c r="P177" s="114"/>
      <c r="Q177" s="156"/>
      <c r="R177" s="156"/>
      <c r="S177" s="156"/>
      <c r="T177" s="156"/>
      <c r="U177" s="156"/>
      <c r="V177" s="156"/>
      <c r="W177" s="156"/>
      <c r="X177" s="114" t="s">
        <v>84</v>
      </c>
      <c r="Y177" s="114" t="s">
        <v>77</v>
      </c>
      <c r="Z177" s="114" t="str">
        <f t="shared" si="3"/>
        <v>Clearlake(11onwards)</v>
      </c>
      <c r="AA177" s="114" t="s">
        <v>78</v>
      </c>
      <c r="AB177" s="114" t="s">
        <v>79</v>
      </c>
      <c r="AC177" s="114" t="s">
        <v>80</v>
      </c>
      <c r="AD177" s="114" t="s">
        <v>81</v>
      </c>
      <c r="AE177" s="114" t="s">
        <v>82</v>
      </c>
      <c r="AF177" s="114" t="s">
        <v>77</v>
      </c>
      <c r="AG177" s="114" t="s">
        <v>84</v>
      </c>
      <c r="AH177" s="114">
        <v>1100</v>
      </c>
      <c r="AI177" s="113"/>
      <c r="AK177"/>
      <c r="AL177"/>
      <c r="AM177"/>
    </row>
    <row r="178" spans="1:39" s="157" customFormat="1" x14ac:dyDescent="0.25">
      <c r="A178" s="113"/>
      <c r="B178" s="113"/>
      <c r="C178" s="113"/>
      <c r="D178" s="113"/>
      <c r="E178" s="113"/>
      <c r="F178" s="113"/>
      <c r="G178" s="113"/>
      <c r="H178" s="113"/>
      <c r="I178" s="113"/>
      <c r="J178" s="113"/>
      <c r="K178" s="114"/>
      <c r="L178" s="114"/>
      <c r="M178" s="114"/>
      <c r="N178" s="114"/>
      <c r="O178" s="114"/>
      <c r="P178" s="114"/>
      <c r="Q178" s="156"/>
      <c r="R178" s="156"/>
      <c r="S178" s="156"/>
      <c r="T178" s="156"/>
      <c r="U178" s="156"/>
      <c r="V178" s="156"/>
      <c r="W178" s="156"/>
      <c r="X178" s="114" t="s">
        <v>85</v>
      </c>
      <c r="Y178" s="114" t="s">
        <v>85</v>
      </c>
      <c r="Z178" s="114" t="str">
        <f t="shared" si="3"/>
        <v>HMM</v>
      </c>
      <c r="AA178" s="114" t="s">
        <v>86</v>
      </c>
      <c r="AB178" s="114" t="s">
        <v>87</v>
      </c>
      <c r="AC178" s="114" t="s">
        <v>88</v>
      </c>
      <c r="AD178" s="114" t="s">
        <v>89</v>
      </c>
      <c r="AE178" s="114" t="s">
        <v>90</v>
      </c>
      <c r="AF178" s="114" t="s">
        <v>85</v>
      </c>
      <c r="AG178" s="114" t="s">
        <v>85</v>
      </c>
      <c r="AH178" s="114">
        <v>1400</v>
      </c>
      <c r="AI178" s="113"/>
      <c r="AK178"/>
      <c r="AL178"/>
      <c r="AM178"/>
    </row>
    <row r="179" spans="1:39" s="157" customFormat="1" x14ac:dyDescent="0.25">
      <c r="A179" s="113"/>
      <c r="B179" s="113"/>
      <c r="C179" s="113"/>
      <c r="D179" s="113"/>
      <c r="E179" s="113"/>
      <c r="F179" s="113"/>
      <c r="G179" s="113"/>
      <c r="H179" s="113"/>
      <c r="I179" s="113"/>
      <c r="J179" s="113"/>
      <c r="K179" s="114"/>
      <c r="L179" s="114"/>
      <c r="M179" s="114"/>
      <c r="N179" s="114"/>
      <c r="O179" s="114"/>
      <c r="P179" s="114"/>
      <c r="Q179" s="156"/>
      <c r="R179" s="156"/>
      <c r="S179" s="156"/>
      <c r="T179" s="156"/>
      <c r="U179" s="156"/>
      <c r="V179" s="156"/>
      <c r="W179" s="156"/>
      <c r="X179" s="114" t="s">
        <v>69</v>
      </c>
      <c r="Y179" s="114" t="s">
        <v>69</v>
      </c>
      <c r="Z179" s="114" t="str">
        <f t="shared" si="3"/>
        <v>Reliance</v>
      </c>
      <c r="AA179" s="114" t="s">
        <v>91</v>
      </c>
      <c r="AB179" s="114" t="s">
        <v>92</v>
      </c>
      <c r="AC179" s="114" t="s">
        <v>93</v>
      </c>
      <c r="AD179" s="114" t="s">
        <v>94</v>
      </c>
      <c r="AE179" s="114" t="s">
        <v>95</v>
      </c>
      <c r="AF179" s="114" t="s">
        <v>69</v>
      </c>
      <c r="AG179" s="114" t="s">
        <v>69</v>
      </c>
      <c r="AH179" s="114">
        <v>1400</v>
      </c>
      <c r="AI179" s="113"/>
      <c r="AK179"/>
      <c r="AL179"/>
      <c r="AM179"/>
    </row>
    <row r="180" spans="1:39" s="157" customFormat="1" x14ac:dyDescent="0.25">
      <c r="A180" s="113"/>
      <c r="B180" s="113"/>
      <c r="C180" s="113"/>
      <c r="D180" s="113"/>
      <c r="E180" s="113"/>
      <c r="F180" s="113"/>
      <c r="G180" s="113"/>
      <c r="H180" s="113"/>
      <c r="I180" s="113"/>
      <c r="J180" s="113"/>
      <c r="K180" s="114"/>
      <c r="L180" s="114"/>
      <c r="M180" s="114"/>
      <c r="N180" s="114"/>
      <c r="O180" s="114"/>
      <c r="P180" s="114"/>
      <c r="Q180" s="156"/>
      <c r="R180" s="156"/>
      <c r="S180" s="156"/>
      <c r="T180" s="156"/>
      <c r="U180" s="156"/>
      <c r="V180" s="156"/>
      <c r="W180" s="156"/>
      <c r="X180" s="114" t="s">
        <v>96</v>
      </c>
      <c r="Y180" s="114" t="s">
        <v>96</v>
      </c>
      <c r="Z180" s="114" t="str">
        <f t="shared" si="3"/>
        <v>Shell</v>
      </c>
      <c r="AA180" s="114" t="s">
        <v>97</v>
      </c>
      <c r="AB180" s="114" t="s">
        <v>98</v>
      </c>
      <c r="AC180" s="114" t="s">
        <v>99</v>
      </c>
      <c r="AD180" s="114" t="s">
        <v>100</v>
      </c>
      <c r="AE180" s="114" t="s">
        <v>101</v>
      </c>
      <c r="AF180" s="114" t="s">
        <v>96</v>
      </c>
      <c r="AG180" s="114" t="s">
        <v>96</v>
      </c>
      <c r="AH180" s="114">
        <v>1401</v>
      </c>
      <c r="AI180" s="113"/>
      <c r="AK180"/>
      <c r="AL180"/>
      <c r="AM180"/>
    </row>
    <row r="181" spans="1:39" s="157" customFormat="1" x14ac:dyDescent="0.25">
      <c r="A181" s="113"/>
      <c r="B181" s="113"/>
      <c r="C181" s="113"/>
      <c r="D181" s="113"/>
      <c r="E181" s="113"/>
      <c r="F181" s="113"/>
      <c r="G181" s="113"/>
      <c r="H181" s="113"/>
      <c r="I181" s="113"/>
      <c r="J181" s="113"/>
      <c r="K181" s="114"/>
      <c r="L181" s="114"/>
      <c r="M181" s="114"/>
      <c r="N181" s="114"/>
      <c r="O181" s="114"/>
      <c r="P181" s="114"/>
      <c r="Q181" s="156"/>
      <c r="R181" s="156"/>
      <c r="S181" s="156"/>
      <c r="T181" s="156"/>
      <c r="U181" s="156"/>
      <c r="V181" s="156"/>
      <c r="W181" s="156"/>
      <c r="X181" s="114" t="s">
        <v>102</v>
      </c>
      <c r="Y181" s="114" t="s">
        <v>103</v>
      </c>
      <c r="Z181" s="114" t="str">
        <f t="shared" si="3"/>
        <v>TestingPool</v>
      </c>
      <c r="AA181" s="114" t="s">
        <v>104</v>
      </c>
      <c r="AB181" s="114" t="s">
        <v>105</v>
      </c>
      <c r="AC181" s="114" t="s">
        <v>106</v>
      </c>
      <c r="AD181" s="114" t="s">
        <v>107</v>
      </c>
      <c r="AE181" s="114" t="s">
        <v>108</v>
      </c>
      <c r="AF181" s="114" t="s">
        <v>103</v>
      </c>
      <c r="AG181" s="114" t="s">
        <v>102</v>
      </c>
      <c r="AH181" s="114">
        <v>1500</v>
      </c>
      <c r="AI181" s="113"/>
      <c r="AK181"/>
      <c r="AL181"/>
      <c r="AM181"/>
    </row>
    <row r="182" spans="1:39" s="157" customFormat="1" x14ac:dyDescent="0.25">
      <c r="A182" s="113"/>
      <c r="B182" s="113"/>
      <c r="C182" s="113"/>
      <c r="D182" s="113"/>
      <c r="E182" s="113"/>
      <c r="F182" s="113"/>
      <c r="G182" s="113"/>
      <c r="H182" s="113"/>
      <c r="I182" s="113"/>
      <c r="J182" s="113"/>
      <c r="K182" s="114"/>
      <c r="L182" s="114"/>
      <c r="M182" s="114"/>
      <c r="N182" s="114"/>
      <c r="O182" s="114"/>
      <c r="P182" s="114"/>
      <c r="Q182" s="156"/>
      <c r="R182" s="156"/>
      <c r="S182" s="156"/>
      <c r="T182" s="156"/>
      <c r="U182" s="156"/>
      <c r="V182" s="156"/>
      <c r="W182" s="156"/>
      <c r="X182" s="114">
        <v>0</v>
      </c>
      <c r="Y182" s="114" t="s">
        <v>109</v>
      </c>
      <c r="Z182" s="114">
        <f t="shared" si="3"/>
        <v>0</v>
      </c>
      <c r="AA182" s="114">
        <v>0</v>
      </c>
      <c r="AB182" s="114">
        <v>0</v>
      </c>
      <c r="AC182" s="114">
        <v>0</v>
      </c>
      <c r="AD182" s="114">
        <v>0</v>
      </c>
      <c r="AE182" s="114"/>
      <c r="AF182" s="114">
        <v>0</v>
      </c>
      <c r="AG182" s="114">
        <v>0</v>
      </c>
      <c r="AH182" s="114">
        <v>0</v>
      </c>
      <c r="AI182" s="113"/>
      <c r="AK182"/>
      <c r="AL182"/>
      <c r="AM182"/>
    </row>
    <row r="183" spans="1:39" s="157" customFormat="1" x14ac:dyDescent="0.25">
      <c r="A183" s="113"/>
      <c r="B183" s="113"/>
      <c r="C183" s="113"/>
      <c r="D183" s="113"/>
      <c r="E183" s="113"/>
      <c r="F183" s="113"/>
      <c r="G183" s="113"/>
      <c r="H183" s="113"/>
      <c r="I183" s="113"/>
      <c r="J183" s="113"/>
      <c r="K183" s="114"/>
      <c r="L183" s="114"/>
      <c r="M183" s="114"/>
      <c r="N183" s="114"/>
      <c r="O183" s="114"/>
      <c r="P183" s="114"/>
      <c r="Q183" s="156"/>
      <c r="R183" s="156"/>
      <c r="S183" s="156"/>
      <c r="T183" s="156"/>
      <c r="U183" s="156"/>
      <c r="V183" s="156"/>
      <c r="W183" s="156"/>
      <c r="X183" s="114">
        <v>0</v>
      </c>
      <c r="Y183" s="114">
        <v>0</v>
      </c>
      <c r="Z183" s="114">
        <f t="shared" si="3"/>
        <v>0</v>
      </c>
      <c r="AA183" s="114">
        <v>0</v>
      </c>
      <c r="AB183" s="114">
        <v>0</v>
      </c>
      <c r="AC183" s="114">
        <v>0</v>
      </c>
      <c r="AD183" s="114">
        <v>0</v>
      </c>
      <c r="AE183" s="114"/>
      <c r="AF183" s="114">
        <v>0</v>
      </c>
      <c r="AG183" s="114">
        <v>0</v>
      </c>
      <c r="AH183" s="114">
        <v>0</v>
      </c>
      <c r="AI183" s="113"/>
      <c r="AK183"/>
      <c r="AL183"/>
      <c r="AM183"/>
    </row>
    <row r="184" spans="1:39" s="157" customFormat="1" x14ac:dyDescent="0.25">
      <c r="A184" s="113"/>
      <c r="B184" s="113"/>
      <c r="C184" s="113"/>
      <c r="D184" s="113"/>
      <c r="E184" s="113"/>
      <c r="F184" s="113"/>
      <c r="G184" s="113"/>
      <c r="H184" s="113"/>
      <c r="I184" s="113"/>
      <c r="J184" s="113"/>
      <c r="K184" s="114"/>
      <c r="L184" s="114"/>
      <c r="M184" s="114"/>
      <c r="N184" s="114"/>
      <c r="O184" s="114"/>
      <c r="P184" s="114"/>
      <c r="Q184" s="156"/>
      <c r="R184" s="156"/>
      <c r="S184" s="156"/>
      <c r="T184" s="156"/>
      <c r="U184" s="156"/>
      <c r="V184" s="156"/>
      <c r="W184" s="156"/>
      <c r="X184" s="114">
        <v>0</v>
      </c>
      <c r="Y184" s="114">
        <v>0</v>
      </c>
      <c r="Z184" s="114">
        <f t="shared" si="3"/>
        <v>0</v>
      </c>
      <c r="AA184" s="114">
        <v>0</v>
      </c>
      <c r="AB184" s="114">
        <v>0</v>
      </c>
      <c r="AC184" s="114">
        <v>0</v>
      </c>
      <c r="AD184" s="114">
        <v>0</v>
      </c>
      <c r="AE184" s="114"/>
      <c r="AF184" s="114">
        <v>0</v>
      </c>
      <c r="AG184" s="114">
        <v>0</v>
      </c>
      <c r="AH184" s="114">
        <v>0</v>
      </c>
      <c r="AI184" s="113"/>
      <c r="AK184"/>
      <c r="AL184"/>
      <c r="AM184"/>
    </row>
    <row r="185" spans="1:39" s="157" customFormat="1" x14ac:dyDescent="0.25">
      <c r="A185" s="113"/>
      <c r="B185" s="113"/>
      <c r="C185" s="113"/>
      <c r="D185" s="113"/>
      <c r="E185" s="113"/>
      <c r="F185" s="113"/>
      <c r="G185" s="113"/>
      <c r="H185" s="113"/>
      <c r="I185" s="113"/>
      <c r="J185" s="113"/>
      <c r="K185" s="114"/>
      <c r="L185" s="114"/>
      <c r="M185" s="114"/>
      <c r="N185" s="114"/>
      <c r="O185" s="114"/>
      <c r="P185" s="114"/>
      <c r="Q185" s="156"/>
      <c r="R185" s="156"/>
      <c r="S185" s="156"/>
      <c r="T185" s="156"/>
      <c r="U185" s="156"/>
      <c r="V185" s="156"/>
      <c r="W185" s="156"/>
      <c r="X185" s="114">
        <v>0</v>
      </c>
      <c r="Y185" s="114">
        <v>0</v>
      </c>
      <c r="Z185" s="114">
        <f t="shared" si="3"/>
        <v>0</v>
      </c>
      <c r="AA185" s="114">
        <v>0</v>
      </c>
      <c r="AB185" s="114">
        <v>0</v>
      </c>
      <c r="AC185" s="114">
        <v>0</v>
      </c>
      <c r="AD185" s="114">
        <v>0</v>
      </c>
      <c r="AE185" s="114"/>
      <c r="AF185" s="114">
        <v>0</v>
      </c>
      <c r="AG185" s="114">
        <v>0</v>
      </c>
      <c r="AH185" s="114">
        <v>0</v>
      </c>
      <c r="AI185" s="113"/>
      <c r="AK185"/>
      <c r="AL185"/>
      <c r="AM185"/>
    </row>
    <row r="186" spans="1:39" s="157" customFormat="1" x14ac:dyDescent="0.25">
      <c r="A186" s="113"/>
      <c r="B186" s="113"/>
      <c r="C186" s="113"/>
      <c r="D186" s="113"/>
      <c r="E186" s="113"/>
      <c r="F186" s="113"/>
      <c r="G186" s="113"/>
      <c r="H186" s="113"/>
      <c r="I186" s="113"/>
      <c r="J186" s="113"/>
      <c r="K186" s="114"/>
      <c r="L186" s="114"/>
      <c r="M186" s="114"/>
      <c r="N186" s="114"/>
      <c r="O186" s="114"/>
      <c r="P186" s="114"/>
      <c r="Q186" s="156"/>
      <c r="R186" s="156"/>
      <c r="S186" s="156"/>
      <c r="T186" s="156"/>
      <c r="U186" s="156"/>
      <c r="V186" s="156"/>
      <c r="W186" s="156"/>
      <c r="X186" s="114">
        <v>0</v>
      </c>
      <c r="Y186" s="114">
        <v>0</v>
      </c>
      <c r="Z186" s="114">
        <f t="shared" si="3"/>
        <v>0</v>
      </c>
      <c r="AA186" s="114">
        <v>0</v>
      </c>
      <c r="AB186" s="114">
        <v>0</v>
      </c>
      <c r="AC186" s="114">
        <v>0</v>
      </c>
      <c r="AD186" s="114">
        <v>0</v>
      </c>
      <c r="AE186" s="114"/>
      <c r="AF186" s="114">
        <v>0</v>
      </c>
      <c r="AG186" s="114">
        <v>0</v>
      </c>
      <c r="AH186" s="114">
        <v>0</v>
      </c>
      <c r="AI186" s="113"/>
      <c r="AK186"/>
      <c r="AL186"/>
      <c r="AM186"/>
    </row>
    <row r="187" spans="1:39" s="157" customFormat="1" x14ac:dyDescent="0.25">
      <c r="A187" s="113"/>
      <c r="B187" s="113"/>
      <c r="C187" s="113"/>
      <c r="D187" s="113"/>
      <c r="E187" s="113"/>
      <c r="F187" s="113"/>
      <c r="G187" s="113"/>
      <c r="H187" s="113"/>
      <c r="I187" s="113"/>
      <c r="J187" s="113"/>
      <c r="K187" s="114"/>
      <c r="L187" s="114"/>
      <c r="M187" s="114"/>
      <c r="N187" s="114"/>
      <c r="O187" s="114"/>
      <c r="P187" s="114"/>
      <c r="Q187" s="156"/>
      <c r="R187" s="156"/>
      <c r="S187" s="156"/>
      <c r="T187" s="156"/>
      <c r="U187" s="156"/>
      <c r="V187" s="156"/>
      <c r="W187" s="156"/>
      <c r="X187" s="114">
        <v>0</v>
      </c>
      <c r="Y187" s="114">
        <v>0</v>
      </c>
      <c r="Z187" s="114">
        <f t="shared" si="3"/>
        <v>0</v>
      </c>
      <c r="AA187" s="114">
        <v>0</v>
      </c>
      <c r="AB187" s="114">
        <v>0</v>
      </c>
      <c r="AC187" s="114">
        <v>0</v>
      </c>
      <c r="AD187" s="114">
        <v>0</v>
      </c>
      <c r="AE187" s="114"/>
      <c r="AF187" s="114">
        <v>0</v>
      </c>
      <c r="AG187" s="114">
        <v>0</v>
      </c>
      <c r="AH187" s="114">
        <v>0</v>
      </c>
      <c r="AI187" s="113"/>
      <c r="AK187"/>
      <c r="AL187"/>
      <c r="AM187"/>
    </row>
    <row r="188" spans="1:39" s="157" customFormat="1" x14ac:dyDescent="0.25">
      <c r="A188" s="113"/>
      <c r="B188" s="113"/>
      <c r="C188" s="113"/>
      <c r="D188" s="113"/>
      <c r="E188" s="113"/>
      <c r="F188" s="113"/>
      <c r="G188" s="113"/>
      <c r="H188" s="113"/>
      <c r="I188" s="113"/>
      <c r="J188" s="113"/>
      <c r="K188" s="114"/>
      <c r="L188" s="114"/>
      <c r="M188" s="114"/>
      <c r="N188" s="114"/>
      <c r="O188" s="114"/>
      <c r="P188" s="114"/>
      <c r="Q188" s="156"/>
      <c r="R188" s="156"/>
      <c r="S188" s="156"/>
      <c r="T188" s="156"/>
      <c r="U188" s="156"/>
      <c r="V188" s="156"/>
      <c r="W188" s="156"/>
      <c r="X188" s="114">
        <v>0</v>
      </c>
      <c r="Y188" s="114">
        <v>0</v>
      </c>
      <c r="Z188" s="114">
        <f t="shared" si="3"/>
        <v>0</v>
      </c>
      <c r="AA188" s="114">
        <v>0</v>
      </c>
      <c r="AB188" s="114">
        <v>0</v>
      </c>
      <c r="AC188" s="114">
        <v>0</v>
      </c>
      <c r="AD188" s="114">
        <v>0</v>
      </c>
      <c r="AE188" s="114"/>
      <c r="AF188" s="114">
        <v>0</v>
      </c>
      <c r="AG188" s="114">
        <v>0</v>
      </c>
      <c r="AH188" s="114">
        <v>0</v>
      </c>
      <c r="AI188" s="113"/>
      <c r="AK188"/>
      <c r="AL188"/>
      <c r="AM188"/>
    </row>
    <row r="189" spans="1:39" s="157" customFormat="1" x14ac:dyDescent="0.25">
      <c r="A189" s="113"/>
      <c r="B189" s="113"/>
      <c r="C189" s="113"/>
      <c r="D189" s="113"/>
      <c r="E189" s="113"/>
      <c r="F189" s="113"/>
      <c r="G189" s="113"/>
      <c r="H189" s="113"/>
      <c r="I189" s="113"/>
      <c r="J189" s="113"/>
      <c r="K189" s="114"/>
      <c r="L189" s="114"/>
      <c r="M189" s="114"/>
      <c r="N189" s="114"/>
      <c r="O189" s="114"/>
      <c r="P189" s="114"/>
      <c r="Q189" s="156"/>
      <c r="R189" s="156"/>
      <c r="S189" s="156"/>
      <c r="T189" s="156"/>
      <c r="U189" s="156"/>
      <c r="V189" s="156"/>
      <c r="W189" s="156"/>
      <c r="X189" s="114">
        <v>0</v>
      </c>
      <c r="Y189" s="114">
        <v>0</v>
      </c>
      <c r="Z189" s="114">
        <f t="shared" si="3"/>
        <v>0</v>
      </c>
      <c r="AA189" s="114">
        <v>0</v>
      </c>
      <c r="AB189" s="114">
        <v>0</v>
      </c>
      <c r="AC189" s="114">
        <v>0</v>
      </c>
      <c r="AD189" s="114">
        <v>0</v>
      </c>
      <c r="AE189" s="114"/>
      <c r="AF189" s="114">
        <v>0</v>
      </c>
      <c r="AG189" s="114">
        <v>0</v>
      </c>
      <c r="AH189" s="114">
        <v>0</v>
      </c>
      <c r="AI189" s="113"/>
      <c r="AK189"/>
      <c r="AL189"/>
      <c r="AM189"/>
    </row>
    <row r="190" spans="1:39" s="157" customFormat="1" x14ac:dyDescent="0.25">
      <c r="A190" s="113"/>
      <c r="B190" s="113"/>
      <c r="C190" s="113"/>
      <c r="D190" s="113"/>
      <c r="E190" s="113"/>
      <c r="F190" s="113"/>
      <c r="G190" s="113"/>
      <c r="H190" s="113"/>
      <c r="I190" s="113"/>
      <c r="J190" s="113"/>
      <c r="K190" s="114"/>
      <c r="L190" s="114"/>
      <c r="M190" s="114"/>
      <c r="N190" s="114"/>
      <c r="O190" s="114"/>
      <c r="P190" s="114"/>
      <c r="Q190" s="156"/>
      <c r="R190" s="156"/>
      <c r="S190" s="156"/>
      <c r="T190" s="156"/>
      <c r="U190" s="156"/>
      <c r="V190" s="156"/>
      <c r="W190" s="156"/>
      <c r="X190" s="114">
        <v>0</v>
      </c>
      <c r="Y190" s="114">
        <v>0</v>
      </c>
      <c r="Z190" s="114">
        <f t="shared" si="3"/>
        <v>0</v>
      </c>
      <c r="AA190" s="114">
        <v>0</v>
      </c>
      <c r="AB190" s="114">
        <v>0</v>
      </c>
      <c r="AC190" s="114">
        <v>0</v>
      </c>
      <c r="AD190" s="114">
        <v>0</v>
      </c>
      <c r="AE190" s="114"/>
      <c r="AF190" s="114">
        <v>0</v>
      </c>
      <c r="AG190" s="114">
        <v>0</v>
      </c>
      <c r="AH190" s="114">
        <v>0</v>
      </c>
      <c r="AI190" s="113"/>
      <c r="AK190"/>
      <c r="AL190"/>
      <c r="AM190"/>
    </row>
    <row r="191" spans="1:39" s="157" customFormat="1" x14ac:dyDescent="0.25">
      <c r="A191" s="113"/>
      <c r="B191" s="113"/>
      <c r="C191" s="113"/>
      <c r="D191" s="113"/>
      <c r="E191" s="113"/>
      <c r="F191" s="113"/>
      <c r="G191" s="113"/>
      <c r="H191" s="113"/>
      <c r="I191" s="113"/>
      <c r="J191" s="113"/>
      <c r="K191" s="114"/>
      <c r="L191" s="114"/>
      <c r="M191" s="114"/>
      <c r="N191" s="114"/>
      <c r="O191" s="114"/>
      <c r="P191" s="114"/>
      <c r="Q191" s="156"/>
      <c r="R191" s="156"/>
      <c r="S191" s="156"/>
      <c r="T191" s="156"/>
      <c r="U191" s="156"/>
      <c r="V191" s="156"/>
      <c r="W191" s="156"/>
      <c r="X191" s="114">
        <v>0</v>
      </c>
      <c r="Y191" s="114">
        <v>0</v>
      </c>
      <c r="Z191" s="114">
        <f t="shared" si="3"/>
        <v>0</v>
      </c>
      <c r="AA191" s="114">
        <v>0</v>
      </c>
      <c r="AB191" s="114">
        <v>0</v>
      </c>
      <c r="AC191" s="114">
        <v>0</v>
      </c>
      <c r="AD191" s="114">
        <v>0</v>
      </c>
      <c r="AE191" s="114"/>
      <c r="AF191" s="114">
        <v>0</v>
      </c>
      <c r="AG191" s="114">
        <v>0</v>
      </c>
      <c r="AH191" s="114">
        <v>0</v>
      </c>
      <c r="AI191" s="113"/>
      <c r="AK191"/>
      <c r="AL191"/>
      <c r="AM191"/>
    </row>
    <row r="192" spans="1:39" s="157" customFormat="1" x14ac:dyDescent="0.25">
      <c r="A192" s="113"/>
      <c r="B192" s="113"/>
      <c r="C192" s="113"/>
      <c r="D192" s="113"/>
      <c r="E192" s="113"/>
      <c r="F192" s="113"/>
      <c r="G192" s="113"/>
      <c r="H192" s="113"/>
      <c r="I192" s="113"/>
      <c r="J192" s="113"/>
      <c r="K192" s="114"/>
      <c r="L192" s="114"/>
      <c r="M192" s="114"/>
      <c r="N192" s="114"/>
      <c r="O192" s="114"/>
      <c r="P192" s="114"/>
      <c r="Q192" s="156"/>
      <c r="R192" s="156"/>
      <c r="S192" s="156"/>
      <c r="T192" s="156"/>
      <c r="U192" s="156"/>
      <c r="V192" s="156"/>
      <c r="W192" s="156"/>
      <c r="X192" s="114">
        <v>0</v>
      </c>
      <c r="Y192" s="114">
        <v>0</v>
      </c>
      <c r="Z192" s="114">
        <f t="shared" si="3"/>
        <v>0</v>
      </c>
      <c r="AA192" s="114">
        <v>0</v>
      </c>
      <c r="AB192" s="114">
        <v>0</v>
      </c>
      <c r="AC192" s="114">
        <v>0</v>
      </c>
      <c r="AD192" s="114">
        <v>0</v>
      </c>
      <c r="AE192" s="114"/>
      <c r="AF192" s="114">
        <v>0</v>
      </c>
      <c r="AG192" s="114">
        <v>0</v>
      </c>
      <c r="AH192" s="114">
        <v>0</v>
      </c>
      <c r="AI192" s="113"/>
      <c r="AK192"/>
      <c r="AL192"/>
      <c r="AM192"/>
    </row>
    <row r="193" spans="1:39" s="157" customFormat="1" x14ac:dyDescent="0.25">
      <c r="A193" s="113"/>
      <c r="B193" s="113"/>
      <c r="C193" s="113"/>
      <c r="D193" s="113"/>
      <c r="E193" s="113"/>
      <c r="F193" s="113"/>
      <c r="G193" s="113"/>
      <c r="H193" s="113"/>
      <c r="I193" s="113"/>
      <c r="J193" s="113"/>
      <c r="K193" s="114"/>
      <c r="L193" s="114"/>
      <c r="M193" s="114"/>
      <c r="N193" s="114"/>
      <c r="O193" s="114"/>
      <c r="P193" s="114"/>
      <c r="Q193" s="156"/>
      <c r="R193" s="156"/>
      <c r="S193" s="156"/>
      <c r="T193" s="156"/>
      <c r="U193" s="156"/>
      <c r="V193" s="156"/>
      <c r="W193" s="156"/>
      <c r="X193" s="114">
        <v>0</v>
      </c>
      <c r="Y193" s="114">
        <v>0</v>
      </c>
      <c r="Z193" s="114">
        <f t="shared" si="3"/>
        <v>0</v>
      </c>
      <c r="AA193" s="114">
        <v>0</v>
      </c>
      <c r="AB193" s="114">
        <v>0</v>
      </c>
      <c r="AC193" s="114">
        <v>0</v>
      </c>
      <c r="AD193" s="114">
        <v>0</v>
      </c>
      <c r="AE193" s="114"/>
      <c r="AF193" s="114">
        <v>0</v>
      </c>
      <c r="AG193" s="114">
        <v>0</v>
      </c>
      <c r="AH193" s="114">
        <v>0</v>
      </c>
      <c r="AI193" s="113"/>
      <c r="AK193"/>
      <c r="AL193"/>
      <c r="AM193"/>
    </row>
    <row r="194" spans="1:39" s="157" customFormat="1" x14ac:dyDescent="0.25">
      <c r="A194" s="113"/>
      <c r="B194" s="113"/>
      <c r="C194" s="113"/>
      <c r="D194" s="113"/>
      <c r="E194" s="113"/>
      <c r="F194" s="113"/>
      <c r="G194" s="113"/>
      <c r="H194" s="113"/>
      <c r="I194" s="113"/>
      <c r="J194" s="113"/>
      <c r="K194" s="114"/>
      <c r="L194" s="114"/>
      <c r="M194" s="114"/>
      <c r="N194" s="114"/>
      <c r="O194" s="114"/>
      <c r="P194" s="114"/>
      <c r="Q194" s="156"/>
      <c r="R194" s="156"/>
      <c r="S194" s="156"/>
      <c r="T194" s="156"/>
      <c r="U194" s="156"/>
      <c r="V194" s="156"/>
      <c r="W194" s="156"/>
      <c r="X194" s="114">
        <v>0</v>
      </c>
      <c r="Y194" s="114">
        <v>0</v>
      </c>
      <c r="Z194" s="114">
        <f t="shared" si="3"/>
        <v>0</v>
      </c>
      <c r="AA194" s="114">
        <v>0</v>
      </c>
      <c r="AB194" s="114">
        <v>0</v>
      </c>
      <c r="AC194" s="114">
        <v>0</v>
      </c>
      <c r="AD194" s="114">
        <v>0</v>
      </c>
      <c r="AE194" s="114"/>
      <c r="AF194" s="114">
        <v>0</v>
      </c>
      <c r="AG194" s="114">
        <v>0</v>
      </c>
      <c r="AH194" s="114">
        <v>0</v>
      </c>
      <c r="AI194" s="113"/>
      <c r="AK194"/>
      <c r="AL194"/>
      <c r="AM194"/>
    </row>
    <row r="195" spans="1:39" s="157" customFormat="1" x14ac:dyDescent="0.25">
      <c r="A195" s="113"/>
      <c r="B195" s="113"/>
      <c r="C195" s="113"/>
      <c r="D195" s="113"/>
      <c r="E195" s="113"/>
      <c r="F195" s="113"/>
      <c r="G195" s="113"/>
      <c r="H195" s="113"/>
      <c r="I195" s="113"/>
      <c r="J195" s="113"/>
      <c r="K195" s="114"/>
      <c r="L195" s="114"/>
      <c r="M195" s="114"/>
      <c r="N195" s="114"/>
      <c r="O195" s="114"/>
      <c r="P195" s="114"/>
      <c r="Q195" s="156"/>
      <c r="R195" s="156"/>
      <c r="S195" s="156"/>
      <c r="T195" s="156"/>
      <c r="U195" s="156"/>
      <c r="V195" s="156"/>
      <c r="W195" s="156"/>
      <c r="X195" s="114">
        <v>0</v>
      </c>
      <c r="Y195" s="114">
        <v>0</v>
      </c>
      <c r="Z195" s="114">
        <f t="shared" si="3"/>
        <v>0</v>
      </c>
      <c r="AA195" s="114">
        <v>0</v>
      </c>
      <c r="AB195" s="114">
        <v>0</v>
      </c>
      <c r="AC195" s="114">
        <v>0</v>
      </c>
      <c r="AD195" s="114">
        <v>0</v>
      </c>
      <c r="AE195" s="114"/>
      <c r="AF195" s="114">
        <v>0</v>
      </c>
      <c r="AG195" s="114">
        <v>0</v>
      </c>
      <c r="AH195" s="114">
        <v>0</v>
      </c>
      <c r="AI195" s="113"/>
      <c r="AK195"/>
      <c r="AL195"/>
      <c r="AM195"/>
    </row>
    <row r="196" spans="1:39" s="157" customFormat="1" x14ac:dyDescent="0.25">
      <c r="A196" s="113"/>
      <c r="B196" s="113"/>
      <c r="C196" s="113"/>
      <c r="D196" s="113"/>
      <c r="E196" s="113"/>
      <c r="F196" s="113"/>
      <c r="G196" s="113"/>
      <c r="H196" s="113"/>
      <c r="I196" s="113"/>
      <c r="J196" s="113"/>
      <c r="K196" s="114"/>
      <c r="L196" s="114"/>
      <c r="M196" s="114"/>
      <c r="N196" s="114"/>
      <c r="O196" s="114"/>
      <c r="P196" s="114"/>
      <c r="Q196" s="156"/>
      <c r="R196" s="156"/>
      <c r="S196" s="156"/>
      <c r="T196" s="156"/>
      <c r="U196" s="156"/>
      <c r="V196" s="156"/>
      <c r="W196" s="156"/>
      <c r="X196" s="114">
        <v>0</v>
      </c>
      <c r="Y196" s="114">
        <v>0</v>
      </c>
      <c r="Z196" s="114">
        <f t="shared" si="3"/>
        <v>0</v>
      </c>
      <c r="AA196" s="114">
        <v>0</v>
      </c>
      <c r="AB196" s="114">
        <v>0</v>
      </c>
      <c r="AC196" s="114">
        <v>0</v>
      </c>
      <c r="AD196" s="114">
        <v>0</v>
      </c>
      <c r="AE196" s="114"/>
      <c r="AF196" s="114">
        <v>0</v>
      </c>
      <c r="AG196" s="114">
        <v>0</v>
      </c>
      <c r="AH196" s="114">
        <v>0</v>
      </c>
      <c r="AI196" s="113"/>
      <c r="AK196"/>
      <c r="AL196"/>
      <c r="AM196"/>
    </row>
    <row r="197" spans="1:39" s="157" customFormat="1" x14ac:dyDescent="0.25">
      <c r="A197" s="113"/>
      <c r="B197" s="113"/>
      <c r="C197" s="113"/>
      <c r="D197" s="113"/>
      <c r="E197" s="113"/>
      <c r="F197" s="113"/>
      <c r="G197" s="113"/>
      <c r="H197" s="113"/>
      <c r="I197" s="113"/>
      <c r="J197" s="113"/>
      <c r="K197" s="114"/>
      <c r="L197" s="114"/>
      <c r="M197" s="114"/>
      <c r="N197" s="114"/>
      <c r="O197" s="114"/>
      <c r="P197" s="114"/>
      <c r="Q197" s="156"/>
      <c r="R197" s="156"/>
      <c r="S197" s="156"/>
      <c r="T197" s="156"/>
      <c r="U197" s="156"/>
      <c r="V197" s="156"/>
      <c r="W197" s="156"/>
      <c r="X197" s="114">
        <v>0</v>
      </c>
      <c r="Y197" s="114">
        <v>0</v>
      </c>
      <c r="Z197" s="114">
        <f t="shared" si="3"/>
        <v>0</v>
      </c>
      <c r="AA197" s="114">
        <v>0</v>
      </c>
      <c r="AB197" s="114">
        <v>0</v>
      </c>
      <c r="AC197" s="114">
        <v>0</v>
      </c>
      <c r="AD197" s="114">
        <v>0</v>
      </c>
      <c r="AE197" s="114"/>
      <c r="AF197" s="114">
        <v>0</v>
      </c>
      <c r="AG197" s="114">
        <v>0</v>
      </c>
      <c r="AH197" s="114">
        <v>0</v>
      </c>
      <c r="AI197" s="113"/>
      <c r="AK197"/>
      <c r="AL197"/>
      <c r="AM197"/>
    </row>
    <row r="198" spans="1:39" s="157" customFormat="1" x14ac:dyDescent="0.25">
      <c r="A198" s="113"/>
      <c r="B198" s="113"/>
      <c r="C198" s="113"/>
      <c r="D198" s="113"/>
      <c r="E198" s="113"/>
      <c r="F198" s="113"/>
      <c r="G198" s="113"/>
      <c r="H198" s="113"/>
      <c r="I198" s="113"/>
      <c r="J198" s="113"/>
      <c r="K198" s="114"/>
      <c r="L198" s="114"/>
      <c r="M198" s="114"/>
      <c r="N198" s="114"/>
      <c r="O198" s="114"/>
      <c r="P198" s="114"/>
      <c r="Q198" s="156"/>
      <c r="R198" s="156"/>
      <c r="S198" s="156"/>
      <c r="T198" s="156"/>
      <c r="U198" s="156"/>
      <c r="V198" s="156"/>
      <c r="W198" s="156"/>
      <c r="X198" s="114">
        <v>0</v>
      </c>
      <c r="Y198" s="114">
        <v>0</v>
      </c>
      <c r="Z198" s="114">
        <f t="shared" si="3"/>
        <v>0</v>
      </c>
      <c r="AA198" s="114">
        <v>0</v>
      </c>
      <c r="AB198" s="114">
        <v>0</v>
      </c>
      <c r="AC198" s="114">
        <v>0</v>
      </c>
      <c r="AD198" s="114">
        <v>0</v>
      </c>
      <c r="AE198" s="114"/>
      <c r="AF198" s="114">
        <v>0</v>
      </c>
      <c r="AG198" s="114">
        <v>0</v>
      </c>
      <c r="AH198" s="114">
        <v>0</v>
      </c>
      <c r="AI198" s="113"/>
      <c r="AK198"/>
      <c r="AL198"/>
      <c r="AM198"/>
    </row>
    <row r="199" spans="1:39" s="157" customFormat="1" x14ac:dyDescent="0.25">
      <c r="A199" s="113"/>
      <c r="B199" s="113"/>
      <c r="C199" s="113"/>
      <c r="D199" s="113"/>
      <c r="E199" s="113"/>
      <c r="F199" s="113"/>
      <c r="G199" s="113"/>
      <c r="H199" s="113"/>
      <c r="I199" s="113"/>
      <c r="J199" s="113"/>
      <c r="K199" s="114"/>
      <c r="L199" s="114"/>
      <c r="M199" s="114"/>
      <c r="N199" s="114"/>
      <c r="O199" s="114"/>
      <c r="P199" s="114"/>
      <c r="Q199" s="156"/>
      <c r="R199" s="156"/>
      <c r="S199" s="156"/>
      <c r="T199" s="156"/>
      <c r="U199" s="156"/>
      <c r="V199" s="156"/>
      <c r="W199" s="156"/>
      <c r="X199" s="114">
        <v>0</v>
      </c>
      <c r="Y199" s="114">
        <v>0</v>
      </c>
      <c r="Z199" s="114">
        <f t="shared" si="3"/>
        <v>0</v>
      </c>
      <c r="AA199" s="114">
        <v>0</v>
      </c>
      <c r="AB199" s="114">
        <v>0</v>
      </c>
      <c r="AC199" s="114">
        <v>0</v>
      </c>
      <c r="AD199" s="114">
        <v>0</v>
      </c>
      <c r="AE199" s="114"/>
      <c r="AF199" s="114">
        <v>0</v>
      </c>
      <c r="AG199" s="114">
        <v>0</v>
      </c>
      <c r="AH199" s="114">
        <v>0</v>
      </c>
      <c r="AI199" s="113"/>
      <c r="AK199"/>
      <c r="AL199"/>
      <c r="AM199"/>
    </row>
    <row r="200" spans="1:39" s="157" customFormat="1" x14ac:dyDescent="0.25">
      <c r="A200" s="113"/>
      <c r="B200" s="113"/>
      <c r="C200" s="113"/>
      <c r="D200" s="113"/>
      <c r="E200" s="113"/>
      <c r="F200" s="113"/>
      <c r="G200" s="113"/>
      <c r="H200" s="113"/>
      <c r="I200" s="113"/>
      <c r="J200" s="113"/>
      <c r="K200" s="114"/>
      <c r="L200" s="114"/>
      <c r="M200" s="114"/>
      <c r="N200" s="114"/>
      <c r="O200" s="114"/>
      <c r="P200" s="114"/>
      <c r="Q200" s="156"/>
      <c r="R200" s="156"/>
      <c r="S200" s="156"/>
      <c r="T200" s="156"/>
      <c r="U200" s="156"/>
      <c r="V200" s="156"/>
      <c r="W200" s="156"/>
      <c r="X200" s="114">
        <v>0</v>
      </c>
      <c r="Y200" s="114">
        <v>0</v>
      </c>
      <c r="Z200" s="114">
        <f t="shared" si="3"/>
        <v>0</v>
      </c>
      <c r="AA200" s="114">
        <v>0</v>
      </c>
      <c r="AB200" s="114">
        <v>0</v>
      </c>
      <c r="AC200" s="114">
        <v>0</v>
      </c>
      <c r="AD200" s="114">
        <v>0</v>
      </c>
      <c r="AE200" s="114"/>
      <c r="AF200" s="114">
        <v>0</v>
      </c>
      <c r="AG200" s="114">
        <v>0</v>
      </c>
      <c r="AH200" s="114">
        <v>0</v>
      </c>
      <c r="AI200" s="113"/>
      <c r="AK200"/>
      <c r="AL200"/>
      <c r="AM200"/>
    </row>
    <row r="201" spans="1:39" s="157" customFormat="1" x14ac:dyDescent="0.25">
      <c r="A201" s="113"/>
      <c r="B201" s="113"/>
      <c r="C201" s="113"/>
      <c r="D201" s="113"/>
      <c r="E201" s="113"/>
      <c r="F201" s="113"/>
      <c r="G201" s="113"/>
      <c r="H201" s="113"/>
      <c r="I201" s="113"/>
      <c r="J201" s="113"/>
      <c r="K201" s="114"/>
      <c r="L201" s="114"/>
      <c r="M201" s="114"/>
      <c r="N201" s="114"/>
      <c r="O201" s="114"/>
      <c r="P201" s="114"/>
      <c r="Q201" s="156"/>
      <c r="R201" s="156"/>
      <c r="S201" s="156"/>
      <c r="T201" s="156"/>
      <c r="U201" s="156"/>
      <c r="V201" s="156"/>
      <c r="W201" s="156"/>
      <c r="X201" s="114">
        <v>0</v>
      </c>
      <c r="Y201" s="114">
        <v>0</v>
      </c>
      <c r="Z201" s="114">
        <f t="shared" si="3"/>
        <v>0</v>
      </c>
      <c r="AA201" s="114">
        <v>0</v>
      </c>
      <c r="AB201" s="114">
        <v>0</v>
      </c>
      <c r="AC201" s="114">
        <v>0</v>
      </c>
      <c r="AD201" s="114">
        <v>0</v>
      </c>
      <c r="AE201" s="114"/>
      <c r="AF201" s="114">
        <v>0</v>
      </c>
      <c r="AG201" s="114">
        <v>0</v>
      </c>
      <c r="AH201" s="114">
        <v>0</v>
      </c>
      <c r="AI201" s="113"/>
      <c r="AK201"/>
      <c r="AL201"/>
      <c r="AM201"/>
    </row>
    <row r="202" spans="1:39" s="157" customFormat="1" x14ac:dyDescent="0.25">
      <c r="A202" s="113"/>
      <c r="B202" s="113"/>
      <c r="C202" s="113"/>
      <c r="D202" s="113"/>
      <c r="E202" s="113"/>
      <c r="F202" s="113"/>
      <c r="G202" s="113"/>
      <c r="H202" s="113"/>
      <c r="I202" s="113"/>
      <c r="J202" s="113"/>
      <c r="K202" s="114"/>
      <c r="L202" s="114"/>
      <c r="M202" s="114"/>
      <c r="N202" s="114"/>
      <c r="O202" s="114"/>
      <c r="P202" s="114"/>
      <c r="Q202" s="156"/>
      <c r="R202" s="156"/>
      <c r="S202" s="156"/>
      <c r="T202" s="156"/>
      <c r="U202" s="156"/>
      <c r="V202" s="156"/>
      <c r="W202" s="156"/>
      <c r="X202" s="114">
        <v>0</v>
      </c>
      <c r="Y202" s="114">
        <v>0</v>
      </c>
      <c r="Z202" s="114">
        <f t="shared" si="3"/>
        <v>0</v>
      </c>
      <c r="AA202" s="114">
        <v>0</v>
      </c>
      <c r="AB202" s="114">
        <v>0</v>
      </c>
      <c r="AC202" s="114">
        <v>0</v>
      </c>
      <c r="AD202" s="114">
        <v>0</v>
      </c>
      <c r="AE202" s="114"/>
      <c r="AF202" s="114">
        <v>0</v>
      </c>
      <c r="AG202" s="114">
        <v>0</v>
      </c>
      <c r="AH202" s="114">
        <v>0</v>
      </c>
      <c r="AI202" s="113"/>
      <c r="AK202"/>
      <c r="AL202"/>
      <c r="AM202"/>
    </row>
    <row r="203" spans="1:39" s="157" customFormat="1" x14ac:dyDescent="0.25">
      <c r="A203" s="113"/>
      <c r="B203" s="113"/>
      <c r="C203" s="113"/>
      <c r="D203" s="113"/>
      <c r="E203" s="113"/>
      <c r="F203" s="113"/>
      <c r="G203" s="113"/>
      <c r="H203" s="113"/>
      <c r="I203" s="113"/>
      <c r="J203" s="113"/>
      <c r="K203" s="114"/>
      <c r="L203" s="114"/>
      <c r="M203" s="114"/>
      <c r="N203" s="114"/>
      <c r="O203" s="114"/>
      <c r="P203" s="114"/>
      <c r="Q203" s="156"/>
      <c r="R203" s="156"/>
      <c r="S203" s="156"/>
      <c r="T203" s="156"/>
      <c r="U203" s="156"/>
      <c r="V203" s="156"/>
      <c r="W203" s="156"/>
      <c r="X203" s="114">
        <v>0</v>
      </c>
      <c r="Y203" s="114">
        <v>0</v>
      </c>
      <c r="Z203" s="114">
        <f t="shared" si="3"/>
        <v>0</v>
      </c>
      <c r="AA203" s="114">
        <v>0</v>
      </c>
      <c r="AB203" s="114">
        <v>0</v>
      </c>
      <c r="AC203" s="114">
        <v>0</v>
      </c>
      <c r="AD203" s="114">
        <v>0</v>
      </c>
      <c r="AE203" s="114"/>
      <c r="AF203" s="114">
        <v>0</v>
      </c>
      <c r="AG203" s="114">
        <v>0</v>
      </c>
      <c r="AH203" s="114">
        <v>0</v>
      </c>
      <c r="AI203" s="113"/>
      <c r="AK203"/>
      <c r="AL203"/>
      <c r="AM203"/>
    </row>
    <row r="204" spans="1:39" s="157" customFormat="1" x14ac:dyDescent="0.25">
      <c r="A204" s="113"/>
      <c r="B204" s="113"/>
      <c r="C204" s="113"/>
      <c r="D204" s="113"/>
      <c r="E204" s="113"/>
      <c r="F204" s="113"/>
      <c r="G204" s="113"/>
      <c r="H204" s="113"/>
      <c r="I204" s="113"/>
      <c r="J204" s="113"/>
      <c r="K204" s="114"/>
      <c r="L204" s="114"/>
      <c r="M204" s="114"/>
      <c r="N204" s="114"/>
      <c r="O204" s="114"/>
      <c r="P204" s="114"/>
      <c r="Q204" s="156"/>
      <c r="R204" s="156"/>
      <c r="S204" s="156"/>
      <c r="T204" s="156"/>
      <c r="U204" s="156"/>
      <c r="V204" s="156"/>
      <c r="W204" s="156"/>
      <c r="X204" s="114">
        <v>0</v>
      </c>
      <c r="Y204" s="114">
        <v>0</v>
      </c>
      <c r="Z204" s="114">
        <f t="shared" si="3"/>
        <v>0</v>
      </c>
      <c r="AA204" s="114">
        <v>0</v>
      </c>
      <c r="AB204" s="114">
        <v>0</v>
      </c>
      <c r="AC204" s="114">
        <v>0</v>
      </c>
      <c r="AD204" s="114">
        <v>0</v>
      </c>
      <c r="AE204" s="114"/>
      <c r="AF204" s="114">
        <v>0</v>
      </c>
      <c r="AG204" s="114">
        <v>0</v>
      </c>
      <c r="AH204" s="114">
        <v>0</v>
      </c>
      <c r="AI204" s="113"/>
      <c r="AK204"/>
      <c r="AL204"/>
      <c r="AM204"/>
    </row>
    <row r="205" spans="1:39" s="157" customFormat="1" x14ac:dyDescent="0.25">
      <c r="A205" s="113"/>
      <c r="B205" s="113"/>
      <c r="C205" s="113"/>
      <c r="D205" s="113"/>
      <c r="E205" s="113"/>
      <c r="F205" s="113"/>
      <c r="G205" s="113"/>
      <c r="H205" s="113"/>
      <c r="I205" s="113"/>
      <c r="J205" s="113"/>
      <c r="K205" s="114"/>
      <c r="L205" s="114"/>
      <c r="M205" s="114"/>
      <c r="N205" s="114"/>
      <c r="O205" s="114"/>
      <c r="P205" s="114"/>
      <c r="Q205" s="156"/>
      <c r="R205" s="156"/>
      <c r="S205" s="156"/>
      <c r="T205" s="156"/>
      <c r="U205" s="156"/>
      <c r="V205" s="156"/>
      <c r="W205" s="156"/>
      <c r="X205" s="114">
        <v>0</v>
      </c>
      <c r="Y205" s="114">
        <v>0</v>
      </c>
      <c r="Z205" s="114">
        <f t="shared" si="3"/>
        <v>0</v>
      </c>
      <c r="AA205" s="114">
        <v>0</v>
      </c>
      <c r="AB205" s="114">
        <v>0</v>
      </c>
      <c r="AC205" s="114">
        <v>0</v>
      </c>
      <c r="AD205" s="114">
        <v>0</v>
      </c>
      <c r="AE205" s="114"/>
      <c r="AF205" s="114">
        <v>0</v>
      </c>
      <c r="AG205" s="114">
        <v>0</v>
      </c>
      <c r="AH205" s="114">
        <v>0</v>
      </c>
      <c r="AI205" s="113"/>
      <c r="AK205"/>
      <c r="AL205"/>
      <c r="AM205"/>
    </row>
    <row r="206" spans="1:39" s="157" customFormat="1" x14ac:dyDescent="0.25">
      <c r="A206" s="113"/>
      <c r="B206" s="113"/>
      <c r="C206" s="113"/>
      <c r="D206" s="113"/>
      <c r="E206" s="113"/>
      <c r="F206" s="113"/>
      <c r="G206" s="113"/>
      <c r="H206" s="113"/>
      <c r="I206" s="113"/>
      <c r="J206" s="113"/>
      <c r="K206" s="114"/>
      <c r="L206" s="114"/>
      <c r="M206" s="114"/>
      <c r="N206" s="114"/>
      <c r="O206" s="114"/>
      <c r="P206" s="114"/>
      <c r="Q206" s="156"/>
      <c r="R206" s="156"/>
      <c r="S206" s="156"/>
      <c r="T206" s="156"/>
      <c r="U206" s="156"/>
      <c r="V206" s="156"/>
      <c r="W206" s="156"/>
      <c r="X206" s="114">
        <v>0</v>
      </c>
      <c r="Y206" s="114">
        <v>0</v>
      </c>
      <c r="Z206" s="114">
        <f t="shared" si="3"/>
        <v>0</v>
      </c>
      <c r="AA206" s="114">
        <v>0</v>
      </c>
      <c r="AB206" s="114">
        <v>0</v>
      </c>
      <c r="AC206" s="114">
        <v>0</v>
      </c>
      <c r="AD206" s="114">
        <v>0</v>
      </c>
      <c r="AE206" s="114"/>
      <c r="AF206" s="114">
        <v>0</v>
      </c>
      <c r="AG206" s="114">
        <v>0</v>
      </c>
      <c r="AH206" s="114">
        <v>0</v>
      </c>
      <c r="AI206" s="113"/>
      <c r="AK206"/>
      <c r="AL206"/>
      <c r="AM206"/>
    </row>
    <row r="207" spans="1:39" s="157" customFormat="1" x14ac:dyDescent="0.25">
      <c r="A207" s="113"/>
      <c r="B207" s="113"/>
      <c r="C207" s="113"/>
      <c r="D207" s="113"/>
      <c r="E207" s="113"/>
      <c r="F207" s="113"/>
      <c r="G207" s="113"/>
      <c r="H207" s="113"/>
      <c r="I207" s="113"/>
      <c r="J207" s="113"/>
      <c r="K207" s="114"/>
      <c r="L207" s="114"/>
      <c r="M207" s="114"/>
      <c r="N207" s="114"/>
      <c r="O207" s="114"/>
      <c r="P207" s="114"/>
      <c r="Q207" s="156"/>
      <c r="R207" s="156"/>
      <c r="S207" s="156"/>
      <c r="T207" s="156"/>
      <c r="U207" s="156"/>
      <c r="V207" s="156"/>
      <c r="W207" s="156"/>
      <c r="X207" s="114">
        <v>0</v>
      </c>
      <c r="Y207" s="114">
        <v>0</v>
      </c>
      <c r="Z207" s="114">
        <f t="shared" si="3"/>
        <v>0</v>
      </c>
      <c r="AA207" s="114">
        <v>0</v>
      </c>
      <c r="AB207" s="114">
        <v>0</v>
      </c>
      <c r="AC207" s="114">
        <v>0</v>
      </c>
      <c r="AD207" s="114">
        <v>0</v>
      </c>
      <c r="AE207" s="114"/>
      <c r="AF207" s="114">
        <v>0</v>
      </c>
      <c r="AG207" s="114">
        <v>0</v>
      </c>
      <c r="AH207" s="114">
        <v>0</v>
      </c>
      <c r="AI207" s="113"/>
      <c r="AK207"/>
      <c r="AL207"/>
      <c r="AM207"/>
    </row>
    <row r="208" spans="1:39" s="157" customFormat="1" x14ac:dyDescent="0.25">
      <c r="A208" s="113"/>
      <c r="B208" s="113"/>
      <c r="C208" s="113"/>
      <c r="D208" s="113"/>
      <c r="E208" s="113"/>
      <c r="F208" s="113"/>
      <c r="G208" s="113"/>
      <c r="H208" s="113"/>
      <c r="I208" s="113"/>
      <c r="J208" s="113"/>
      <c r="K208" s="114"/>
      <c r="L208" s="114"/>
      <c r="M208" s="114"/>
      <c r="N208" s="114"/>
      <c r="O208" s="114"/>
      <c r="P208" s="114"/>
      <c r="Q208" s="156"/>
      <c r="R208" s="156"/>
      <c r="S208" s="156"/>
      <c r="T208" s="156"/>
      <c r="U208" s="156"/>
      <c r="V208" s="156"/>
      <c r="W208" s="156"/>
      <c r="X208" s="114">
        <v>0</v>
      </c>
      <c r="Y208" s="114">
        <v>0</v>
      </c>
      <c r="Z208" s="114">
        <f t="shared" si="3"/>
        <v>0</v>
      </c>
      <c r="AA208" s="114">
        <v>0</v>
      </c>
      <c r="AB208" s="114">
        <v>0</v>
      </c>
      <c r="AC208" s="114">
        <v>0</v>
      </c>
      <c r="AD208" s="114">
        <v>0</v>
      </c>
      <c r="AE208" s="114"/>
      <c r="AF208" s="114">
        <v>0</v>
      </c>
      <c r="AG208" s="114">
        <v>0</v>
      </c>
      <c r="AH208" s="114">
        <v>0</v>
      </c>
      <c r="AI208" s="113"/>
      <c r="AK208"/>
      <c r="AL208"/>
      <c r="AM208"/>
    </row>
    <row r="209" spans="1:39" s="157" customFormat="1" x14ac:dyDescent="0.25">
      <c r="A209" s="113"/>
      <c r="B209" s="113"/>
      <c r="C209" s="113"/>
      <c r="D209" s="113"/>
      <c r="E209" s="113"/>
      <c r="F209" s="113"/>
      <c r="G209" s="113"/>
      <c r="H209" s="113"/>
      <c r="I209" s="113"/>
      <c r="J209" s="113"/>
      <c r="K209" s="114"/>
      <c r="L209" s="114"/>
      <c r="M209" s="114"/>
      <c r="N209" s="114"/>
      <c r="O209" s="114"/>
      <c r="P209" s="114"/>
      <c r="Q209" s="156"/>
      <c r="R209" s="156"/>
      <c r="S209" s="156"/>
      <c r="T209" s="156"/>
      <c r="U209" s="156"/>
      <c r="V209" s="156"/>
      <c r="W209" s="156"/>
      <c r="X209" s="114">
        <v>0</v>
      </c>
      <c r="Y209" s="114">
        <v>0</v>
      </c>
      <c r="Z209" s="114">
        <f t="shared" si="3"/>
        <v>0</v>
      </c>
      <c r="AA209" s="114">
        <v>0</v>
      </c>
      <c r="AB209" s="114">
        <v>0</v>
      </c>
      <c r="AC209" s="114">
        <v>0</v>
      </c>
      <c r="AD209" s="114">
        <v>0</v>
      </c>
      <c r="AE209" s="114"/>
      <c r="AF209" s="114">
        <v>0</v>
      </c>
      <c r="AG209" s="114">
        <v>0</v>
      </c>
      <c r="AH209" s="114">
        <v>0</v>
      </c>
      <c r="AI209" s="113"/>
      <c r="AK209"/>
      <c r="AL209"/>
      <c r="AM209"/>
    </row>
    <row r="210" spans="1:39" s="157" customFormat="1" x14ac:dyDescent="0.25">
      <c r="A210" s="113"/>
      <c r="B210" s="113"/>
      <c r="C210" s="113"/>
      <c r="D210" s="113"/>
      <c r="E210" s="113"/>
      <c r="F210" s="113"/>
      <c r="G210" s="113"/>
      <c r="H210" s="113"/>
      <c r="I210" s="113"/>
      <c r="J210" s="113"/>
      <c r="K210" s="114"/>
      <c r="L210" s="114"/>
      <c r="M210" s="114"/>
      <c r="N210" s="114"/>
      <c r="O210" s="114"/>
      <c r="P210" s="114"/>
      <c r="Q210" s="156"/>
      <c r="R210" s="156"/>
      <c r="S210" s="156"/>
      <c r="T210" s="156"/>
      <c r="U210" s="156"/>
      <c r="V210" s="156"/>
      <c r="W210" s="156"/>
      <c r="X210" s="114">
        <v>0</v>
      </c>
      <c r="Y210" s="114">
        <v>0</v>
      </c>
      <c r="Z210" s="114">
        <f t="shared" si="3"/>
        <v>0</v>
      </c>
      <c r="AA210" s="114">
        <v>0</v>
      </c>
      <c r="AB210" s="114">
        <v>0</v>
      </c>
      <c r="AC210" s="114">
        <v>0</v>
      </c>
      <c r="AD210" s="114">
        <v>0</v>
      </c>
      <c r="AE210" s="114"/>
      <c r="AF210" s="114">
        <v>0</v>
      </c>
      <c r="AG210" s="114">
        <v>0</v>
      </c>
      <c r="AH210" s="114">
        <v>0</v>
      </c>
      <c r="AI210" s="113"/>
      <c r="AK210"/>
      <c r="AL210"/>
      <c r="AM210"/>
    </row>
    <row r="211" spans="1:39" s="157" customFormat="1" x14ac:dyDescent="0.25">
      <c r="A211" s="113"/>
      <c r="B211" s="113"/>
      <c r="C211" s="113"/>
      <c r="D211" s="113"/>
      <c r="E211" s="113"/>
      <c r="F211" s="113"/>
      <c r="G211" s="113"/>
      <c r="H211" s="113"/>
      <c r="I211" s="113"/>
      <c r="J211" s="113"/>
      <c r="K211" s="114"/>
      <c r="L211" s="114"/>
      <c r="M211" s="114"/>
      <c r="N211" s="114"/>
      <c r="O211" s="114"/>
      <c r="P211" s="114"/>
      <c r="Q211" s="156"/>
      <c r="R211" s="156"/>
      <c r="S211" s="156"/>
      <c r="T211" s="156"/>
      <c r="U211" s="156"/>
      <c r="V211" s="156"/>
      <c r="W211" s="156"/>
      <c r="X211" s="114">
        <v>0</v>
      </c>
      <c r="Y211" s="114">
        <v>0</v>
      </c>
      <c r="Z211" s="114">
        <f t="shared" si="3"/>
        <v>0</v>
      </c>
      <c r="AA211" s="114">
        <v>0</v>
      </c>
      <c r="AB211" s="114">
        <v>0</v>
      </c>
      <c r="AC211" s="114">
        <v>0</v>
      </c>
      <c r="AD211" s="114">
        <v>0</v>
      </c>
      <c r="AE211" s="114"/>
      <c r="AF211" s="114">
        <v>0</v>
      </c>
      <c r="AG211" s="114">
        <v>0</v>
      </c>
      <c r="AH211" s="114">
        <v>0</v>
      </c>
      <c r="AI211" s="113"/>
      <c r="AK211"/>
      <c r="AL211"/>
      <c r="AM211"/>
    </row>
    <row r="212" spans="1:39" s="157" customFormat="1" x14ac:dyDescent="0.25">
      <c r="A212" s="113"/>
      <c r="B212" s="113"/>
      <c r="C212" s="113"/>
      <c r="D212" s="113"/>
      <c r="E212" s="113"/>
      <c r="F212" s="113"/>
      <c r="G212" s="113"/>
      <c r="H212" s="113"/>
      <c r="I212" s="113"/>
      <c r="J212" s="113"/>
      <c r="K212" s="114"/>
      <c r="L212" s="114"/>
      <c r="M212" s="114"/>
      <c r="N212" s="114"/>
      <c r="O212" s="114"/>
      <c r="P212" s="114"/>
      <c r="Q212" s="156"/>
      <c r="R212" s="156"/>
      <c r="S212" s="156"/>
      <c r="T212" s="156"/>
      <c r="U212" s="156"/>
      <c r="V212" s="156"/>
      <c r="W212" s="156"/>
      <c r="X212" s="114">
        <v>0</v>
      </c>
      <c r="Y212" s="114">
        <v>0</v>
      </c>
      <c r="Z212" s="114">
        <f t="shared" si="3"/>
        <v>0</v>
      </c>
      <c r="AA212" s="114">
        <v>0</v>
      </c>
      <c r="AB212" s="114">
        <v>0</v>
      </c>
      <c r="AC212" s="114">
        <v>0</v>
      </c>
      <c r="AD212" s="114">
        <v>0</v>
      </c>
      <c r="AE212" s="114"/>
      <c r="AF212" s="114">
        <v>0</v>
      </c>
      <c r="AG212" s="114">
        <v>0</v>
      </c>
      <c r="AH212" s="114">
        <v>0</v>
      </c>
      <c r="AI212" s="113"/>
      <c r="AK212"/>
      <c r="AL212"/>
      <c r="AM212"/>
    </row>
    <row r="213" spans="1:39" s="157" customFormat="1" x14ac:dyDescent="0.25">
      <c r="A213" s="113"/>
      <c r="B213" s="113"/>
      <c r="C213" s="113"/>
      <c r="D213" s="113"/>
      <c r="E213" s="113"/>
      <c r="F213" s="113"/>
      <c r="G213" s="113"/>
      <c r="H213" s="113"/>
      <c r="I213" s="113"/>
      <c r="J213" s="113"/>
      <c r="K213" s="114"/>
      <c r="L213" s="114"/>
      <c r="M213" s="114"/>
      <c r="N213" s="114"/>
      <c r="O213" s="114"/>
      <c r="P213" s="114"/>
      <c r="Q213" s="156"/>
      <c r="R213" s="156"/>
      <c r="S213" s="156"/>
      <c r="T213" s="156"/>
      <c r="U213" s="156"/>
      <c r="V213" s="156"/>
      <c r="W213" s="156"/>
      <c r="X213" s="114">
        <v>0</v>
      </c>
      <c r="Y213" s="114">
        <v>0</v>
      </c>
      <c r="Z213" s="114">
        <f t="shared" si="3"/>
        <v>0</v>
      </c>
      <c r="AA213" s="114">
        <v>0</v>
      </c>
      <c r="AB213" s="114">
        <v>0</v>
      </c>
      <c r="AC213" s="114">
        <v>0</v>
      </c>
      <c r="AD213" s="114">
        <v>0</v>
      </c>
      <c r="AE213" s="114"/>
      <c r="AF213" s="114">
        <v>0</v>
      </c>
      <c r="AG213" s="114">
        <v>0</v>
      </c>
      <c r="AH213" s="114">
        <v>0</v>
      </c>
      <c r="AI213" s="113"/>
      <c r="AK213"/>
      <c r="AL213"/>
      <c r="AM213"/>
    </row>
    <row r="214" spans="1:39" s="157" customFormat="1" x14ac:dyDescent="0.25">
      <c r="A214" s="113"/>
      <c r="B214" s="113"/>
      <c r="C214" s="113"/>
      <c r="D214" s="113"/>
      <c r="E214" s="113"/>
      <c r="F214" s="113"/>
      <c r="G214" s="113"/>
      <c r="H214" s="113"/>
      <c r="I214" s="113"/>
      <c r="J214" s="113"/>
      <c r="K214" s="114"/>
      <c r="L214" s="114"/>
      <c r="M214" s="114"/>
      <c r="N214" s="114"/>
      <c r="O214" s="114"/>
      <c r="P214" s="114"/>
      <c r="Q214" s="156"/>
      <c r="R214" s="156"/>
      <c r="S214" s="156"/>
      <c r="T214" s="156"/>
      <c r="U214" s="156"/>
      <c r="V214" s="156"/>
      <c r="W214" s="156"/>
      <c r="X214" s="114">
        <v>0</v>
      </c>
      <c r="Y214" s="114">
        <v>0</v>
      </c>
      <c r="Z214" s="114">
        <f t="shared" si="3"/>
        <v>0</v>
      </c>
      <c r="AA214" s="114">
        <v>0</v>
      </c>
      <c r="AB214" s="114">
        <v>0</v>
      </c>
      <c r="AC214" s="114">
        <v>0</v>
      </c>
      <c r="AD214" s="114">
        <v>0</v>
      </c>
      <c r="AE214" s="114"/>
      <c r="AF214" s="114">
        <v>0</v>
      </c>
      <c r="AG214" s="114">
        <v>0</v>
      </c>
      <c r="AH214" s="114">
        <v>0</v>
      </c>
      <c r="AI214" s="113"/>
      <c r="AK214"/>
      <c r="AL214"/>
      <c r="AM214"/>
    </row>
    <row r="215" spans="1:39" s="157" customFormat="1" x14ac:dyDescent="0.25">
      <c r="A215" s="113"/>
      <c r="B215" s="113"/>
      <c r="C215" s="113"/>
      <c r="D215" s="113"/>
      <c r="E215" s="113"/>
      <c r="F215" s="113"/>
      <c r="G215" s="113"/>
      <c r="H215" s="113"/>
      <c r="I215" s="113"/>
      <c r="J215" s="113"/>
      <c r="K215" s="114"/>
      <c r="L215" s="114"/>
      <c r="M215" s="114"/>
      <c r="N215" s="114"/>
      <c r="O215" s="114"/>
      <c r="P215" s="114"/>
      <c r="Q215" s="156"/>
      <c r="R215" s="156"/>
      <c r="S215" s="156"/>
      <c r="T215" s="156"/>
      <c r="U215" s="156"/>
      <c r="V215" s="156"/>
      <c r="W215" s="156"/>
      <c r="X215" s="114">
        <v>0</v>
      </c>
      <c r="Y215" s="114">
        <v>0</v>
      </c>
      <c r="Z215" s="114">
        <f t="shared" si="3"/>
        <v>0</v>
      </c>
      <c r="AA215" s="114">
        <v>0</v>
      </c>
      <c r="AB215" s="114">
        <v>0</v>
      </c>
      <c r="AC215" s="114">
        <v>0</v>
      </c>
      <c r="AD215" s="114">
        <v>0</v>
      </c>
      <c r="AE215" s="114"/>
      <c r="AF215" s="114">
        <v>0</v>
      </c>
      <c r="AG215" s="114">
        <v>0</v>
      </c>
      <c r="AH215" s="114">
        <v>0</v>
      </c>
      <c r="AI215" s="113"/>
      <c r="AK215"/>
      <c r="AL215"/>
      <c r="AM215"/>
    </row>
    <row r="216" spans="1:39" s="157" customFormat="1" x14ac:dyDescent="0.25">
      <c r="A216" s="113"/>
      <c r="B216" s="113"/>
      <c r="C216" s="113"/>
      <c r="D216" s="113"/>
      <c r="E216" s="113"/>
      <c r="F216" s="113"/>
      <c r="G216" s="113"/>
      <c r="H216" s="113"/>
      <c r="I216" s="113"/>
      <c r="J216" s="113"/>
      <c r="K216" s="114"/>
      <c r="L216" s="114"/>
      <c r="M216" s="114"/>
      <c r="N216" s="114"/>
      <c r="O216" s="114"/>
      <c r="P216" s="114"/>
      <c r="Q216" s="156"/>
      <c r="R216" s="156"/>
      <c r="S216" s="156"/>
      <c r="T216" s="156"/>
      <c r="U216" s="156"/>
      <c r="V216" s="156"/>
      <c r="W216" s="156"/>
      <c r="X216" s="114">
        <v>0</v>
      </c>
      <c r="Y216" s="114">
        <v>0</v>
      </c>
      <c r="Z216" s="114">
        <f t="shared" si="3"/>
        <v>0</v>
      </c>
      <c r="AA216" s="114">
        <v>0</v>
      </c>
      <c r="AB216" s="114">
        <v>0</v>
      </c>
      <c r="AC216" s="114">
        <v>0</v>
      </c>
      <c r="AD216" s="114">
        <v>0</v>
      </c>
      <c r="AE216" s="114"/>
      <c r="AF216" s="114">
        <v>0</v>
      </c>
      <c r="AG216" s="114">
        <v>0</v>
      </c>
      <c r="AH216" s="114">
        <v>0</v>
      </c>
      <c r="AI216" s="113"/>
      <c r="AK216"/>
      <c r="AL216"/>
      <c r="AM216"/>
    </row>
    <row r="217" spans="1:39" s="157" customFormat="1" x14ac:dyDescent="0.25">
      <c r="A217" s="113"/>
      <c r="B217" s="113"/>
      <c r="C217" s="113"/>
      <c r="D217" s="113"/>
      <c r="E217" s="113"/>
      <c r="F217" s="113"/>
      <c r="G217" s="113"/>
      <c r="H217" s="113"/>
      <c r="I217" s="113"/>
      <c r="J217" s="113"/>
      <c r="K217" s="114"/>
      <c r="L217" s="114"/>
      <c r="M217" s="114"/>
      <c r="N217" s="114"/>
      <c r="O217" s="114"/>
      <c r="P217" s="114"/>
      <c r="Q217" s="156"/>
      <c r="R217" s="156"/>
      <c r="S217" s="156"/>
      <c r="T217" s="156"/>
      <c r="U217" s="156"/>
      <c r="V217" s="156"/>
      <c r="W217" s="156"/>
      <c r="X217" s="114">
        <v>0</v>
      </c>
      <c r="Y217" s="114">
        <v>0</v>
      </c>
      <c r="Z217" s="114">
        <f t="shared" si="3"/>
        <v>0</v>
      </c>
      <c r="AA217" s="114">
        <v>0</v>
      </c>
      <c r="AB217" s="114">
        <v>0</v>
      </c>
      <c r="AC217" s="114">
        <v>0</v>
      </c>
      <c r="AD217" s="114">
        <v>0</v>
      </c>
      <c r="AE217" s="114"/>
      <c r="AF217" s="114">
        <v>0</v>
      </c>
      <c r="AG217" s="114">
        <v>0</v>
      </c>
      <c r="AH217" s="114">
        <v>0</v>
      </c>
      <c r="AI217" s="113"/>
      <c r="AK217"/>
      <c r="AL217"/>
      <c r="AM217"/>
    </row>
    <row r="218" spans="1:39" s="157" customFormat="1" x14ac:dyDescent="0.25">
      <c r="A218" s="113"/>
      <c r="B218" s="113"/>
      <c r="C218" s="113"/>
      <c r="D218" s="113"/>
      <c r="E218" s="113"/>
      <c r="F218" s="113"/>
      <c r="G218" s="113"/>
      <c r="H218" s="113"/>
      <c r="I218" s="113"/>
      <c r="J218" s="113"/>
      <c r="K218" s="114"/>
      <c r="L218" s="114"/>
      <c r="M218" s="114"/>
      <c r="N218" s="114"/>
      <c r="O218" s="114"/>
      <c r="P218" s="114"/>
      <c r="Q218" s="156"/>
      <c r="R218" s="156"/>
      <c r="S218" s="156"/>
      <c r="T218" s="156"/>
      <c r="U218" s="156"/>
      <c r="V218" s="156"/>
      <c r="W218" s="156"/>
      <c r="X218" s="114">
        <v>0</v>
      </c>
      <c r="Y218" s="114">
        <v>0</v>
      </c>
      <c r="Z218" s="114">
        <f t="shared" si="3"/>
        <v>0</v>
      </c>
      <c r="AA218" s="114">
        <v>0</v>
      </c>
      <c r="AB218" s="114">
        <v>0</v>
      </c>
      <c r="AC218" s="114">
        <v>0</v>
      </c>
      <c r="AD218" s="114">
        <v>0</v>
      </c>
      <c r="AE218" s="114"/>
      <c r="AF218" s="114">
        <v>0</v>
      </c>
      <c r="AG218" s="114">
        <v>0</v>
      </c>
      <c r="AH218" s="114">
        <v>0</v>
      </c>
      <c r="AI218" s="113"/>
      <c r="AK218"/>
      <c r="AL218"/>
      <c r="AM218"/>
    </row>
    <row r="219" spans="1:39" s="157" customFormat="1" x14ac:dyDescent="0.25">
      <c r="A219" s="113"/>
      <c r="B219" s="113"/>
      <c r="C219" s="113"/>
      <c r="D219" s="113"/>
      <c r="E219" s="113"/>
      <c r="F219" s="113"/>
      <c r="G219" s="113"/>
      <c r="H219" s="113"/>
      <c r="I219" s="113"/>
      <c r="J219" s="113"/>
      <c r="K219" s="114"/>
      <c r="L219" s="114"/>
      <c r="M219" s="114"/>
      <c r="N219" s="114"/>
      <c r="O219" s="114"/>
      <c r="P219" s="114"/>
      <c r="Q219" s="156"/>
      <c r="R219" s="156"/>
      <c r="S219" s="156"/>
      <c r="T219" s="156"/>
      <c r="U219" s="156"/>
      <c r="V219" s="156"/>
      <c r="W219" s="156"/>
      <c r="X219" s="114">
        <v>0</v>
      </c>
      <c r="Y219" s="114">
        <v>0</v>
      </c>
      <c r="Z219" s="114">
        <f t="shared" si="3"/>
        <v>0</v>
      </c>
      <c r="AA219" s="114">
        <v>0</v>
      </c>
      <c r="AB219" s="114">
        <v>0</v>
      </c>
      <c r="AC219" s="114">
        <v>0</v>
      </c>
      <c r="AD219" s="114">
        <v>0</v>
      </c>
      <c r="AE219" s="114"/>
      <c r="AF219" s="114">
        <v>0</v>
      </c>
      <c r="AG219" s="114">
        <v>0</v>
      </c>
      <c r="AH219" s="114">
        <v>0</v>
      </c>
      <c r="AI219" s="113"/>
      <c r="AK219"/>
      <c r="AL219"/>
      <c r="AM219"/>
    </row>
    <row r="220" spans="1:39" s="157" customFormat="1" x14ac:dyDescent="0.25">
      <c r="A220" s="113"/>
      <c r="B220" s="113"/>
      <c r="C220" s="113"/>
      <c r="D220" s="113"/>
      <c r="E220" s="113"/>
      <c r="F220" s="113"/>
      <c r="G220" s="113"/>
      <c r="H220" s="113"/>
      <c r="I220" s="113"/>
      <c r="J220" s="113"/>
      <c r="K220" s="114"/>
      <c r="L220" s="114"/>
      <c r="M220" s="114"/>
      <c r="N220" s="114"/>
      <c r="O220" s="114"/>
      <c r="P220" s="114"/>
      <c r="Q220" s="156"/>
      <c r="R220" s="156"/>
      <c r="S220" s="156"/>
      <c r="T220" s="156"/>
      <c r="U220" s="156"/>
      <c r="V220" s="156"/>
      <c r="W220" s="156"/>
      <c r="X220" s="114">
        <v>0</v>
      </c>
      <c r="Y220" s="114">
        <v>0</v>
      </c>
      <c r="Z220" s="114">
        <f t="shared" si="3"/>
        <v>0</v>
      </c>
      <c r="AA220" s="114">
        <v>0</v>
      </c>
      <c r="AB220" s="114">
        <v>0</v>
      </c>
      <c r="AC220" s="114">
        <v>0</v>
      </c>
      <c r="AD220" s="114">
        <v>0</v>
      </c>
      <c r="AE220" s="114"/>
      <c r="AF220" s="114">
        <v>0</v>
      </c>
      <c r="AG220" s="114">
        <v>0</v>
      </c>
      <c r="AH220" s="114">
        <v>0</v>
      </c>
      <c r="AI220" s="113"/>
      <c r="AK220"/>
      <c r="AL220"/>
      <c r="AM220"/>
    </row>
    <row r="221" spans="1:39" s="157" customFormat="1" x14ac:dyDescent="0.25">
      <c r="A221" s="113"/>
      <c r="B221" s="113"/>
      <c r="C221" s="113"/>
      <c r="D221" s="113"/>
      <c r="E221" s="113"/>
      <c r="F221" s="113"/>
      <c r="G221" s="113"/>
      <c r="H221" s="113"/>
      <c r="I221" s="113"/>
      <c r="J221" s="113"/>
      <c r="K221" s="114"/>
      <c r="L221" s="114"/>
      <c r="M221" s="114"/>
      <c r="N221" s="114"/>
      <c r="O221" s="114"/>
      <c r="P221" s="114"/>
      <c r="Q221" s="156"/>
      <c r="R221" s="156"/>
      <c r="S221" s="156"/>
      <c r="T221" s="156"/>
      <c r="U221" s="156"/>
      <c r="V221" s="156"/>
      <c r="W221" s="156"/>
      <c r="X221" s="114">
        <v>0</v>
      </c>
      <c r="Y221" s="114">
        <v>0</v>
      </c>
      <c r="Z221" s="114">
        <f t="shared" si="3"/>
        <v>0</v>
      </c>
      <c r="AA221" s="114">
        <v>0</v>
      </c>
      <c r="AB221" s="114">
        <v>0</v>
      </c>
      <c r="AC221" s="114">
        <v>0</v>
      </c>
      <c r="AD221" s="114">
        <v>0</v>
      </c>
      <c r="AE221" s="114"/>
      <c r="AF221" s="114">
        <v>0</v>
      </c>
      <c r="AG221" s="114">
        <v>0</v>
      </c>
      <c r="AH221" s="114">
        <v>0</v>
      </c>
      <c r="AI221" s="113"/>
      <c r="AK221"/>
      <c r="AL221"/>
      <c r="AM221"/>
    </row>
    <row r="222" spans="1:39" s="157" customFormat="1" x14ac:dyDescent="0.25">
      <c r="A222" s="113"/>
      <c r="B222" s="113"/>
      <c r="C222" s="113"/>
      <c r="D222" s="113"/>
      <c r="E222" s="113"/>
      <c r="F222" s="113"/>
      <c r="G222" s="113"/>
      <c r="H222" s="113"/>
      <c r="I222" s="113"/>
      <c r="J222" s="113"/>
      <c r="K222" s="114"/>
      <c r="L222" s="114"/>
      <c r="M222" s="114"/>
      <c r="N222" s="114"/>
      <c r="O222" s="114"/>
      <c r="P222" s="114"/>
      <c r="Q222" s="156"/>
      <c r="R222" s="156"/>
      <c r="S222" s="156"/>
      <c r="T222" s="156"/>
      <c r="U222" s="156"/>
      <c r="V222" s="156"/>
      <c r="W222" s="156"/>
      <c r="X222" s="114">
        <v>0</v>
      </c>
      <c r="Y222" s="114">
        <v>0</v>
      </c>
      <c r="Z222" s="114">
        <f t="shared" si="3"/>
        <v>0</v>
      </c>
      <c r="AA222" s="114">
        <v>0</v>
      </c>
      <c r="AB222" s="114">
        <v>0</v>
      </c>
      <c r="AC222" s="114">
        <v>0</v>
      </c>
      <c r="AD222" s="114">
        <v>0</v>
      </c>
      <c r="AE222" s="114"/>
      <c r="AF222" s="114">
        <v>0</v>
      </c>
      <c r="AG222" s="114">
        <v>0</v>
      </c>
      <c r="AH222" s="114">
        <v>0</v>
      </c>
      <c r="AI222" s="113"/>
      <c r="AK222"/>
      <c r="AL222"/>
      <c r="AM222"/>
    </row>
    <row r="223" spans="1:39" s="157" customFormat="1" x14ac:dyDescent="0.25">
      <c r="A223" s="113"/>
      <c r="B223" s="113"/>
      <c r="C223" s="113"/>
      <c r="D223" s="113"/>
      <c r="E223" s="113"/>
      <c r="F223" s="113"/>
      <c r="G223" s="113"/>
      <c r="H223" s="113"/>
      <c r="I223" s="113"/>
      <c r="J223" s="113"/>
      <c r="K223" s="114"/>
      <c r="L223" s="114"/>
      <c r="M223" s="114"/>
      <c r="N223" s="114"/>
      <c r="O223" s="114"/>
      <c r="P223" s="114"/>
      <c r="Q223" s="156"/>
      <c r="R223" s="156"/>
      <c r="S223" s="156"/>
      <c r="T223" s="156"/>
      <c r="U223" s="156"/>
      <c r="V223" s="156"/>
      <c r="W223" s="156"/>
      <c r="X223" s="114">
        <v>0</v>
      </c>
      <c r="Y223" s="114">
        <v>0</v>
      </c>
      <c r="Z223" s="114">
        <f t="shared" si="3"/>
        <v>0</v>
      </c>
      <c r="AA223" s="114">
        <v>0</v>
      </c>
      <c r="AB223" s="114">
        <v>0</v>
      </c>
      <c r="AC223" s="114">
        <v>0</v>
      </c>
      <c r="AD223" s="114">
        <v>0</v>
      </c>
      <c r="AE223" s="114"/>
      <c r="AF223" s="114">
        <v>0</v>
      </c>
      <c r="AG223" s="114">
        <v>0</v>
      </c>
      <c r="AH223" s="114">
        <v>0</v>
      </c>
      <c r="AI223" s="113"/>
      <c r="AK223"/>
      <c r="AL223"/>
      <c r="AM223"/>
    </row>
    <row r="224" spans="1:39" s="157" customFormat="1" x14ac:dyDescent="0.25">
      <c r="A224" s="113"/>
      <c r="B224" s="113"/>
      <c r="C224" s="113"/>
      <c r="D224" s="113"/>
      <c r="E224" s="113"/>
      <c r="F224" s="113"/>
      <c r="G224" s="113"/>
      <c r="H224" s="113"/>
      <c r="I224" s="113"/>
      <c r="J224" s="113"/>
      <c r="K224" s="114"/>
      <c r="L224" s="114"/>
      <c r="M224" s="114"/>
      <c r="N224" s="114"/>
      <c r="O224" s="114"/>
      <c r="P224" s="114"/>
      <c r="Q224" s="156"/>
      <c r="R224" s="156"/>
      <c r="S224" s="156"/>
      <c r="T224" s="156"/>
      <c r="U224" s="156"/>
      <c r="V224" s="156"/>
      <c r="W224" s="156"/>
      <c r="X224" s="114">
        <v>0</v>
      </c>
      <c r="Y224" s="114">
        <v>0</v>
      </c>
      <c r="Z224" s="114">
        <f t="shared" si="3"/>
        <v>0</v>
      </c>
      <c r="AA224" s="114">
        <v>0</v>
      </c>
      <c r="AB224" s="114">
        <v>0</v>
      </c>
      <c r="AC224" s="114">
        <v>0</v>
      </c>
      <c r="AD224" s="114">
        <v>0</v>
      </c>
      <c r="AE224" s="114"/>
      <c r="AF224" s="114">
        <v>0</v>
      </c>
      <c r="AG224" s="114">
        <v>0</v>
      </c>
      <c r="AH224" s="114">
        <v>0</v>
      </c>
      <c r="AI224" s="113"/>
      <c r="AK224"/>
      <c r="AL224"/>
      <c r="AM224"/>
    </row>
    <row r="225" spans="1:39" s="157" customFormat="1" x14ac:dyDescent="0.25">
      <c r="A225" s="113"/>
      <c r="B225" s="113"/>
      <c r="C225" s="113"/>
      <c r="D225" s="113"/>
      <c r="E225" s="113"/>
      <c r="F225" s="113"/>
      <c r="G225" s="113"/>
      <c r="H225" s="113"/>
      <c r="I225" s="113"/>
      <c r="J225" s="113"/>
      <c r="K225" s="114"/>
      <c r="L225" s="114"/>
      <c r="M225" s="114"/>
      <c r="N225" s="114"/>
      <c r="O225" s="114"/>
      <c r="P225" s="114"/>
      <c r="Q225" s="156"/>
      <c r="R225" s="156"/>
      <c r="S225" s="156"/>
      <c r="T225" s="156"/>
      <c r="U225" s="156"/>
      <c r="V225" s="156"/>
      <c r="W225" s="156"/>
      <c r="X225" s="114">
        <v>0</v>
      </c>
      <c r="Y225" s="114">
        <v>0</v>
      </c>
      <c r="Z225" s="114">
        <f t="shared" si="3"/>
        <v>0</v>
      </c>
      <c r="AA225" s="114">
        <v>0</v>
      </c>
      <c r="AB225" s="114">
        <v>0</v>
      </c>
      <c r="AC225" s="114">
        <v>0</v>
      </c>
      <c r="AD225" s="114">
        <v>0</v>
      </c>
      <c r="AE225" s="114"/>
      <c r="AF225" s="114">
        <v>0</v>
      </c>
      <c r="AG225" s="114">
        <v>0</v>
      </c>
      <c r="AH225" s="114">
        <v>0</v>
      </c>
      <c r="AI225" s="113"/>
      <c r="AK225"/>
      <c r="AL225"/>
      <c r="AM225"/>
    </row>
    <row r="226" spans="1:39" s="157" customFormat="1" x14ac:dyDescent="0.25">
      <c r="A226" s="113"/>
      <c r="B226" s="113"/>
      <c r="C226" s="113"/>
      <c r="D226" s="113"/>
      <c r="E226" s="113"/>
      <c r="F226" s="113"/>
      <c r="G226" s="113"/>
      <c r="H226" s="113"/>
      <c r="I226" s="113"/>
      <c r="J226" s="113"/>
      <c r="K226" s="114"/>
      <c r="L226" s="114"/>
      <c r="M226" s="114"/>
      <c r="N226" s="114"/>
      <c r="O226" s="114"/>
      <c r="P226" s="114"/>
      <c r="Q226" s="156"/>
      <c r="R226" s="156"/>
      <c r="S226" s="156"/>
      <c r="T226" s="156"/>
      <c r="U226" s="156"/>
      <c r="V226" s="156"/>
      <c r="W226" s="156"/>
      <c r="X226" s="114">
        <v>0</v>
      </c>
      <c r="Y226" s="114">
        <v>0</v>
      </c>
      <c r="Z226" s="114">
        <f t="shared" si="3"/>
        <v>0</v>
      </c>
      <c r="AA226" s="114">
        <v>0</v>
      </c>
      <c r="AB226" s="114">
        <v>0</v>
      </c>
      <c r="AC226" s="114">
        <v>0</v>
      </c>
      <c r="AD226" s="114">
        <v>0</v>
      </c>
      <c r="AE226" s="114"/>
      <c r="AF226" s="114">
        <v>0</v>
      </c>
      <c r="AG226" s="114">
        <v>0</v>
      </c>
      <c r="AH226" s="114">
        <v>0</v>
      </c>
      <c r="AI226" s="113"/>
      <c r="AK226"/>
      <c r="AL226"/>
      <c r="AM226"/>
    </row>
    <row r="227" spans="1:39" s="157" customFormat="1" x14ac:dyDescent="0.25">
      <c r="A227" s="113"/>
      <c r="B227" s="113"/>
      <c r="C227" s="113"/>
      <c r="D227" s="113"/>
      <c r="E227" s="113"/>
      <c r="F227" s="113"/>
      <c r="G227" s="113"/>
      <c r="H227" s="113"/>
      <c r="I227" s="113"/>
      <c r="J227" s="113"/>
      <c r="K227" s="114"/>
      <c r="L227" s="114"/>
      <c r="M227" s="114"/>
      <c r="N227" s="114"/>
      <c r="O227" s="114"/>
      <c r="P227" s="114"/>
      <c r="Q227" s="156"/>
      <c r="R227" s="156"/>
      <c r="S227" s="156"/>
      <c r="T227" s="156"/>
      <c r="U227" s="156"/>
      <c r="V227" s="156"/>
      <c r="W227" s="156"/>
      <c r="X227" s="114">
        <v>0</v>
      </c>
      <c r="Y227" s="114">
        <v>0</v>
      </c>
      <c r="Z227" s="114">
        <f t="shared" si="3"/>
        <v>0</v>
      </c>
      <c r="AA227" s="114">
        <v>0</v>
      </c>
      <c r="AB227" s="114">
        <v>0</v>
      </c>
      <c r="AC227" s="114">
        <v>0</v>
      </c>
      <c r="AD227" s="114">
        <v>0</v>
      </c>
      <c r="AE227" s="114"/>
      <c r="AF227" s="114">
        <v>0</v>
      </c>
      <c r="AG227" s="114">
        <v>0</v>
      </c>
      <c r="AH227" s="114">
        <v>0</v>
      </c>
      <c r="AI227" s="113"/>
      <c r="AK227"/>
      <c r="AL227"/>
      <c r="AM227"/>
    </row>
    <row r="228" spans="1:39" s="157" customFormat="1" x14ac:dyDescent="0.25">
      <c r="A228" s="113"/>
      <c r="B228" s="113"/>
      <c r="C228" s="113"/>
      <c r="D228" s="113"/>
      <c r="E228" s="113"/>
      <c r="F228" s="113"/>
      <c r="G228" s="113"/>
      <c r="H228" s="113"/>
      <c r="I228" s="113"/>
      <c r="J228" s="113"/>
      <c r="K228" s="114"/>
      <c r="L228" s="114"/>
      <c r="M228" s="114"/>
      <c r="N228" s="114"/>
      <c r="O228" s="114"/>
      <c r="P228" s="114"/>
      <c r="Q228" s="156"/>
      <c r="R228" s="156"/>
      <c r="S228" s="156"/>
      <c r="T228" s="156"/>
      <c r="U228" s="156"/>
      <c r="V228" s="156"/>
      <c r="W228" s="156"/>
      <c r="X228" s="114">
        <v>0</v>
      </c>
      <c r="Y228" s="114">
        <v>0</v>
      </c>
      <c r="Z228" s="114">
        <f t="shared" si="3"/>
        <v>0</v>
      </c>
      <c r="AA228" s="114">
        <v>0</v>
      </c>
      <c r="AB228" s="114">
        <v>0</v>
      </c>
      <c r="AC228" s="114">
        <v>0</v>
      </c>
      <c r="AD228" s="114">
        <v>0</v>
      </c>
      <c r="AE228" s="114"/>
      <c r="AF228" s="114">
        <v>0</v>
      </c>
      <c r="AG228" s="114">
        <v>0</v>
      </c>
      <c r="AH228" s="114">
        <v>0</v>
      </c>
      <c r="AI228" s="113"/>
      <c r="AK228"/>
      <c r="AL228"/>
      <c r="AM228"/>
    </row>
    <row r="229" spans="1:39" s="157" customFormat="1" x14ac:dyDescent="0.25">
      <c r="A229" s="113"/>
      <c r="B229" s="113"/>
      <c r="C229" s="113"/>
      <c r="D229" s="113"/>
      <c r="E229" s="113"/>
      <c r="F229" s="113"/>
      <c r="G229" s="113"/>
      <c r="H229" s="113"/>
      <c r="I229" s="113"/>
      <c r="J229" s="113"/>
      <c r="K229" s="114"/>
      <c r="L229" s="114"/>
      <c r="M229" s="114"/>
      <c r="N229" s="114"/>
      <c r="O229" s="114"/>
      <c r="P229" s="114"/>
      <c r="Q229" s="156"/>
      <c r="R229" s="156"/>
      <c r="S229" s="156"/>
      <c r="T229" s="156"/>
      <c r="U229" s="156"/>
      <c r="V229" s="156"/>
      <c r="W229" s="156"/>
      <c r="X229" s="114">
        <v>0</v>
      </c>
      <c r="Y229" s="114">
        <v>0</v>
      </c>
      <c r="Z229" s="114">
        <f t="shared" si="3"/>
        <v>0</v>
      </c>
      <c r="AA229" s="114">
        <v>0</v>
      </c>
      <c r="AB229" s="114">
        <v>0</v>
      </c>
      <c r="AC229" s="114">
        <v>0</v>
      </c>
      <c r="AD229" s="114">
        <v>0</v>
      </c>
      <c r="AE229" s="114"/>
      <c r="AF229" s="114">
        <v>0</v>
      </c>
      <c r="AG229" s="114">
        <v>0</v>
      </c>
      <c r="AH229" s="114">
        <v>0</v>
      </c>
      <c r="AI229" s="113"/>
      <c r="AK229"/>
      <c r="AL229"/>
      <c r="AM229"/>
    </row>
    <row r="230" spans="1:39" s="157" customFormat="1" x14ac:dyDescent="0.25">
      <c r="A230" s="113"/>
      <c r="B230" s="113"/>
      <c r="C230" s="113"/>
      <c r="D230" s="113"/>
      <c r="E230" s="113"/>
      <c r="F230" s="113"/>
      <c r="G230" s="113"/>
      <c r="H230" s="113"/>
      <c r="I230" s="113"/>
      <c r="J230" s="113"/>
      <c r="K230" s="114"/>
      <c r="L230" s="114"/>
      <c r="M230" s="114"/>
      <c r="N230" s="114"/>
      <c r="O230" s="114"/>
      <c r="P230" s="114"/>
      <c r="Q230" s="156"/>
      <c r="R230" s="156"/>
      <c r="S230" s="156"/>
      <c r="T230" s="156"/>
      <c r="U230" s="156"/>
      <c r="V230" s="156"/>
      <c r="W230" s="156"/>
      <c r="X230" s="114">
        <v>0</v>
      </c>
      <c r="Y230" s="114">
        <v>0</v>
      </c>
      <c r="Z230" s="114">
        <f t="shared" si="3"/>
        <v>0</v>
      </c>
      <c r="AA230" s="114">
        <v>0</v>
      </c>
      <c r="AB230" s="114">
        <v>0</v>
      </c>
      <c r="AC230" s="114">
        <v>0</v>
      </c>
      <c r="AD230" s="114">
        <v>0</v>
      </c>
      <c r="AE230" s="114"/>
      <c r="AF230" s="114">
        <v>0</v>
      </c>
      <c r="AG230" s="114">
        <v>0</v>
      </c>
      <c r="AH230" s="114">
        <v>0</v>
      </c>
      <c r="AI230" s="113"/>
      <c r="AK230"/>
      <c r="AL230"/>
      <c r="AM230"/>
    </row>
    <row r="231" spans="1:39" s="157" customFormat="1" x14ac:dyDescent="0.25">
      <c r="A231" s="113"/>
      <c r="B231" s="113"/>
      <c r="C231" s="113"/>
      <c r="D231" s="113"/>
      <c r="E231" s="113"/>
      <c r="F231" s="113"/>
      <c r="G231" s="113"/>
      <c r="H231" s="113"/>
      <c r="I231" s="113"/>
      <c r="J231" s="113"/>
      <c r="K231" s="114"/>
      <c r="L231" s="114"/>
      <c r="M231" s="114"/>
      <c r="N231" s="114"/>
      <c r="O231" s="114"/>
      <c r="P231" s="114"/>
      <c r="Q231" s="156"/>
      <c r="R231" s="156"/>
      <c r="S231" s="156"/>
      <c r="T231" s="156"/>
      <c r="U231" s="156"/>
      <c r="V231" s="156"/>
      <c r="W231" s="156"/>
      <c r="X231" s="114">
        <v>0</v>
      </c>
      <c r="Y231" s="114">
        <v>0</v>
      </c>
      <c r="Z231" s="114">
        <f t="shared" si="3"/>
        <v>0</v>
      </c>
      <c r="AA231" s="114">
        <v>0</v>
      </c>
      <c r="AB231" s="114">
        <v>0</v>
      </c>
      <c r="AC231" s="114">
        <v>0</v>
      </c>
      <c r="AD231" s="114">
        <v>0</v>
      </c>
      <c r="AE231" s="114"/>
      <c r="AF231" s="114">
        <v>0</v>
      </c>
      <c r="AG231" s="114">
        <v>0</v>
      </c>
      <c r="AH231" s="114">
        <v>0</v>
      </c>
      <c r="AI231" s="113"/>
      <c r="AK231"/>
      <c r="AL231"/>
      <c r="AM231"/>
    </row>
    <row r="232" spans="1:39" s="157" customFormat="1" x14ac:dyDescent="0.25">
      <c r="A232" s="113"/>
      <c r="B232" s="113"/>
      <c r="C232" s="113"/>
      <c r="D232" s="113"/>
      <c r="E232" s="113"/>
      <c r="F232" s="113"/>
      <c r="G232" s="113"/>
      <c r="H232" s="113"/>
      <c r="I232" s="113"/>
      <c r="J232" s="113"/>
      <c r="K232" s="114"/>
      <c r="L232" s="114"/>
      <c r="M232" s="114"/>
      <c r="N232" s="114"/>
      <c r="O232" s="114"/>
      <c r="P232" s="114"/>
      <c r="Q232" s="156"/>
      <c r="R232" s="156"/>
      <c r="S232" s="156"/>
      <c r="T232" s="156"/>
      <c r="U232" s="156"/>
      <c r="V232" s="156"/>
      <c r="W232" s="156"/>
      <c r="X232" s="114">
        <v>0</v>
      </c>
      <c r="Y232" s="114">
        <v>0</v>
      </c>
      <c r="Z232" s="114">
        <f t="shared" si="3"/>
        <v>0</v>
      </c>
      <c r="AA232" s="114">
        <v>0</v>
      </c>
      <c r="AB232" s="114">
        <v>0</v>
      </c>
      <c r="AC232" s="114">
        <v>0</v>
      </c>
      <c r="AD232" s="114">
        <v>0</v>
      </c>
      <c r="AE232" s="114"/>
      <c r="AF232" s="114">
        <v>0</v>
      </c>
      <c r="AG232" s="114">
        <v>0</v>
      </c>
      <c r="AH232" s="114">
        <v>0</v>
      </c>
      <c r="AI232" s="113"/>
      <c r="AK232"/>
      <c r="AL232"/>
      <c r="AM232"/>
    </row>
    <row r="233" spans="1:39" s="157" customFormat="1" x14ac:dyDescent="0.25">
      <c r="A233" s="113"/>
      <c r="B233" s="113"/>
      <c r="C233" s="113"/>
      <c r="D233" s="113"/>
      <c r="E233" s="113"/>
      <c r="F233" s="113"/>
      <c r="G233" s="113"/>
      <c r="H233" s="113"/>
      <c r="I233" s="113"/>
      <c r="J233" s="113"/>
      <c r="K233" s="114"/>
      <c r="L233" s="114"/>
      <c r="M233" s="114"/>
      <c r="N233" s="114"/>
      <c r="O233" s="114"/>
      <c r="P233" s="114"/>
      <c r="Q233" s="156"/>
      <c r="R233" s="156"/>
      <c r="S233" s="156"/>
      <c r="T233" s="156"/>
      <c r="U233" s="156"/>
      <c r="V233" s="156"/>
      <c r="W233" s="156"/>
      <c r="X233" s="114">
        <v>0</v>
      </c>
      <c r="Y233" s="114">
        <v>0</v>
      </c>
      <c r="Z233" s="114">
        <f t="shared" si="3"/>
        <v>0</v>
      </c>
      <c r="AA233" s="114">
        <v>0</v>
      </c>
      <c r="AB233" s="114">
        <v>0</v>
      </c>
      <c r="AC233" s="114">
        <v>0</v>
      </c>
      <c r="AD233" s="114">
        <v>0</v>
      </c>
      <c r="AE233" s="114"/>
      <c r="AF233" s="114">
        <v>0</v>
      </c>
      <c r="AG233" s="114">
        <v>0</v>
      </c>
      <c r="AH233" s="114">
        <v>0</v>
      </c>
      <c r="AI233" s="113"/>
      <c r="AK233"/>
      <c r="AL233"/>
      <c r="AM233"/>
    </row>
    <row r="234" spans="1:39" s="157" customFormat="1" x14ac:dyDescent="0.25">
      <c r="A234" s="113"/>
      <c r="B234" s="113"/>
      <c r="C234" s="113"/>
      <c r="D234" s="113"/>
      <c r="E234" s="113"/>
      <c r="F234" s="113"/>
      <c r="G234" s="113"/>
      <c r="H234" s="113"/>
      <c r="I234" s="113"/>
      <c r="J234" s="113"/>
      <c r="K234" s="114"/>
      <c r="L234" s="114"/>
      <c r="M234" s="114"/>
      <c r="N234" s="114"/>
      <c r="O234" s="114"/>
      <c r="P234" s="114"/>
      <c r="Q234" s="156"/>
      <c r="R234" s="156"/>
      <c r="S234" s="156"/>
      <c r="T234" s="156"/>
      <c r="U234" s="156"/>
      <c r="V234" s="156"/>
      <c r="W234" s="156"/>
      <c r="X234" s="114">
        <v>0</v>
      </c>
      <c r="Y234" s="114">
        <v>0</v>
      </c>
      <c r="Z234" s="114">
        <f t="shared" si="3"/>
        <v>0</v>
      </c>
      <c r="AA234" s="114">
        <v>0</v>
      </c>
      <c r="AB234" s="114">
        <v>0</v>
      </c>
      <c r="AC234" s="114">
        <v>0</v>
      </c>
      <c r="AD234" s="114">
        <v>0</v>
      </c>
      <c r="AE234" s="114"/>
      <c r="AF234" s="114">
        <v>0</v>
      </c>
      <c r="AG234" s="114">
        <v>0</v>
      </c>
      <c r="AH234" s="114">
        <v>0</v>
      </c>
      <c r="AI234" s="113"/>
      <c r="AK234"/>
      <c r="AL234"/>
      <c r="AM234"/>
    </row>
    <row r="235" spans="1:39" s="157" customFormat="1" x14ac:dyDescent="0.25">
      <c r="A235" s="113"/>
      <c r="B235" s="113"/>
      <c r="C235" s="113"/>
      <c r="D235" s="113"/>
      <c r="E235" s="113"/>
      <c r="F235" s="113"/>
      <c r="G235" s="113"/>
      <c r="H235" s="113"/>
      <c r="I235" s="113"/>
      <c r="J235" s="113"/>
      <c r="K235" s="114"/>
      <c r="L235" s="114"/>
      <c r="M235" s="114"/>
      <c r="N235" s="114"/>
      <c r="O235" s="114"/>
      <c r="P235" s="114"/>
      <c r="Q235" s="156"/>
      <c r="R235" s="156"/>
      <c r="S235" s="156"/>
      <c r="T235" s="156"/>
      <c r="U235" s="156"/>
      <c r="V235" s="156"/>
      <c r="W235" s="156"/>
      <c r="X235" s="114">
        <v>0</v>
      </c>
      <c r="Y235" s="114">
        <v>0</v>
      </c>
      <c r="Z235" s="114">
        <f t="shared" si="3"/>
        <v>0</v>
      </c>
      <c r="AA235" s="114">
        <v>0</v>
      </c>
      <c r="AB235" s="114">
        <v>0</v>
      </c>
      <c r="AC235" s="114">
        <v>0</v>
      </c>
      <c r="AD235" s="114">
        <v>0</v>
      </c>
      <c r="AE235" s="114"/>
      <c r="AF235" s="114">
        <v>0</v>
      </c>
      <c r="AG235" s="114">
        <v>0</v>
      </c>
      <c r="AH235" s="114">
        <v>0</v>
      </c>
      <c r="AI235" s="113"/>
      <c r="AK235"/>
      <c r="AL235"/>
      <c r="AM235"/>
    </row>
    <row r="236" spans="1:39" s="157" customFormat="1" x14ac:dyDescent="0.25">
      <c r="A236" s="113"/>
      <c r="B236" s="113"/>
      <c r="C236" s="113"/>
      <c r="D236" s="113"/>
      <c r="E236" s="113"/>
      <c r="F236" s="113"/>
      <c r="G236" s="113"/>
      <c r="H236" s="113"/>
      <c r="I236" s="113"/>
      <c r="J236" s="113"/>
      <c r="K236" s="114"/>
      <c r="L236" s="114"/>
      <c r="M236" s="114"/>
      <c r="N236" s="114"/>
      <c r="O236" s="114"/>
      <c r="P236" s="114"/>
      <c r="Q236" s="156"/>
      <c r="R236" s="156"/>
      <c r="S236" s="156"/>
      <c r="T236" s="156"/>
      <c r="U236" s="156"/>
      <c r="V236" s="156"/>
      <c r="W236" s="156"/>
      <c r="X236" s="114">
        <v>0</v>
      </c>
      <c r="Y236" s="114">
        <v>0</v>
      </c>
      <c r="Z236" s="114">
        <f t="shared" si="3"/>
        <v>0</v>
      </c>
      <c r="AA236" s="114">
        <v>0</v>
      </c>
      <c r="AB236" s="114">
        <v>0</v>
      </c>
      <c r="AC236" s="114">
        <v>0</v>
      </c>
      <c r="AD236" s="114">
        <v>0</v>
      </c>
      <c r="AE236" s="114"/>
      <c r="AF236" s="114">
        <v>0</v>
      </c>
      <c r="AG236" s="114">
        <v>0</v>
      </c>
      <c r="AH236" s="114">
        <v>0</v>
      </c>
      <c r="AI236" s="113"/>
      <c r="AK236"/>
      <c r="AL236"/>
      <c r="AM236"/>
    </row>
    <row r="237" spans="1:39" s="157" customFormat="1" x14ac:dyDescent="0.25">
      <c r="A237" s="113"/>
      <c r="B237" s="113"/>
      <c r="C237" s="113"/>
      <c r="D237" s="113"/>
      <c r="E237" s="113"/>
      <c r="F237" s="113"/>
      <c r="G237" s="113"/>
      <c r="H237" s="113"/>
      <c r="I237" s="113"/>
      <c r="J237" s="113"/>
      <c r="K237" s="114"/>
      <c r="L237" s="114"/>
      <c r="M237" s="114"/>
      <c r="N237" s="114"/>
      <c r="O237" s="114"/>
      <c r="P237" s="114"/>
      <c r="Q237" s="156"/>
      <c r="R237" s="156"/>
      <c r="S237" s="156"/>
      <c r="T237" s="156"/>
      <c r="U237" s="156"/>
      <c r="V237" s="156"/>
      <c r="W237" s="156"/>
      <c r="X237" s="114">
        <v>0</v>
      </c>
      <c r="Y237" s="114">
        <v>0</v>
      </c>
      <c r="Z237" s="114">
        <f t="shared" si="3"/>
        <v>0</v>
      </c>
      <c r="AA237" s="114">
        <v>0</v>
      </c>
      <c r="AB237" s="114">
        <v>0</v>
      </c>
      <c r="AC237" s="114">
        <v>0</v>
      </c>
      <c r="AD237" s="114">
        <v>0</v>
      </c>
      <c r="AE237" s="114"/>
      <c r="AF237" s="114">
        <v>0</v>
      </c>
      <c r="AG237" s="114">
        <v>0</v>
      </c>
      <c r="AH237" s="114">
        <v>0</v>
      </c>
      <c r="AI237" s="113"/>
      <c r="AK237"/>
      <c r="AL237"/>
      <c r="AM237"/>
    </row>
    <row r="238" spans="1:39" s="157" customFormat="1" x14ac:dyDescent="0.25">
      <c r="A238" s="113"/>
      <c r="B238" s="113"/>
      <c r="C238" s="113"/>
      <c r="D238" s="113"/>
      <c r="E238" s="113"/>
      <c r="F238" s="113"/>
      <c r="G238" s="113"/>
      <c r="H238" s="113"/>
      <c r="I238" s="113"/>
      <c r="J238" s="113"/>
      <c r="K238" s="114"/>
      <c r="L238" s="114"/>
      <c r="M238" s="114"/>
      <c r="N238" s="114"/>
      <c r="O238" s="114"/>
      <c r="P238" s="114"/>
      <c r="Q238" s="156"/>
      <c r="R238" s="156"/>
      <c r="S238" s="156"/>
      <c r="T238" s="156"/>
      <c r="U238" s="156"/>
      <c r="V238" s="156"/>
      <c r="W238" s="156"/>
      <c r="X238" s="114">
        <v>0</v>
      </c>
      <c r="Y238" s="114">
        <v>0</v>
      </c>
      <c r="Z238" s="114">
        <f t="shared" si="3"/>
        <v>0</v>
      </c>
      <c r="AA238" s="114">
        <v>0</v>
      </c>
      <c r="AB238" s="114">
        <v>0</v>
      </c>
      <c r="AC238" s="114">
        <v>0</v>
      </c>
      <c r="AD238" s="114">
        <v>0</v>
      </c>
      <c r="AE238" s="114"/>
      <c r="AF238" s="114">
        <v>0</v>
      </c>
      <c r="AG238" s="114">
        <v>0</v>
      </c>
      <c r="AH238" s="114">
        <v>0</v>
      </c>
      <c r="AI238" s="113"/>
      <c r="AK238"/>
      <c r="AL238"/>
      <c r="AM238"/>
    </row>
    <row r="239" spans="1:39" s="157" customFormat="1" x14ac:dyDescent="0.25">
      <c r="A239" s="113"/>
      <c r="B239" s="113"/>
      <c r="C239" s="113"/>
      <c r="D239" s="113"/>
      <c r="E239" s="113"/>
      <c r="F239" s="113"/>
      <c r="G239" s="113"/>
      <c r="H239" s="113"/>
      <c r="I239" s="113"/>
      <c r="J239" s="113"/>
      <c r="K239" s="114"/>
      <c r="L239" s="114"/>
      <c r="M239" s="114"/>
      <c r="N239" s="114"/>
      <c r="O239" s="114"/>
      <c r="P239" s="114"/>
      <c r="Q239" s="156"/>
      <c r="R239" s="156"/>
      <c r="S239" s="156"/>
      <c r="T239" s="156"/>
      <c r="U239" s="156"/>
      <c r="V239" s="156"/>
      <c r="W239" s="156"/>
      <c r="X239" s="114">
        <v>0</v>
      </c>
      <c r="Y239" s="114">
        <v>0</v>
      </c>
      <c r="Z239" s="114">
        <f t="shared" ref="Z239:Z273" si="4">X239</f>
        <v>0</v>
      </c>
      <c r="AA239" s="114">
        <v>0</v>
      </c>
      <c r="AB239" s="114">
        <v>0</v>
      </c>
      <c r="AC239" s="114">
        <v>0</v>
      </c>
      <c r="AD239" s="114">
        <v>0</v>
      </c>
      <c r="AE239" s="114"/>
      <c r="AF239" s="114">
        <v>0</v>
      </c>
      <c r="AG239" s="114">
        <v>0</v>
      </c>
      <c r="AH239" s="114">
        <v>0</v>
      </c>
      <c r="AI239" s="113"/>
      <c r="AK239"/>
      <c r="AL239"/>
      <c r="AM239"/>
    </row>
    <row r="240" spans="1:39" s="157" customFormat="1" x14ac:dyDescent="0.25">
      <c r="A240" s="113"/>
      <c r="B240" s="113"/>
      <c r="C240" s="113"/>
      <c r="D240" s="113"/>
      <c r="E240" s="113"/>
      <c r="F240" s="113"/>
      <c r="G240" s="113"/>
      <c r="H240" s="113"/>
      <c r="I240" s="113"/>
      <c r="J240" s="113"/>
      <c r="K240" s="114"/>
      <c r="L240" s="114"/>
      <c r="M240" s="114"/>
      <c r="N240" s="114"/>
      <c r="O240" s="114"/>
      <c r="P240" s="114"/>
      <c r="Q240" s="156"/>
      <c r="R240" s="156"/>
      <c r="S240" s="156"/>
      <c r="T240" s="156"/>
      <c r="U240" s="156"/>
      <c r="V240" s="156"/>
      <c r="W240" s="156"/>
      <c r="X240" s="114">
        <v>0</v>
      </c>
      <c r="Y240" s="114">
        <v>0</v>
      </c>
      <c r="Z240" s="114">
        <f t="shared" si="4"/>
        <v>0</v>
      </c>
      <c r="AA240" s="114">
        <v>0</v>
      </c>
      <c r="AB240" s="114">
        <v>0</v>
      </c>
      <c r="AC240" s="114">
        <v>0</v>
      </c>
      <c r="AD240" s="114">
        <v>0</v>
      </c>
      <c r="AE240" s="114"/>
      <c r="AF240" s="114">
        <v>0</v>
      </c>
      <c r="AG240" s="114">
        <v>0</v>
      </c>
      <c r="AH240" s="114">
        <v>0</v>
      </c>
      <c r="AI240" s="113"/>
      <c r="AK240"/>
      <c r="AL240"/>
      <c r="AM240"/>
    </row>
    <row r="241" spans="1:39" s="157" customFormat="1" x14ac:dyDescent="0.25">
      <c r="A241" s="113"/>
      <c r="B241" s="113"/>
      <c r="C241" s="113"/>
      <c r="D241" s="113"/>
      <c r="E241" s="113"/>
      <c r="F241" s="113"/>
      <c r="G241" s="113"/>
      <c r="H241" s="113"/>
      <c r="I241" s="113"/>
      <c r="J241" s="113"/>
      <c r="K241" s="114"/>
      <c r="L241" s="114"/>
      <c r="M241" s="114"/>
      <c r="N241" s="114"/>
      <c r="O241" s="114"/>
      <c r="P241" s="114"/>
      <c r="Q241" s="156"/>
      <c r="R241" s="156"/>
      <c r="S241" s="156"/>
      <c r="T241" s="156"/>
      <c r="U241" s="156"/>
      <c r="V241" s="156"/>
      <c r="W241" s="156"/>
      <c r="X241" s="114">
        <v>0</v>
      </c>
      <c r="Y241" s="114">
        <v>0</v>
      </c>
      <c r="Z241" s="114">
        <f t="shared" si="4"/>
        <v>0</v>
      </c>
      <c r="AA241" s="114">
        <v>0</v>
      </c>
      <c r="AB241" s="114">
        <v>0</v>
      </c>
      <c r="AC241" s="114">
        <v>0</v>
      </c>
      <c r="AD241" s="114">
        <v>0</v>
      </c>
      <c r="AE241" s="114"/>
      <c r="AF241" s="114">
        <v>0</v>
      </c>
      <c r="AG241" s="114">
        <v>0</v>
      </c>
      <c r="AH241" s="114">
        <v>0</v>
      </c>
      <c r="AI241" s="113"/>
      <c r="AK241"/>
      <c r="AL241"/>
      <c r="AM241"/>
    </row>
    <row r="242" spans="1:39" s="157" customFormat="1" x14ac:dyDescent="0.25">
      <c r="A242" s="113"/>
      <c r="B242" s="113"/>
      <c r="C242" s="113"/>
      <c r="D242" s="113"/>
      <c r="E242" s="113"/>
      <c r="F242" s="113"/>
      <c r="G242" s="113"/>
      <c r="H242" s="113"/>
      <c r="I242" s="113"/>
      <c r="J242" s="113"/>
      <c r="K242" s="114"/>
      <c r="L242" s="114"/>
      <c r="M242" s="114"/>
      <c r="N242" s="114"/>
      <c r="O242" s="114"/>
      <c r="P242" s="114"/>
      <c r="Q242" s="156"/>
      <c r="R242" s="156"/>
      <c r="S242" s="156"/>
      <c r="T242" s="156"/>
      <c r="U242" s="156"/>
      <c r="V242" s="156"/>
      <c r="W242" s="156"/>
      <c r="X242" s="114">
        <v>0</v>
      </c>
      <c r="Y242" s="114">
        <v>0</v>
      </c>
      <c r="Z242" s="114">
        <f t="shared" si="4"/>
        <v>0</v>
      </c>
      <c r="AA242" s="114">
        <v>0</v>
      </c>
      <c r="AB242" s="114">
        <v>0</v>
      </c>
      <c r="AC242" s="114">
        <v>0</v>
      </c>
      <c r="AD242" s="114">
        <v>0</v>
      </c>
      <c r="AE242" s="114"/>
      <c r="AF242" s="114">
        <v>0</v>
      </c>
      <c r="AG242" s="114">
        <v>0</v>
      </c>
      <c r="AH242" s="114">
        <v>0</v>
      </c>
      <c r="AI242" s="113"/>
      <c r="AK242"/>
      <c r="AL242"/>
      <c r="AM242"/>
    </row>
    <row r="243" spans="1:39" s="157" customFormat="1" x14ac:dyDescent="0.25">
      <c r="A243" s="113"/>
      <c r="B243" s="113"/>
      <c r="C243" s="113"/>
      <c r="D243" s="113"/>
      <c r="E243" s="113"/>
      <c r="F243" s="113"/>
      <c r="G243" s="113"/>
      <c r="H243" s="113"/>
      <c r="I243" s="113"/>
      <c r="J243" s="113"/>
      <c r="K243" s="114"/>
      <c r="L243" s="114"/>
      <c r="M243" s="114"/>
      <c r="N243" s="114"/>
      <c r="O243" s="114"/>
      <c r="P243" s="114"/>
      <c r="Q243" s="156"/>
      <c r="R243" s="156"/>
      <c r="S243" s="156"/>
      <c r="T243" s="156"/>
      <c r="U243" s="156"/>
      <c r="V243" s="156"/>
      <c r="W243" s="156"/>
      <c r="X243" s="114">
        <v>0</v>
      </c>
      <c r="Y243" s="114">
        <v>0</v>
      </c>
      <c r="Z243" s="114">
        <f t="shared" si="4"/>
        <v>0</v>
      </c>
      <c r="AA243" s="114">
        <v>0</v>
      </c>
      <c r="AB243" s="114">
        <v>0</v>
      </c>
      <c r="AC243" s="114">
        <v>0</v>
      </c>
      <c r="AD243" s="114">
        <v>0</v>
      </c>
      <c r="AE243" s="114"/>
      <c r="AF243" s="114">
        <v>0</v>
      </c>
      <c r="AG243" s="114">
        <v>0</v>
      </c>
      <c r="AH243" s="114">
        <v>0</v>
      </c>
      <c r="AI243" s="113"/>
      <c r="AK243"/>
      <c r="AL243"/>
      <c r="AM243"/>
    </row>
    <row r="244" spans="1:39" s="157" customFormat="1" x14ac:dyDescent="0.25">
      <c r="A244" s="113"/>
      <c r="B244" s="113"/>
      <c r="C244" s="113"/>
      <c r="D244" s="113"/>
      <c r="E244" s="113"/>
      <c r="F244" s="113"/>
      <c r="G244" s="113"/>
      <c r="H244" s="113"/>
      <c r="I244" s="113"/>
      <c r="J244" s="113"/>
      <c r="K244" s="114"/>
      <c r="L244" s="114"/>
      <c r="M244" s="114"/>
      <c r="N244" s="114"/>
      <c r="O244" s="114"/>
      <c r="P244" s="114"/>
      <c r="Q244" s="156"/>
      <c r="R244" s="156"/>
      <c r="S244" s="156"/>
      <c r="T244" s="156"/>
      <c r="U244" s="156"/>
      <c r="V244" s="156"/>
      <c r="W244" s="156"/>
      <c r="X244" s="114">
        <v>0</v>
      </c>
      <c r="Y244" s="114">
        <v>0</v>
      </c>
      <c r="Z244" s="114">
        <f t="shared" si="4"/>
        <v>0</v>
      </c>
      <c r="AA244" s="114">
        <v>0</v>
      </c>
      <c r="AB244" s="114">
        <v>0</v>
      </c>
      <c r="AC244" s="114">
        <v>0</v>
      </c>
      <c r="AD244" s="114">
        <v>0</v>
      </c>
      <c r="AE244" s="114"/>
      <c r="AF244" s="114">
        <v>0</v>
      </c>
      <c r="AG244" s="114">
        <v>0</v>
      </c>
      <c r="AH244" s="114">
        <v>0</v>
      </c>
      <c r="AI244" s="113"/>
      <c r="AK244"/>
      <c r="AL244"/>
      <c r="AM244"/>
    </row>
    <row r="245" spans="1:39" s="157" customFormat="1" x14ac:dyDescent="0.25">
      <c r="A245" s="113"/>
      <c r="B245" s="113"/>
      <c r="C245" s="113"/>
      <c r="D245" s="113"/>
      <c r="E245" s="113"/>
      <c r="F245" s="113"/>
      <c r="G245" s="113"/>
      <c r="H245" s="113"/>
      <c r="I245" s="113"/>
      <c r="J245" s="113"/>
      <c r="K245" s="114"/>
      <c r="L245" s="114"/>
      <c r="M245" s="114"/>
      <c r="N245" s="114"/>
      <c r="O245" s="114"/>
      <c r="P245" s="114"/>
      <c r="Q245" s="156"/>
      <c r="R245" s="156"/>
      <c r="S245" s="156"/>
      <c r="T245" s="156"/>
      <c r="U245" s="156"/>
      <c r="V245" s="156"/>
      <c r="W245" s="156"/>
      <c r="X245" s="114">
        <v>0</v>
      </c>
      <c r="Y245" s="114">
        <v>0</v>
      </c>
      <c r="Z245" s="114">
        <f t="shared" si="4"/>
        <v>0</v>
      </c>
      <c r="AA245" s="114">
        <v>0</v>
      </c>
      <c r="AB245" s="114">
        <v>0</v>
      </c>
      <c r="AC245" s="114">
        <v>0</v>
      </c>
      <c r="AD245" s="114">
        <v>0</v>
      </c>
      <c r="AE245" s="114"/>
      <c r="AF245" s="114">
        <v>0</v>
      </c>
      <c r="AG245" s="114">
        <v>0</v>
      </c>
      <c r="AH245" s="114">
        <v>0</v>
      </c>
      <c r="AI245" s="113"/>
      <c r="AK245"/>
      <c r="AL245"/>
      <c r="AM245"/>
    </row>
    <row r="246" spans="1:39" s="157" customFormat="1" x14ac:dyDescent="0.25">
      <c r="A246" s="113"/>
      <c r="B246" s="113"/>
      <c r="C246" s="113"/>
      <c r="D246" s="113"/>
      <c r="E246" s="113"/>
      <c r="F246" s="113"/>
      <c r="G246" s="113"/>
      <c r="H246" s="113"/>
      <c r="I246" s="113"/>
      <c r="J246" s="113"/>
      <c r="K246" s="114"/>
      <c r="L246" s="114"/>
      <c r="M246" s="114"/>
      <c r="N246" s="114"/>
      <c r="O246" s="114"/>
      <c r="P246" s="114"/>
      <c r="Q246" s="156"/>
      <c r="R246" s="156"/>
      <c r="S246" s="156"/>
      <c r="T246" s="156"/>
      <c r="U246" s="156"/>
      <c r="V246" s="156"/>
      <c r="W246" s="156"/>
      <c r="X246" s="114">
        <v>0</v>
      </c>
      <c r="Y246" s="114">
        <v>0</v>
      </c>
      <c r="Z246" s="114">
        <f t="shared" si="4"/>
        <v>0</v>
      </c>
      <c r="AA246" s="114">
        <v>0</v>
      </c>
      <c r="AB246" s="114">
        <v>0</v>
      </c>
      <c r="AC246" s="114">
        <v>0</v>
      </c>
      <c r="AD246" s="114">
        <v>0</v>
      </c>
      <c r="AE246" s="114"/>
      <c r="AF246" s="114">
        <v>0</v>
      </c>
      <c r="AG246" s="114">
        <v>0</v>
      </c>
      <c r="AH246" s="114">
        <v>0</v>
      </c>
      <c r="AI246" s="113"/>
      <c r="AK246"/>
      <c r="AL246"/>
      <c r="AM246"/>
    </row>
    <row r="247" spans="1:39" s="157" customFormat="1" x14ac:dyDescent="0.25">
      <c r="A247" s="113"/>
      <c r="B247" s="113"/>
      <c r="C247" s="113"/>
      <c r="D247" s="113"/>
      <c r="E247" s="113"/>
      <c r="F247" s="113"/>
      <c r="G247" s="113"/>
      <c r="H247" s="113"/>
      <c r="I247" s="113"/>
      <c r="J247" s="113"/>
      <c r="K247" s="114"/>
      <c r="L247" s="114"/>
      <c r="M247" s="114"/>
      <c r="N247" s="114"/>
      <c r="O247" s="114"/>
      <c r="P247" s="114"/>
      <c r="Q247" s="156"/>
      <c r="R247" s="156"/>
      <c r="S247" s="156"/>
      <c r="T247" s="156"/>
      <c r="U247" s="156"/>
      <c r="V247" s="156"/>
      <c r="W247" s="156"/>
      <c r="X247" s="114">
        <v>0</v>
      </c>
      <c r="Y247" s="114">
        <v>0</v>
      </c>
      <c r="Z247" s="114">
        <f t="shared" si="4"/>
        <v>0</v>
      </c>
      <c r="AA247" s="114">
        <v>0</v>
      </c>
      <c r="AB247" s="114">
        <v>0</v>
      </c>
      <c r="AC247" s="114">
        <v>0</v>
      </c>
      <c r="AD247" s="114">
        <v>0</v>
      </c>
      <c r="AE247" s="114"/>
      <c r="AF247" s="114">
        <v>0</v>
      </c>
      <c r="AG247" s="114">
        <v>0</v>
      </c>
      <c r="AH247" s="114">
        <v>0</v>
      </c>
      <c r="AI247" s="113"/>
      <c r="AK247"/>
      <c r="AL247"/>
      <c r="AM247"/>
    </row>
    <row r="248" spans="1:39" s="157" customFormat="1" x14ac:dyDescent="0.25">
      <c r="A248" s="113"/>
      <c r="B248" s="113"/>
      <c r="C248" s="113"/>
      <c r="D248" s="113"/>
      <c r="E248" s="113"/>
      <c r="F248" s="113"/>
      <c r="G248" s="113"/>
      <c r="H248" s="113"/>
      <c r="I248" s="113"/>
      <c r="J248" s="113"/>
      <c r="K248" s="114"/>
      <c r="L248" s="114"/>
      <c r="M248" s="114"/>
      <c r="N248" s="114"/>
      <c r="O248" s="114"/>
      <c r="P248" s="114"/>
      <c r="Q248" s="156"/>
      <c r="R248" s="156"/>
      <c r="S248" s="156"/>
      <c r="T248" s="156"/>
      <c r="U248" s="156"/>
      <c r="V248" s="156"/>
      <c r="W248" s="156"/>
      <c r="X248" s="114">
        <v>0</v>
      </c>
      <c r="Y248" s="114">
        <v>0</v>
      </c>
      <c r="Z248" s="114">
        <f t="shared" si="4"/>
        <v>0</v>
      </c>
      <c r="AA248" s="114">
        <v>0</v>
      </c>
      <c r="AB248" s="114">
        <v>0</v>
      </c>
      <c r="AC248" s="114">
        <v>0</v>
      </c>
      <c r="AD248" s="114">
        <v>0</v>
      </c>
      <c r="AE248" s="114"/>
      <c r="AF248" s="114">
        <v>0</v>
      </c>
      <c r="AG248" s="114">
        <v>0</v>
      </c>
      <c r="AH248" s="114">
        <v>0</v>
      </c>
      <c r="AI248" s="113"/>
      <c r="AK248"/>
      <c r="AL248"/>
      <c r="AM248"/>
    </row>
    <row r="249" spans="1:39" s="157" customFormat="1" x14ac:dyDescent="0.25">
      <c r="A249" s="113"/>
      <c r="B249" s="113"/>
      <c r="C249" s="113"/>
      <c r="D249" s="113"/>
      <c r="E249" s="113"/>
      <c r="F249" s="113"/>
      <c r="G249" s="113"/>
      <c r="H249" s="113"/>
      <c r="I249" s="113"/>
      <c r="J249" s="113"/>
      <c r="K249" s="114"/>
      <c r="L249" s="114"/>
      <c r="M249" s="114"/>
      <c r="N249" s="114"/>
      <c r="O249" s="114"/>
      <c r="P249" s="114"/>
      <c r="Q249" s="156"/>
      <c r="R249" s="156"/>
      <c r="S249" s="156"/>
      <c r="T249" s="156"/>
      <c r="U249" s="156"/>
      <c r="V249" s="156"/>
      <c r="W249" s="156"/>
      <c r="X249" s="114">
        <v>0</v>
      </c>
      <c r="Y249" s="114">
        <v>0</v>
      </c>
      <c r="Z249" s="114">
        <f t="shared" si="4"/>
        <v>0</v>
      </c>
      <c r="AA249" s="114">
        <v>0</v>
      </c>
      <c r="AB249" s="114">
        <v>0</v>
      </c>
      <c r="AC249" s="114">
        <v>0</v>
      </c>
      <c r="AD249" s="114">
        <v>0</v>
      </c>
      <c r="AE249" s="114"/>
      <c r="AF249" s="114">
        <v>0</v>
      </c>
      <c r="AG249" s="114">
        <v>0</v>
      </c>
      <c r="AH249" s="114">
        <v>0</v>
      </c>
      <c r="AI249" s="113"/>
      <c r="AK249"/>
      <c r="AL249"/>
      <c r="AM249"/>
    </row>
    <row r="250" spans="1:39" s="157" customFormat="1" x14ac:dyDescent="0.25">
      <c r="A250" s="113"/>
      <c r="B250" s="113"/>
      <c r="C250" s="113"/>
      <c r="D250" s="113"/>
      <c r="E250" s="113"/>
      <c r="F250" s="113"/>
      <c r="G250" s="113"/>
      <c r="H250" s="113"/>
      <c r="I250" s="113"/>
      <c r="J250" s="113"/>
      <c r="K250" s="114"/>
      <c r="L250" s="114"/>
      <c r="M250" s="114"/>
      <c r="N250" s="114"/>
      <c r="O250" s="114"/>
      <c r="P250" s="114"/>
      <c r="Q250" s="156"/>
      <c r="R250" s="156"/>
      <c r="S250" s="156"/>
      <c r="T250" s="156"/>
      <c r="U250" s="156"/>
      <c r="V250" s="156"/>
      <c r="W250" s="156"/>
      <c r="X250" s="114">
        <v>0</v>
      </c>
      <c r="Y250" s="114">
        <v>0</v>
      </c>
      <c r="Z250" s="114">
        <f t="shared" si="4"/>
        <v>0</v>
      </c>
      <c r="AA250" s="114">
        <v>0</v>
      </c>
      <c r="AB250" s="114">
        <v>0</v>
      </c>
      <c r="AC250" s="114">
        <v>0</v>
      </c>
      <c r="AD250" s="114">
        <v>0</v>
      </c>
      <c r="AE250" s="114"/>
      <c r="AF250" s="114">
        <v>0</v>
      </c>
      <c r="AG250" s="114">
        <v>0</v>
      </c>
      <c r="AH250" s="114">
        <v>0</v>
      </c>
      <c r="AI250" s="113"/>
      <c r="AK250"/>
      <c r="AL250"/>
      <c r="AM250"/>
    </row>
    <row r="251" spans="1:39" s="157" customFormat="1" x14ac:dyDescent="0.25">
      <c r="A251" s="113"/>
      <c r="B251" s="113"/>
      <c r="C251" s="113"/>
      <c r="D251" s="113"/>
      <c r="E251" s="113"/>
      <c r="F251" s="113"/>
      <c r="G251" s="113"/>
      <c r="H251" s="113"/>
      <c r="I251" s="113"/>
      <c r="J251" s="113"/>
      <c r="K251" s="114"/>
      <c r="L251" s="114"/>
      <c r="M251" s="114"/>
      <c r="N251" s="114"/>
      <c r="O251" s="114"/>
      <c r="P251" s="114"/>
      <c r="Q251" s="156"/>
      <c r="R251" s="156"/>
      <c r="S251" s="156"/>
      <c r="T251" s="156"/>
      <c r="U251" s="156"/>
      <c r="V251" s="156"/>
      <c r="W251" s="156"/>
      <c r="X251" s="114">
        <v>0</v>
      </c>
      <c r="Y251" s="114">
        <v>0</v>
      </c>
      <c r="Z251" s="114">
        <f t="shared" si="4"/>
        <v>0</v>
      </c>
      <c r="AA251" s="114">
        <v>0</v>
      </c>
      <c r="AB251" s="114">
        <v>0</v>
      </c>
      <c r="AC251" s="114">
        <v>0</v>
      </c>
      <c r="AD251" s="114">
        <v>0</v>
      </c>
      <c r="AE251" s="114"/>
      <c r="AF251" s="114">
        <v>0</v>
      </c>
      <c r="AG251" s="114">
        <v>0</v>
      </c>
      <c r="AH251" s="114">
        <v>0</v>
      </c>
      <c r="AI251" s="113"/>
      <c r="AK251"/>
      <c r="AL251"/>
      <c r="AM251"/>
    </row>
    <row r="252" spans="1:39" s="157" customFormat="1" x14ac:dyDescent="0.25">
      <c r="A252" s="113"/>
      <c r="B252" s="113"/>
      <c r="C252" s="113"/>
      <c r="D252" s="113"/>
      <c r="E252" s="113"/>
      <c r="F252" s="113"/>
      <c r="G252" s="113"/>
      <c r="H252" s="113"/>
      <c r="I252" s="113"/>
      <c r="J252" s="113"/>
      <c r="K252" s="114"/>
      <c r="L252" s="114"/>
      <c r="M252" s="114"/>
      <c r="N252" s="114"/>
      <c r="O252" s="114"/>
      <c r="P252" s="114"/>
      <c r="Q252" s="156"/>
      <c r="R252" s="156"/>
      <c r="S252" s="156"/>
      <c r="T252" s="156"/>
      <c r="U252" s="156"/>
      <c r="V252" s="156"/>
      <c r="W252" s="156"/>
      <c r="X252" s="114">
        <v>0</v>
      </c>
      <c r="Y252" s="114">
        <v>0</v>
      </c>
      <c r="Z252" s="114">
        <f t="shared" si="4"/>
        <v>0</v>
      </c>
      <c r="AA252" s="114">
        <v>0</v>
      </c>
      <c r="AB252" s="114">
        <v>0</v>
      </c>
      <c r="AC252" s="114">
        <v>0</v>
      </c>
      <c r="AD252" s="114">
        <v>0</v>
      </c>
      <c r="AE252" s="114"/>
      <c r="AF252" s="114">
        <v>0</v>
      </c>
      <c r="AG252" s="114">
        <v>0</v>
      </c>
      <c r="AH252" s="114">
        <v>0</v>
      </c>
      <c r="AI252" s="113"/>
      <c r="AK252"/>
      <c r="AL252"/>
      <c r="AM252"/>
    </row>
    <row r="253" spans="1:39" s="157" customFormat="1" x14ac:dyDescent="0.25">
      <c r="A253" s="113"/>
      <c r="B253" s="113"/>
      <c r="C253" s="113"/>
      <c r="D253" s="113"/>
      <c r="E253" s="113"/>
      <c r="F253" s="113"/>
      <c r="G253" s="113"/>
      <c r="H253" s="113"/>
      <c r="I253" s="113"/>
      <c r="J253" s="113"/>
      <c r="K253" s="114"/>
      <c r="L253" s="114"/>
      <c r="M253" s="114"/>
      <c r="N253" s="114"/>
      <c r="O253" s="114"/>
      <c r="P253" s="114"/>
      <c r="Q253" s="156"/>
      <c r="R253" s="156"/>
      <c r="S253" s="156"/>
      <c r="T253" s="156"/>
      <c r="U253" s="156"/>
      <c r="V253" s="156"/>
      <c r="W253" s="156"/>
      <c r="X253" s="114">
        <v>0</v>
      </c>
      <c r="Y253" s="114">
        <v>0</v>
      </c>
      <c r="Z253" s="114">
        <f t="shared" si="4"/>
        <v>0</v>
      </c>
      <c r="AA253" s="114">
        <v>0</v>
      </c>
      <c r="AB253" s="114">
        <v>0</v>
      </c>
      <c r="AC253" s="114">
        <v>0</v>
      </c>
      <c r="AD253" s="114">
        <v>0</v>
      </c>
      <c r="AE253" s="114"/>
      <c r="AF253" s="114">
        <v>0</v>
      </c>
      <c r="AG253" s="114">
        <v>0</v>
      </c>
      <c r="AH253" s="114">
        <v>0</v>
      </c>
      <c r="AI253" s="113"/>
      <c r="AK253"/>
      <c r="AL253"/>
      <c r="AM253"/>
    </row>
    <row r="254" spans="1:39" s="157" customFormat="1" x14ac:dyDescent="0.25">
      <c r="A254" s="113"/>
      <c r="B254" s="113"/>
      <c r="C254" s="113"/>
      <c r="D254" s="113"/>
      <c r="E254" s="113"/>
      <c r="F254" s="113"/>
      <c r="G254" s="113"/>
      <c r="H254" s="113"/>
      <c r="I254" s="113"/>
      <c r="J254" s="113"/>
      <c r="K254" s="114"/>
      <c r="L254" s="114"/>
      <c r="M254" s="114"/>
      <c r="N254" s="114"/>
      <c r="O254" s="114"/>
      <c r="P254" s="114"/>
      <c r="Q254" s="156"/>
      <c r="R254" s="156"/>
      <c r="S254" s="156"/>
      <c r="T254" s="156"/>
      <c r="U254" s="156"/>
      <c r="V254" s="156"/>
      <c r="W254" s="156"/>
      <c r="X254" s="114">
        <v>0</v>
      </c>
      <c r="Y254" s="114">
        <v>0</v>
      </c>
      <c r="Z254" s="114">
        <f t="shared" si="4"/>
        <v>0</v>
      </c>
      <c r="AA254" s="114">
        <v>0</v>
      </c>
      <c r="AB254" s="114">
        <v>0</v>
      </c>
      <c r="AC254" s="114">
        <v>0</v>
      </c>
      <c r="AD254" s="114">
        <v>0</v>
      </c>
      <c r="AE254" s="114"/>
      <c r="AF254" s="114">
        <v>0</v>
      </c>
      <c r="AG254" s="114">
        <v>0</v>
      </c>
      <c r="AH254" s="114">
        <v>0</v>
      </c>
      <c r="AI254" s="113"/>
      <c r="AK254"/>
      <c r="AL254"/>
      <c r="AM254"/>
    </row>
    <row r="255" spans="1:39" s="157" customFormat="1" x14ac:dyDescent="0.25">
      <c r="A255" s="113"/>
      <c r="B255" s="113"/>
      <c r="C255" s="113"/>
      <c r="D255" s="113"/>
      <c r="E255" s="113"/>
      <c r="F255" s="113"/>
      <c r="G255" s="113"/>
      <c r="H255" s="113"/>
      <c r="I255" s="113"/>
      <c r="J255" s="113"/>
      <c r="K255" s="114"/>
      <c r="L255" s="114"/>
      <c r="M255" s="114"/>
      <c r="N255" s="114"/>
      <c r="O255" s="114"/>
      <c r="P255" s="114"/>
      <c r="Q255" s="156"/>
      <c r="R255" s="156"/>
      <c r="S255" s="156"/>
      <c r="T255" s="156"/>
      <c r="U255" s="156"/>
      <c r="V255" s="156"/>
      <c r="W255" s="156"/>
      <c r="X255" s="114">
        <v>0</v>
      </c>
      <c r="Y255" s="114">
        <v>0</v>
      </c>
      <c r="Z255" s="114">
        <f t="shared" si="4"/>
        <v>0</v>
      </c>
      <c r="AA255" s="114">
        <v>0</v>
      </c>
      <c r="AB255" s="114">
        <v>0</v>
      </c>
      <c r="AC255" s="114">
        <v>0</v>
      </c>
      <c r="AD255" s="114">
        <v>0</v>
      </c>
      <c r="AE255" s="114"/>
      <c r="AF255" s="114">
        <v>0</v>
      </c>
      <c r="AG255" s="114">
        <v>0</v>
      </c>
      <c r="AH255" s="114">
        <v>0</v>
      </c>
      <c r="AI255" s="113"/>
      <c r="AK255"/>
      <c r="AL255"/>
      <c r="AM255"/>
    </row>
    <row r="256" spans="1:39" s="157" customFormat="1" x14ac:dyDescent="0.25">
      <c r="A256" s="113"/>
      <c r="B256" s="113"/>
      <c r="C256" s="113"/>
      <c r="D256" s="113"/>
      <c r="E256" s="113"/>
      <c r="F256" s="113"/>
      <c r="G256" s="113"/>
      <c r="H256" s="113"/>
      <c r="I256" s="113"/>
      <c r="J256" s="113"/>
      <c r="K256" s="114"/>
      <c r="L256" s="114"/>
      <c r="M256" s="114"/>
      <c r="N256" s="114"/>
      <c r="O256" s="114"/>
      <c r="P256" s="114"/>
      <c r="Q256" s="156"/>
      <c r="R256" s="156"/>
      <c r="S256" s="156"/>
      <c r="T256" s="156"/>
      <c r="U256" s="156"/>
      <c r="V256" s="156"/>
      <c r="W256" s="156"/>
      <c r="X256" s="114">
        <v>0</v>
      </c>
      <c r="Y256" s="114">
        <v>0</v>
      </c>
      <c r="Z256" s="114">
        <f t="shared" si="4"/>
        <v>0</v>
      </c>
      <c r="AA256" s="114">
        <v>0</v>
      </c>
      <c r="AB256" s="114">
        <v>0</v>
      </c>
      <c r="AC256" s="114">
        <v>0</v>
      </c>
      <c r="AD256" s="114">
        <v>0</v>
      </c>
      <c r="AE256" s="114"/>
      <c r="AF256" s="114">
        <v>0</v>
      </c>
      <c r="AG256" s="114">
        <v>0</v>
      </c>
      <c r="AH256" s="114">
        <v>0</v>
      </c>
      <c r="AI256" s="113"/>
      <c r="AK256"/>
      <c r="AL256"/>
      <c r="AM256"/>
    </row>
    <row r="257" spans="1:39" s="157" customFormat="1" x14ac:dyDescent="0.25">
      <c r="A257" s="113"/>
      <c r="B257" s="113"/>
      <c r="C257" s="113"/>
      <c r="D257" s="113"/>
      <c r="E257" s="113"/>
      <c r="F257" s="113"/>
      <c r="G257" s="113"/>
      <c r="H257" s="113"/>
      <c r="I257" s="113"/>
      <c r="J257" s="113"/>
      <c r="K257" s="114"/>
      <c r="L257" s="114"/>
      <c r="M257" s="114"/>
      <c r="N257" s="114"/>
      <c r="O257" s="114"/>
      <c r="P257" s="114"/>
      <c r="Q257" s="156"/>
      <c r="R257" s="156"/>
      <c r="S257" s="156"/>
      <c r="T257" s="156"/>
      <c r="U257" s="156"/>
      <c r="V257" s="156"/>
      <c r="W257" s="156"/>
      <c r="X257" s="114">
        <v>0</v>
      </c>
      <c r="Y257" s="114">
        <v>0</v>
      </c>
      <c r="Z257" s="114">
        <f t="shared" si="4"/>
        <v>0</v>
      </c>
      <c r="AA257" s="114">
        <v>0</v>
      </c>
      <c r="AB257" s="114">
        <v>0</v>
      </c>
      <c r="AC257" s="114">
        <v>0</v>
      </c>
      <c r="AD257" s="114">
        <v>0</v>
      </c>
      <c r="AE257" s="114"/>
      <c r="AF257" s="114">
        <v>0</v>
      </c>
      <c r="AG257" s="114">
        <v>0</v>
      </c>
      <c r="AH257" s="114">
        <v>0</v>
      </c>
      <c r="AI257" s="113"/>
      <c r="AK257"/>
      <c r="AL257"/>
      <c r="AM257"/>
    </row>
    <row r="258" spans="1:39" s="157" customFormat="1" x14ac:dyDescent="0.25">
      <c r="A258" s="113"/>
      <c r="B258" s="113"/>
      <c r="C258" s="113"/>
      <c r="D258" s="113"/>
      <c r="E258" s="113"/>
      <c r="F258" s="113"/>
      <c r="G258" s="113"/>
      <c r="H258" s="113"/>
      <c r="I258" s="113"/>
      <c r="J258" s="113"/>
      <c r="K258" s="114"/>
      <c r="L258" s="114"/>
      <c r="M258" s="114"/>
      <c r="N258" s="114"/>
      <c r="O258" s="114"/>
      <c r="P258" s="114"/>
      <c r="Q258" s="156"/>
      <c r="R258" s="156"/>
      <c r="S258" s="156"/>
      <c r="T258" s="156"/>
      <c r="U258" s="156"/>
      <c r="V258" s="156"/>
      <c r="W258" s="156"/>
      <c r="X258" s="114">
        <v>0</v>
      </c>
      <c r="Y258" s="114">
        <v>0</v>
      </c>
      <c r="Z258" s="114">
        <f t="shared" si="4"/>
        <v>0</v>
      </c>
      <c r="AA258" s="114">
        <v>0</v>
      </c>
      <c r="AB258" s="114">
        <v>0</v>
      </c>
      <c r="AC258" s="114">
        <v>0</v>
      </c>
      <c r="AD258" s="114">
        <v>0</v>
      </c>
      <c r="AE258" s="114"/>
      <c r="AF258" s="114">
        <v>0</v>
      </c>
      <c r="AG258" s="114">
        <v>0</v>
      </c>
      <c r="AH258" s="114">
        <v>0</v>
      </c>
      <c r="AI258" s="113"/>
      <c r="AK258"/>
      <c r="AL258"/>
      <c r="AM258"/>
    </row>
    <row r="259" spans="1:39" s="157" customFormat="1" x14ac:dyDescent="0.25">
      <c r="A259" s="113"/>
      <c r="B259" s="113"/>
      <c r="C259" s="113"/>
      <c r="D259" s="113"/>
      <c r="E259" s="113"/>
      <c r="F259" s="113"/>
      <c r="G259" s="113"/>
      <c r="H259" s="113"/>
      <c r="I259" s="113"/>
      <c r="J259" s="113"/>
      <c r="K259" s="114"/>
      <c r="L259" s="114"/>
      <c r="M259" s="114"/>
      <c r="N259" s="114"/>
      <c r="O259" s="114"/>
      <c r="P259" s="114"/>
      <c r="Q259" s="156"/>
      <c r="R259" s="156"/>
      <c r="S259" s="156"/>
      <c r="T259" s="156"/>
      <c r="U259" s="156"/>
      <c r="V259" s="156"/>
      <c r="W259" s="156"/>
      <c r="X259" s="114">
        <v>0</v>
      </c>
      <c r="Y259" s="114">
        <v>0</v>
      </c>
      <c r="Z259" s="114">
        <f t="shared" si="4"/>
        <v>0</v>
      </c>
      <c r="AA259" s="114">
        <v>0</v>
      </c>
      <c r="AB259" s="114">
        <v>0</v>
      </c>
      <c r="AC259" s="114">
        <v>0</v>
      </c>
      <c r="AD259" s="114">
        <v>0</v>
      </c>
      <c r="AE259" s="114"/>
      <c r="AF259" s="114">
        <v>0</v>
      </c>
      <c r="AG259" s="114">
        <v>0</v>
      </c>
      <c r="AH259" s="114">
        <v>0</v>
      </c>
      <c r="AI259" s="113"/>
      <c r="AK259"/>
      <c r="AL259"/>
      <c r="AM259"/>
    </row>
    <row r="260" spans="1:39" s="157" customFormat="1" x14ac:dyDescent="0.25">
      <c r="A260" s="113"/>
      <c r="B260" s="113"/>
      <c r="C260" s="113"/>
      <c r="D260" s="113"/>
      <c r="E260" s="113"/>
      <c r="F260" s="113"/>
      <c r="G260" s="113"/>
      <c r="H260" s="113"/>
      <c r="I260" s="113"/>
      <c r="J260" s="113"/>
      <c r="K260" s="114"/>
      <c r="L260" s="114"/>
      <c r="M260" s="114"/>
      <c r="N260" s="114"/>
      <c r="O260" s="114"/>
      <c r="P260" s="114"/>
      <c r="Q260" s="156"/>
      <c r="R260" s="156"/>
      <c r="S260" s="156"/>
      <c r="T260" s="156"/>
      <c r="U260" s="156"/>
      <c r="V260" s="156"/>
      <c r="W260" s="156"/>
      <c r="X260" s="114">
        <v>0</v>
      </c>
      <c r="Y260" s="114">
        <v>0</v>
      </c>
      <c r="Z260" s="114">
        <f t="shared" si="4"/>
        <v>0</v>
      </c>
      <c r="AA260" s="114">
        <v>0</v>
      </c>
      <c r="AB260" s="114">
        <v>0</v>
      </c>
      <c r="AC260" s="114">
        <v>0</v>
      </c>
      <c r="AD260" s="114">
        <v>0</v>
      </c>
      <c r="AE260" s="114"/>
      <c r="AF260" s="114">
        <v>0</v>
      </c>
      <c r="AG260" s="114">
        <v>0</v>
      </c>
      <c r="AH260" s="114">
        <v>0</v>
      </c>
      <c r="AI260" s="113"/>
      <c r="AK260"/>
      <c r="AL260"/>
      <c r="AM260"/>
    </row>
    <row r="261" spans="1:39" s="157" customFormat="1" x14ac:dyDescent="0.25">
      <c r="A261" s="113"/>
      <c r="B261" s="113"/>
      <c r="C261" s="113"/>
      <c r="D261" s="113"/>
      <c r="E261" s="113"/>
      <c r="F261" s="113"/>
      <c r="G261" s="113"/>
      <c r="H261" s="113"/>
      <c r="I261" s="113"/>
      <c r="J261" s="113"/>
      <c r="K261" s="114"/>
      <c r="L261" s="114"/>
      <c r="M261" s="114"/>
      <c r="N261" s="114"/>
      <c r="O261" s="114"/>
      <c r="P261" s="114"/>
      <c r="Q261" s="156"/>
      <c r="R261" s="156"/>
      <c r="S261" s="156"/>
      <c r="T261" s="156"/>
      <c r="U261" s="156"/>
      <c r="V261" s="156"/>
      <c r="W261" s="156"/>
      <c r="X261" s="114">
        <v>0</v>
      </c>
      <c r="Y261" s="114">
        <v>0</v>
      </c>
      <c r="Z261" s="114">
        <f t="shared" si="4"/>
        <v>0</v>
      </c>
      <c r="AA261" s="114">
        <v>0</v>
      </c>
      <c r="AB261" s="114">
        <v>0</v>
      </c>
      <c r="AC261" s="114">
        <v>0</v>
      </c>
      <c r="AD261" s="114">
        <v>0</v>
      </c>
      <c r="AE261" s="114"/>
      <c r="AF261" s="114">
        <v>0</v>
      </c>
      <c r="AG261" s="114">
        <v>0</v>
      </c>
      <c r="AH261" s="114">
        <v>0</v>
      </c>
      <c r="AI261" s="113"/>
      <c r="AK261"/>
      <c r="AL261"/>
      <c r="AM261"/>
    </row>
    <row r="262" spans="1:39" s="157" customFormat="1" x14ac:dyDescent="0.25">
      <c r="A262" s="113"/>
      <c r="B262" s="113"/>
      <c r="C262" s="113"/>
      <c r="D262" s="113"/>
      <c r="E262" s="113"/>
      <c r="F262" s="113"/>
      <c r="G262" s="113"/>
      <c r="H262" s="113"/>
      <c r="I262" s="113"/>
      <c r="J262" s="113"/>
      <c r="K262" s="114"/>
      <c r="L262" s="114"/>
      <c r="M262" s="114"/>
      <c r="N262" s="114"/>
      <c r="O262" s="114"/>
      <c r="P262" s="114"/>
      <c r="Q262" s="156"/>
      <c r="R262" s="156"/>
      <c r="S262" s="156"/>
      <c r="T262" s="156"/>
      <c r="U262" s="156"/>
      <c r="V262" s="156"/>
      <c r="W262" s="156"/>
      <c r="X262" s="114">
        <v>0</v>
      </c>
      <c r="Y262" s="114">
        <v>0</v>
      </c>
      <c r="Z262" s="114">
        <f t="shared" si="4"/>
        <v>0</v>
      </c>
      <c r="AA262" s="114">
        <v>0</v>
      </c>
      <c r="AB262" s="114">
        <v>0</v>
      </c>
      <c r="AC262" s="114">
        <v>0</v>
      </c>
      <c r="AD262" s="114">
        <v>0</v>
      </c>
      <c r="AE262" s="114"/>
      <c r="AF262" s="114">
        <v>0</v>
      </c>
      <c r="AG262" s="114">
        <v>0</v>
      </c>
      <c r="AH262" s="114">
        <v>0</v>
      </c>
      <c r="AI262" s="113"/>
      <c r="AK262"/>
      <c r="AL262"/>
      <c r="AM262"/>
    </row>
    <row r="263" spans="1:39" s="157" customFormat="1" x14ac:dyDescent="0.25">
      <c r="A263" s="113"/>
      <c r="B263" s="113"/>
      <c r="C263" s="113"/>
      <c r="D263" s="113"/>
      <c r="E263" s="113"/>
      <c r="F263" s="113"/>
      <c r="G263" s="113"/>
      <c r="H263" s="113"/>
      <c r="I263" s="113"/>
      <c r="J263" s="113"/>
      <c r="K263" s="114"/>
      <c r="L263" s="114"/>
      <c r="M263" s="114"/>
      <c r="N263" s="114"/>
      <c r="O263" s="114"/>
      <c r="P263" s="114"/>
      <c r="Q263" s="156"/>
      <c r="R263" s="156"/>
      <c r="S263" s="156"/>
      <c r="T263" s="156"/>
      <c r="U263" s="156"/>
      <c r="V263" s="156"/>
      <c r="W263" s="156"/>
      <c r="X263" s="114">
        <v>0</v>
      </c>
      <c r="Y263" s="114">
        <v>0</v>
      </c>
      <c r="Z263" s="114">
        <f t="shared" si="4"/>
        <v>0</v>
      </c>
      <c r="AA263" s="114">
        <v>0</v>
      </c>
      <c r="AB263" s="114">
        <v>0</v>
      </c>
      <c r="AC263" s="114">
        <v>0</v>
      </c>
      <c r="AD263" s="114">
        <v>0</v>
      </c>
      <c r="AE263" s="114"/>
      <c r="AF263" s="114">
        <v>0</v>
      </c>
      <c r="AG263" s="114">
        <v>0</v>
      </c>
      <c r="AH263" s="114">
        <v>0</v>
      </c>
      <c r="AI263" s="113"/>
      <c r="AK263"/>
      <c r="AL263"/>
      <c r="AM263"/>
    </row>
    <row r="264" spans="1:39" s="157" customFormat="1" x14ac:dyDescent="0.25">
      <c r="A264" s="113"/>
      <c r="B264" s="113"/>
      <c r="C264" s="113"/>
      <c r="D264" s="113"/>
      <c r="E264" s="113"/>
      <c r="F264" s="113"/>
      <c r="G264" s="113"/>
      <c r="H264" s="113"/>
      <c r="I264" s="113"/>
      <c r="J264" s="113"/>
      <c r="K264" s="114"/>
      <c r="L264" s="114"/>
      <c r="M264" s="114"/>
      <c r="N264" s="114"/>
      <c r="O264" s="114"/>
      <c r="P264" s="114"/>
      <c r="Q264" s="156"/>
      <c r="R264" s="156"/>
      <c r="S264" s="156"/>
      <c r="T264" s="156"/>
      <c r="U264" s="156"/>
      <c r="V264" s="156"/>
      <c r="W264" s="156"/>
      <c r="X264" s="114">
        <v>0</v>
      </c>
      <c r="Y264" s="114">
        <v>0</v>
      </c>
      <c r="Z264" s="114">
        <f t="shared" si="4"/>
        <v>0</v>
      </c>
      <c r="AA264" s="114">
        <v>0</v>
      </c>
      <c r="AB264" s="114">
        <v>0</v>
      </c>
      <c r="AC264" s="114">
        <v>0</v>
      </c>
      <c r="AD264" s="114">
        <v>0</v>
      </c>
      <c r="AE264" s="114"/>
      <c r="AF264" s="114">
        <v>0</v>
      </c>
      <c r="AG264" s="114">
        <v>0</v>
      </c>
      <c r="AH264" s="114">
        <v>0</v>
      </c>
      <c r="AI264" s="113"/>
      <c r="AK264"/>
      <c r="AL264"/>
      <c r="AM264"/>
    </row>
    <row r="265" spans="1:39" s="157" customFormat="1" x14ac:dyDescent="0.25">
      <c r="A265" s="113"/>
      <c r="B265" s="113"/>
      <c r="C265" s="113"/>
      <c r="D265" s="113"/>
      <c r="E265" s="113"/>
      <c r="F265" s="113"/>
      <c r="G265" s="113"/>
      <c r="H265" s="113"/>
      <c r="I265" s="113"/>
      <c r="J265" s="113"/>
      <c r="K265" s="114"/>
      <c r="L265" s="114"/>
      <c r="M265" s="114"/>
      <c r="N265" s="114"/>
      <c r="O265" s="114"/>
      <c r="P265" s="114"/>
      <c r="Q265" s="156"/>
      <c r="R265" s="156"/>
      <c r="S265" s="156"/>
      <c r="T265" s="156"/>
      <c r="U265" s="156"/>
      <c r="V265" s="156"/>
      <c r="W265" s="156"/>
      <c r="X265" s="114">
        <v>0</v>
      </c>
      <c r="Y265" s="114">
        <v>0</v>
      </c>
      <c r="Z265" s="114">
        <f t="shared" si="4"/>
        <v>0</v>
      </c>
      <c r="AA265" s="114">
        <v>0</v>
      </c>
      <c r="AB265" s="114">
        <v>0</v>
      </c>
      <c r="AC265" s="114">
        <v>0</v>
      </c>
      <c r="AD265" s="114">
        <v>0</v>
      </c>
      <c r="AE265" s="114"/>
      <c r="AF265" s="114">
        <v>0</v>
      </c>
      <c r="AG265" s="114">
        <v>0</v>
      </c>
      <c r="AH265" s="114">
        <v>0</v>
      </c>
      <c r="AI265" s="113"/>
      <c r="AK265"/>
      <c r="AL265"/>
      <c r="AM265"/>
    </row>
    <row r="266" spans="1:39" s="157" customFormat="1" x14ac:dyDescent="0.25">
      <c r="A266" s="113"/>
      <c r="B266" s="113"/>
      <c r="C266" s="113"/>
      <c r="D266" s="113"/>
      <c r="E266" s="113"/>
      <c r="F266" s="113"/>
      <c r="G266" s="113"/>
      <c r="H266" s="113"/>
      <c r="I266" s="113"/>
      <c r="J266" s="113"/>
      <c r="K266" s="114"/>
      <c r="L266" s="114"/>
      <c r="M266" s="114"/>
      <c r="N266" s="114"/>
      <c r="O266" s="114"/>
      <c r="P266" s="114"/>
      <c r="Q266" s="156"/>
      <c r="R266" s="156"/>
      <c r="S266" s="156"/>
      <c r="T266" s="156"/>
      <c r="U266" s="156"/>
      <c r="V266" s="156"/>
      <c r="W266" s="156"/>
      <c r="X266" s="114">
        <v>0</v>
      </c>
      <c r="Y266" s="114">
        <v>0</v>
      </c>
      <c r="Z266" s="114">
        <f t="shared" si="4"/>
        <v>0</v>
      </c>
      <c r="AA266" s="114">
        <v>0</v>
      </c>
      <c r="AB266" s="114">
        <v>0</v>
      </c>
      <c r="AC266" s="114">
        <v>0</v>
      </c>
      <c r="AD266" s="114">
        <v>0</v>
      </c>
      <c r="AE266" s="114"/>
      <c r="AF266" s="114">
        <v>0</v>
      </c>
      <c r="AG266" s="114">
        <v>0</v>
      </c>
      <c r="AH266" s="114">
        <v>0</v>
      </c>
      <c r="AI266" s="113"/>
      <c r="AK266"/>
      <c r="AL266"/>
      <c r="AM266"/>
    </row>
    <row r="267" spans="1:39" s="157" customFormat="1" x14ac:dyDescent="0.25">
      <c r="A267" s="113"/>
      <c r="B267" s="113"/>
      <c r="C267" s="113"/>
      <c r="D267" s="113"/>
      <c r="E267" s="113"/>
      <c r="F267" s="113"/>
      <c r="G267" s="113"/>
      <c r="H267" s="113"/>
      <c r="I267" s="113"/>
      <c r="J267" s="113"/>
      <c r="K267" s="114"/>
      <c r="L267" s="114"/>
      <c r="M267" s="114"/>
      <c r="N267" s="114"/>
      <c r="O267" s="114"/>
      <c r="P267" s="114"/>
      <c r="Q267" s="156"/>
      <c r="R267" s="156"/>
      <c r="S267" s="156"/>
      <c r="T267" s="156"/>
      <c r="U267" s="156"/>
      <c r="V267" s="156"/>
      <c r="W267" s="156"/>
      <c r="X267" s="114">
        <v>0</v>
      </c>
      <c r="Y267" s="114">
        <v>0</v>
      </c>
      <c r="Z267" s="114">
        <f t="shared" si="4"/>
        <v>0</v>
      </c>
      <c r="AA267" s="114">
        <v>0</v>
      </c>
      <c r="AB267" s="114">
        <v>0</v>
      </c>
      <c r="AC267" s="114">
        <v>0</v>
      </c>
      <c r="AD267" s="114">
        <v>0</v>
      </c>
      <c r="AE267" s="114"/>
      <c r="AF267" s="114">
        <v>0</v>
      </c>
      <c r="AG267" s="114">
        <v>0</v>
      </c>
      <c r="AH267" s="114">
        <v>0</v>
      </c>
      <c r="AI267" s="113"/>
      <c r="AK267"/>
      <c r="AL267"/>
      <c r="AM267"/>
    </row>
    <row r="268" spans="1:39" s="157" customFormat="1" x14ac:dyDescent="0.25">
      <c r="A268" s="113"/>
      <c r="B268" s="113"/>
      <c r="C268" s="113"/>
      <c r="D268" s="113"/>
      <c r="E268" s="113"/>
      <c r="F268" s="113"/>
      <c r="G268" s="113"/>
      <c r="H268" s="113"/>
      <c r="I268" s="113"/>
      <c r="J268" s="113"/>
      <c r="K268" s="114"/>
      <c r="L268" s="114"/>
      <c r="M268" s="114"/>
      <c r="N268" s="114"/>
      <c r="O268" s="114"/>
      <c r="P268" s="114"/>
      <c r="Q268" s="156"/>
      <c r="R268" s="156"/>
      <c r="S268" s="156"/>
      <c r="T268" s="156"/>
      <c r="U268" s="156"/>
      <c r="V268" s="156"/>
      <c r="W268" s="156"/>
      <c r="X268" s="114">
        <v>0</v>
      </c>
      <c r="Y268" s="114">
        <v>0</v>
      </c>
      <c r="Z268" s="114">
        <f t="shared" si="4"/>
        <v>0</v>
      </c>
      <c r="AA268" s="114">
        <v>0</v>
      </c>
      <c r="AB268" s="114">
        <v>0</v>
      </c>
      <c r="AC268" s="114">
        <v>0</v>
      </c>
      <c r="AD268" s="114">
        <v>0</v>
      </c>
      <c r="AE268" s="114"/>
      <c r="AF268" s="114">
        <v>0</v>
      </c>
      <c r="AG268" s="114">
        <v>0</v>
      </c>
      <c r="AH268" s="114">
        <v>0</v>
      </c>
      <c r="AI268" s="113"/>
      <c r="AK268"/>
      <c r="AL268"/>
      <c r="AM268"/>
    </row>
    <row r="269" spans="1:39" s="157" customFormat="1" x14ac:dyDescent="0.25">
      <c r="A269" s="113"/>
      <c r="B269" s="113"/>
      <c r="C269" s="113"/>
      <c r="D269" s="113"/>
      <c r="E269" s="113"/>
      <c r="F269" s="113"/>
      <c r="G269" s="113"/>
      <c r="H269" s="113"/>
      <c r="I269" s="113"/>
      <c r="J269" s="113"/>
      <c r="K269" s="114"/>
      <c r="L269" s="114"/>
      <c r="M269" s="114"/>
      <c r="N269" s="114"/>
      <c r="O269" s="114"/>
      <c r="P269" s="114"/>
      <c r="Q269" s="156"/>
      <c r="R269" s="156"/>
      <c r="S269" s="156"/>
      <c r="T269" s="156"/>
      <c r="U269" s="156"/>
      <c r="V269" s="156"/>
      <c r="W269" s="156"/>
      <c r="X269" s="114">
        <v>0</v>
      </c>
      <c r="Y269" s="114">
        <v>0</v>
      </c>
      <c r="Z269" s="114">
        <f t="shared" si="4"/>
        <v>0</v>
      </c>
      <c r="AA269" s="114">
        <v>0</v>
      </c>
      <c r="AB269" s="114">
        <v>0</v>
      </c>
      <c r="AC269" s="114">
        <v>0</v>
      </c>
      <c r="AD269" s="114">
        <v>0</v>
      </c>
      <c r="AE269" s="114"/>
      <c r="AF269" s="114">
        <v>0</v>
      </c>
      <c r="AG269" s="114">
        <v>0</v>
      </c>
      <c r="AH269" s="114">
        <v>0</v>
      </c>
      <c r="AI269" s="113"/>
      <c r="AK269"/>
      <c r="AL269"/>
      <c r="AM269"/>
    </row>
    <row r="270" spans="1:39" s="157" customFormat="1" x14ac:dyDescent="0.25">
      <c r="A270" s="113"/>
      <c r="B270" s="113"/>
      <c r="C270" s="113"/>
      <c r="D270" s="113"/>
      <c r="E270" s="113"/>
      <c r="F270" s="113"/>
      <c r="G270" s="113"/>
      <c r="H270" s="113"/>
      <c r="I270" s="113"/>
      <c r="J270" s="113"/>
      <c r="K270" s="114"/>
      <c r="L270" s="114"/>
      <c r="M270" s="114"/>
      <c r="N270" s="114"/>
      <c r="O270" s="114"/>
      <c r="P270" s="114"/>
      <c r="Q270" s="156"/>
      <c r="R270" s="156"/>
      <c r="S270" s="156"/>
      <c r="T270" s="156"/>
      <c r="U270" s="156"/>
      <c r="V270" s="156"/>
      <c r="W270" s="156"/>
      <c r="X270" s="114">
        <v>0</v>
      </c>
      <c r="Y270" s="114">
        <v>0</v>
      </c>
      <c r="Z270" s="114">
        <f t="shared" si="4"/>
        <v>0</v>
      </c>
      <c r="AA270" s="114">
        <v>0</v>
      </c>
      <c r="AB270" s="114">
        <v>0</v>
      </c>
      <c r="AC270" s="114">
        <v>0</v>
      </c>
      <c r="AD270" s="114">
        <v>0</v>
      </c>
      <c r="AE270" s="114"/>
      <c r="AF270" s="114">
        <v>0</v>
      </c>
      <c r="AG270" s="114">
        <v>0</v>
      </c>
      <c r="AH270" s="114">
        <v>0</v>
      </c>
      <c r="AI270" s="113"/>
      <c r="AK270"/>
      <c r="AL270"/>
      <c r="AM270"/>
    </row>
    <row r="271" spans="1:39" s="157" customFormat="1" x14ac:dyDescent="0.25">
      <c r="A271" s="113"/>
      <c r="B271" s="113"/>
      <c r="C271" s="113"/>
      <c r="D271" s="113"/>
      <c r="E271" s="113"/>
      <c r="F271" s="113"/>
      <c r="G271" s="113"/>
      <c r="H271" s="113"/>
      <c r="I271" s="113"/>
      <c r="J271" s="113"/>
      <c r="K271" s="114"/>
      <c r="L271" s="114"/>
      <c r="M271" s="114"/>
      <c r="N271" s="114"/>
      <c r="O271" s="114"/>
      <c r="P271" s="114"/>
      <c r="Q271" s="156"/>
      <c r="R271" s="156"/>
      <c r="S271" s="156"/>
      <c r="T271" s="156"/>
      <c r="U271" s="156"/>
      <c r="V271" s="156"/>
      <c r="W271" s="156"/>
      <c r="X271" s="114">
        <v>0</v>
      </c>
      <c r="Y271" s="114">
        <v>0</v>
      </c>
      <c r="Z271" s="114">
        <f t="shared" si="4"/>
        <v>0</v>
      </c>
      <c r="AA271" s="114">
        <v>0</v>
      </c>
      <c r="AB271" s="114">
        <v>0</v>
      </c>
      <c r="AC271" s="114">
        <v>0</v>
      </c>
      <c r="AD271" s="114">
        <v>0</v>
      </c>
      <c r="AE271" s="114"/>
      <c r="AF271" s="114">
        <v>0</v>
      </c>
      <c r="AG271" s="114">
        <v>0</v>
      </c>
      <c r="AH271" s="114">
        <v>0</v>
      </c>
      <c r="AI271" s="113"/>
      <c r="AK271"/>
      <c r="AL271"/>
      <c r="AM271"/>
    </row>
    <row r="272" spans="1:39" s="157" customFormat="1" x14ac:dyDescent="0.25">
      <c r="A272" s="113"/>
      <c r="B272" s="113"/>
      <c r="C272" s="113"/>
      <c r="D272" s="113"/>
      <c r="E272" s="113"/>
      <c r="F272" s="113"/>
      <c r="G272" s="113"/>
      <c r="H272" s="113"/>
      <c r="I272" s="113"/>
      <c r="J272" s="113"/>
      <c r="K272" s="114"/>
      <c r="L272" s="114"/>
      <c r="M272" s="114"/>
      <c r="N272" s="114"/>
      <c r="O272" s="114"/>
      <c r="P272" s="114"/>
      <c r="Q272" s="156"/>
      <c r="R272" s="156"/>
      <c r="S272" s="156"/>
      <c r="T272" s="156"/>
      <c r="U272" s="156"/>
      <c r="V272" s="156"/>
      <c r="W272" s="156"/>
      <c r="X272" s="114">
        <v>0</v>
      </c>
      <c r="Y272" s="114">
        <v>0</v>
      </c>
      <c r="Z272" s="114">
        <f t="shared" si="4"/>
        <v>0</v>
      </c>
      <c r="AA272" s="114">
        <v>0</v>
      </c>
      <c r="AB272" s="114">
        <v>0</v>
      </c>
      <c r="AC272" s="114">
        <v>0</v>
      </c>
      <c r="AD272" s="114">
        <v>0</v>
      </c>
      <c r="AE272" s="114"/>
      <c r="AF272" s="114">
        <v>0</v>
      </c>
      <c r="AG272" s="114">
        <v>0</v>
      </c>
      <c r="AH272" s="114">
        <v>0</v>
      </c>
      <c r="AI272" s="113"/>
      <c r="AK272"/>
      <c r="AL272"/>
      <c r="AM272"/>
    </row>
    <row r="273" spans="1:39" s="157" customFormat="1" x14ac:dyDescent="0.25">
      <c r="A273" s="113"/>
      <c r="B273" s="113"/>
      <c r="C273" s="113"/>
      <c r="D273" s="113"/>
      <c r="E273" s="113"/>
      <c r="F273" s="113"/>
      <c r="G273" s="113"/>
      <c r="H273" s="113"/>
      <c r="I273" s="113"/>
      <c r="J273" s="113"/>
      <c r="K273" s="114"/>
      <c r="L273" s="114"/>
      <c r="M273" s="114"/>
      <c r="N273" s="114"/>
      <c r="O273" s="114"/>
      <c r="P273" s="114"/>
      <c r="Q273" s="156"/>
      <c r="R273" s="156"/>
      <c r="S273" s="156"/>
      <c r="T273" s="156"/>
      <c r="U273" s="156"/>
      <c r="V273" s="156"/>
      <c r="W273" s="156"/>
      <c r="X273" s="114">
        <v>0</v>
      </c>
      <c r="Y273" s="114">
        <v>0</v>
      </c>
      <c r="Z273" s="114">
        <f t="shared" si="4"/>
        <v>0</v>
      </c>
      <c r="AA273" s="114">
        <v>0</v>
      </c>
      <c r="AB273" s="114">
        <v>0</v>
      </c>
      <c r="AC273" s="114">
        <v>0</v>
      </c>
      <c r="AD273" s="114">
        <v>0</v>
      </c>
      <c r="AE273" s="114"/>
      <c r="AF273" s="114">
        <v>0</v>
      </c>
      <c r="AG273" s="114">
        <v>0</v>
      </c>
      <c r="AH273" s="114">
        <v>0</v>
      </c>
      <c r="AI273" s="113"/>
      <c r="AK273"/>
      <c r="AL273"/>
      <c r="AM273"/>
    </row>
    <row r="274" spans="1:39" s="157" customFormat="1" x14ac:dyDescent="0.25">
      <c r="A274" s="113"/>
      <c r="B274" s="113"/>
      <c r="C274" s="113"/>
      <c r="D274" s="113"/>
      <c r="E274" s="113"/>
      <c r="F274" s="113"/>
      <c r="G274" s="113"/>
      <c r="H274" s="113"/>
      <c r="I274" s="113"/>
      <c r="J274" s="113"/>
      <c r="K274" s="114"/>
      <c r="L274" s="114"/>
      <c r="M274" s="114"/>
      <c r="N274" s="114"/>
      <c r="O274" s="114"/>
      <c r="P274" s="114"/>
      <c r="Q274" s="156"/>
      <c r="R274" s="156"/>
      <c r="S274" s="156"/>
      <c r="T274" s="156"/>
      <c r="U274" s="156"/>
      <c r="V274" s="156"/>
      <c r="W274" s="156"/>
      <c r="X274" s="114">
        <v>0</v>
      </c>
      <c r="Y274" s="114">
        <v>0</v>
      </c>
      <c r="Z274" s="114"/>
      <c r="AA274" s="114"/>
      <c r="AB274" s="114"/>
      <c r="AC274" s="114"/>
      <c r="AD274" s="114"/>
      <c r="AE274" s="114"/>
      <c r="AF274" s="114"/>
      <c r="AG274" s="114"/>
      <c r="AH274" s="114"/>
      <c r="AI274" s="113"/>
      <c r="AK274"/>
      <c r="AL274"/>
      <c r="AM274"/>
    </row>
  </sheetData>
  <mergeCells count="150">
    <mergeCell ref="A6:D6"/>
    <mergeCell ref="E6:I6"/>
    <mergeCell ref="A7:D7"/>
    <mergeCell ref="E7:F7"/>
    <mergeCell ref="A10:B10"/>
    <mergeCell ref="C10:D10"/>
    <mergeCell ref="E10:F10"/>
    <mergeCell ref="G10:I10"/>
    <mergeCell ref="B2:D2"/>
    <mergeCell ref="H2:J2"/>
    <mergeCell ref="A3:J3"/>
    <mergeCell ref="A4:D4"/>
    <mergeCell ref="E4:F4"/>
    <mergeCell ref="A5:D5"/>
    <mergeCell ref="E5:F5"/>
    <mergeCell ref="G5:H5"/>
    <mergeCell ref="A17:B17"/>
    <mergeCell ref="C17:I17"/>
    <mergeCell ref="L17:O17"/>
    <mergeCell ref="A19:B19"/>
    <mergeCell ref="C19:I19"/>
    <mergeCell ref="H21:I21"/>
    <mergeCell ref="A11:B11"/>
    <mergeCell ref="C11:D11"/>
    <mergeCell ref="F11:I11"/>
    <mergeCell ref="A13:I13"/>
    <mergeCell ref="A15:B15"/>
    <mergeCell ref="C15:I15"/>
    <mergeCell ref="H28:I28"/>
    <mergeCell ref="H29:I29"/>
    <mergeCell ref="H30:I30"/>
    <mergeCell ref="H31:I31"/>
    <mergeCell ref="H32:I32"/>
    <mergeCell ref="H33:I33"/>
    <mergeCell ref="H22:I22"/>
    <mergeCell ref="H23:I23"/>
    <mergeCell ref="H24:I24"/>
    <mergeCell ref="H25:I25"/>
    <mergeCell ref="H26:I26"/>
    <mergeCell ref="H27:I27"/>
    <mergeCell ref="H40:I40"/>
    <mergeCell ref="H41:I41"/>
    <mergeCell ref="H42:I42"/>
    <mergeCell ref="H43:I43"/>
    <mergeCell ref="H44:I44"/>
    <mergeCell ref="H45:I45"/>
    <mergeCell ref="H34:I34"/>
    <mergeCell ref="H35:I35"/>
    <mergeCell ref="H36:I36"/>
    <mergeCell ref="H37:I37"/>
    <mergeCell ref="H38:I38"/>
    <mergeCell ref="H39:I39"/>
    <mergeCell ref="H52:I52"/>
    <mergeCell ref="H53:I53"/>
    <mergeCell ref="H54:I54"/>
    <mergeCell ref="H55:I55"/>
    <mergeCell ref="H56:I56"/>
    <mergeCell ref="H57:I57"/>
    <mergeCell ref="H46:I46"/>
    <mergeCell ref="H47:I47"/>
    <mergeCell ref="H48:I48"/>
    <mergeCell ref="H49:I49"/>
    <mergeCell ref="H50:I50"/>
    <mergeCell ref="H51:I51"/>
    <mergeCell ref="H64:I64"/>
    <mergeCell ref="H65:I65"/>
    <mergeCell ref="F66:G66"/>
    <mergeCell ref="H66:I66"/>
    <mergeCell ref="F67:G67"/>
    <mergeCell ref="H67:I67"/>
    <mergeCell ref="H58:I58"/>
    <mergeCell ref="H59:I59"/>
    <mergeCell ref="H60:I60"/>
    <mergeCell ref="H61:I61"/>
    <mergeCell ref="H62:I62"/>
    <mergeCell ref="H63:I63"/>
    <mergeCell ref="H74:I74"/>
    <mergeCell ref="H75:I75"/>
    <mergeCell ref="H76:I76"/>
    <mergeCell ref="H77:I77"/>
    <mergeCell ref="H78:I78"/>
    <mergeCell ref="H79:I79"/>
    <mergeCell ref="H68:I68"/>
    <mergeCell ref="H69:I69"/>
    <mergeCell ref="H70:I70"/>
    <mergeCell ref="H71:I71"/>
    <mergeCell ref="H72:I72"/>
    <mergeCell ref="H73:I73"/>
    <mergeCell ref="H86:I86"/>
    <mergeCell ref="H87:I87"/>
    <mergeCell ref="H88:I88"/>
    <mergeCell ref="H89:I89"/>
    <mergeCell ref="H90:I90"/>
    <mergeCell ref="H91:I91"/>
    <mergeCell ref="H80:I80"/>
    <mergeCell ref="H81:I81"/>
    <mergeCell ref="H82:I82"/>
    <mergeCell ref="H83:I83"/>
    <mergeCell ref="H84:I84"/>
    <mergeCell ref="H85:I85"/>
    <mergeCell ref="H98:I98"/>
    <mergeCell ref="H99:I99"/>
    <mergeCell ref="H100:I100"/>
    <mergeCell ref="H101:I101"/>
    <mergeCell ref="H102:I102"/>
    <mergeCell ref="H103:I103"/>
    <mergeCell ref="H92:I92"/>
    <mergeCell ref="H93:I93"/>
    <mergeCell ref="H94:I94"/>
    <mergeCell ref="H95:I95"/>
    <mergeCell ref="H96:I96"/>
    <mergeCell ref="H97:I97"/>
    <mergeCell ref="H110:I110"/>
    <mergeCell ref="H111:I111"/>
    <mergeCell ref="H112:I112"/>
    <mergeCell ref="H113:I113"/>
    <mergeCell ref="H114:I114"/>
    <mergeCell ref="H115:I115"/>
    <mergeCell ref="H104:I104"/>
    <mergeCell ref="H105:I105"/>
    <mergeCell ref="H106:I106"/>
    <mergeCell ref="H107:I107"/>
    <mergeCell ref="H108:I108"/>
    <mergeCell ref="H109:I109"/>
    <mergeCell ref="H122:I122"/>
    <mergeCell ref="H123:I123"/>
    <mergeCell ref="H124:I124"/>
    <mergeCell ref="H125:I125"/>
    <mergeCell ref="E126:G126"/>
    <mergeCell ref="H126:I126"/>
    <mergeCell ref="H116:I116"/>
    <mergeCell ref="H117:I117"/>
    <mergeCell ref="H118:I118"/>
    <mergeCell ref="H119:I119"/>
    <mergeCell ref="H120:I120"/>
    <mergeCell ref="H121:I121"/>
    <mergeCell ref="F155:I155"/>
    <mergeCell ref="A132:I132"/>
    <mergeCell ref="E133:G133"/>
    <mergeCell ref="H133:I133"/>
    <mergeCell ref="A146:D149"/>
    <mergeCell ref="F146:I146"/>
    <mergeCell ref="F148:I148"/>
    <mergeCell ref="E127:G127"/>
    <mergeCell ref="H127:I127"/>
    <mergeCell ref="H128:I128"/>
    <mergeCell ref="E129:G129"/>
    <mergeCell ref="H129:I129"/>
    <mergeCell ref="A131:D131"/>
    <mergeCell ref="H131:I131"/>
  </mergeCells>
  <dataValidations count="2">
    <dataValidation type="list" allowBlank="1" showInputMessage="1" showErrorMessage="1" sqref="M8:N9" xr:uid="{A7938ACB-90EB-43AB-9BA0-2E344F4CE027}">
      <formula1>$X$175:$X$183</formula1>
    </dataValidation>
    <dataValidation type="list" allowBlank="1" showInputMessage="1" showErrorMessage="1" sqref="M11" xr:uid="{DA5774CE-6232-45D9-AABD-3F2AA5DFB63A}">
      <formula1>$S$176:$S$187</formula1>
    </dataValidation>
  </dataValidations>
  <hyperlinks>
    <hyperlink ref="AE178" r:id="rId1" xr:uid="{7238EFA2-F72B-4A41-9F81-A6473C6A24D5}"/>
    <hyperlink ref="AE177" r:id="rId2" xr:uid="{B25CECBE-B44A-42AA-96B9-8C4651312C43}"/>
    <hyperlink ref="AE176" r:id="rId3" xr:uid="{26FA697C-6783-4FD1-8DE6-A808DE037979}"/>
    <hyperlink ref="AE179" r:id="rId4" xr:uid="{03B49666-221E-4DD1-85CF-D5688B74BD3D}"/>
    <hyperlink ref="AE180" r:id="rId5" xr:uid="{F24B9956-8C61-45ED-9BF0-0688F6046C4D}"/>
    <hyperlink ref="AE181" r:id="rId6" xr:uid="{704CAC3A-ED48-449A-A006-3E815DA258A9}"/>
  </hyperlinks>
  <printOptions horizontalCentered="1"/>
  <pageMargins left="0.4" right="0.4" top="0.65" bottom="0.4" header="0.25" footer="0.25"/>
  <pageSetup paperSize="9" scale="80" orientation="portrait" horizontalDpi="1200" verticalDpi="1200" r:id="rId7"/>
  <headerFooter alignWithMargins="0">
    <oddFooter>&amp;C&amp;"Arial,Bold"&amp;8Blue Water Trade Winds Pvt. Ltd.&amp;"Arial,Regular"&amp;10
&amp;7 4 Siddarth Enclave GMS Road Ballupur Dehradun - 248001 Uttarkhand INDIA
Tel:+91-135-2649301, 2649464 Corporate Email: info@bwesglobal.com Website:www.bwesglobal.com</oddFooter>
  </headerFooter>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38B4B-612F-4B7D-9985-3EA1121D4A27}">
  <sheetPr>
    <tabColor rgb="FF006600"/>
  </sheetPr>
  <dimension ref="A1:AX274"/>
  <sheetViews>
    <sheetView showZeros="0" view="pageBreakPreview" topLeftCell="A27" zoomScale="95" zoomScaleNormal="91" zoomScaleSheetLayoutView="95" workbookViewId="0">
      <selection activeCell="F30" sqref="F30"/>
    </sheetView>
  </sheetViews>
  <sheetFormatPr defaultColWidth="9.140625" defaultRowHeight="15" x14ac:dyDescent="0.25"/>
  <cols>
    <col min="1" max="1" width="4.28515625" style="113" customWidth="1"/>
    <col min="2" max="2" width="16" style="113" customWidth="1"/>
    <col min="3" max="3" width="20.42578125" style="113" bestFit="1" customWidth="1"/>
    <col min="4" max="4" width="18.85546875" style="113" customWidth="1"/>
    <col min="5" max="5" width="9.42578125" style="113" customWidth="1"/>
    <col min="6" max="6" width="11.28515625" style="113" customWidth="1"/>
    <col min="7" max="7" width="4.85546875" style="113" customWidth="1"/>
    <col min="8" max="8" width="6.42578125" style="113" customWidth="1"/>
    <col min="9" max="9" width="10.85546875" style="113" customWidth="1"/>
    <col min="10" max="10" width="0.7109375" style="114" customWidth="1"/>
    <col min="11" max="11" width="0.85546875" style="114" customWidth="1"/>
    <col min="12" max="12" width="13.5703125" style="114" hidden="1" customWidth="1"/>
    <col min="13" max="13" width="9.140625" style="114" hidden="1" customWidth="1"/>
    <col min="14" max="14" width="13.28515625" style="114" hidden="1" customWidth="1"/>
    <col min="15" max="15" width="9.140625" style="114" hidden="1" customWidth="1"/>
    <col min="16" max="16" width="13.85546875" style="114" hidden="1" customWidth="1"/>
    <col min="17" max="18" width="27.28515625" style="156" hidden="1" customWidth="1"/>
    <col min="19" max="19" width="25.42578125" style="156" hidden="1" customWidth="1"/>
    <col min="20" max="20" width="23.28515625" style="156" hidden="1" customWidth="1"/>
    <col min="21" max="22" width="5.7109375" style="156" hidden="1" customWidth="1"/>
    <col min="23" max="23" width="0" style="156" hidden="1" customWidth="1"/>
    <col min="24" max="24" width="19.5703125" style="114" hidden="1" customWidth="1"/>
    <col min="25" max="25" width="8.85546875" style="114" hidden="1" customWidth="1"/>
    <col min="26" max="26" width="19.5703125" style="114" hidden="1" customWidth="1"/>
    <col min="27" max="27" width="23.5703125" style="114" hidden="1" customWidth="1"/>
    <col min="28" max="28" width="0.7109375" style="114" hidden="1" customWidth="1"/>
    <col min="29" max="29" width="0.85546875" style="114" hidden="1" customWidth="1"/>
    <col min="30" max="31" width="0.5703125" style="114" hidden="1" customWidth="1"/>
    <col min="32" max="32" width="0.7109375" style="114" hidden="1" customWidth="1"/>
    <col min="33" max="34" width="0.5703125" style="114" hidden="1" customWidth="1"/>
    <col min="35" max="35" width="0.5703125" style="114" customWidth="1"/>
    <col min="36" max="36" width="1.140625" style="157" customWidth="1"/>
    <col min="37" max="37" width="25.42578125" customWidth="1"/>
    <col min="38" max="38" width="12.7109375" customWidth="1"/>
    <col min="39" max="39" width="20" customWidth="1"/>
    <col min="40" max="50" width="9.140625" style="157"/>
    <col min="51" max="16384" width="9.140625" style="113"/>
  </cols>
  <sheetData>
    <row r="1" spans="1:50" ht="24" hidden="1" customHeight="1" x14ac:dyDescent="0.25">
      <c r="A1" s="155"/>
      <c r="B1" s="155"/>
      <c r="C1" s="155"/>
      <c r="D1" s="155"/>
      <c r="E1" s="111"/>
      <c r="F1" s="112"/>
      <c r="G1" s="155"/>
    </row>
    <row r="2" spans="1:50" ht="24" hidden="1" customHeight="1" x14ac:dyDescent="0.25">
      <c r="A2" s="114"/>
      <c r="B2" s="335"/>
      <c r="C2" s="335"/>
      <c r="D2" s="335"/>
      <c r="E2" s="115"/>
      <c r="F2" s="116"/>
      <c r="G2" s="155"/>
      <c r="H2" s="336"/>
      <c r="I2" s="336"/>
      <c r="J2" s="336"/>
    </row>
    <row r="3" spans="1:50" ht="39.75" customHeight="1" x14ac:dyDescent="0.25">
      <c r="A3" s="337"/>
      <c r="B3" s="337"/>
      <c r="C3" s="337"/>
      <c r="D3" s="337"/>
      <c r="E3" s="337"/>
      <c r="F3" s="337"/>
      <c r="G3" s="337"/>
      <c r="H3" s="337"/>
      <c r="I3" s="337"/>
      <c r="J3" s="337"/>
      <c r="N3" s="117"/>
      <c r="O3" s="118"/>
      <c r="P3" s="118"/>
    </row>
    <row r="4" spans="1:50" ht="15" customHeight="1" x14ac:dyDescent="0.25">
      <c r="A4" s="338" t="s">
        <v>75</v>
      </c>
      <c r="B4" s="338"/>
      <c r="C4" s="338"/>
      <c r="D4" s="339"/>
      <c r="E4" s="339" t="s">
        <v>74</v>
      </c>
      <c r="F4" s="340"/>
      <c r="G4" s="308" t="s">
        <v>243</v>
      </c>
      <c r="H4" s="158"/>
      <c r="I4" s="159"/>
      <c r="J4" s="119"/>
      <c r="L4" s="114" t="s">
        <v>73</v>
      </c>
      <c r="N4" s="118"/>
      <c r="O4" s="118"/>
      <c r="P4" s="118"/>
    </row>
    <row r="5" spans="1:50" s="122" customFormat="1" ht="15.95" customHeight="1" x14ac:dyDescent="0.25">
      <c r="A5" s="341" t="s">
        <v>184</v>
      </c>
      <c r="B5" s="342"/>
      <c r="C5" s="342"/>
      <c r="D5" s="343"/>
      <c r="E5" s="344" t="s">
        <v>72</v>
      </c>
      <c r="F5" s="345"/>
      <c r="G5" s="346">
        <v>44107</v>
      </c>
      <c r="H5" s="346"/>
      <c r="I5" s="160"/>
      <c r="J5" s="119"/>
      <c r="K5" s="119"/>
      <c r="L5" s="120">
        <v>7</v>
      </c>
      <c r="M5" s="119"/>
      <c r="N5" s="121"/>
      <c r="O5" s="121"/>
      <c r="P5" s="121"/>
      <c r="Q5" s="161"/>
      <c r="R5" s="161"/>
      <c r="S5" s="161"/>
      <c r="T5" s="161"/>
      <c r="U5" s="161"/>
      <c r="V5" s="161"/>
      <c r="W5" s="161"/>
      <c r="X5" s="119"/>
      <c r="Y5" s="119"/>
      <c r="Z5" s="119"/>
      <c r="AA5" s="119"/>
      <c r="AB5" s="119"/>
      <c r="AC5" s="119"/>
      <c r="AD5" s="119"/>
      <c r="AE5" s="119"/>
      <c r="AF5" s="119"/>
      <c r="AG5" s="119"/>
      <c r="AH5" s="119"/>
      <c r="AI5" s="119"/>
      <c r="AJ5" s="157"/>
      <c r="AK5"/>
      <c r="AL5"/>
      <c r="AM5"/>
      <c r="AN5" s="157"/>
      <c r="AO5" s="157"/>
      <c r="AP5" s="157"/>
      <c r="AQ5" s="157"/>
      <c r="AR5" s="157"/>
      <c r="AS5" s="157"/>
      <c r="AT5" s="157"/>
      <c r="AU5" s="157"/>
      <c r="AV5" s="157"/>
      <c r="AW5" s="157"/>
      <c r="AX5" s="157"/>
    </row>
    <row r="6" spans="1:50" s="122" customFormat="1" ht="15.95" customHeight="1" x14ac:dyDescent="0.25">
      <c r="A6" s="317" t="s">
        <v>185</v>
      </c>
      <c r="B6" s="318"/>
      <c r="C6" s="318"/>
      <c r="D6" s="319"/>
      <c r="E6" s="320" t="s">
        <v>227</v>
      </c>
      <c r="F6" s="321"/>
      <c r="G6" s="321"/>
      <c r="H6" s="321"/>
      <c r="I6" s="322"/>
      <c r="J6" s="123"/>
      <c r="K6" s="123"/>
      <c r="L6" s="123"/>
      <c r="M6" s="119"/>
      <c r="N6" s="121"/>
      <c r="O6" s="121"/>
      <c r="P6" s="121"/>
      <c r="Q6" s="161"/>
      <c r="R6" s="161"/>
      <c r="S6" s="161"/>
      <c r="T6" s="161"/>
      <c r="U6" s="161"/>
      <c r="V6" s="161"/>
      <c r="W6" s="161"/>
      <c r="X6" s="119"/>
      <c r="Y6" s="119"/>
      <c r="Z6" s="119"/>
      <c r="AA6" s="119"/>
      <c r="AB6" s="119"/>
      <c r="AC6" s="119"/>
      <c r="AD6" s="119"/>
      <c r="AE6" s="119"/>
      <c r="AF6" s="119"/>
      <c r="AG6" s="119"/>
      <c r="AH6" s="119"/>
      <c r="AI6" s="119"/>
      <c r="AJ6" s="157"/>
      <c r="AK6"/>
      <c r="AL6"/>
      <c r="AM6"/>
      <c r="AN6" s="157"/>
      <c r="AO6" s="157"/>
      <c r="AP6" s="157"/>
      <c r="AQ6" s="157"/>
      <c r="AR6" s="157"/>
      <c r="AS6" s="157"/>
      <c r="AT6" s="157"/>
      <c r="AU6" s="157"/>
      <c r="AV6" s="157"/>
      <c r="AW6" s="157"/>
      <c r="AX6" s="157"/>
    </row>
    <row r="7" spans="1:50" s="122" customFormat="1" ht="15.95" customHeight="1" x14ac:dyDescent="0.25">
      <c r="A7" s="323" t="s">
        <v>186</v>
      </c>
      <c r="B7" s="324"/>
      <c r="C7" s="324"/>
      <c r="D7" s="325"/>
      <c r="E7" s="326" t="s">
        <v>70</v>
      </c>
      <c r="F7" s="327"/>
      <c r="G7" s="162" t="str">
        <f>G4</f>
        <v>1179/2021</v>
      </c>
      <c r="H7" s="163"/>
      <c r="I7" s="164"/>
      <c r="J7" s="119"/>
      <c r="K7" s="124"/>
      <c r="L7" s="119" t="s">
        <v>26</v>
      </c>
      <c r="M7" s="119"/>
      <c r="N7" s="119" t="s">
        <v>31</v>
      </c>
      <c r="O7" s="119"/>
      <c r="P7" s="119"/>
      <c r="Q7" s="161"/>
      <c r="R7" s="161"/>
      <c r="S7" s="161"/>
      <c r="T7" s="161"/>
      <c r="U7" s="161"/>
      <c r="V7" s="161"/>
      <c r="W7" s="161"/>
      <c r="X7" s="119"/>
      <c r="Y7" s="119"/>
      <c r="Z7" s="119"/>
      <c r="AA7" s="119"/>
      <c r="AB7" s="119"/>
      <c r="AC7" s="119"/>
      <c r="AD7" s="119"/>
      <c r="AE7" s="119"/>
      <c r="AF7" s="119"/>
      <c r="AG7" s="119"/>
      <c r="AH7" s="119"/>
      <c r="AI7" s="119"/>
      <c r="AJ7" s="157"/>
      <c r="AK7"/>
      <c r="AL7"/>
      <c r="AM7"/>
      <c r="AN7" s="157"/>
      <c r="AO7" s="157"/>
      <c r="AP7" s="157"/>
      <c r="AQ7" s="157"/>
      <c r="AR7" s="157"/>
      <c r="AS7" s="157"/>
      <c r="AT7" s="157"/>
      <c r="AU7" s="157"/>
      <c r="AV7" s="157"/>
      <c r="AW7" s="157"/>
      <c r="AX7" s="157"/>
    </row>
    <row r="8" spans="1:50" ht="2.25" customHeight="1" x14ac:dyDescent="0.25">
      <c r="A8" s="165"/>
      <c r="B8" s="165"/>
      <c r="C8" s="165"/>
      <c r="D8" s="165"/>
      <c r="E8" s="166"/>
      <c r="F8" s="166"/>
      <c r="G8" s="166"/>
      <c r="H8" s="166"/>
      <c r="I8" s="166"/>
      <c r="L8" s="125" t="str">
        <f>IF(M8="","",UPPER(M8))</f>
        <v>RELIANCE</v>
      </c>
      <c r="M8" s="126" t="s">
        <v>69</v>
      </c>
      <c r="N8" s="126" t="s">
        <v>69</v>
      </c>
    </row>
    <row r="9" spans="1:50" ht="3" customHeight="1" x14ac:dyDescent="0.25">
      <c r="A9" s="167"/>
      <c r="B9" s="167"/>
      <c r="C9" s="167"/>
      <c r="D9" s="168"/>
      <c r="E9" s="114"/>
      <c r="F9" s="114"/>
      <c r="G9" s="114"/>
      <c r="H9" s="114"/>
      <c r="I9" s="114"/>
      <c r="L9" s="125"/>
      <c r="M9" s="126"/>
      <c r="N9" s="126"/>
    </row>
    <row r="10" spans="1:50" ht="15.95" customHeight="1" x14ac:dyDescent="0.25">
      <c r="A10" s="328" t="s">
        <v>110</v>
      </c>
      <c r="B10" s="329"/>
      <c r="C10" s="330" t="s">
        <v>192</v>
      </c>
      <c r="D10" s="331"/>
      <c r="E10" s="332" t="s">
        <v>111</v>
      </c>
      <c r="F10" s="333"/>
      <c r="G10" s="333" t="s">
        <v>120</v>
      </c>
      <c r="H10" s="333"/>
      <c r="I10" s="334"/>
      <c r="L10" s="114" t="s">
        <v>67</v>
      </c>
      <c r="M10" s="114" t="s">
        <v>66</v>
      </c>
    </row>
    <row r="11" spans="1:50" ht="15.95" customHeight="1" x14ac:dyDescent="0.25">
      <c r="A11" s="328" t="s">
        <v>68</v>
      </c>
      <c r="B11" s="329"/>
      <c r="C11" s="357" t="s">
        <v>187</v>
      </c>
      <c r="D11" s="358"/>
      <c r="E11" s="169" t="s">
        <v>132</v>
      </c>
      <c r="F11" s="359" t="s">
        <v>244</v>
      </c>
      <c r="G11" s="359"/>
      <c r="H11" s="359"/>
      <c r="I11" s="360"/>
      <c r="L11" s="125" t="s">
        <v>65</v>
      </c>
      <c r="M11" s="125" t="s">
        <v>3</v>
      </c>
    </row>
    <row r="12" spans="1:50" ht="2.25" customHeight="1" x14ac:dyDescent="0.25">
      <c r="A12" s="114"/>
      <c r="B12" s="114"/>
      <c r="C12" s="114"/>
      <c r="D12" s="114"/>
      <c r="E12" s="114"/>
      <c r="F12" s="114"/>
      <c r="G12" s="114"/>
      <c r="H12" s="114"/>
      <c r="I12" s="114"/>
    </row>
    <row r="13" spans="1:50" ht="18" customHeight="1" x14ac:dyDescent="0.25">
      <c r="A13" s="361" t="s">
        <v>64</v>
      </c>
      <c r="B13" s="362"/>
      <c r="C13" s="362"/>
      <c r="D13" s="362"/>
      <c r="E13" s="362"/>
      <c r="F13" s="362"/>
      <c r="G13" s="362"/>
      <c r="H13" s="362"/>
      <c r="I13" s="363"/>
      <c r="J13" s="119"/>
      <c r="L13" s="126"/>
      <c r="M13" s="114" t="s">
        <v>63</v>
      </c>
    </row>
    <row r="14" spans="1:50" ht="5.0999999999999996" customHeight="1" x14ac:dyDescent="0.25">
      <c r="A14" s="127"/>
      <c r="B14" s="128"/>
      <c r="C14" s="128"/>
      <c r="D14" s="128"/>
      <c r="E14" s="129"/>
      <c r="F14" s="128"/>
      <c r="G14" s="128"/>
      <c r="H14" s="128"/>
      <c r="I14" s="130"/>
      <c r="J14" s="121"/>
    </row>
    <row r="15" spans="1:50" ht="15.95" customHeight="1" x14ac:dyDescent="0.25">
      <c r="A15" s="347" t="s">
        <v>118</v>
      </c>
      <c r="B15" s="348"/>
      <c r="C15" s="349" t="s">
        <v>193</v>
      </c>
      <c r="D15" s="349"/>
      <c r="E15" s="349"/>
      <c r="F15" s="349"/>
      <c r="G15" s="349"/>
      <c r="H15" s="349"/>
      <c r="I15" s="350"/>
      <c r="L15" s="114" t="s">
        <v>62</v>
      </c>
    </row>
    <row r="16" spans="1:50" ht="5.0999999999999996" customHeight="1" x14ac:dyDescent="0.25">
      <c r="A16" s="131"/>
      <c r="B16" s="132"/>
      <c r="C16" s="133"/>
      <c r="D16" s="133"/>
      <c r="E16" s="133"/>
      <c r="F16" s="133"/>
      <c r="G16" s="133"/>
      <c r="H16" s="133"/>
      <c r="I16" s="134"/>
    </row>
    <row r="17" spans="1:50" ht="15.95" customHeight="1" x14ac:dyDescent="0.25">
      <c r="A17" s="347" t="s">
        <v>117</v>
      </c>
      <c r="B17" s="348"/>
      <c r="C17" s="349" t="s">
        <v>61</v>
      </c>
      <c r="D17" s="349"/>
      <c r="E17" s="349"/>
      <c r="F17" s="349"/>
      <c r="G17" s="349"/>
      <c r="H17" s="349"/>
      <c r="I17" s="350"/>
      <c r="L17" s="351" t="str">
        <f>IF(N8="","",VLOOKUP(N8,$X$175:$AE$193,8,FALSE))</f>
        <v>\\172.16.5.100\Finance\Finance\Current\Finance\BIM\Reliance</v>
      </c>
      <c r="M17" s="351"/>
      <c r="N17" s="351"/>
      <c r="O17" s="351"/>
    </row>
    <row r="18" spans="1:50" ht="5.0999999999999996" customHeight="1" x14ac:dyDescent="0.25">
      <c r="A18" s="307"/>
      <c r="B18" s="305"/>
      <c r="C18" s="133"/>
      <c r="D18" s="133"/>
      <c r="E18" s="133"/>
      <c r="F18" s="133"/>
      <c r="G18" s="133"/>
      <c r="H18" s="133"/>
      <c r="I18" s="134"/>
    </row>
    <row r="19" spans="1:50" ht="15.95" customHeight="1" x14ac:dyDescent="0.25">
      <c r="A19" s="352" t="s">
        <v>116</v>
      </c>
      <c r="B19" s="353"/>
      <c r="C19" s="354" t="s">
        <v>194</v>
      </c>
      <c r="D19" s="354"/>
      <c r="E19" s="354"/>
      <c r="F19" s="354"/>
      <c r="G19" s="354"/>
      <c r="H19" s="354"/>
      <c r="I19" s="355"/>
      <c r="L19" s="114" t="s">
        <v>59</v>
      </c>
      <c r="M19" s="126">
        <v>13</v>
      </c>
    </row>
    <row r="20" spans="1:50" ht="2.25" customHeight="1" x14ac:dyDescent="0.25">
      <c r="A20" s="132"/>
      <c r="B20" s="132"/>
      <c r="C20" s="132"/>
      <c r="D20" s="132"/>
      <c r="E20" s="132"/>
      <c r="F20" s="132"/>
      <c r="G20" s="132"/>
      <c r="H20" s="132"/>
      <c r="I20" s="132"/>
    </row>
    <row r="21" spans="1:50" s="122" customFormat="1" ht="21.75" customHeight="1" thickBot="1" x14ac:dyDescent="0.3">
      <c r="A21" s="306" t="s">
        <v>188</v>
      </c>
      <c r="B21" s="215" t="s">
        <v>56</v>
      </c>
      <c r="C21" s="216" t="s">
        <v>55</v>
      </c>
      <c r="D21" s="216" t="s">
        <v>153</v>
      </c>
      <c r="E21" s="217" t="s">
        <v>154</v>
      </c>
      <c r="F21" s="306" t="s">
        <v>24</v>
      </c>
      <c r="G21" s="306" t="s">
        <v>54</v>
      </c>
      <c r="H21" s="356" t="s">
        <v>114</v>
      </c>
      <c r="I21" s="356"/>
      <c r="J21" s="119"/>
      <c r="K21" s="119"/>
      <c r="L21" s="119"/>
      <c r="M21" s="119" t="s">
        <v>52</v>
      </c>
      <c r="N21" s="119" t="s">
        <v>51</v>
      </c>
      <c r="O21" s="119" t="s">
        <v>50</v>
      </c>
      <c r="P21" s="161" t="s">
        <v>159</v>
      </c>
      <c r="Q21" s="161" t="s">
        <v>160</v>
      </c>
      <c r="R21" s="161" t="s">
        <v>161</v>
      </c>
      <c r="S21" s="161"/>
      <c r="T21" s="161"/>
      <c r="U21" s="161"/>
      <c r="V21" s="161"/>
      <c r="W21" s="119"/>
      <c r="X21" s="119"/>
      <c r="Y21" s="119"/>
      <c r="Z21" s="119"/>
      <c r="AA21" s="119"/>
      <c r="AB21" s="119"/>
      <c r="AC21" s="119"/>
      <c r="AD21" s="119"/>
      <c r="AE21" s="119"/>
      <c r="AF21" s="119"/>
      <c r="AG21" s="119"/>
      <c r="AH21" s="119"/>
      <c r="AI21" s="119"/>
      <c r="AJ21" s="157"/>
      <c r="AK21"/>
      <c r="AL21"/>
      <c r="AM21"/>
      <c r="AN21" s="157"/>
      <c r="AO21" s="157"/>
      <c r="AP21" s="157"/>
      <c r="AQ21" s="157"/>
      <c r="AR21" s="157"/>
      <c r="AS21" s="157"/>
      <c r="AT21" s="157"/>
      <c r="AU21" s="157"/>
      <c r="AV21" s="157"/>
      <c r="AW21" s="157"/>
      <c r="AX21" s="157"/>
    </row>
    <row r="22" spans="1:50" s="122" customFormat="1" ht="15" customHeight="1" thickBot="1" x14ac:dyDescent="0.3">
      <c r="A22" s="283">
        <v>1</v>
      </c>
      <c r="B22" s="284" t="s">
        <v>189</v>
      </c>
      <c r="C22" s="229" t="s">
        <v>140</v>
      </c>
      <c r="D22" s="229" t="s">
        <v>163</v>
      </c>
      <c r="E22" s="285">
        <v>28293</v>
      </c>
      <c r="F22" s="230">
        <v>13000</v>
      </c>
      <c r="G22" s="286">
        <v>1</v>
      </c>
      <c r="H22" s="366">
        <f t="shared" ref="H22:H65" si="0">G22*F22</f>
        <v>13000</v>
      </c>
      <c r="I22" s="367"/>
      <c r="J22" s="119"/>
      <c r="K22" s="119"/>
      <c r="L22" s="119"/>
      <c r="M22" s="119"/>
      <c r="N22" s="119"/>
      <c r="O22" s="119"/>
      <c r="P22" s="161" t="s">
        <v>143</v>
      </c>
      <c r="Q22" s="161" t="s">
        <v>167</v>
      </c>
      <c r="R22" s="161" t="s">
        <v>168</v>
      </c>
      <c r="S22" s="161" t="s">
        <v>168</v>
      </c>
      <c r="T22" s="161" t="s">
        <v>158</v>
      </c>
      <c r="U22" s="161">
        <v>13200</v>
      </c>
      <c r="V22" s="161"/>
      <c r="W22" s="119"/>
      <c r="X22" s="119" t="s">
        <v>149</v>
      </c>
      <c r="Y22" s="119">
        <v>1</v>
      </c>
      <c r="Z22" s="119"/>
      <c r="AA22" s="119"/>
      <c r="AB22" s="119"/>
      <c r="AC22" s="119"/>
      <c r="AD22" s="119"/>
      <c r="AE22" s="119"/>
      <c r="AF22" s="119"/>
      <c r="AG22" s="119"/>
      <c r="AH22" s="119"/>
      <c r="AI22" s="119"/>
      <c r="AJ22" s="157"/>
      <c r="AK22">
        <v>1</v>
      </c>
      <c r="AL22" t="s">
        <v>140</v>
      </c>
      <c r="AM22" s="300" t="s">
        <v>162</v>
      </c>
      <c r="AN22" s="300">
        <v>26005</v>
      </c>
      <c r="AO22" s="303">
        <v>13000</v>
      </c>
      <c r="AP22" s="157"/>
      <c r="AQ22" s="157"/>
      <c r="AR22" s="157"/>
      <c r="AS22" s="157"/>
      <c r="AT22" s="157"/>
      <c r="AU22" s="157"/>
      <c r="AV22" s="157"/>
      <c r="AW22" s="157"/>
      <c r="AX22" s="157"/>
    </row>
    <row r="23" spans="1:50" s="122" customFormat="1" ht="15" customHeight="1" thickBot="1" x14ac:dyDescent="0.3">
      <c r="A23" s="231">
        <v>2</v>
      </c>
      <c r="B23" s="218" t="s">
        <v>189</v>
      </c>
      <c r="C23" s="194" t="s">
        <v>140</v>
      </c>
      <c r="D23" s="194" t="s">
        <v>162</v>
      </c>
      <c r="E23" s="195">
        <v>28721</v>
      </c>
      <c r="F23" s="196">
        <v>13000</v>
      </c>
      <c r="G23" s="197">
        <v>1</v>
      </c>
      <c r="H23" s="364">
        <f t="shared" si="0"/>
        <v>13000</v>
      </c>
      <c r="I23" s="365"/>
      <c r="J23" s="119"/>
      <c r="K23" s="119"/>
      <c r="L23" s="119"/>
      <c r="M23" s="119"/>
      <c r="N23" s="119"/>
      <c r="O23" s="119"/>
      <c r="P23" s="161"/>
      <c r="Q23" s="161"/>
      <c r="R23" s="161"/>
      <c r="S23" s="161"/>
      <c r="T23" s="161"/>
      <c r="U23" s="161"/>
      <c r="V23" s="161"/>
      <c r="W23" s="119"/>
      <c r="X23" s="119"/>
      <c r="Y23" s="119"/>
      <c r="Z23" s="119"/>
      <c r="AA23" s="119"/>
      <c r="AB23" s="119"/>
      <c r="AC23" s="119"/>
      <c r="AD23" s="119"/>
      <c r="AE23" s="119"/>
      <c r="AF23" s="119"/>
      <c r="AG23" s="119"/>
      <c r="AH23" s="119"/>
      <c r="AI23" s="119"/>
      <c r="AJ23" s="157"/>
      <c r="AK23">
        <v>2</v>
      </c>
      <c r="AL23" t="s">
        <v>140</v>
      </c>
      <c r="AM23" s="300" t="s">
        <v>163</v>
      </c>
      <c r="AN23" s="300">
        <v>26976</v>
      </c>
      <c r="AO23" s="303">
        <v>13000</v>
      </c>
      <c r="AP23" s="157"/>
      <c r="AQ23" s="157"/>
      <c r="AR23" s="157"/>
      <c r="AS23" s="157"/>
      <c r="AT23" s="157"/>
      <c r="AU23" s="157"/>
      <c r="AV23" s="157"/>
      <c r="AW23" s="157"/>
      <c r="AX23" s="157"/>
    </row>
    <row r="24" spans="1:50" s="122" customFormat="1" ht="15" customHeight="1" thickBot="1" x14ac:dyDescent="0.3">
      <c r="A24" s="231">
        <v>3</v>
      </c>
      <c r="B24" s="218" t="s">
        <v>189</v>
      </c>
      <c r="C24" s="194" t="s">
        <v>140</v>
      </c>
      <c r="D24" s="198" t="s">
        <v>163</v>
      </c>
      <c r="E24" s="195">
        <v>29381</v>
      </c>
      <c r="F24" s="196">
        <v>13000</v>
      </c>
      <c r="G24" s="197">
        <v>1</v>
      </c>
      <c r="H24" s="364">
        <f t="shared" si="0"/>
        <v>13000</v>
      </c>
      <c r="I24" s="365"/>
      <c r="J24" s="119"/>
      <c r="K24" s="119"/>
      <c r="L24" s="119"/>
      <c r="M24" s="119"/>
      <c r="N24" s="119"/>
      <c r="O24" s="119"/>
      <c r="P24" s="161"/>
      <c r="Q24" s="161" t="s">
        <v>169</v>
      </c>
      <c r="R24" s="161" t="s">
        <v>170</v>
      </c>
      <c r="S24" s="161" t="s">
        <v>170</v>
      </c>
      <c r="T24" s="161" t="s">
        <v>166</v>
      </c>
      <c r="U24" s="161">
        <v>10000</v>
      </c>
      <c r="V24" s="161"/>
      <c r="W24" s="119"/>
      <c r="X24" s="119" t="s">
        <v>150</v>
      </c>
      <c r="Y24" s="119">
        <v>2</v>
      </c>
      <c r="Z24" s="119"/>
      <c r="AA24" s="119"/>
      <c r="AB24" s="119"/>
      <c r="AC24" s="119"/>
      <c r="AD24" s="119"/>
      <c r="AE24" s="119"/>
      <c r="AF24" s="119"/>
      <c r="AG24" s="119"/>
      <c r="AH24" s="119"/>
      <c r="AI24" s="119"/>
      <c r="AJ24" s="157"/>
      <c r="AK24">
        <v>3</v>
      </c>
      <c r="AL24" t="s">
        <v>140</v>
      </c>
      <c r="AM24" s="301" t="s">
        <v>162</v>
      </c>
      <c r="AN24" s="301">
        <v>27168</v>
      </c>
      <c r="AO24" s="302">
        <v>13000</v>
      </c>
      <c r="AP24" s="157"/>
      <c r="AQ24" s="157"/>
      <c r="AR24" s="157"/>
      <c r="AS24" s="157"/>
      <c r="AT24" s="157"/>
      <c r="AU24" s="157"/>
      <c r="AV24" s="157"/>
      <c r="AW24" s="157"/>
      <c r="AX24" s="157"/>
    </row>
    <row r="25" spans="1:50" s="122" customFormat="1" ht="15" customHeight="1" thickBot="1" x14ac:dyDescent="0.3">
      <c r="A25" s="231">
        <v>4</v>
      </c>
      <c r="B25" s="218" t="s">
        <v>189</v>
      </c>
      <c r="C25" s="194" t="s">
        <v>140</v>
      </c>
      <c r="D25" s="198" t="s">
        <v>162</v>
      </c>
      <c r="E25" s="195">
        <v>29754</v>
      </c>
      <c r="F25" s="196">
        <v>13000</v>
      </c>
      <c r="G25" s="197">
        <v>1</v>
      </c>
      <c r="H25" s="364">
        <f t="shared" si="0"/>
        <v>13000</v>
      </c>
      <c r="I25" s="365"/>
      <c r="J25" s="119"/>
      <c r="K25" s="119"/>
      <c r="L25" s="119"/>
      <c r="M25" s="119"/>
      <c r="N25" s="119"/>
      <c r="O25" s="119"/>
      <c r="P25" s="161"/>
      <c r="Q25" s="161"/>
      <c r="R25" s="161"/>
      <c r="S25" s="161"/>
      <c r="T25" s="161"/>
      <c r="U25" s="161"/>
      <c r="V25" s="161"/>
      <c r="W25" s="119"/>
      <c r="X25" s="119"/>
      <c r="Y25" s="119"/>
      <c r="Z25" s="119"/>
      <c r="AA25" s="119"/>
      <c r="AB25" s="119"/>
      <c r="AC25" s="119"/>
      <c r="AD25" s="119"/>
      <c r="AE25" s="119"/>
      <c r="AF25" s="119"/>
      <c r="AG25" s="119"/>
      <c r="AH25" s="119"/>
      <c r="AI25" s="119"/>
      <c r="AJ25" s="157"/>
      <c r="AK25">
        <v>4</v>
      </c>
      <c r="AL25" t="s">
        <v>145</v>
      </c>
      <c r="AM25" s="300" t="s">
        <v>235</v>
      </c>
      <c r="AN25" s="300">
        <v>25889</v>
      </c>
      <c r="AO25" s="157">
        <v>6000</v>
      </c>
      <c r="AP25" s="157"/>
      <c r="AQ25" s="157"/>
      <c r="AR25" s="157"/>
      <c r="AS25" s="157"/>
      <c r="AT25" s="157"/>
      <c r="AU25" s="157"/>
      <c r="AV25" s="157"/>
      <c r="AW25" s="157"/>
      <c r="AX25" s="157"/>
    </row>
    <row r="26" spans="1:50" s="122" customFormat="1" ht="15" customHeight="1" thickBot="1" x14ac:dyDescent="0.3">
      <c r="A26" s="231">
        <v>5</v>
      </c>
      <c r="B26" s="218" t="s">
        <v>189</v>
      </c>
      <c r="C26" s="194" t="s">
        <v>145</v>
      </c>
      <c r="D26" s="194" t="s">
        <v>238</v>
      </c>
      <c r="E26" s="195">
        <v>28604</v>
      </c>
      <c r="F26" s="196">
        <v>13000</v>
      </c>
      <c r="G26" s="197">
        <v>1</v>
      </c>
      <c r="H26" s="364">
        <f t="shared" si="0"/>
        <v>13000</v>
      </c>
      <c r="I26" s="365"/>
      <c r="J26" s="119"/>
      <c r="K26" s="119"/>
      <c r="L26" s="119"/>
      <c r="M26" s="119"/>
      <c r="N26" s="119"/>
      <c r="O26" s="119"/>
      <c r="P26" s="161"/>
      <c r="Q26" s="161"/>
      <c r="R26" s="161"/>
      <c r="S26" s="161"/>
      <c r="T26" s="161"/>
      <c r="U26" s="161"/>
      <c r="V26" s="161"/>
      <c r="W26" s="119"/>
      <c r="X26" s="119"/>
      <c r="Y26" s="119"/>
      <c r="Z26" s="119"/>
      <c r="AA26" s="119"/>
      <c r="AB26" s="119"/>
      <c r="AC26" s="119"/>
      <c r="AD26" s="119"/>
      <c r="AE26" s="119"/>
      <c r="AF26" s="119"/>
      <c r="AG26" s="119"/>
      <c r="AH26" s="119"/>
      <c r="AI26" s="119"/>
      <c r="AJ26" s="157"/>
      <c r="AK26">
        <v>5</v>
      </c>
      <c r="AL26" t="s">
        <v>145</v>
      </c>
      <c r="AM26" s="300" t="s">
        <v>176</v>
      </c>
      <c r="AN26" s="300">
        <v>26091</v>
      </c>
      <c r="AO26" s="157">
        <v>13000</v>
      </c>
      <c r="AP26" s="157"/>
      <c r="AQ26" s="157"/>
      <c r="AR26" s="157"/>
      <c r="AS26" s="157"/>
      <c r="AT26" s="157"/>
      <c r="AU26" s="157"/>
      <c r="AV26" s="157"/>
      <c r="AW26" s="157"/>
      <c r="AX26" s="157"/>
    </row>
    <row r="27" spans="1:50" s="122" customFormat="1" ht="15" customHeight="1" thickBot="1" x14ac:dyDescent="0.3">
      <c r="A27" s="231">
        <v>6</v>
      </c>
      <c r="B27" s="218" t="s">
        <v>189</v>
      </c>
      <c r="C27" s="194" t="s">
        <v>145</v>
      </c>
      <c r="D27" s="198" t="s">
        <v>200</v>
      </c>
      <c r="E27" s="195">
        <v>29213</v>
      </c>
      <c r="F27" s="196">
        <v>13000</v>
      </c>
      <c r="G27" s="197">
        <v>1</v>
      </c>
      <c r="H27" s="364">
        <f t="shared" si="0"/>
        <v>13000</v>
      </c>
      <c r="I27" s="365"/>
      <c r="J27" s="119"/>
      <c r="K27" s="119"/>
      <c r="L27" s="119"/>
      <c r="M27" s="119"/>
      <c r="N27" s="119"/>
      <c r="O27" s="119"/>
      <c r="P27" s="161"/>
      <c r="Q27" s="161"/>
      <c r="R27" s="161"/>
      <c r="S27" s="161"/>
      <c r="T27" s="161"/>
      <c r="U27" s="161"/>
      <c r="V27" s="161"/>
      <c r="W27" s="119"/>
      <c r="X27" s="119"/>
      <c r="Y27" s="119"/>
      <c r="Z27" s="119"/>
      <c r="AA27" s="119"/>
      <c r="AB27" s="119"/>
      <c r="AC27" s="119"/>
      <c r="AD27" s="119"/>
      <c r="AE27" s="119"/>
      <c r="AF27" s="119"/>
      <c r="AG27" s="119"/>
      <c r="AH27" s="119"/>
      <c r="AI27" s="119"/>
      <c r="AJ27" s="157"/>
      <c r="AK27">
        <v>6</v>
      </c>
      <c r="AL27" t="s">
        <v>145</v>
      </c>
      <c r="AM27" s="300" t="s">
        <v>205</v>
      </c>
      <c r="AN27" s="300">
        <v>27205</v>
      </c>
      <c r="AO27" s="157">
        <v>13000</v>
      </c>
      <c r="AP27" s="157"/>
      <c r="AQ27" s="157"/>
      <c r="AR27" s="157"/>
      <c r="AS27" s="157"/>
      <c r="AT27" s="157"/>
      <c r="AU27" s="157"/>
      <c r="AV27" s="157"/>
      <c r="AW27" s="157"/>
      <c r="AX27" s="157"/>
    </row>
    <row r="28" spans="1:50" s="122" customFormat="1" ht="15" customHeight="1" thickBot="1" x14ac:dyDescent="0.3">
      <c r="A28" s="231">
        <v>7</v>
      </c>
      <c r="B28" s="218" t="s">
        <v>189</v>
      </c>
      <c r="C28" s="194" t="s">
        <v>145</v>
      </c>
      <c r="D28" s="194" t="s">
        <v>163</v>
      </c>
      <c r="E28" s="195">
        <v>29568</v>
      </c>
      <c r="F28" s="196">
        <v>13000</v>
      </c>
      <c r="G28" s="197">
        <v>1</v>
      </c>
      <c r="H28" s="364">
        <f t="shared" si="0"/>
        <v>13000</v>
      </c>
      <c r="I28" s="365"/>
      <c r="J28" s="119"/>
      <c r="K28" s="119"/>
      <c r="L28" s="119"/>
      <c r="M28" s="119"/>
      <c r="N28" s="119"/>
      <c r="O28" s="119"/>
      <c r="P28" s="161"/>
      <c r="Q28" s="161"/>
      <c r="R28" s="161"/>
      <c r="S28" s="161"/>
      <c r="T28" s="161"/>
      <c r="U28" s="161"/>
      <c r="V28" s="161"/>
      <c r="W28" s="119"/>
      <c r="X28" s="119"/>
      <c r="Y28" s="119"/>
      <c r="Z28" s="119"/>
      <c r="AA28" s="119"/>
      <c r="AB28" s="119"/>
      <c r="AC28" s="119"/>
      <c r="AD28" s="119"/>
      <c r="AE28" s="119"/>
      <c r="AF28" s="119"/>
      <c r="AG28" s="119"/>
      <c r="AH28" s="119"/>
      <c r="AI28" s="119"/>
      <c r="AJ28" s="157"/>
      <c r="AK28">
        <v>7</v>
      </c>
      <c r="AL28" t="s">
        <v>145</v>
      </c>
      <c r="AM28" s="300" t="s">
        <v>176</v>
      </c>
      <c r="AN28" s="300">
        <v>27508</v>
      </c>
      <c r="AO28" s="157">
        <v>13000</v>
      </c>
      <c r="AP28" s="157"/>
      <c r="AQ28" s="157"/>
      <c r="AR28" s="157"/>
      <c r="AS28" s="157"/>
      <c r="AT28" s="157"/>
      <c r="AU28" s="157"/>
      <c r="AV28" s="157"/>
      <c r="AW28" s="157"/>
      <c r="AX28" s="157"/>
    </row>
    <row r="29" spans="1:50" s="122" customFormat="1" ht="15" customHeight="1" thickBot="1" x14ac:dyDescent="0.3">
      <c r="A29" s="231">
        <v>8</v>
      </c>
      <c r="B29" s="218" t="s">
        <v>189</v>
      </c>
      <c r="C29" s="194" t="s">
        <v>204</v>
      </c>
      <c r="D29" s="194" t="s">
        <v>205</v>
      </c>
      <c r="E29" s="195">
        <v>27978</v>
      </c>
      <c r="F29" s="196">
        <v>13000</v>
      </c>
      <c r="G29" s="197">
        <v>1</v>
      </c>
      <c r="H29" s="364">
        <f t="shared" si="0"/>
        <v>13000</v>
      </c>
      <c r="I29" s="365"/>
      <c r="J29" s="119"/>
      <c r="K29" s="119"/>
      <c r="L29" s="119"/>
      <c r="M29" s="119"/>
      <c r="N29" s="119"/>
      <c r="O29" s="119"/>
      <c r="P29" s="161"/>
      <c r="Q29" s="161" t="s">
        <v>171</v>
      </c>
      <c r="R29" s="161" t="s">
        <v>172</v>
      </c>
      <c r="S29" s="161" t="s">
        <v>172</v>
      </c>
      <c r="T29" s="161" t="s">
        <v>166</v>
      </c>
      <c r="U29" s="161">
        <v>10000</v>
      </c>
      <c r="V29" s="161"/>
      <c r="W29" s="119"/>
      <c r="X29" s="119" t="s">
        <v>151</v>
      </c>
      <c r="Y29" s="119">
        <v>2</v>
      </c>
      <c r="Z29" s="119"/>
      <c r="AA29" s="119"/>
      <c r="AB29" s="119"/>
      <c r="AC29" s="119"/>
      <c r="AD29" s="119"/>
      <c r="AE29" s="119"/>
      <c r="AF29" s="119"/>
      <c r="AG29" s="119"/>
      <c r="AH29" s="119"/>
      <c r="AI29" s="119"/>
      <c r="AJ29" s="157"/>
      <c r="AK29">
        <v>8</v>
      </c>
      <c r="AL29" t="s">
        <v>204</v>
      </c>
      <c r="AM29" s="300" t="s">
        <v>238</v>
      </c>
      <c r="AN29" s="300">
        <v>25989</v>
      </c>
      <c r="AO29" s="157">
        <v>13000</v>
      </c>
      <c r="AP29" s="157"/>
      <c r="AQ29" s="157"/>
      <c r="AR29" s="157"/>
      <c r="AS29" s="157"/>
      <c r="AT29" s="157"/>
      <c r="AU29" s="157"/>
      <c r="AV29" s="157"/>
      <c r="AW29" s="157"/>
      <c r="AX29" s="157"/>
    </row>
    <row r="30" spans="1:50" s="122" customFormat="1" ht="15" customHeight="1" thickBot="1" x14ac:dyDescent="0.3">
      <c r="A30" s="231">
        <v>9</v>
      </c>
      <c r="B30" s="218" t="s">
        <v>189</v>
      </c>
      <c r="C30" s="194" t="s">
        <v>204</v>
      </c>
      <c r="D30" s="194" t="s">
        <v>176</v>
      </c>
      <c r="E30" s="195">
        <v>28377</v>
      </c>
      <c r="F30" s="196">
        <v>13000</v>
      </c>
      <c r="G30" s="197">
        <v>1</v>
      </c>
      <c r="H30" s="364">
        <f t="shared" si="0"/>
        <v>13000</v>
      </c>
      <c r="I30" s="365"/>
      <c r="J30" s="119"/>
      <c r="K30" s="119"/>
      <c r="L30" s="119"/>
      <c r="M30" s="119"/>
      <c r="N30" s="119"/>
      <c r="O30" s="119"/>
      <c r="P30" s="161"/>
      <c r="Q30" s="161" t="s">
        <v>173</v>
      </c>
      <c r="R30" s="161" t="s">
        <v>174</v>
      </c>
      <c r="S30" s="161" t="s">
        <v>174</v>
      </c>
      <c r="T30" s="161" t="s">
        <v>158</v>
      </c>
      <c r="U30" s="161">
        <v>13200</v>
      </c>
      <c r="V30" s="161"/>
      <c r="W30" s="119"/>
      <c r="X30" s="119" t="s">
        <v>152</v>
      </c>
      <c r="Y30" s="119">
        <v>3</v>
      </c>
      <c r="Z30" s="119"/>
      <c r="AA30" s="119"/>
      <c r="AB30" s="119"/>
      <c r="AC30" s="119"/>
      <c r="AD30" s="119"/>
      <c r="AE30" s="119"/>
      <c r="AF30" s="119"/>
      <c r="AG30" s="119"/>
      <c r="AH30" s="119"/>
      <c r="AI30" s="119"/>
      <c r="AJ30" s="157"/>
      <c r="AK30">
        <v>9</v>
      </c>
      <c r="AL30" t="s">
        <v>204</v>
      </c>
      <c r="AM30" s="300" t="s">
        <v>182</v>
      </c>
      <c r="AN30" s="300">
        <v>26427</v>
      </c>
      <c r="AO30" s="157">
        <v>7000</v>
      </c>
      <c r="AP30" s="157"/>
      <c r="AQ30" s="157"/>
      <c r="AR30" s="157"/>
      <c r="AS30" s="157"/>
      <c r="AT30" s="157"/>
      <c r="AU30" s="157"/>
      <c r="AV30" s="157"/>
      <c r="AW30" s="157"/>
      <c r="AX30" s="157"/>
    </row>
    <row r="31" spans="1:50" s="122" customFormat="1" ht="15" customHeight="1" thickBot="1" x14ac:dyDescent="0.3">
      <c r="A31" s="231">
        <v>10</v>
      </c>
      <c r="B31" s="218" t="s">
        <v>189</v>
      </c>
      <c r="C31" s="194" t="s">
        <v>204</v>
      </c>
      <c r="D31" s="198" t="s">
        <v>205</v>
      </c>
      <c r="E31" s="195">
        <v>29085</v>
      </c>
      <c r="F31" s="196">
        <v>13000</v>
      </c>
      <c r="G31" s="197">
        <v>1</v>
      </c>
      <c r="H31" s="364">
        <f t="shared" si="0"/>
        <v>13000</v>
      </c>
      <c r="I31" s="365"/>
      <c r="J31" s="119"/>
      <c r="K31" s="119"/>
      <c r="L31" s="119"/>
      <c r="M31" s="119"/>
      <c r="N31" s="119"/>
      <c r="O31" s="119"/>
      <c r="P31" s="161" t="s">
        <v>144</v>
      </c>
      <c r="Q31" s="161" t="s">
        <v>175</v>
      </c>
      <c r="R31" s="161" t="s">
        <v>175</v>
      </c>
      <c r="S31" s="161" t="s">
        <v>175</v>
      </c>
      <c r="T31" s="161" t="s">
        <v>158</v>
      </c>
      <c r="U31" s="161">
        <v>13200</v>
      </c>
      <c r="V31" s="161"/>
      <c r="W31" s="119"/>
      <c r="X31" s="119"/>
      <c r="Y31" s="119"/>
      <c r="Z31" s="119"/>
      <c r="AA31" s="119"/>
      <c r="AB31" s="119"/>
      <c r="AC31" s="119"/>
      <c r="AD31" s="119"/>
      <c r="AE31" s="119"/>
      <c r="AF31" s="119"/>
      <c r="AG31" s="119"/>
      <c r="AH31" s="119"/>
      <c r="AI31" s="119"/>
      <c r="AJ31" s="157"/>
      <c r="AK31">
        <v>10</v>
      </c>
      <c r="AL31" t="s">
        <v>204</v>
      </c>
      <c r="AM31" s="300" t="s">
        <v>205</v>
      </c>
      <c r="AN31" s="300">
        <v>27019</v>
      </c>
      <c r="AO31" s="157">
        <v>13000</v>
      </c>
      <c r="AP31" s="157"/>
      <c r="AQ31" s="157"/>
      <c r="AR31" s="157"/>
      <c r="AS31" s="157"/>
      <c r="AT31" s="157"/>
      <c r="AU31" s="157"/>
      <c r="AV31" s="157"/>
      <c r="AW31" s="157"/>
      <c r="AX31" s="157"/>
    </row>
    <row r="32" spans="1:50" s="122" customFormat="1" ht="15" customHeight="1" thickBot="1" x14ac:dyDescent="0.3">
      <c r="A32" s="231">
        <v>11</v>
      </c>
      <c r="B32" s="218" t="s">
        <v>189</v>
      </c>
      <c r="C32" s="194" t="s">
        <v>204</v>
      </c>
      <c r="D32" s="194" t="s">
        <v>176</v>
      </c>
      <c r="E32" s="195">
        <v>29493</v>
      </c>
      <c r="F32" s="196">
        <v>13000</v>
      </c>
      <c r="G32" s="197">
        <v>1</v>
      </c>
      <c r="H32" s="364">
        <f t="shared" si="0"/>
        <v>13000</v>
      </c>
      <c r="I32" s="365"/>
      <c r="J32" s="119"/>
      <c r="K32" s="119"/>
      <c r="L32" s="119"/>
      <c r="M32" s="119"/>
      <c r="N32" s="119"/>
      <c r="O32" s="119"/>
      <c r="P32" s="161" t="s">
        <v>145</v>
      </c>
      <c r="Q32" s="161" t="s">
        <v>164</v>
      </c>
      <c r="R32" s="161" t="s">
        <v>165</v>
      </c>
      <c r="S32" s="161" t="s">
        <v>165</v>
      </c>
      <c r="T32" s="161" t="s">
        <v>166</v>
      </c>
      <c r="U32" s="161">
        <v>10000</v>
      </c>
      <c r="V32" s="161"/>
      <c r="W32" s="119"/>
      <c r="X32" s="119"/>
      <c r="Y32" s="119"/>
      <c r="Z32" s="119"/>
      <c r="AA32" s="119"/>
      <c r="AB32" s="119"/>
      <c r="AC32" s="119"/>
      <c r="AD32" s="119"/>
      <c r="AE32" s="119"/>
      <c r="AF32" s="119"/>
      <c r="AG32" s="119"/>
      <c r="AH32" s="119"/>
      <c r="AI32" s="119"/>
      <c r="AJ32" s="157"/>
      <c r="AK32">
        <v>11</v>
      </c>
      <c r="AL32" t="s">
        <v>204</v>
      </c>
      <c r="AM32" s="300" t="s">
        <v>176</v>
      </c>
      <c r="AN32" s="300">
        <v>27247</v>
      </c>
      <c r="AO32" s="157">
        <v>13000</v>
      </c>
      <c r="AP32" s="157"/>
      <c r="AQ32" s="157"/>
      <c r="AR32" s="157"/>
      <c r="AS32" s="157"/>
      <c r="AT32" s="157"/>
      <c r="AU32" s="157"/>
      <c r="AV32" s="157"/>
      <c r="AW32" s="157"/>
      <c r="AX32" s="157"/>
    </row>
    <row r="33" spans="1:50" s="122" customFormat="1" ht="15" customHeight="1" thickBot="1" x14ac:dyDescent="0.3">
      <c r="A33" s="231">
        <v>12</v>
      </c>
      <c r="B33" s="218" t="s">
        <v>189</v>
      </c>
      <c r="C33" s="194" t="s">
        <v>148</v>
      </c>
      <c r="D33" s="194" t="s">
        <v>163</v>
      </c>
      <c r="E33" s="195">
        <v>28532</v>
      </c>
      <c r="F33" s="196">
        <v>13000</v>
      </c>
      <c r="G33" s="197">
        <v>1</v>
      </c>
      <c r="H33" s="364">
        <f t="shared" si="0"/>
        <v>13000</v>
      </c>
      <c r="I33" s="365"/>
      <c r="J33" s="119"/>
      <c r="K33" s="119"/>
      <c r="L33" s="119"/>
      <c r="M33" s="119"/>
      <c r="N33" s="119"/>
      <c r="O33" s="119"/>
      <c r="P33" s="161"/>
      <c r="Q33" s="161" t="s">
        <v>176</v>
      </c>
      <c r="R33" s="161" t="s">
        <v>177</v>
      </c>
      <c r="S33" s="161" t="s">
        <v>177</v>
      </c>
      <c r="T33" s="161" t="s">
        <v>157</v>
      </c>
      <c r="U33" s="161">
        <v>13250</v>
      </c>
      <c r="V33" s="161"/>
      <c r="W33" s="119"/>
      <c r="X33" s="119"/>
      <c r="Y33" s="119"/>
      <c r="Z33" s="119"/>
      <c r="AA33" s="119"/>
      <c r="AB33" s="119"/>
      <c r="AC33" s="119"/>
      <c r="AD33" s="119"/>
      <c r="AE33" s="119"/>
      <c r="AF33" s="119"/>
      <c r="AG33" s="119"/>
      <c r="AH33" s="119"/>
      <c r="AI33" s="119"/>
      <c r="AJ33" s="157"/>
      <c r="AK33">
        <v>12</v>
      </c>
      <c r="AL33" t="s">
        <v>148</v>
      </c>
      <c r="AM33" s="300" t="s">
        <v>162</v>
      </c>
      <c r="AN33" s="300">
        <v>25836</v>
      </c>
      <c r="AO33" s="157">
        <v>13000</v>
      </c>
      <c r="AP33" s="157"/>
      <c r="AQ33" s="157"/>
      <c r="AR33" s="157"/>
      <c r="AS33" s="157"/>
      <c r="AT33" s="157"/>
      <c r="AU33" s="157"/>
      <c r="AV33" s="157"/>
      <c r="AW33" s="157"/>
      <c r="AX33" s="157"/>
    </row>
    <row r="34" spans="1:50" s="122" customFormat="1" ht="15" customHeight="1" thickBot="1" x14ac:dyDescent="0.3">
      <c r="A34" s="231">
        <v>13</v>
      </c>
      <c r="B34" s="218" t="s">
        <v>189</v>
      </c>
      <c r="C34" s="194" t="s">
        <v>148</v>
      </c>
      <c r="D34" s="194" t="s">
        <v>162</v>
      </c>
      <c r="E34" s="195">
        <v>28865</v>
      </c>
      <c r="F34" s="196">
        <v>13000</v>
      </c>
      <c r="G34" s="197">
        <v>1</v>
      </c>
      <c r="H34" s="364">
        <f t="shared" si="0"/>
        <v>13000</v>
      </c>
      <c r="I34" s="365"/>
      <c r="J34" s="119"/>
      <c r="K34" s="119"/>
      <c r="L34" s="119"/>
      <c r="M34" s="119"/>
      <c r="N34" s="119"/>
      <c r="O34" s="119"/>
      <c r="P34" s="161"/>
      <c r="Q34" s="161"/>
      <c r="R34" s="161"/>
      <c r="S34" s="161"/>
      <c r="T34" s="161"/>
      <c r="U34" s="161"/>
      <c r="V34" s="161"/>
      <c r="W34" s="119"/>
      <c r="X34" s="119"/>
      <c r="Y34" s="119"/>
      <c r="Z34" s="119"/>
      <c r="AA34" s="119"/>
      <c r="AB34" s="119"/>
      <c r="AC34" s="119"/>
      <c r="AD34" s="119"/>
      <c r="AE34" s="119"/>
      <c r="AF34" s="119"/>
      <c r="AG34" s="119"/>
      <c r="AH34" s="119"/>
      <c r="AI34" s="119"/>
      <c r="AJ34" s="157"/>
      <c r="AK34">
        <v>13</v>
      </c>
      <c r="AL34" t="s">
        <v>148</v>
      </c>
      <c r="AM34" s="300" t="s">
        <v>163</v>
      </c>
      <c r="AN34" s="300">
        <v>26168</v>
      </c>
      <c r="AO34" s="157">
        <v>13000</v>
      </c>
      <c r="AP34" s="157"/>
      <c r="AQ34" s="157"/>
      <c r="AR34" s="157"/>
      <c r="AS34" s="157"/>
      <c r="AT34" s="157"/>
      <c r="AU34" s="157"/>
      <c r="AV34" s="157"/>
      <c r="AW34" s="157"/>
      <c r="AX34" s="157"/>
    </row>
    <row r="35" spans="1:50" s="122" customFormat="1" ht="15" customHeight="1" thickBot="1" x14ac:dyDescent="0.3">
      <c r="A35" s="231">
        <v>14</v>
      </c>
      <c r="B35" s="218" t="s">
        <v>189</v>
      </c>
      <c r="C35" s="194" t="s">
        <v>148</v>
      </c>
      <c r="D35" s="194" t="s">
        <v>163</v>
      </c>
      <c r="E35" s="195">
        <v>29322</v>
      </c>
      <c r="F35" s="196">
        <v>13000</v>
      </c>
      <c r="G35" s="197">
        <v>1</v>
      </c>
      <c r="H35" s="364">
        <f t="shared" si="0"/>
        <v>13000</v>
      </c>
      <c r="I35" s="365"/>
      <c r="J35" s="119"/>
      <c r="K35" s="119"/>
      <c r="L35" s="119"/>
      <c r="M35" s="119"/>
      <c r="N35" s="119"/>
      <c r="O35" s="119"/>
      <c r="P35" s="161"/>
      <c r="Q35" s="161"/>
      <c r="R35" s="161"/>
      <c r="S35" s="161"/>
      <c r="T35" s="161"/>
      <c r="U35" s="161"/>
      <c r="V35" s="161"/>
      <c r="W35" s="119"/>
      <c r="X35" s="119"/>
      <c r="Y35" s="119"/>
      <c r="Z35" s="119"/>
      <c r="AA35" s="119"/>
      <c r="AB35" s="119"/>
      <c r="AC35" s="119"/>
      <c r="AD35" s="119"/>
      <c r="AE35" s="119"/>
      <c r="AF35" s="119"/>
      <c r="AG35" s="119"/>
      <c r="AH35" s="119"/>
      <c r="AI35" s="119"/>
      <c r="AJ35" s="157"/>
      <c r="AK35">
        <v>14</v>
      </c>
      <c r="AL35" t="s">
        <v>148</v>
      </c>
      <c r="AM35" s="300" t="s">
        <v>162</v>
      </c>
      <c r="AN35" s="300">
        <v>26384</v>
      </c>
      <c r="AO35" s="157">
        <v>13000</v>
      </c>
      <c r="AP35" s="157"/>
      <c r="AQ35" s="157"/>
      <c r="AR35" s="157"/>
      <c r="AS35" s="157"/>
      <c r="AT35" s="157"/>
      <c r="AU35" s="157"/>
      <c r="AV35" s="157"/>
      <c r="AW35" s="157"/>
      <c r="AX35" s="157"/>
    </row>
    <row r="36" spans="1:50" s="122" customFormat="1" ht="15" customHeight="1" thickBot="1" x14ac:dyDescent="0.3">
      <c r="A36" s="231">
        <v>15</v>
      </c>
      <c r="B36" s="218" t="s">
        <v>189</v>
      </c>
      <c r="C36" s="194" t="s">
        <v>148</v>
      </c>
      <c r="D36" s="194" t="s">
        <v>162</v>
      </c>
      <c r="E36" s="195">
        <v>29654</v>
      </c>
      <c r="F36" s="196">
        <v>13000</v>
      </c>
      <c r="G36" s="197">
        <v>1</v>
      </c>
      <c r="H36" s="364">
        <f t="shared" si="0"/>
        <v>13000</v>
      </c>
      <c r="I36" s="365"/>
      <c r="J36" s="119"/>
      <c r="K36" s="119"/>
      <c r="L36" s="119"/>
      <c r="M36" s="119"/>
      <c r="N36" s="119"/>
      <c r="O36" s="119"/>
      <c r="P36" s="161"/>
      <c r="Q36" s="161"/>
      <c r="R36" s="161"/>
      <c r="S36" s="161"/>
      <c r="T36" s="161"/>
      <c r="U36" s="161"/>
      <c r="V36" s="161"/>
      <c r="W36" s="119"/>
      <c r="X36" s="119"/>
      <c r="Y36" s="119"/>
      <c r="Z36" s="119"/>
      <c r="AA36" s="119"/>
      <c r="AB36" s="119"/>
      <c r="AC36" s="119"/>
      <c r="AD36" s="119"/>
      <c r="AE36" s="119"/>
      <c r="AF36" s="119"/>
      <c r="AG36" s="119"/>
      <c r="AH36" s="119"/>
      <c r="AI36" s="119"/>
      <c r="AJ36" s="157"/>
      <c r="AK36">
        <v>15</v>
      </c>
      <c r="AL36" t="s">
        <v>148</v>
      </c>
      <c r="AM36" s="300" t="s">
        <v>163</v>
      </c>
      <c r="AN36" s="300">
        <v>27338</v>
      </c>
      <c r="AO36" s="157">
        <v>13000</v>
      </c>
      <c r="AP36" s="157"/>
      <c r="AQ36" s="157"/>
      <c r="AR36" s="157"/>
      <c r="AS36" s="157"/>
      <c r="AT36" s="157"/>
      <c r="AU36" s="157"/>
      <c r="AV36" s="157"/>
      <c r="AW36" s="157"/>
      <c r="AX36" s="157"/>
    </row>
    <row r="37" spans="1:50" s="122" customFormat="1" ht="15" customHeight="1" thickBot="1" x14ac:dyDescent="0.3">
      <c r="A37" s="231">
        <v>16</v>
      </c>
      <c r="B37" s="218" t="s">
        <v>189</v>
      </c>
      <c r="C37" s="194" t="s">
        <v>150</v>
      </c>
      <c r="D37" s="194" t="s">
        <v>163</v>
      </c>
      <c r="E37" s="195">
        <v>27783</v>
      </c>
      <c r="F37" s="196">
        <v>13000</v>
      </c>
      <c r="G37" s="197">
        <v>1</v>
      </c>
      <c r="H37" s="364">
        <f t="shared" si="0"/>
        <v>13000</v>
      </c>
      <c r="I37" s="365"/>
      <c r="J37" s="119"/>
      <c r="K37" s="119"/>
      <c r="L37" s="119"/>
      <c r="M37" s="119"/>
      <c r="N37" s="119"/>
      <c r="O37" s="119"/>
      <c r="P37" s="161"/>
      <c r="Q37" s="161" t="s">
        <v>175</v>
      </c>
      <c r="R37" s="161" t="s">
        <v>175</v>
      </c>
      <c r="S37" s="161" t="s">
        <v>175</v>
      </c>
      <c r="T37" s="161" t="s">
        <v>158</v>
      </c>
      <c r="U37" s="161">
        <v>13200</v>
      </c>
      <c r="V37" s="161"/>
      <c r="W37" s="119"/>
      <c r="X37" s="119"/>
      <c r="Y37" s="119"/>
      <c r="Z37" s="119"/>
      <c r="AA37" s="119"/>
      <c r="AB37" s="119"/>
      <c r="AC37" s="119"/>
      <c r="AD37" s="119"/>
      <c r="AE37" s="119"/>
      <c r="AF37" s="119"/>
      <c r="AG37" s="119"/>
      <c r="AH37" s="119"/>
      <c r="AI37" s="119"/>
      <c r="AJ37" s="157"/>
      <c r="AK37">
        <v>16</v>
      </c>
      <c r="AL37" t="s">
        <v>148</v>
      </c>
      <c r="AM37" s="300" t="s">
        <v>162</v>
      </c>
      <c r="AN37" s="300">
        <v>27500</v>
      </c>
      <c r="AO37" s="157">
        <v>13000</v>
      </c>
      <c r="AP37" s="157"/>
      <c r="AQ37" s="157"/>
      <c r="AR37" s="157"/>
      <c r="AS37" s="157"/>
      <c r="AT37" s="157"/>
      <c r="AU37" s="157"/>
      <c r="AV37" s="157"/>
      <c r="AW37" s="157"/>
      <c r="AX37" s="157"/>
    </row>
    <row r="38" spans="1:50" s="122" customFormat="1" ht="15" customHeight="1" thickBot="1" x14ac:dyDescent="0.3">
      <c r="A38" s="231">
        <v>17</v>
      </c>
      <c r="B38" s="218" t="s">
        <v>189</v>
      </c>
      <c r="C38" s="194" t="s">
        <v>150</v>
      </c>
      <c r="D38" s="194" t="s">
        <v>162</v>
      </c>
      <c r="E38" s="195">
        <v>28061</v>
      </c>
      <c r="F38" s="196">
        <v>13000</v>
      </c>
      <c r="G38" s="197">
        <v>1</v>
      </c>
      <c r="H38" s="364">
        <f t="shared" si="0"/>
        <v>13000</v>
      </c>
      <c r="I38" s="365"/>
      <c r="J38" s="119"/>
      <c r="K38" s="119"/>
      <c r="L38" s="119"/>
      <c r="M38" s="119"/>
      <c r="N38" s="119"/>
      <c r="O38" s="119"/>
      <c r="P38" s="161" t="s">
        <v>146</v>
      </c>
      <c r="Q38" s="161" t="s">
        <v>178</v>
      </c>
      <c r="R38" s="161" t="s">
        <v>179</v>
      </c>
      <c r="S38" s="161" t="s">
        <v>179</v>
      </c>
      <c r="T38" s="161" t="s">
        <v>158</v>
      </c>
      <c r="U38" s="161">
        <v>13200</v>
      </c>
      <c r="V38" s="161"/>
      <c r="W38" s="119"/>
      <c r="X38" s="119"/>
      <c r="Y38" s="119"/>
      <c r="Z38" s="119"/>
      <c r="AA38" s="119"/>
      <c r="AB38" s="119"/>
      <c r="AC38" s="119"/>
      <c r="AD38" s="119"/>
      <c r="AE38" s="119"/>
      <c r="AF38" s="119"/>
      <c r="AG38" s="119"/>
      <c r="AH38" s="119"/>
      <c r="AI38" s="119"/>
      <c r="AJ38" s="157"/>
      <c r="AK38">
        <v>17</v>
      </c>
      <c r="AL38" t="s">
        <v>149</v>
      </c>
      <c r="AM38" s="300" t="s">
        <v>200</v>
      </c>
      <c r="AN38" s="300">
        <v>26011</v>
      </c>
      <c r="AO38" s="157">
        <v>13000</v>
      </c>
      <c r="AP38" s="157"/>
      <c r="AQ38" s="157"/>
      <c r="AR38" s="157"/>
      <c r="AS38" s="157"/>
      <c r="AT38" s="157"/>
      <c r="AU38" s="157"/>
      <c r="AV38" s="157"/>
      <c r="AW38" s="157"/>
      <c r="AX38" s="157"/>
    </row>
    <row r="39" spans="1:50" s="122" customFormat="1" ht="15" customHeight="1" thickBot="1" x14ac:dyDescent="0.3">
      <c r="A39" s="231">
        <v>18</v>
      </c>
      <c r="B39" s="218" t="s">
        <v>189</v>
      </c>
      <c r="C39" s="194" t="s">
        <v>150</v>
      </c>
      <c r="D39" s="194" t="s">
        <v>163</v>
      </c>
      <c r="E39" s="195">
        <v>28828</v>
      </c>
      <c r="F39" s="196">
        <v>13000</v>
      </c>
      <c r="G39" s="197">
        <v>1</v>
      </c>
      <c r="H39" s="364">
        <f t="shared" si="0"/>
        <v>13000</v>
      </c>
      <c r="I39" s="365"/>
      <c r="J39" s="119"/>
      <c r="K39" s="119"/>
      <c r="L39" s="119"/>
      <c r="M39" s="119"/>
      <c r="N39" s="119"/>
      <c r="O39" s="119"/>
      <c r="P39" s="161"/>
      <c r="Q39" s="161" t="s">
        <v>163</v>
      </c>
      <c r="R39" s="161" t="s">
        <v>156</v>
      </c>
      <c r="S39" s="161" t="s">
        <v>156</v>
      </c>
      <c r="T39" s="161" t="s">
        <v>158</v>
      </c>
      <c r="U39" s="161">
        <v>13200</v>
      </c>
      <c r="V39" s="161"/>
      <c r="W39" s="119"/>
      <c r="X39" s="119"/>
      <c r="Y39" s="119"/>
      <c r="Z39" s="119"/>
      <c r="AA39" s="119"/>
      <c r="AB39" s="119"/>
      <c r="AC39" s="119"/>
      <c r="AD39" s="119"/>
      <c r="AE39" s="119"/>
      <c r="AF39" s="119"/>
      <c r="AG39" s="119"/>
      <c r="AH39" s="119"/>
      <c r="AI39" s="119"/>
      <c r="AJ39" s="157"/>
      <c r="AK39">
        <v>18</v>
      </c>
      <c r="AL39" t="s">
        <v>149</v>
      </c>
      <c r="AM39" s="300" t="s">
        <v>163</v>
      </c>
      <c r="AN39" s="300">
        <v>26775</v>
      </c>
      <c r="AO39" s="157">
        <v>13000</v>
      </c>
      <c r="AP39" s="157"/>
      <c r="AQ39" s="157"/>
      <c r="AR39" s="157"/>
      <c r="AS39" s="157"/>
      <c r="AT39" s="157"/>
      <c r="AU39" s="157"/>
      <c r="AV39" s="157"/>
      <c r="AW39" s="157"/>
      <c r="AX39" s="157"/>
    </row>
    <row r="40" spans="1:50" s="122" customFormat="1" ht="15" customHeight="1" thickBot="1" x14ac:dyDescent="0.3">
      <c r="A40" s="231">
        <v>19</v>
      </c>
      <c r="B40" s="218" t="s">
        <v>189</v>
      </c>
      <c r="C40" s="194" t="s">
        <v>150</v>
      </c>
      <c r="D40" s="194" t="s">
        <v>201</v>
      </c>
      <c r="E40" s="195">
        <v>29132</v>
      </c>
      <c r="F40" s="196">
        <v>8000</v>
      </c>
      <c r="G40" s="197">
        <v>1</v>
      </c>
      <c r="H40" s="364">
        <f t="shared" si="0"/>
        <v>8000</v>
      </c>
      <c r="I40" s="365"/>
      <c r="J40" s="119"/>
      <c r="K40" s="119"/>
      <c r="L40" s="119"/>
      <c r="M40" s="119"/>
      <c r="N40" s="119"/>
      <c r="O40" s="119"/>
      <c r="P40" s="161"/>
      <c r="Q40" s="161"/>
      <c r="R40" s="161"/>
      <c r="S40" s="161"/>
      <c r="T40" s="161"/>
      <c r="U40" s="161"/>
      <c r="V40" s="161"/>
      <c r="W40" s="119"/>
      <c r="X40" s="119"/>
      <c r="Y40" s="119"/>
      <c r="Z40" s="119"/>
      <c r="AA40" s="119"/>
      <c r="AB40" s="119"/>
      <c r="AC40" s="119"/>
      <c r="AD40" s="119"/>
      <c r="AE40" s="119"/>
      <c r="AF40" s="119"/>
      <c r="AG40" s="119"/>
      <c r="AH40" s="119"/>
      <c r="AI40" s="119"/>
      <c r="AJ40" s="157"/>
      <c r="AK40">
        <v>19</v>
      </c>
      <c r="AL40" t="s">
        <v>149</v>
      </c>
      <c r="AM40" s="300" t="s">
        <v>162</v>
      </c>
      <c r="AN40" s="300">
        <v>27129</v>
      </c>
      <c r="AO40" s="157">
        <v>13000</v>
      </c>
      <c r="AP40" s="157"/>
      <c r="AQ40" s="157"/>
      <c r="AR40" s="157"/>
      <c r="AS40" s="157"/>
      <c r="AT40" s="157"/>
      <c r="AU40" s="157"/>
      <c r="AV40" s="157"/>
      <c r="AW40" s="157"/>
      <c r="AX40" s="157"/>
    </row>
    <row r="41" spans="1:50" s="122" customFormat="1" ht="15" customHeight="1" thickBot="1" x14ac:dyDescent="0.3">
      <c r="A41" s="231">
        <v>20</v>
      </c>
      <c r="B41" s="218" t="s">
        <v>189</v>
      </c>
      <c r="C41" s="194" t="s">
        <v>150</v>
      </c>
      <c r="D41" s="194" t="s">
        <v>235</v>
      </c>
      <c r="E41" s="195">
        <v>29648</v>
      </c>
      <c r="F41" s="196">
        <v>6000</v>
      </c>
      <c r="G41" s="197">
        <v>1</v>
      </c>
      <c r="H41" s="364">
        <f t="shared" si="0"/>
        <v>6000</v>
      </c>
      <c r="I41" s="365"/>
      <c r="J41" s="119"/>
      <c r="K41" s="119"/>
      <c r="L41" s="119"/>
      <c r="M41" s="119"/>
      <c r="N41" s="119"/>
      <c r="O41" s="119"/>
      <c r="P41" s="161"/>
      <c r="Q41" s="161"/>
      <c r="R41" s="161"/>
      <c r="S41" s="161"/>
      <c r="T41" s="161"/>
      <c r="U41" s="161"/>
      <c r="V41" s="161"/>
      <c r="W41" s="119"/>
      <c r="X41" s="119"/>
      <c r="Y41" s="119"/>
      <c r="Z41" s="119"/>
      <c r="AA41" s="119"/>
      <c r="AB41" s="119"/>
      <c r="AC41" s="119"/>
      <c r="AD41" s="119"/>
      <c r="AE41" s="119"/>
      <c r="AF41" s="119"/>
      <c r="AG41" s="119"/>
      <c r="AH41" s="119"/>
      <c r="AI41" s="119"/>
      <c r="AJ41" s="157"/>
      <c r="AK41">
        <v>20</v>
      </c>
      <c r="AL41" t="s">
        <v>150</v>
      </c>
      <c r="AM41" s="300" t="s">
        <v>162</v>
      </c>
      <c r="AN41" s="300">
        <v>25911</v>
      </c>
      <c r="AO41" s="157">
        <v>13000</v>
      </c>
      <c r="AP41" s="157"/>
      <c r="AQ41" s="157"/>
      <c r="AR41" s="157"/>
      <c r="AS41" s="157"/>
      <c r="AT41" s="157"/>
      <c r="AU41" s="157"/>
      <c r="AV41" s="157"/>
      <c r="AW41" s="157"/>
      <c r="AX41" s="157"/>
    </row>
    <row r="42" spans="1:50" s="122" customFormat="1" ht="15" customHeight="1" x14ac:dyDescent="0.25">
      <c r="A42" s="231">
        <v>21</v>
      </c>
      <c r="B42" s="218" t="s">
        <v>189</v>
      </c>
      <c r="C42" s="194" t="s">
        <v>239</v>
      </c>
      <c r="D42" s="194" t="s">
        <v>162</v>
      </c>
      <c r="E42" s="195">
        <v>27767</v>
      </c>
      <c r="F42" s="196">
        <v>13000</v>
      </c>
      <c r="G42" s="197">
        <v>1</v>
      </c>
      <c r="H42" s="364">
        <f t="shared" si="0"/>
        <v>13000</v>
      </c>
      <c r="I42" s="365"/>
      <c r="J42" s="119"/>
      <c r="K42" s="119"/>
      <c r="L42" s="119"/>
      <c r="M42" s="119"/>
      <c r="N42" s="119"/>
      <c r="O42" s="119"/>
      <c r="P42" s="161"/>
      <c r="Q42" s="161"/>
      <c r="R42" s="161"/>
      <c r="S42" s="161"/>
      <c r="T42" s="161"/>
      <c r="U42" s="161"/>
      <c r="V42" s="161"/>
      <c r="W42" s="119"/>
      <c r="X42" s="119"/>
      <c r="Y42" s="119"/>
      <c r="Z42" s="119"/>
      <c r="AA42" s="119"/>
      <c r="AB42" s="119"/>
      <c r="AC42" s="119"/>
      <c r="AD42" s="119"/>
      <c r="AE42" s="119"/>
      <c r="AF42" s="119"/>
      <c r="AG42" s="119"/>
      <c r="AH42" s="119"/>
      <c r="AI42" s="119"/>
      <c r="AJ42" s="157"/>
      <c r="AK42">
        <v>21</v>
      </c>
      <c r="AL42" t="s">
        <v>150</v>
      </c>
      <c r="AM42" t="s">
        <v>163</v>
      </c>
      <c r="AN42">
        <v>26486</v>
      </c>
      <c r="AO42" s="157">
        <v>13000</v>
      </c>
      <c r="AP42" s="157"/>
      <c r="AQ42" s="157"/>
      <c r="AR42" s="157"/>
      <c r="AS42" s="157"/>
      <c r="AT42" s="157"/>
      <c r="AU42" s="157"/>
      <c r="AV42" s="157"/>
      <c r="AW42" s="157"/>
      <c r="AX42" s="157"/>
    </row>
    <row r="43" spans="1:50" s="122" customFormat="1" ht="15" customHeight="1" x14ac:dyDescent="0.25">
      <c r="A43" s="231">
        <v>22</v>
      </c>
      <c r="B43" s="218" t="s">
        <v>189</v>
      </c>
      <c r="C43" s="194" t="s">
        <v>239</v>
      </c>
      <c r="D43" s="194" t="s">
        <v>163</v>
      </c>
      <c r="E43" s="195">
        <v>28312</v>
      </c>
      <c r="F43" s="196">
        <v>13000</v>
      </c>
      <c r="G43" s="197">
        <v>1</v>
      </c>
      <c r="H43" s="364">
        <f t="shared" si="0"/>
        <v>13000</v>
      </c>
      <c r="I43" s="365"/>
      <c r="J43" s="119"/>
      <c r="K43" s="119"/>
      <c r="L43" s="119"/>
      <c r="M43" s="119"/>
      <c r="N43" s="119"/>
      <c r="O43" s="119"/>
      <c r="P43" s="161"/>
      <c r="Q43" s="161" t="s">
        <v>180</v>
      </c>
      <c r="R43" s="161" t="s">
        <v>180</v>
      </c>
      <c r="S43" s="161" t="s">
        <v>180</v>
      </c>
      <c r="T43" s="161" t="s">
        <v>166</v>
      </c>
      <c r="U43" s="161">
        <v>10000</v>
      </c>
      <c r="V43" s="161"/>
      <c r="W43" s="119"/>
      <c r="X43" s="119"/>
      <c r="Y43" s="119"/>
      <c r="Z43" s="119"/>
      <c r="AA43" s="119"/>
      <c r="AB43" s="119"/>
      <c r="AC43" s="119"/>
      <c r="AD43" s="119"/>
      <c r="AE43" s="119"/>
      <c r="AF43" s="119"/>
      <c r="AG43" s="119"/>
      <c r="AH43" s="119"/>
      <c r="AI43" s="119"/>
      <c r="AJ43" s="157"/>
      <c r="AK43">
        <v>22</v>
      </c>
      <c r="AL43" t="s">
        <v>150</v>
      </c>
      <c r="AM43" t="s">
        <v>162</v>
      </c>
      <c r="AN43">
        <v>26824</v>
      </c>
      <c r="AO43" s="157">
        <v>13000</v>
      </c>
      <c r="AP43" s="157"/>
      <c r="AQ43" s="157"/>
      <c r="AR43" s="157"/>
      <c r="AS43" s="157"/>
      <c r="AT43" s="157"/>
      <c r="AU43" s="157"/>
      <c r="AV43" s="157"/>
      <c r="AW43" s="157"/>
      <c r="AX43" s="157"/>
    </row>
    <row r="44" spans="1:50" s="122" customFormat="1" ht="15" customHeight="1" x14ac:dyDescent="0.25">
      <c r="A44" s="231">
        <v>23</v>
      </c>
      <c r="B44" s="218" t="s">
        <v>189</v>
      </c>
      <c r="C44" s="194" t="s">
        <v>239</v>
      </c>
      <c r="D44" s="194" t="s">
        <v>162</v>
      </c>
      <c r="E44" s="195">
        <v>29382</v>
      </c>
      <c r="F44" s="196">
        <v>13000</v>
      </c>
      <c r="G44" s="197">
        <v>1</v>
      </c>
      <c r="H44" s="364">
        <f t="shared" si="0"/>
        <v>13000</v>
      </c>
      <c r="I44" s="365"/>
      <c r="J44" s="119"/>
      <c r="K44" s="119"/>
      <c r="L44" s="119"/>
      <c r="M44" s="119"/>
      <c r="N44" s="119"/>
      <c r="O44" s="119"/>
      <c r="P44" s="161"/>
      <c r="Q44" s="161" t="s">
        <v>178</v>
      </c>
      <c r="R44" s="161" t="s">
        <v>179</v>
      </c>
      <c r="S44" s="161" t="s">
        <v>179</v>
      </c>
      <c r="T44" s="161" t="s">
        <v>158</v>
      </c>
      <c r="U44" s="161">
        <v>13200</v>
      </c>
      <c r="V44" s="161"/>
      <c r="W44" s="119"/>
      <c r="X44" s="119"/>
      <c r="Y44" s="119"/>
      <c r="Z44" s="119"/>
      <c r="AA44" s="119"/>
      <c r="AB44" s="119"/>
      <c r="AC44" s="119"/>
      <c r="AD44" s="119"/>
      <c r="AE44" s="119"/>
      <c r="AF44" s="119"/>
      <c r="AG44" s="119"/>
      <c r="AH44" s="119"/>
      <c r="AI44" s="119"/>
      <c r="AJ44" s="157"/>
      <c r="AK44">
        <v>23</v>
      </c>
      <c r="AL44" t="s">
        <v>208</v>
      </c>
      <c r="AM44" t="s">
        <v>162</v>
      </c>
      <c r="AN44">
        <v>26446</v>
      </c>
      <c r="AO44" s="157">
        <v>13000</v>
      </c>
      <c r="AP44" s="157"/>
      <c r="AQ44" s="157"/>
      <c r="AR44" s="157"/>
      <c r="AS44" s="157"/>
      <c r="AT44" s="157"/>
      <c r="AU44" s="157"/>
      <c r="AV44" s="157"/>
      <c r="AW44" s="157"/>
      <c r="AX44" s="157"/>
    </row>
    <row r="45" spans="1:50" s="122" customFormat="1" ht="15" customHeight="1" thickBot="1" x14ac:dyDescent="0.3">
      <c r="A45" s="231">
        <v>24</v>
      </c>
      <c r="B45" s="218" t="s">
        <v>189</v>
      </c>
      <c r="C45" s="194" t="s">
        <v>239</v>
      </c>
      <c r="D45" s="194" t="s">
        <v>163</v>
      </c>
      <c r="E45" s="195">
        <v>30009</v>
      </c>
      <c r="F45" s="196">
        <v>13000</v>
      </c>
      <c r="G45" s="197">
        <v>1</v>
      </c>
      <c r="H45" s="364">
        <f t="shared" si="0"/>
        <v>13000</v>
      </c>
      <c r="I45" s="365"/>
      <c r="J45" s="119"/>
      <c r="K45" s="119"/>
      <c r="L45" s="119"/>
      <c r="M45" s="119"/>
      <c r="N45" s="119"/>
      <c r="O45" s="119"/>
      <c r="P45" s="161" t="s">
        <v>147</v>
      </c>
      <c r="Q45" s="161" t="s">
        <v>162</v>
      </c>
      <c r="R45" s="161" t="s">
        <v>155</v>
      </c>
      <c r="S45" s="161" t="s">
        <v>155</v>
      </c>
      <c r="T45" s="161" t="s">
        <v>157</v>
      </c>
      <c r="U45" s="161">
        <v>13250</v>
      </c>
      <c r="V45" s="161"/>
      <c r="W45" s="119"/>
      <c r="X45" s="119"/>
      <c r="Y45" s="119"/>
      <c r="Z45" s="119"/>
      <c r="AA45" s="119"/>
      <c r="AB45" s="119"/>
      <c r="AC45" s="119"/>
      <c r="AD45" s="119"/>
      <c r="AE45" s="119"/>
      <c r="AF45" s="119"/>
      <c r="AG45" s="119"/>
      <c r="AH45" s="119"/>
      <c r="AI45" s="119"/>
      <c r="AJ45" s="157"/>
      <c r="AK45">
        <v>24</v>
      </c>
      <c r="AL45" t="s">
        <v>239</v>
      </c>
      <c r="AM45" t="s">
        <v>162</v>
      </c>
      <c r="AN45">
        <v>27185</v>
      </c>
      <c r="AO45" s="157">
        <v>13000</v>
      </c>
      <c r="AP45" s="157"/>
      <c r="AQ45" s="157"/>
      <c r="AR45" s="157"/>
      <c r="AS45" s="157"/>
      <c r="AT45" s="157"/>
      <c r="AU45" s="157"/>
      <c r="AV45" s="157"/>
      <c r="AW45" s="157"/>
      <c r="AX45" s="157"/>
    </row>
    <row r="46" spans="1:50" s="122" customFormat="1" ht="15.95" customHeight="1" thickBot="1" x14ac:dyDescent="0.3">
      <c r="A46" s="231"/>
      <c r="B46" s="218"/>
      <c r="C46" s="194"/>
      <c r="D46" s="194"/>
      <c r="E46" s="195"/>
      <c r="F46" s="196"/>
      <c r="G46" s="197">
        <v>1</v>
      </c>
      <c r="H46" s="364">
        <f t="shared" si="0"/>
        <v>0</v>
      </c>
      <c r="I46" s="365"/>
      <c r="J46" s="119"/>
      <c r="K46" s="119"/>
      <c r="L46" s="119"/>
      <c r="M46" s="119"/>
      <c r="N46" s="119"/>
      <c r="O46" s="119"/>
      <c r="P46" s="161"/>
      <c r="Q46" s="161"/>
      <c r="R46" s="161"/>
      <c r="S46" s="161"/>
      <c r="T46" s="161"/>
      <c r="U46" s="161"/>
      <c r="V46" s="161"/>
      <c r="W46" s="119"/>
      <c r="X46" s="119"/>
      <c r="Y46" s="119"/>
      <c r="Z46" s="119"/>
      <c r="AA46" s="119"/>
      <c r="AB46" s="119"/>
      <c r="AC46" s="119"/>
      <c r="AD46" s="119"/>
      <c r="AE46" s="119"/>
      <c r="AF46" s="119"/>
      <c r="AG46" s="119"/>
      <c r="AH46" s="119"/>
      <c r="AI46" s="119"/>
      <c r="AJ46" s="156"/>
      <c r="AK46">
        <v>25</v>
      </c>
      <c r="AL46" t="s">
        <v>239</v>
      </c>
      <c r="AM46" s="300" t="s">
        <v>163</v>
      </c>
      <c r="AN46" s="300">
        <v>27519</v>
      </c>
      <c r="AO46" s="157">
        <v>13000</v>
      </c>
      <c r="AP46" s="157"/>
      <c r="AQ46" s="157"/>
      <c r="AR46" s="157"/>
      <c r="AS46" s="157"/>
      <c r="AT46" s="157"/>
      <c r="AU46" s="157"/>
      <c r="AV46" s="157"/>
      <c r="AW46" s="157"/>
      <c r="AX46" s="157"/>
    </row>
    <row r="47" spans="1:50" s="122" customFormat="1" ht="17.100000000000001" hidden="1" customHeight="1" thickBot="1" x14ac:dyDescent="0.3">
      <c r="A47" s="231"/>
      <c r="B47" s="218"/>
      <c r="C47" s="194"/>
      <c r="D47" s="194"/>
      <c r="E47" s="195"/>
      <c r="F47" s="196"/>
      <c r="G47" s="197"/>
      <c r="H47" s="364">
        <f t="shared" si="0"/>
        <v>0</v>
      </c>
      <c r="I47" s="365"/>
      <c r="J47" s="119"/>
      <c r="K47" s="119"/>
      <c r="L47" s="119"/>
      <c r="M47" s="119"/>
      <c r="N47" s="119"/>
      <c r="O47" s="119"/>
      <c r="P47" s="161"/>
      <c r="Q47" s="161"/>
      <c r="R47" s="161"/>
      <c r="S47" s="161"/>
      <c r="T47" s="161"/>
      <c r="U47" s="161"/>
      <c r="V47" s="161"/>
      <c r="W47" s="119"/>
      <c r="X47" s="119"/>
      <c r="Y47" s="119"/>
      <c r="Z47" s="119"/>
      <c r="AA47" s="119"/>
      <c r="AB47" s="119"/>
      <c r="AC47" s="119"/>
      <c r="AD47" s="119"/>
      <c r="AE47" s="119"/>
      <c r="AF47" s="119"/>
      <c r="AG47" s="119"/>
      <c r="AH47" s="119"/>
      <c r="AI47" s="119"/>
      <c r="AJ47" s="157"/>
      <c r="AK47">
        <v>26</v>
      </c>
      <c r="AL47" t="s">
        <v>150</v>
      </c>
      <c r="AM47" s="300" t="s">
        <v>163</v>
      </c>
      <c r="AN47" s="300">
        <v>23577</v>
      </c>
      <c r="AO47" s="157">
        <f t="shared" ref="AO47:AO50" si="1">VLOOKUP(AM47,$D$22:$G$82,3,FALSE)</f>
        <v>13000</v>
      </c>
      <c r="AP47" s="157"/>
      <c r="AQ47" s="157"/>
      <c r="AR47" s="157"/>
      <c r="AS47" s="157"/>
      <c r="AT47" s="157"/>
      <c r="AU47" s="157"/>
      <c r="AV47" s="157"/>
      <c r="AW47" s="157"/>
      <c r="AX47" s="157"/>
    </row>
    <row r="48" spans="1:50" s="122" customFormat="1" ht="17.100000000000001" hidden="1" customHeight="1" thickBot="1" x14ac:dyDescent="0.3">
      <c r="A48" s="231"/>
      <c r="B48" s="218"/>
      <c r="C48" s="194"/>
      <c r="D48" s="194"/>
      <c r="E48" s="195"/>
      <c r="F48" s="196"/>
      <c r="G48" s="197"/>
      <c r="H48" s="364">
        <f t="shared" si="0"/>
        <v>0</v>
      </c>
      <c r="I48" s="365"/>
      <c r="J48" s="119"/>
      <c r="K48" s="119"/>
      <c r="L48" s="119"/>
      <c r="M48" s="119"/>
      <c r="N48" s="119"/>
      <c r="O48" s="119"/>
      <c r="P48" s="161"/>
      <c r="Q48" s="161"/>
      <c r="R48" s="161"/>
      <c r="S48" s="161"/>
      <c r="T48" s="161"/>
      <c r="U48" s="161"/>
      <c r="V48" s="161"/>
      <c r="W48" s="119"/>
      <c r="X48" s="119"/>
      <c r="Y48" s="119"/>
      <c r="Z48" s="119"/>
      <c r="AA48" s="119"/>
      <c r="AB48" s="119"/>
      <c r="AC48" s="119"/>
      <c r="AD48" s="119"/>
      <c r="AE48" s="119"/>
      <c r="AF48" s="119"/>
      <c r="AG48" s="119"/>
      <c r="AH48" s="119"/>
      <c r="AI48" s="119"/>
      <c r="AJ48" s="157"/>
      <c r="AK48">
        <v>27</v>
      </c>
      <c r="AL48" t="s">
        <v>150</v>
      </c>
      <c r="AM48" s="300" t="s">
        <v>162</v>
      </c>
      <c r="AN48" s="300">
        <v>23735</v>
      </c>
      <c r="AO48" s="157">
        <f t="shared" si="1"/>
        <v>13000</v>
      </c>
      <c r="AP48" s="157"/>
      <c r="AQ48" s="157"/>
      <c r="AR48" s="157"/>
      <c r="AS48" s="157"/>
      <c r="AT48" s="157"/>
      <c r="AU48" s="157"/>
      <c r="AV48" s="157"/>
      <c r="AW48" s="157"/>
      <c r="AX48" s="157"/>
    </row>
    <row r="49" spans="1:50" s="122" customFormat="1" ht="17.100000000000001" hidden="1" customHeight="1" thickBot="1" x14ac:dyDescent="0.3">
      <c r="A49" s="231"/>
      <c r="B49" s="218"/>
      <c r="C49" s="194"/>
      <c r="D49" s="194"/>
      <c r="E49" s="195"/>
      <c r="F49" s="196"/>
      <c r="G49" s="197"/>
      <c r="H49" s="364">
        <f t="shared" si="0"/>
        <v>0</v>
      </c>
      <c r="I49" s="365"/>
      <c r="J49" s="119"/>
      <c r="K49" s="119"/>
      <c r="L49" s="119"/>
      <c r="M49" s="119"/>
      <c r="N49" s="119"/>
      <c r="O49" s="119"/>
      <c r="P49" s="161"/>
      <c r="Q49" s="161"/>
      <c r="R49" s="161"/>
      <c r="S49" s="161"/>
      <c r="T49" s="161"/>
      <c r="U49" s="161"/>
      <c r="V49" s="161"/>
      <c r="W49" s="119"/>
      <c r="X49" s="119"/>
      <c r="Y49" s="119"/>
      <c r="Z49" s="119"/>
      <c r="AA49" s="119"/>
      <c r="AB49" s="119"/>
      <c r="AC49" s="119"/>
      <c r="AD49" s="119"/>
      <c r="AE49" s="119"/>
      <c r="AF49" s="119"/>
      <c r="AG49" s="119"/>
      <c r="AH49" s="119"/>
      <c r="AI49" s="119"/>
      <c r="AJ49" s="157"/>
      <c r="AK49">
        <v>28</v>
      </c>
      <c r="AL49" t="s">
        <v>232</v>
      </c>
      <c r="AM49" s="300" t="s">
        <v>163</v>
      </c>
      <c r="AN49" s="300">
        <v>22727</v>
      </c>
      <c r="AO49" s="157">
        <f t="shared" si="1"/>
        <v>13000</v>
      </c>
      <c r="AP49" s="157"/>
      <c r="AQ49" s="157"/>
      <c r="AR49" s="157"/>
      <c r="AS49" s="157"/>
      <c r="AT49" s="157"/>
      <c r="AU49" s="157"/>
      <c r="AV49" s="157"/>
      <c r="AW49" s="157"/>
      <c r="AX49" s="157"/>
    </row>
    <row r="50" spans="1:50" s="122" customFormat="1" ht="17.100000000000001" hidden="1" customHeight="1" thickBot="1" x14ac:dyDescent="0.3">
      <c r="A50" s="231"/>
      <c r="B50" s="218"/>
      <c r="C50" s="194"/>
      <c r="D50" s="194"/>
      <c r="E50" s="195"/>
      <c r="F50" s="196"/>
      <c r="G50" s="197"/>
      <c r="H50" s="364">
        <f t="shared" si="0"/>
        <v>0</v>
      </c>
      <c r="I50" s="365"/>
      <c r="J50" s="119"/>
      <c r="K50" s="119"/>
      <c r="L50" s="119"/>
      <c r="M50" s="119"/>
      <c r="N50" s="119"/>
      <c r="O50" s="119"/>
      <c r="P50" s="161"/>
      <c r="Q50" s="161"/>
      <c r="R50" s="161"/>
      <c r="S50" s="161"/>
      <c r="T50" s="161"/>
      <c r="U50" s="161"/>
      <c r="V50" s="161"/>
      <c r="W50" s="119"/>
      <c r="X50" s="119"/>
      <c r="Y50" s="119"/>
      <c r="Z50" s="119"/>
      <c r="AA50" s="119"/>
      <c r="AB50" s="119"/>
      <c r="AC50" s="119"/>
      <c r="AD50" s="119"/>
      <c r="AE50" s="119"/>
      <c r="AF50" s="119"/>
      <c r="AG50" s="119"/>
      <c r="AH50" s="119"/>
      <c r="AI50" s="119"/>
      <c r="AJ50" s="157"/>
      <c r="AK50">
        <v>29</v>
      </c>
      <c r="AL50" t="s">
        <v>232</v>
      </c>
      <c r="AM50" s="300" t="s">
        <v>162</v>
      </c>
      <c r="AN50" s="300">
        <v>22992</v>
      </c>
      <c r="AO50" s="157">
        <f t="shared" si="1"/>
        <v>13000</v>
      </c>
      <c r="AP50" s="157"/>
      <c r="AQ50" s="157"/>
      <c r="AR50" s="157"/>
      <c r="AS50" s="157"/>
      <c r="AT50" s="157"/>
      <c r="AU50" s="157"/>
      <c r="AV50" s="157"/>
      <c r="AW50" s="157"/>
      <c r="AX50" s="157"/>
    </row>
    <row r="51" spans="1:50" s="122" customFormat="1" ht="17.100000000000001" hidden="1" customHeight="1" x14ac:dyDescent="0.25">
      <c r="A51" s="231"/>
      <c r="B51" s="218"/>
      <c r="C51" s="194"/>
      <c r="D51" s="198"/>
      <c r="E51" s="199"/>
      <c r="F51" s="200"/>
      <c r="G51" s="197"/>
      <c r="H51" s="364">
        <f t="shared" si="0"/>
        <v>0</v>
      </c>
      <c r="I51" s="365"/>
      <c r="J51" s="119"/>
      <c r="K51" s="119"/>
      <c r="L51" s="119"/>
      <c r="M51" s="119"/>
      <c r="N51" s="119"/>
      <c r="O51" s="119"/>
      <c r="P51" s="161"/>
      <c r="Q51" s="161"/>
      <c r="R51" s="161"/>
      <c r="S51" s="161"/>
      <c r="T51" s="161"/>
      <c r="U51" s="161"/>
      <c r="V51" s="161"/>
      <c r="W51" s="119"/>
      <c r="X51" s="119"/>
      <c r="Y51" s="119"/>
      <c r="Z51" s="119"/>
      <c r="AA51" s="119"/>
      <c r="AB51" s="119"/>
      <c r="AC51" s="119"/>
      <c r="AD51" s="119"/>
      <c r="AE51" s="119"/>
      <c r="AF51" s="119"/>
      <c r="AG51" s="119"/>
      <c r="AH51" s="119"/>
      <c r="AI51" s="119"/>
      <c r="AJ51" s="157"/>
      <c r="AK51"/>
      <c r="AL51"/>
      <c r="AM51"/>
      <c r="AN51" s="157"/>
      <c r="AO51" s="157"/>
      <c r="AP51" s="157"/>
      <c r="AQ51" s="157"/>
      <c r="AR51" s="157"/>
      <c r="AS51" s="157"/>
      <c r="AT51" s="157"/>
      <c r="AU51" s="157"/>
      <c r="AV51" s="157"/>
      <c r="AW51" s="157"/>
      <c r="AX51" s="157"/>
    </row>
    <row r="52" spans="1:50" s="122" customFormat="1" ht="17.100000000000001" hidden="1" customHeight="1" x14ac:dyDescent="0.25">
      <c r="A52" s="231"/>
      <c r="B52" s="218"/>
      <c r="C52" s="194"/>
      <c r="D52" s="198"/>
      <c r="E52" s="199"/>
      <c r="F52" s="200"/>
      <c r="G52" s="197"/>
      <c r="H52" s="364">
        <f t="shared" si="0"/>
        <v>0</v>
      </c>
      <c r="I52" s="365"/>
      <c r="J52" s="119"/>
      <c r="K52" s="119"/>
      <c r="L52" s="119"/>
      <c r="M52" s="119"/>
      <c r="N52" s="119"/>
      <c r="O52" s="119"/>
      <c r="P52" s="161"/>
      <c r="Q52" s="161"/>
      <c r="R52" s="161"/>
      <c r="S52" s="161"/>
      <c r="T52" s="161"/>
      <c r="U52" s="161"/>
      <c r="V52" s="161"/>
      <c r="W52" s="119"/>
      <c r="X52" s="119"/>
      <c r="Y52" s="119"/>
      <c r="Z52" s="119"/>
      <c r="AA52" s="119"/>
      <c r="AB52" s="119"/>
      <c r="AC52" s="119"/>
      <c r="AD52" s="119"/>
      <c r="AE52" s="119"/>
      <c r="AF52" s="119"/>
      <c r="AG52" s="119"/>
      <c r="AH52" s="119"/>
      <c r="AI52" s="119"/>
      <c r="AJ52" s="157"/>
      <c r="AK52"/>
      <c r="AL52"/>
      <c r="AM52"/>
      <c r="AN52" s="157"/>
      <c r="AO52" s="157"/>
      <c r="AP52" s="157"/>
      <c r="AQ52" s="157"/>
      <c r="AR52" s="157"/>
      <c r="AS52" s="157"/>
      <c r="AT52" s="157"/>
      <c r="AU52" s="157"/>
      <c r="AV52" s="157"/>
      <c r="AW52" s="157"/>
      <c r="AX52" s="157"/>
    </row>
    <row r="53" spans="1:50" s="122" customFormat="1" ht="17.100000000000001" hidden="1" customHeight="1" x14ac:dyDescent="0.25">
      <c r="A53" s="231"/>
      <c r="B53" s="218"/>
      <c r="C53" s="194"/>
      <c r="D53" s="198"/>
      <c r="E53" s="199"/>
      <c r="F53" s="200"/>
      <c r="G53" s="197"/>
      <c r="H53" s="364">
        <f t="shared" si="0"/>
        <v>0</v>
      </c>
      <c r="I53" s="365"/>
      <c r="J53" s="119"/>
      <c r="K53" s="119"/>
      <c r="L53" s="119"/>
      <c r="M53" s="119"/>
      <c r="N53" s="119"/>
      <c r="O53" s="119"/>
      <c r="P53" s="161"/>
      <c r="Q53" s="161"/>
      <c r="R53" s="161"/>
      <c r="S53" s="161"/>
      <c r="T53" s="161"/>
      <c r="U53" s="161"/>
      <c r="V53" s="161"/>
      <c r="W53" s="119"/>
      <c r="X53" s="119"/>
      <c r="Y53" s="119"/>
      <c r="Z53" s="119"/>
      <c r="AA53" s="119"/>
      <c r="AB53" s="119"/>
      <c r="AC53" s="119"/>
      <c r="AD53" s="119"/>
      <c r="AE53" s="119"/>
      <c r="AF53" s="119"/>
      <c r="AG53" s="119"/>
      <c r="AH53" s="119"/>
      <c r="AI53" s="119"/>
      <c r="AJ53" s="157"/>
      <c r="AK53"/>
      <c r="AL53"/>
      <c r="AM53"/>
      <c r="AN53" s="157"/>
      <c r="AO53" s="157"/>
      <c r="AP53" s="157"/>
      <c r="AQ53" s="157"/>
      <c r="AR53" s="157"/>
      <c r="AS53" s="157"/>
      <c r="AT53" s="157"/>
      <c r="AU53" s="157"/>
      <c r="AV53" s="157"/>
      <c r="AW53" s="157"/>
      <c r="AX53" s="157"/>
    </row>
    <row r="54" spans="1:50" s="122" customFormat="1" ht="18" hidden="1" customHeight="1" x14ac:dyDescent="0.25">
      <c r="A54" s="232"/>
      <c r="B54" s="218"/>
      <c r="C54" s="234"/>
      <c r="D54" s="234"/>
      <c r="E54" s="235"/>
      <c r="F54" s="280"/>
      <c r="G54" s="237"/>
      <c r="H54" s="368">
        <f t="shared" si="0"/>
        <v>0</v>
      </c>
      <c r="I54" s="369"/>
      <c r="J54" s="119"/>
      <c r="K54" s="119"/>
      <c r="L54" s="119"/>
      <c r="M54" s="119"/>
      <c r="N54" s="119"/>
      <c r="O54" s="119"/>
      <c r="P54" s="161"/>
      <c r="Q54" s="161" t="s">
        <v>176</v>
      </c>
      <c r="R54" s="161" t="s">
        <v>177</v>
      </c>
      <c r="S54" s="161" t="s">
        <v>177</v>
      </c>
      <c r="T54" s="161" t="s">
        <v>157</v>
      </c>
      <c r="U54" s="161">
        <v>13250</v>
      </c>
      <c r="V54" s="161"/>
      <c r="W54" s="119"/>
      <c r="X54" s="119"/>
      <c r="Y54" s="119"/>
      <c r="Z54" s="119"/>
      <c r="AA54" s="119"/>
      <c r="AB54" s="119"/>
      <c r="AC54" s="119"/>
      <c r="AD54" s="119"/>
      <c r="AE54" s="119"/>
      <c r="AF54" s="119"/>
      <c r="AG54" s="119"/>
      <c r="AH54" s="119"/>
      <c r="AI54" s="119"/>
      <c r="AJ54" s="156"/>
      <c r="AK54"/>
      <c r="AL54"/>
      <c r="AM54"/>
      <c r="AN54" s="157"/>
      <c r="AO54" s="157"/>
      <c r="AP54" s="157"/>
      <c r="AQ54" s="157"/>
      <c r="AR54" s="157"/>
      <c r="AS54" s="157"/>
      <c r="AT54" s="157"/>
      <c r="AU54" s="157"/>
      <c r="AV54" s="157"/>
      <c r="AW54" s="157"/>
      <c r="AX54" s="157"/>
    </row>
    <row r="55" spans="1:50" s="122" customFormat="1" ht="18" hidden="1" customHeight="1" x14ac:dyDescent="0.25">
      <c r="A55" s="228"/>
      <c r="B55" s="219"/>
      <c r="C55" s="171"/>
      <c r="D55" s="171"/>
      <c r="E55" s="220"/>
      <c r="F55" s="221"/>
      <c r="G55" s="222"/>
      <c r="H55" s="370">
        <f t="shared" si="0"/>
        <v>0</v>
      </c>
      <c r="I55" s="371"/>
      <c r="J55" s="119"/>
      <c r="K55" s="119"/>
      <c r="L55" s="119"/>
      <c r="M55" s="119"/>
      <c r="N55" s="119"/>
      <c r="O55" s="119"/>
      <c r="P55" s="161"/>
      <c r="Q55" s="161"/>
      <c r="R55" s="161"/>
      <c r="S55" s="161"/>
      <c r="T55" s="161"/>
      <c r="U55" s="161"/>
      <c r="V55" s="161"/>
      <c r="W55" s="119"/>
      <c r="X55" s="119"/>
      <c r="Y55" s="119"/>
      <c r="Z55" s="119"/>
      <c r="AA55" s="119"/>
      <c r="AB55" s="119"/>
      <c r="AC55" s="119"/>
      <c r="AD55" s="119"/>
      <c r="AE55" s="119"/>
      <c r="AF55" s="119"/>
      <c r="AG55" s="119"/>
      <c r="AH55" s="119"/>
      <c r="AI55" s="119"/>
      <c r="AJ55" s="157"/>
      <c r="AK55"/>
      <c r="AL55"/>
      <c r="AM55"/>
      <c r="AN55" s="157"/>
      <c r="AO55" s="157"/>
      <c r="AP55" s="157"/>
      <c r="AQ55" s="157"/>
      <c r="AR55" s="157"/>
      <c r="AS55" s="157"/>
      <c r="AT55" s="157"/>
      <c r="AU55" s="157"/>
      <c r="AV55" s="157"/>
      <c r="AW55" s="157"/>
      <c r="AX55" s="157"/>
    </row>
    <row r="56" spans="1:50" s="122" customFormat="1" ht="18" hidden="1" customHeight="1" x14ac:dyDescent="0.25">
      <c r="A56" s="170"/>
      <c r="B56" s="135"/>
      <c r="C56" s="172"/>
      <c r="D56" s="172"/>
      <c r="E56" s="173"/>
      <c r="F56" s="174"/>
      <c r="G56" s="175"/>
      <c r="H56" s="372">
        <f t="shared" si="0"/>
        <v>0</v>
      </c>
      <c r="I56" s="373"/>
      <c r="J56" s="119"/>
      <c r="K56" s="119"/>
      <c r="L56" s="119"/>
      <c r="M56" s="119"/>
      <c r="N56" s="119"/>
      <c r="O56" s="119"/>
      <c r="P56" s="161"/>
      <c r="Q56" s="161"/>
      <c r="R56" s="161"/>
      <c r="S56" s="161"/>
      <c r="T56" s="161"/>
      <c r="U56" s="161"/>
      <c r="V56" s="161"/>
      <c r="W56" s="119"/>
      <c r="X56" s="119"/>
      <c r="Y56" s="119"/>
      <c r="Z56" s="119"/>
      <c r="AA56" s="119"/>
      <c r="AB56" s="119"/>
      <c r="AC56" s="119"/>
      <c r="AD56" s="119"/>
      <c r="AE56" s="119"/>
      <c r="AF56" s="119"/>
      <c r="AG56" s="119"/>
      <c r="AH56" s="119"/>
      <c r="AI56" s="119"/>
      <c r="AJ56" s="157"/>
      <c r="AK56"/>
      <c r="AL56"/>
      <c r="AM56"/>
      <c r="AN56" s="157"/>
      <c r="AO56" s="157"/>
      <c r="AP56" s="157"/>
      <c r="AQ56" s="157"/>
      <c r="AR56" s="157"/>
      <c r="AS56" s="157"/>
      <c r="AT56" s="157"/>
      <c r="AU56" s="157"/>
      <c r="AV56" s="157"/>
      <c r="AW56" s="157"/>
      <c r="AX56" s="157"/>
    </row>
    <row r="57" spans="1:50" s="122" customFormat="1" ht="18" hidden="1" customHeight="1" x14ac:dyDescent="0.25">
      <c r="A57" s="170"/>
      <c r="B57" s="135"/>
      <c r="C57" s="172"/>
      <c r="D57" s="172"/>
      <c r="E57" s="181"/>
      <c r="F57" s="174"/>
      <c r="G57" s="175"/>
      <c r="H57" s="372">
        <f t="shared" si="0"/>
        <v>0</v>
      </c>
      <c r="I57" s="373"/>
      <c r="J57" s="119"/>
      <c r="K57" s="119"/>
      <c r="L57" s="119"/>
      <c r="M57" s="119"/>
      <c r="N57" s="119"/>
      <c r="O57" s="119"/>
      <c r="P57" s="161"/>
      <c r="Q57" s="161"/>
      <c r="R57" s="161"/>
      <c r="S57" s="161"/>
      <c r="T57" s="161"/>
      <c r="U57" s="161"/>
      <c r="V57" s="161"/>
      <c r="W57" s="119"/>
      <c r="X57" s="119"/>
      <c r="Y57" s="119"/>
      <c r="Z57" s="119"/>
      <c r="AA57" s="119"/>
      <c r="AB57" s="119"/>
      <c r="AC57" s="119"/>
      <c r="AD57" s="119"/>
      <c r="AE57" s="119"/>
      <c r="AF57" s="119"/>
      <c r="AG57" s="119"/>
      <c r="AH57" s="119"/>
      <c r="AI57" s="119"/>
      <c r="AJ57" s="157"/>
      <c r="AK57"/>
      <c r="AL57"/>
      <c r="AM57"/>
      <c r="AN57" s="157"/>
      <c r="AO57" s="157"/>
      <c r="AP57" s="157"/>
      <c r="AQ57" s="157"/>
      <c r="AR57" s="157"/>
      <c r="AS57" s="157"/>
      <c r="AT57" s="157"/>
      <c r="AU57" s="157"/>
      <c r="AV57" s="157"/>
      <c r="AW57" s="157"/>
      <c r="AX57" s="157"/>
    </row>
    <row r="58" spans="1:50" s="122" customFormat="1" ht="18" hidden="1" customHeight="1" x14ac:dyDescent="0.25">
      <c r="A58" s="177"/>
      <c r="B58" s="136"/>
      <c r="C58" s="178"/>
      <c r="D58" s="178"/>
      <c r="E58" s="182"/>
      <c r="F58" s="183"/>
      <c r="G58" s="184"/>
      <c r="H58" s="379">
        <f t="shared" si="0"/>
        <v>0</v>
      </c>
      <c r="I58" s="380"/>
      <c r="J58" s="119"/>
      <c r="K58" s="119"/>
      <c r="L58" s="119"/>
      <c r="M58" s="119"/>
      <c r="N58" s="119"/>
      <c r="O58" s="119"/>
      <c r="P58" s="161"/>
      <c r="Q58" s="161"/>
      <c r="R58" s="161"/>
      <c r="S58" s="161"/>
      <c r="T58" s="161"/>
      <c r="U58" s="161"/>
      <c r="V58" s="161"/>
      <c r="W58" s="119"/>
      <c r="X58" s="119"/>
      <c r="Y58" s="119"/>
      <c r="Z58" s="119"/>
      <c r="AA58" s="119"/>
      <c r="AB58" s="119"/>
      <c r="AC58" s="119"/>
      <c r="AD58" s="119"/>
      <c r="AE58" s="119"/>
      <c r="AF58" s="119"/>
      <c r="AG58" s="119"/>
      <c r="AH58" s="119"/>
      <c r="AI58" s="119"/>
      <c r="AJ58" s="157"/>
      <c r="AK58"/>
      <c r="AL58"/>
      <c r="AM58"/>
      <c r="AN58" s="157"/>
      <c r="AO58" s="157"/>
      <c r="AP58" s="157"/>
      <c r="AQ58" s="157"/>
      <c r="AR58" s="157"/>
      <c r="AS58" s="157"/>
      <c r="AT58" s="157"/>
      <c r="AU58" s="157"/>
      <c r="AV58" s="157"/>
      <c r="AW58" s="157"/>
      <c r="AX58" s="157"/>
    </row>
    <row r="59" spans="1:50" s="122" customFormat="1" ht="18" hidden="1" customHeight="1" x14ac:dyDescent="0.25">
      <c r="A59" s="170"/>
      <c r="B59" s="135"/>
      <c r="C59" s="172"/>
      <c r="D59" s="172"/>
      <c r="E59" s="181"/>
      <c r="F59" s="174"/>
      <c r="G59" s="175"/>
      <c r="H59" s="372">
        <f t="shared" si="0"/>
        <v>0</v>
      </c>
      <c r="I59" s="373"/>
      <c r="J59" s="119"/>
      <c r="K59" s="119"/>
      <c r="L59" s="119"/>
      <c r="M59" s="119"/>
      <c r="N59" s="119"/>
      <c r="O59" s="119"/>
      <c r="P59" s="161"/>
      <c r="Q59" s="161"/>
      <c r="R59" s="161"/>
      <c r="S59" s="161"/>
      <c r="T59" s="161"/>
      <c r="U59" s="161"/>
      <c r="V59" s="161"/>
      <c r="W59" s="119"/>
      <c r="X59" s="119"/>
      <c r="Y59" s="119"/>
      <c r="Z59" s="119"/>
      <c r="AA59" s="119"/>
      <c r="AB59" s="119"/>
      <c r="AC59" s="119"/>
      <c r="AD59" s="119"/>
      <c r="AE59" s="119"/>
      <c r="AF59" s="119"/>
      <c r="AG59" s="119"/>
      <c r="AH59" s="119"/>
      <c r="AI59" s="119"/>
      <c r="AJ59" s="157"/>
      <c r="AK59"/>
      <c r="AL59"/>
      <c r="AM59"/>
      <c r="AN59" s="157"/>
      <c r="AO59" s="157"/>
      <c r="AP59" s="157"/>
      <c r="AQ59" s="157"/>
      <c r="AR59" s="157"/>
      <c r="AS59" s="157"/>
      <c r="AT59" s="157"/>
      <c r="AU59" s="157"/>
      <c r="AV59" s="157"/>
      <c r="AW59" s="157"/>
      <c r="AX59" s="157"/>
    </row>
    <row r="60" spans="1:50" s="122" customFormat="1" ht="15.95" hidden="1" customHeight="1" x14ac:dyDescent="0.25">
      <c r="A60" s="177"/>
      <c r="B60" s="136"/>
      <c r="C60" s="185"/>
      <c r="D60" s="178"/>
      <c r="E60" s="182"/>
      <c r="F60" s="186"/>
      <c r="G60" s="184"/>
      <c r="H60" s="379">
        <f t="shared" si="0"/>
        <v>0</v>
      </c>
      <c r="I60" s="380"/>
      <c r="J60" s="119"/>
      <c r="K60" s="119"/>
      <c r="L60" s="119"/>
      <c r="M60" s="119"/>
      <c r="N60" s="119"/>
      <c r="O60" s="119"/>
      <c r="P60" s="161"/>
      <c r="Q60" s="161" t="s">
        <v>178</v>
      </c>
      <c r="R60" s="161" t="s">
        <v>179</v>
      </c>
      <c r="S60" s="161" t="s">
        <v>179</v>
      </c>
      <c r="T60" s="161" t="s">
        <v>158</v>
      </c>
      <c r="U60" s="161">
        <v>13200</v>
      </c>
      <c r="V60" s="161"/>
      <c r="W60" s="119"/>
      <c r="X60" s="119"/>
      <c r="Y60" s="119"/>
      <c r="Z60" s="119"/>
      <c r="AA60" s="119"/>
      <c r="AB60" s="119"/>
      <c r="AC60" s="119"/>
      <c r="AD60" s="119"/>
      <c r="AE60" s="119"/>
      <c r="AF60" s="119"/>
      <c r="AG60" s="119"/>
      <c r="AH60" s="119"/>
      <c r="AI60" s="119"/>
      <c r="AJ60" s="157"/>
      <c r="AK60"/>
      <c r="AL60"/>
      <c r="AM60"/>
      <c r="AN60" s="157"/>
      <c r="AO60" s="157"/>
      <c r="AP60" s="157"/>
      <c r="AQ60" s="157"/>
      <c r="AR60" s="157"/>
      <c r="AS60" s="157"/>
      <c r="AT60" s="157"/>
      <c r="AU60" s="157"/>
      <c r="AV60" s="157"/>
      <c r="AW60" s="157"/>
      <c r="AX60" s="157"/>
    </row>
    <row r="61" spans="1:50" s="122" customFormat="1" ht="15.95" hidden="1" customHeight="1" x14ac:dyDescent="0.25">
      <c r="A61" s="170"/>
      <c r="B61" s="135"/>
      <c r="C61" s="187"/>
      <c r="D61" s="172"/>
      <c r="E61" s="181"/>
      <c r="F61" s="187"/>
      <c r="G61" s="175"/>
      <c r="H61" s="372">
        <f t="shared" si="0"/>
        <v>0</v>
      </c>
      <c r="I61" s="373"/>
      <c r="J61" s="119"/>
      <c r="K61" s="119"/>
      <c r="L61" s="119"/>
      <c r="M61" s="119"/>
      <c r="N61" s="119"/>
      <c r="O61" s="119"/>
      <c r="P61" s="161"/>
      <c r="Q61" s="161" t="s">
        <v>163</v>
      </c>
      <c r="R61" s="161" t="s">
        <v>156</v>
      </c>
      <c r="S61" s="161" t="s">
        <v>156</v>
      </c>
      <c r="T61" s="161" t="s">
        <v>158</v>
      </c>
      <c r="U61" s="161">
        <v>13200</v>
      </c>
      <c r="V61" s="161"/>
      <c r="W61" s="119"/>
      <c r="X61" s="119"/>
      <c r="Y61" s="119"/>
      <c r="Z61" s="119"/>
      <c r="AA61" s="119"/>
      <c r="AB61" s="119"/>
      <c r="AC61" s="119"/>
      <c r="AD61" s="119"/>
      <c r="AE61" s="119"/>
      <c r="AF61" s="119"/>
      <c r="AG61" s="119"/>
      <c r="AH61" s="119"/>
      <c r="AI61" s="119"/>
      <c r="AJ61" s="157"/>
      <c r="AK61"/>
      <c r="AL61"/>
      <c r="AM61"/>
      <c r="AN61" s="157"/>
      <c r="AO61" s="157"/>
      <c r="AP61" s="157"/>
      <c r="AQ61" s="157"/>
      <c r="AR61" s="157"/>
      <c r="AS61" s="157"/>
      <c r="AT61" s="157"/>
      <c r="AU61" s="157"/>
      <c r="AV61" s="157"/>
      <c r="AW61" s="157"/>
      <c r="AX61" s="157"/>
    </row>
    <row r="62" spans="1:50" s="122" customFormat="1" ht="15.95" hidden="1" customHeight="1" x14ac:dyDescent="0.25">
      <c r="A62" s="177"/>
      <c r="B62" s="136"/>
      <c r="C62" s="185"/>
      <c r="D62" s="179"/>
      <c r="E62" s="182"/>
      <c r="F62" s="186"/>
      <c r="G62" s="184"/>
      <c r="H62" s="379">
        <f t="shared" si="0"/>
        <v>0</v>
      </c>
      <c r="I62" s="380"/>
      <c r="J62" s="119"/>
      <c r="K62" s="119"/>
      <c r="L62" s="119"/>
      <c r="M62" s="119"/>
      <c r="N62" s="119"/>
      <c r="O62" s="119"/>
      <c r="P62" s="161"/>
      <c r="Q62" s="161" t="s">
        <v>163</v>
      </c>
      <c r="R62" s="161" t="s">
        <v>156</v>
      </c>
      <c r="S62" s="161" t="s">
        <v>156</v>
      </c>
      <c r="T62" s="161" t="s">
        <v>158</v>
      </c>
      <c r="U62" s="161">
        <v>13200</v>
      </c>
      <c r="V62" s="161"/>
      <c r="W62" s="119"/>
      <c r="X62" s="119"/>
      <c r="Y62" s="119"/>
      <c r="Z62" s="119"/>
      <c r="AA62" s="119"/>
      <c r="AB62" s="119"/>
      <c r="AC62" s="119"/>
      <c r="AD62" s="119"/>
      <c r="AE62" s="119"/>
      <c r="AF62" s="119"/>
      <c r="AG62" s="119"/>
      <c r="AH62" s="119"/>
      <c r="AI62" s="119"/>
      <c r="AJ62" s="157"/>
      <c r="AK62"/>
      <c r="AL62"/>
      <c r="AM62"/>
      <c r="AN62" s="157"/>
      <c r="AO62" s="157"/>
      <c r="AP62" s="157"/>
      <c r="AQ62" s="157"/>
      <c r="AR62" s="157"/>
      <c r="AS62" s="157"/>
      <c r="AT62" s="157"/>
      <c r="AU62" s="157"/>
      <c r="AV62" s="157"/>
      <c r="AW62" s="157"/>
      <c r="AX62" s="157"/>
    </row>
    <row r="63" spans="1:50" s="122" customFormat="1" ht="15.95" hidden="1" customHeight="1" x14ac:dyDescent="0.25">
      <c r="A63" s="170"/>
      <c r="B63" s="135"/>
      <c r="C63" s="187"/>
      <c r="D63" s="172"/>
      <c r="E63" s="181"/>
      <c r="F63" s="187"/>
      <c r="G63" s="175"/>
      <c r="H63" s="372">
        <f t="shared" si="0"/>
        <v>0</v>
      </c>
      <c r="I63" s="373"/>
      <c r="J63" s="119"/>
      <c r="K63" s="119"/>
      <c r="L63" s="119"/>
      <c r="M63" s="119"/>
      <c r="N63" s="119"/>
      <c r="O63" s="119"/>
      <c r="P63" s="161"/>
      <c r="Q63" s="161" t="s">
        <v>163</v>
      </c>
      <c r="R63" s="161" t="s">
        <v>156</v>
      </c>
      <c r="S63" s="161" t="s">
        <v>156</v>
      </c>
      <c r="T63" s="161" t="s">
        <v>158</v>
      </c>
      <c r="U63" s="161">
        <v>13200</v>
      </c>
      <c r="V63" s="161"/>
      <c r="W63" s="119"/>
      <c r="X63" s="119"/>
      <c r="Y63" s="119"/>
      <c r="Z63" s="119"/>
      <c r="AA63" s="119"/>
      <c r="AB63" s="119"/>
      <c r="AC63" s="119"/>
      <c r="AD63" s="119"/>
      <c r="AE63" s="119"/>
      <c r="AF63" s="119"/>
      <c r="AG63" s="119"/>
      <c r="AH63" s="119"/>
      <c r="AI63" s="119"/>
      <c r="AJ63" s="157"/>
      <c r="AK63"/>
      <c r="AL63"/>
      <c r="AM63"/>
      <c r="AN63" s="157"/>
      <c r="AO63" s="157"/>
      <c r="AP63" s="157"/>
      <c r="AQ63" s="157"/>
      <c r="AR63" s="157"/>
      <c r="AS63" s="157"/>
      <c r="AT63" s="157"/>
      <c r="AU63" s="157"/>
      <c r="AV63" s="157"/>
      <c r="AW63" s="157"/>
      <c r="AX63" s="157"/>
    </row>
    <row r="64" spans="1:50" s="122" customFormat="1" ht="15.95" hidden="1" customHeight="1" x14ac:dyDescent="0.25">
      <c r="A64" s="170"/>
      <c r="B64" s="135"/>
      <c r="C64" s="187"/>
      <c r="D64" s="176"/>
      <c r="E64" s="181"/>
      <c r="F64" s="187"/>
      <c r="G64" s="175"/>
      <c r="H64" s="372">
        <f t="shared" si="0"/>
        <v>0</v>
      </c>
      <c r="I64" s="373"/>
      <c r="J64" s="119"/>
      <c r="K64" s="119"/>
      <c r="L64" s="119"/>
      <c r="M64" s="119"/>
      <c r="N64" s="119"/>
      <c r="O64" s="119"/>
      <c r="P64" s="161"/>
      <c r="Q64" s="161" t="s">
        <v>163</v>
      </c>
      <c r="R64" s="161" t="s">
        <v>156</v>
      </c>
      <c r="S64" s="161" t="s">
        <v>156</v>
      </c>
      <c r="T64" s="161" t="s">
        <v>158</v>
      </c>
      <c r="U64" s="161">
        <v>13200</v>
      </c>
      <c r="V64" s="161"/>
      <c r="W64" s="119"/>
      <c r="X64" s="119"/>
      <c r="Y64" s="119"/>
      <c r="Z64" s="119"/>
      <c r="AA64" s="119"/>
      <c r="AB64" s="119"/>
      <c r="AC64" s="119"/>
      <c r="AD64" s="119"/>
      <c r="AE64" s="119"/>
      <c r="AF64" s="119"/>
      <c r="AG64" s="119"/>
      <c r="AH64" s="119"/>
      <c r="AI64" s="119"/>
      <c r="AJ64" s="157"/>
      <c r="AK64"/>
      <c r="AL64"/>
      <c r="AM64"/>
      <c r="AN64" s="157"/>
      <c r="AO64" s="157"/>
      <c r="AP64" s="157"/>
      <c r="AQ64" s="157"/>
      <c r="AR64" s="157"/>
      <c r="AS64" s="157"/>
      <c r="AT64" s="157"/>
      <c r="AU64" s="157"/>
      <c r="AV64" s="157"/>
      <c r="AW64" s="157"/>
      <c r="AX64" s="157"/>
    </row>
    <row r="65" spans="1:50" s="122" customFormat="1" ht="15.95" hidden="1" customHeight="1" x14ac:dyDescent="0.25">
      <c r="A65" s="188"/>
      <c r="B65" s="137"/>
      <c r="C65" s="189"/>
      <c r="D65" s="190"/>
      <c r="E65" s="191"/>
      <c r="F65" s="189"/>
      <c r="G65" s="192"/>
      <c r="H65" s="374">
        <f t="shared" si="0"/>
        <v>0</v>
      </c>
      <c r="I65" s="375"/>
      <c r="J65" s="119"/>
      <c r="K65" s="119"/>
      <c r="L65" s="119"/>
      <c r="M65" s="119"/>
      <c r="N65" s="119"/>
      <c r="O65" s="119"/>
      <c r="P65" s="161" t="s">
        <v>149</v>
      </c>
      <c r="Q65" s="161" t="s">
        <v>181</v>
      </c>
      <c r="R65" s="161" t="s">
        <v>156</v>
      </c>
      <c r="S65" s="161" t="s">
        <v>156</v>
      </c>
      <c r="T65" s="161" t="s">
        <v>158</v>
      </c>
      <c r="U65" s="161">
        <v>13200</v>
      </c>
      <c r="V65" s="161"/>
      <c r="W65" s="119"/>
      <c r="X65" s="119"/>
      <c r="Y65" s="119"/>
      <c r="Z65" s="119"/>
      <c r="AA65" s="119"/>
      <c r="AB65" s="119"/>
      <c r="AC65" s="119"/>
      <c r="AD65" s="119"/>
      <c r="AE65" s="119"/>
      <c r="AF65" s="119"/>
      <c r="AG65" s="119"/>
      <c r="AH65" s="119"/>
      <c r="AI65" s="119"/>
      <c r="AJ65" s="157"/>
      <c r="AK65"/>
      <c r="AL65"/>
      <c r="AM65"/>
      <c r="AN65" s="157"/>
      <c r="AO65" s="157"/>
      <c r="AP65" s="157"/>
      <c r="AQ65" s="157"/>
      <c r="AR65" s="157"/>
      <c r="AS65" s="157"/>
      <c r="AT65" s="157"/>
      <c r="AU65" s="157"/>
      <c r="AV65" s="157"/>
      <c r="AW65" s="157"/>
      <c r="AX65" s="157"/>
    </row>
    <row r="66" spans="1:50" s="122" customFormat="1" ht="24" hidden="1" customHeight="1" x14ac:dyDescent="0.25">
      <c r="A66" s="244"/>
      <c r="B66" s="245"/>
      <c r="C66" s="246"/>
      <c r="D66" s="247"/>
      <c r="E66" s="248"/>
      <c r="F66" s="376" t="s">
        <v>190</v>
      </c>
      <c r="G66" s="376"/>
      <c r="H66" s="377"/>
      <c r="I66" s="378"/>
      <c r="J66" s="119"/>
      <c r="K66" s="119"/>
      <c r="L66" s="119"/>
      <c r="M66" s="119"/>
      <c r="N66" s="119"/>
      <c r="O66" s="119"/>
      <c r="P66" s="161"/>
      <c r="Q66" s="161"/>
      <c r="R66" s="161"/>
      <c r="S66" s="161"/>
      <c r="T66" s="161"/>
      <c r="U66" s="161"/>
      <c r="V66" s="161"/>
      <c r="W66" s="119"/>
      <c r="X66" s="119"/>
      <c r="Y66" s="119"/>
      <c r="Z66" s="119"/>
      <c r="AA66" s="119"/>
      <c r="AB66" s="119"/>
      <c r="AC66" s="119"/>
      <c r="AD66" s="119"/>
      <c r="AE66" s="119"/>
      <c r="AF66" s="119"/>
      <c r="AG66" s="119"/>
      <c r="AH66" s="119"/>
      <c r="AI66" s="119"/>
      <c r="AJ66" s="157"/>
      <c r="AK66"/>
      <c r="AL66"/>
      <c r="AM66"/>
      <c r="AN66" s="157"/>
      <c r="AO66" s="157"/>
      <c r="AP66" s="157"/>
      <c r="AQ66" s="157"/>
      <c r="AR66" s="157"/>
      <c r="AS66" s="157"/>
      <c r="AT66" s="157"/>
      <c r="AU66" s="157"/>
      <c r="AV66" s="157"/>
      <c r="AW66" s="157"/>
      <c r="AX66" s="157"/>
    </row>
    <row r="67" spans="1:50" s="122" customFormat="1" ht="21" hidden="1" customHeight="1" x14ac:dyDescent="0.25">
      <c r="A67" s="244"/>
      <c r="B67" s="245"/>
      <c r="C67" s="246"/>
      <c r="D67" s="247"/>
      <c r="E67" s="248"/>
      <c r="F67" s="376" t="s">
        <v>191</v>
      </c>
      <c r="G67" s="376"/>
      <c r="H67" s="377"/>
      <c r="I67" s="378"/>
      <c r="J67" s="119"/>
      <c r="K67" s="119"/>
      <c r="L67" s="119"/>
      <c r="M67" s="119"/>
      <c r="N67" s="119"/>
      <c r="O67" s="119"/>
      <c r="P67" s="161"/>
      <c r="Q67" s="161"/>
      <c r="R67" s="161"/>
      <c r="S67" s="161"/>
      <c r="T67" s="161"/>
      <c r="U67" s="161"/>
      <c r="V67" s="161"/>
      <c r="W67" s="119"/>
      <c r="X67" s="119"/>
      <c r="Y67" s="119"/>
      <c r="Z67" s="119"/>
      <c r="AA67" s="119"/>
      <c r="AB67" s="119"/>
      <c r="AC67" s="119"/>
      <c r="AD67" s="119"/>
      <c r="AE67" s="119"/>
      <c r="AF67" s="119"/>
      <c r="AG67" s="119"/>
      <c r="AH67" s="119"/>
      <c r="AI67" s="119"/>
      <c r="AJ67" s="157"/>
      <c r="AK67"/>
      <c r="AL67"/>
      <c r="AM67"/>
      <c r="AN67" s="157"/>
      <c r="AO67" s="157"/>
      <c r="AP67" s="157"/>
      <c r="AQ67" s="157"/>
      <c r="AR67" s="157"/>
      <c r="AS67" s="157"/>
      <c r="AT67" s="157"/>
      <c r="AU67" s="157"/>
      <c r="AV67" s="157"/>
      <c r="AW67" s="157"/>
      <c r="AX67" s="157"/>
    </row>
    <row r="68" spans="1:50" s="122" customFormat="1" ht="21" hidden="1" customHeight="1" x14ac:dyDescent="0.25">
      <c r="A68" s="283">
        <v>25</v>
      </c>
      <c r="B68" s="284"/>
      <c r="C68" s="249"/>
      <c r="D68" s="287"/>
      <c r="E68" s="288"/>
      <c r="F68" s="230"/>
      <c r="G68" s="286"/>
      <c r="H68" s="366">
        <f t="shared" ref="H68:H87" si="2">G68*F68</f>
        <v>0</v>
      </c>
      <c r="I68" s="367"/>
      <c r="J68" s="119"/>
      <c r="K68" s="119"/>
      <c r="L68" s="119"/>
      <c r="M68" s="119"/>
      <c r="N68" s="119"/>
      <c r="O68" s="119"/>
      <c r="P68" s="161"/>
      <c r="Q68" s="161"/>
      <c r="R68" s="161"/>
      <c r="S68" s="161"/>
      <c r="T68" s="161"/>
      <c r="U68" s="161"/>
      <c r="V68" s="161"/>
      <c r="W68" s="119"/>
      <c r="X68" s="119"/>
      <c r="Y68" s="119"/>
      <c r="Z68" s="119"/>
      <c r="AA68" s="119"/>
      <c r="AB68" s="119"/>
      <c r="AC68" s="119"/>
      <c r="AD68" s="119"/>
      <c r="AE68" s="119"/>
      <c r="AF68" s="119"/>
      <c r="AG68" s="119"/>
      <c r="AH68" s="119"/>
      <c r="AI68" s="119"/>
      <c r="AJ68" s="157"/>
      <c r="AK68"/>
      <c r="AL68"/>
      <c r="AM68"/>
      <c r="AN68" s="157"/>
      <c r="AO68" s="157"/>
      <c r="AP68" s="157"/>
      <c r="AQ68" s="157"/>
      <c r="AR68" s="157"/>
      <c r="AS68" s="157"/>
      <c r="AT68" s="157"/>
      <c r="AU68" s="157"/>
      <c r="AV68" s="157"/>
      <c r="AW68" s="157"/>
      <c r="AX68" s="157"/>
    </row>
    <row r="69" spans="1:50" s="122" customFormat="1" ht="21" hidden="1" customHeight="1" x14ac:dyDescent="0.25">
      <c r="A69" s="231">
        <v>26</v>
      </c>
      <c r="B69" s="218"/>
      <c r="C69" s="193"/>
      <c r="D69" s="198"/>
      <c r="E69" s="199"/>
      <c r="F69" s="289"/>
      <c r="G69" s="197"/>
      <c r="H69" s="364">
        <f t="shared" si="2"/>
        <v>0</v>
      </c>
      <c r="I69" s="365"/>
      <c r="J69" s="119"/>
      <c r="K69" s="119"/>
      <c r="L69" s="119"/>
      <c r="M69" s="119"/>
      <c r="N69" s="119"/>
      <c r="O69" s="119"/>
      <c r="P69" s="161"/>
      <c r="Q69" s="161"/>
      <c r="R69" s="161"/>
      <c r="S69" s="161"/>
      <c r="T69" s="161"/>
      <c r="U69" s="161"/>
      <c r="V69" s="161"/>
      <c r="W69" s="119"/>
      <c r="X69" s="119"/>
      <c r="Y69" s="119"/>
      <c r="Z69" s="119"/>
      <c r="AA69" s="119"/>
      <c r="AB69" s="119"/>
      <c r="AC69" s="119"/>
      <c r="AD69" s="119"/>
      <c r="AE69" s="119"/>
      <c r="AF69" s="119"/>
      <c r="AG69" s="119"/>
      <c r="AH69" s="119"/>
      <c r="AI69" s="119"/>
      <c r="AJ69" s="157"/>
      <c r="AK69"/>
      <c r="AL69"/>
      <c r="AM69"/>
      <c r="AN69" s="157"/>
      <c r="AO69" s="157"/>
      <c r="AP69" s="157"/>
      <c r="AQ69" s="157"/>
      <c r="AR69" s="157"/>
      <c r="AS69" s="157"/>
      <c r="AT69" s="157"/>
      <c r="AU69" s="157"/>
      <c r="AV69" s="157"/>
      <c r="AW69" s="157"/>
      <c r="AX69" s="157"/>
    </row>
    <row r="70" spans="1:50" s="122" customFormat="1" ht="21" hidden="1" customHeight="1" x14ac:dyDescent="0.25">
      <c r="A70" s="231">
        <v>27</v>
      </c>
      <c r="B70" s="218"/>
      <c r="C70" s="193"/>
      <c r="D70" s="198"/>
      <c r="E70" s="199"/>
      <c r="F70" s="196"/>
      <c r="G70" s="197"/>
      <c r="H70" s="364">
        <f t="shared" si="2"/>
        <v>0</v>
      </c>
      <c r="I70" s="365"/>
      <c r="J70" s="119"/>
      <c r="K70" s="119"/>
      <c r="L70" s="119"/>
      <c r="M70" s="119"/>
      <c r="N70" s="119"/>
      <c r="O70" s="119"/>
      <c r="P70" s="161"/>
      <c r="Q70" s="161"/>
      <c r="R70" s="161"/>
      <c r="S70" s="161"/>
      <c r="T70" s="161"/>
      <c r="U70" s="161"/>
      <c r="V70" s="161"/>
      <c r="W70" s="119"/>
      <c r="X70" s="119"/>
      <c r="Y70" s="119"/>
      <c r="Z70" s="119"/>
      <c r="AA70" s="119"/>
      <c r="AB70" s="119"/>
      <c r="AC70" s="119"/>
      <c r="AD70" s="119"/>
      <c r="AE70" s="119"/>
      <c r="AF70" s="119"/>
      <c r="AG70" s="119"/>
      <c r="AH70" s="119"/>
      <c r="AI70" s="119"/>
      <c r="AJ70" s="157"/>
      <c r="AK70"/>
      <c r="AL70"/>
      <c r="AM70"/>
      <c r="AN70" s="157"/>
      <c r="AO70" s="157"/>
      <c r="AP70" s="157"/>
      <c r="AQ70" s="157"/>
      <c r="AR70" s="157"/>
      <c r="AS70" s="157"/>
      <c r="AT70" s="157"/>
      <c r="AU70" s="157"/>
      <c r="AV70" s="157"/>
      <c r="AW70" s="157"/>
      <c r="AX70" s="157"/>
    </row>
    <row r="71" spans="1:50" s="122" customFormat="1" ht="21" hidden="1" customHeight="1" x14ac:dyDescent="0.25">
      <c r="A71" s="231">
        <v>28</v>
      </c>
      <c r="B71" s="218"/>
      <c r="C71" s="193"/>
      <c r="D71" s="198"/>
      <c r="E71" s="199"/>
      <c r="F71" s="289"/>
      <c r="G71" s="197"/>
      <c r="H71" s="364">
        <f t="shared" si="2"/>
        <v>0</v>
      </c>
      <c r="I71" s="365"/>
      <c r="J71" s="119"/>
      <c r="K71" s="119"/>
      <c r="L71" s="119"/>
      <c r="M71" s="119"/>
      <c r="N71" s="119"/>
      <c r="O71" s="119"/>
      <c r="P71" s="161"/>
      <c r="Q71" s="161"/>
      <c r="R71" s="161"/>
      <c r="S71" s="161"/>
      <c r="T71" s="161"/>
      <c r="U71" s="161"/>
      <c r="V71" s="161"/>
      <c r="W71" s="119"/>
      <c r="X71" s="119"/>
      <c r="Y71" s="119"/>
      <c r="Z71" s="119"/>
      <c r="AA71" s="119"/>
      <c r="AB71" s="119"/>
      <c r="AC71" s="119"/>
      <c r="AD71" s="119"/>
      <c r="AE71" s="119"/>
      <c r="AF71" s="119"/>
      <c r="AG71" s="119"/>
      <c r="AH71" s="119"/>
      <c r="AI71" s="119"/>
      <c r="AJ71" s="157"/>
      <c r="AK71"/>
      <c r="AL71"/>
      <c r="AM71"/>
      <c r="AN71" s="157"/>
      <c r="AO71" s="157"/>
      <c r="AP71" s="157"/>
      <c r="AQ71" s="157"/>
      <c r="AR71" s="157"/>
      <c r="AS71" s="157"/>
      <c r="AT71" s="157"/>
      <c r="AU71" s="157"/>
      <c r="AV71" s="157"/>
      <c r="AW71" s="157"/>
      <c r="AX71" s="157"/>
    </row>
    <row r="72" spans="1:50" s="122" customFormat="1" ht="21" hidden="1" customHeight="1" x14ac:dyDescent="0.25">
      <c r="A72" s="231">
        <v>29</v>
      </c>
      <c r="B72" s="218"/>
      <c r="C72" s="193"/>
      <c r="D72" s="198"/>
      <c r="E72" s="199"/>
      <c r="F72" s="196"/>
      <c r="G72" s="197"/>
      <c r="H72" s="364">
        <f t="shared" si="2"/>
        <v>0</v>
      </c>
      <c r="I72" s="365"/>
      <c r="J72" s="119"/>
      <c r="K72" s="119"/>
      <c r="L72" s="119"/>
      <c r="M72" s="119"/>
      <c r="N72" s="119"/>
      <c r="O72" s="119"/>
      <c r="P72" s="161"/>
      <c r="Q72" s="161"/>
      <c r="R72" s="161"/>
      <c r="S72" s="161"/>
      <c r="T72" s="161"/>
      <c r="U72" s="161"/>
      <c r="V72" s="161"/>
      <c r="W72" s="119"/>
      <c r="X72" s="119"/>
      <c r="Y72" s="119"/>
      <c r="Z72" s="119"/>
      <c r="AA72" s="119"/>
      <c r="AB72" s="119"/>
      <c r="AC72" s="119"/>
      <c r="AD72" s="119"/>
      <c r="AE72" s="119"/>
      <c r="AF72" s="119"/>
      <c r="AG72" s="119"/>
      <c r="AH72" s="119"/>
      <c r="AI72" s="119"/>
      <c r="AJ72" s="157"/>
      <c r="AK72"/>
      <c r="AL72"/>
      <c r="AM72"/>
      <c r="AN72" s="157"/>
      <c r="AO72" s="157"/>
      <c r="AP72" s="157"/>
      <c r="AQ72" s="157"/>
      <c r="AR72" s="157"/>
      <c r="AS72" s="157"/>
      <c r="AT72" s="157"/>
      <c r="AU72" s="157"/>
      <c r="AV72" s="157"/>
      <c r="AW72" s="157"/>
      <c r="AX72" s="157"/>
    </row>
    <row r="73" spans="1:50" s="122" customFormat="1" ht="21" hidden="1" customHeight="1" x14ac:dyDescent="0.25">
      <c r="A73" s="231">
        <v>30</v>
      </c>
      <c r="B73" s="218"/>
      <c r="C73" s="193"/>
      <c r="D73" s="198"/>
      <c r="E73" s="199"/>
      <c r="F73" s="289"/>
      <c r="G73" s="197"/>
      <c r="H73" s="364">
        <f t="shared" si="2"/>
        <v>0</v>
      </c>
      <c r="I73" s="365"/>
      <c r="J73" s="119"/>
      <c r="K73" s="119"/>
      <c r="L73" s="119"/>
      <c r="M73" s="119"/>
      <c r="N73" s="119"/>
      <c r="O73" s="119"/>
      <c r="P73" s="161"/>
      <c r="Q73" s="161"/>
      <c r="R73" s="161"/>
      <c r="S73" s="161"/>
      <c r="T73" s="161"/>
      <c r="U73" s="161"/>
      <c r="V73" s="161"/>
      <c r="W73" s="119"/>
      <c r="X73" s="119"/>
      <c r="Y73" s="119"/>
      <c r="Z73" s="119"/>
      <c r="AA73" s="119"/>
      <c r="AB73" s="119"/>
      <c r="AC73" s="119"/>
      <c r="AD73" s="119"/>
      <c r="AE73" s="119"/>
      <c r="AF73" s="119"/>
      <c r="AG73" s="119"/>
      <c r="AH73" s="119"/>
      <c r="AI73" s="119"/>
      <c r="AJ73" s="157"/>
      <c r="AK73"/>
      <c r="AL73"/>
      <c r="AM73"/>
      <c r="AN73" s="157"/>
      <c r="AO73" s="157"/>
      <c r="AP73" s="157"/>
      <c r="AQ73" s="157"/>
      <c r="AR73" s="157"/>
      <c r="AS73" s="157"/>
      <c r="AT73" s="157"/>
      <c r="AU73" s="157"/>
      <c r="AV73" s="157"/>
      <c r="AW73" s="157"/>
      <c r="AX73" s="157"/>
    </row>
    <row r="74" spans="1:50" s="122" customFormat="1" ht="21" hidden="1" customHeight="1" x14ac:dyDescent="0.25">
      <c r="A74" s="231">
        <v>31</v>
      </c>
      <c r="B74" s="218"/>
      <c r="C74" s="193"/>
      <c r="D74" s="198"/>
      <c r="E74" s="199"/>
      <c r="F74" s="289"/>
      <c r="G74" s="197"/>
      <c r="H74" s="364">
        <f t="shared" si="2"/>
        <v>0</v>
      </c>
      <c r="I74" s="365"/>
      <c r="J74" s="119"/>
      <c r="K74" s="119"/>
      <c r="L74" s="119"/>
      <c r="M74" s="119"/>
      <c r="N74" s="119"/>
      <c r="O74" s="119"/>
      <c r="P74" s="161"/>
      <c r="Q74" s="161"/>
      <c r="R74" s="161"/>
      <c r="S74" s="161"/>
      <c r="T74" s="161"/>
      <c r="U74" s="161"/>
      <c r="V74" s="161"/>
      <c r="W74" s="119"/>
      <c r="X74" s="119"/>
      <c r="Y74" s="119"/>
      <c r="Z74" s="119"/>
      <c r="AA74" s="119"/>
      <c r="AB74" s="119"/>
      <c r="AC74" s="119"/>
      <c r="AD74" s="119"/>
      <c r="AE74" s="119"/>
      <c r="AF74" s="119"/>
      <c r="AG74" s="119"/>
      <c r="AH74" s="119"/>
      <c r="AI74" s="119"/>
      <c r="AJ74" s="157"/>
      <c r="AK74"/>
      <c r="AL74"/>
      <c r="AM74"/>
      <c r="AN74" s="157"/>
      <c r="AO74" s="157"/>
      <c r="AP74" s="157"/>
      <c r="AQ74" s="157"/>
      <c r="AR74" s="157"/>
      <c r="AS74" s="157"/>
      <c r="AT74" s="157"/>
      <c r="AU74" s="157"/>
      <c r="AV74" s="157"/>
      <c r="AW74" s="157"/>
      <c r="AX74" s="157"/>
    </row>
    <row r="75" spans="1:50" s="122" customFormat="1" ht="21" hidden="1" customHeight="1" x14ac:dyDescent="0.25">
      <c r="A75" s="231"/>
      <c r="B75" s="218"/>
      <c r="C75" s="193"/>
      <c r="D75" s="198"/>
      <c r="E75" s="199"/>
      <c r="F75" s="289"/>
      <c r="G75" s="197"/>
      <c r="H75" s="364">
        <f t="shared" si="2"/>
        <v>0</v>
      </c>
      <c r="I75" s="365"/>
      <c r="J75" s="119"/>
      <c r="K75" s="119"/>
      <c r="L75" s="119"/>
      <c r="M75" s="119"/>
      <c r="N75" s="119"/>
      <c r="O75" s="119"/>
      <c r="P75" s="161"/>
      <c r="Q75" s="161"/>
      <c r="R75" s="161"/>
      <c r="S75" s="161"/>
      <c r="T75" s="161"/>
      <c r="U75" s="161"/>
      <c r="V75" s="161"/>
      <c r="W75" s="119"/>
      <c r="X75" s="119"/>
      <c r="Y75" s="119"/>
      <c r="Z75" s="119"/>
      <c r="AA75" s="119"/>
      <c r="AB75" s="119"/>
      <c r="AC75" s="119"/>
      <c r="AD75" s="119"/>
      <c r="AE75" s="119"/>
      <c r="AF75" s="119"/>
      <c r="AG75" s="119"/>
      <c r="AH75" s="119"/>
      <c r="AI75" s="119"/>
      <c r="AJ75" s="157"/>
      <c r="AK75"/>
      <c r="AL75"/>
      <c r="AM75"/>
      <c r="AN75" s="157"/>
      <c r="AO75" s="157"/>
      <c r="AP75" s="157"/>
      <c r="AQ75" s="157"/>
      <c r="AR75" s="157"/>
      <c r="AS75" s="157"/>
      <c r="AT75" s="157"/>
      <c r="AU75" s="157"/>
      <c r="AV75" s="157"/>
      <c r="AW75" s="157"/>
      <c r="AX75" s="157"/>
    </row>
    <row r="76" spans="1:50" s="122" customFormat="1" ht="21" hidden="1" customHeight="1" x14ac:dyDescent="0.25">
      <c r="A76" s="231"/>
      <c r="B76" s="218"/>
      <c r="C76" s="193"/>
      <c r="D76" s="198"/>
      <c r="E76" s="199"/>
      <c r="F76" s="196"/>
      <c r="G76" s="197"/>
      <c r="H76" s="364">
        <f t="shared" si="2"/>
        <v>0</v>
      </c>
      <c r="I76" s="365"/>
      <c r="J76" s="119"/>
      <c r="K76" s="119"/>
      <c r="L76" s="119"/>
      <c r="M76" s="119"/>
      <c r="N76" s="119"/>
      <c r="O76" s="119"/>
      <c r="P76" s="161"/>
      <c r="Q76" s="161" t="s">
        <v>178</v>
      </c>
      <c r="R76" s="161" t="s">
        <v>179</v>
      </c>
      <c r="S76" s="161" t="s">
        <v>179</v>
      </c>
      <c r="T76" s="161" t="s">
        <v>158</v>
      </c>
      <c r="U76" s="161">
        <v>13200</v>
      </c>
      <c r="V76" s="161"/>
      <c r="W76" s="119"/>
      <c r="X76" s="119"/>
      <c r="Y76" s="119"/>
      <c r="Z76" s="119"/>
      <c r="AA76" s="119"/>
      <c r="AB76" s="119"/>
      <c r="AC76" s="119"/>
      <c r="AD76" s="119"/>
      <c r="AE76" s="119"/>
      <c r="AF76" s="119"/>
      <c r="AG76" s="119"/>
      <c r="AH76" s="119"/>
      <c r="AI76" s="119"/>
      <c r="AJ76" s="157"/>
      <c r="AK76"/>
      <c r="AL76"/>
      <c r="AM76"/>
      <c r="AN76" s="157"/>
      <c r="AO76" s="157"/>
      <c r="AP76" s="157"/>
      <c r="AQ76" s="157"/>
      <c r="AR76" s="157"/>
      <c r="AS76" s="157"/>
      <c r="AT76" s="157"/>
      <c r="AU76" s="157"/>
      <c r="AV76" s="157"/>
      <c r="AW76" s="157"/>
      <c r="AX76" s="157"/>
    </row>
    <row r="77" spans="1:50" s="138" customFormat="1" ht="21" hidden="1" customHeight="1" x14ac:dyDescent="0.25">
      <c r="A77" s="231"/>
      <c r="B77" s="218"/>
      <c r="C77" s="193"/>
      <c r="D77" s="198"/>
      <c r="E77" s="199"/>
      <c r="F77" s="196"/>
      <c r="G77" s="197"/>
      <c r="H77" s="364">
        <f t="shared" si="2"/>
        <v>0</v>
      </c>
      <c r="I77" s="365"/>
      <c r="K77" s="139"/>
      <c r="P77" s="201" t="s">
        <v>143</v>
      </c>
      <c r="Q77" s="201" t="s">
        <v>167</v>
      </c>
      <c r="R77" s="201" t="s">
        <v>168</v>
      </c>
      <c r="S77" s="201" t="s">
        <v>168</v>
      </c>
      <c r="T77" s="201" t="s">
        <v>158</v>
      </c>
      <c r="U77" s="201">
        <v>13200</v>
      </c>
      <c r="V77" s="201"/>
      <c r="X77" s="138" t="s">
        <v>149</v>
      </c>
      <c r="Y77" s="138">
        <v>1</v>
      </c>
      <c r="AJ77" s="157"/>
      <c r="AK77"/>
      <c r="AL77"/>
      <c r="AM77"/>
      <c r="AN77" s="157"/>
      <c r="AO77" s="157"/>
      <c r="AP77" s="157"/>
      <c r="AQ77" s="157"/>
      <c r="AR77" s="157"/>
      <c r="AS77" s="157"/>
      <c r="AT77" s="157"/>
      <c r="AU77" s="157"/>
      <c r="AV77" s="157"/>
      <c r="AW77" s="157"/>
      <c r="AX77" s="157"/>
    </row>
    <row r="78" spans="1:50" s="138" customFormat="1" ht="21" hidden="1" customHeight="1" x14ac:dyDescent="0.25">
      <c r="A78" s="231"/>
      <c r="B78" s="218"/>
      <c r="C78" s="193"/>
      <c r="D78" s="198"/>
      <c r="E78" s="199"/>
      <c r="F78" s="196"/>
      <c r="G78" s="197"/>
      <c r="H78" s="364">
        <f t="shared" si="2"/>
        <v>0</v>
      </c>
      <c r="I78" s="365"/>
      <c r="K78" s="139"/>
      <c r="P78" s="201"/>
      <c r="Q78" s="201"/>
      <c r="R78" s="201"/>
      <c r="S78" s="201"/>
      <c r="T78" s="201"/>
      <c r="U78" s="201"/>
      <c r="V78" s="201"/>
      <c r="AJ78" s="157"/>
      <c r="AK78"/>
      <c r="AL78"/>
      <c r="AM78"/>
      <c r="AN78" s="157"/>
      <c r="AO78" s="157"/>
      <c r="AP78" s="157"/>
      <c r="AQ78" s="157"/>
      <c r="AR78" s="157"/>
      <c r="AS78" s="157"/>
      <c r="AT78" s="157"/>
      <c r="AU78" s="157"/>
      <c r="AV78" s="157"/>
      <c r="AW78" s="157"/>
      <c r="AX78" s="157"/>
    </row>
    <row r="79" spans="1:50" s="138" customFormat="1" ht="21" hidden="1" customHeight="1" x14ac:dyDescent="0.25">
      <c r="A79" s="231"/>
      <c r="B79" s="218"/>
      <c r="C79" s="193"/>
      <c r="D79" s="198"/>
      <c r="E79" s="199"/>
      <c r="F79" s="196"/>
      <c r="G79" s="197"/>
      <c r="H79" s="364">
        <f t="shared" si="2"/>
        <v>0</v>
      </c>
      <c r="I79" s="365"/>
      <c r="K79" s="139"/>
      <c r="P79" s="201"/>
      <c r="Q79" s="201"/>
      <c r="R79" s="201"/>
      <c r="S79" s="201"/>
      <c r="T79" s="201"/>
      <c r="U79" s="201"/>
      <c r="V79" s="201"/>
      <c r="AJ79" s="157"/>
      <c r="AK79"/>
      <c r="AL79"/>
      <c r="AM79"/>
      <c r="AN79" s="157"/>
      <c r="AO79" s="157"/>
      <c r="AP79" s="157"/>
      <c r="AQ79" s="157"/>
      <c r="AR79" s="157"/>
      <c r="AS79" s="157"/>
      <c r="AT79" s="157"/>
      <c r="AU79" s="157"/>
      <c r="AV79" s="157"/>
      <c r="AW79" s="157"/>
      <c r="AX79" s="157"/>
    </row>
    <row r="80" spans="1:50" s="138" customFormat="1" ht="21" hidden="1" customHeight="1" x14ac:dyDescent="0.25">
      <c r="A80" s="231"/>
      <c r="B80" s="218"/>
      <c r="C80" s="193"/>
      <c r="D80" s="198"/>
      <c r="E80" s="199"/>
      <c r="F80" s="196"/>
      <c r="G80" s="197"/>
      <c r="H80" s="364">
        <f t="shared" si="2"/>
        <v>0</v>
      </c>
      <c r="I80" s="365"/>
      <c r="K80" s="139"/>
      <c r="P80" s="201"/>
      <c r="Q80" s="201"/>
      <c r="R80" s="201"/>
      <c r="S80" s="201"/>
      <c r="T80" s="201"/>
      <c r="U80" s="201"/>
      <c r="V80" s="201"/>
      <c r="AJ80" s="157"/>
      <c r="AK80"/>
      <c r="AL80"/>
      <c r="AM80"/>
      <c r="AN80" s="157"/>
      <c r="AO80" s="157"/>
      <c r="AP80" s="157"/>
      <c r="AQ80" s="157"/>
      <c r="AR80" s="157"/>
      <c r="AS80" s="157"/>
      <c r="AT80" s="157"/>
      <c r="AU80" s="157"/>
      <c r="AV80" s="157"/>
      <c r="AW80" s="157"/>
      <c r="AX80" s="157"/>
    </row>
    <row r="81" spans="1:50" s="138" customFormat="1" ht="21" hidden="1" customHeight="1" x14ac:dyDescent="0.25">
      <c r="A81" s="231"/>
      <c r="B81" s="218"/>
      <c r="C81" s="193"/>
      <c r="D81" s="203"/>
      <c r="E81" s="204"/>
      <c r="F81" s="196"/>
      <c r="G81" s="197"/>
      <c r="H81" s="364">
        <f t="shared" si="2"/>
        <v>0</v>
      </c>
      <c r="I81" s="365"/>
      <c r="K81" s="139"/>
      <c r="P81" s="201"/>
      <c r="Q81" s="201"/>
      <c r="R81" s="201"/>
      <c r="S81" s="201"/>
      <c r="T81" s="201"/>
      <c r="U81" s="201"/>
      <c r="V81" s="201"/>
      <c r="AJ81" s="157"/>
      <c r="AK81"/>
      <c r="AL81"/>
      <c r="AM81"/>
      <c r="AN81" s="157"/>
      <c r="AO81" s="157"/>
      <c r="AP81" s="157"/>
      <c r="AQ81" s="157"/>
      <c r="AR81" s="157"/>
      <c r="AS81" s="157"/>
      <c r="AT81" s="157"/>
      <c r="AU81" s="157"/>
      <c r="AV81" s="157"/>
      <c r="AW81" s="157"/>
      <c r="AX81" s="157"/>
    </row>
    <row r="82" spans="1:50" s="138" customFormat="1" ht="21" hidden="1" customHeight="1" x14ac:dyDescent="0.25">
      <c r="A82" s="231"/>
      <c r="B82" s="218"/>
      <c r="C82" s="193"/>
      <c r="D82" s="203"/>
      <c r="E82" s="204"/>
      <c r="F82" s="196"/>
      <c r="G82" s="197"/>
      <c r="H82" s="364">
        <f t="shared" si="2"/>
        <v>0</v>
      </c>
      <c r="I82" s="365"/>
      <c r="K82" s="139"/>
      <c r="P82" s="201"/>
      <c r="Q82" s="201"/>
      <c r="R82" s="201"/>
      <c r="S82" s="201"/>
      <c r="T82" s="201"/>
      <c r="U82" s="201"/>
      <c r="V82" s="201"/>
      <c r="AJ82" s="157"/>
      <c r="AK82"/>
      <c r="AL82"/>
      <c r="AM82"/>
      <c r="AN82" s="157"/>
      <c r="AO82" s="157"/>
      <c r="AP82" s="157"/>
      <c r="AQ82" s="157"/>
      <c r="AR82" s="157"/>
      <c r="AS82" s="157"/>
      <c r="AT82" s="157"/>
      <c r="AU82" s="157"/>
      <c r="AV82" s="157"/>
      <c r="AW82" s="157"/>
      <c r="AX82" s="157"/>
    </row>
    <row r="83" spans="1:50" s="138" customFormat="1" ht="21" hidden="1" customHeight="1" x14ac:dyDescent="0.25">
      <c r="A83" s="231"/>
      <c r="B83" s="218"/>
      <c r="C83" s="193"/>
      <c r="D83" s="203"/>
      <c r="E83" s="204"/>
      <c r="F83" s="205"/>
      <c r="G83" s="197"/>
      <c r="H83" s="364">
        <f t="shared" si="2"/>
        <v>0</v>
      </c>
      <c r="I83" s="365"/>
      <c r="K83" s="139"/>
      <c r="P83" s="201"/>
      <c r="Q83" s="201"/>
      <c r="R83" s="201"/>
      <c r="S83" s="201"/>
      <c r="T83" s="201"/>
      <c r="U83" s="201"/>
      <c r="V83" s="201"/>
      <c r="AJ83" s="157"/>
      <c r="AK83"/>
      <c r="AL83"/>
      <c r="AM83"/>
      <c r="AN83" s="157"/>
      <c r="AO83" s="157"/>
      <c r="AP83" s="157"/>
      <c r="AQ83" s="157"/>
      <c r="AR83" s="157"/>
      <c r="AS83" s="157"/>
      <c r="AT83" s="157"/>
      <c r="AU83" s="157"/>
      <c r="AV83" s="157"/>
      <c r="AW83" s="157"/>
      <c r="AX83" s="157"/>
    </row>
    <row r="84" spans="1:50" s="138" customFormat="1" ht="21" hidden="1" customHeight="1" x14ac:dyDescent="0.25">
      <c r="A84" s="231"/>
      <c r="B84" s="218"/>
      <c r="C84" s="193"/>
      <c r="D84" s="203"/>
      <c r="E84" s="204"/>
      <c r="F84" s="196"/>
      <c r="G84" s="197"/>
      <c r="H84" s="364">
        <f t="shared" si="2"/>
        <v>0</v>
      </c>
      <c r="I84" s="365"/>
      <c r="K84" s="139"/>
      <c r="P84" s="201"/>
      <c r="Q84" s="201" t="s">
        <v>169</v>
      </c>
      <c r="R84" s="201" t="s">
        <v>170</v>
      </c>
      <c r="S84" s="201" t="s">
        <v>170</v>
      </c>
      <c r="T84" s="201" t="s">
        <v>166</v>
      </c>
      <c r="U84" s="201">
        <v>10000</v>
      </c>
      <c r="V84" s="201"/>
      <c r="X84" s="138" t="s">
        <v>150</v>
      </c>
      <c r="Y84" s="138">
        <v>2</v>
      </c>
      <c r="AJ84" s="157"/>
      <c r="AK84"/>
      <c r="AL84"/>
      <c r="AM84"/>
      <c r="AN84" s="157"/>
      <c r="AO84" s="157"/>
      <c r="AP84" s="157"/>
      <c r="AQ84" s="157"/>
      <c r="AR84" s="157"/>
      <c r="AS84" s="157"/>
      <c r="AT84" s="157"/>
      <c r="AU84" s="157"/>
      <c r="AV84" s="157"/>
      <c r="AW84" s="157"/>
      <c r="AX84" s="157"/>
    </row>
    <row r="85" spans="1:50" s="138" customFormat="1" ht="21" hidden="1" customHeight="1" x14ac:dyDescent="0.25">
      <c r="A85" s="238"/>
      <c r="B85" s="218"/>
      <c r="C85" s="202"/>
      <c r="D85" s="203"/>
      <c r="E85" s="204"/>
      <c r="F85" s="205"/>
      <c r="G85" s="206"/>
      <c r="H85" s="381">
        <f t="shared" si="2"/>
        <v>0</v>
      </c>
      <c r="I85" s="382"/>
      <c r="K85" s="139"/>
      <c r="P85" s="201"/>
      <c r="Q85" s="201"/>
      <c r="R85" s="201"/>
      <c r="S85" s="201"/>
      <c r="T85" s="201"/>
      <c r="U85" s="201"/>
      <c r="V85" s="201"/>
      <c r="AJ85" s="157"/>
      <c r="AK85"/>
      <c r="AL85"/>
      <c r="AM85"/>
      <c r="AN85" s="157"/>
      <c r="AO85" s="157"/>
      <c r="AP85" s="157"/>
      <c r="AQ85" s="157"/>
      <c r="AR85" s="157"/>
      <c r="AS85" s="157"/>
      <c r="AT85" s="157"/>
      <c r="AU85" s="157"/>
      <c r="AV85" s="157"/>
      <c r="AW85" s="157"/>
      <c r="AX85" s="157"/>
    </row>
    <row r="86" spans="1:50" s="138" customFormat="1" ht="21" hidden="1" customHeight="1" x14ac:dyDescent="0.25">
      <c r="A86" s="238"/>
      <c r="B86" s="218"/>
      <c r="C86" s="202"/>
      <c r="D86" s="203"/>
      <c r="E86" s="204"/>
      <c r="F86" s="196"/>
      <c r="G86" s="206"/>
      <c r="H86" s="381">
        <f t="shared" si="2"/>
        <v>0</v>
      </c>
      <c r="I86" s="382"/>
      <c r="K86" s="139"/>
      <c r="P86" s="201"/>
      <c r="Q86" s="201" t="s">
        <v>171</v>
      </c>
      <c r="R86" s="201" t="s">
        <v>172</v>
      </c>
      <c r="S86" s="201" t="s">
        <v>172</v>
      </c>
      <c r="T86" s="201" t="s">
        <v>166</v>
      </c>
      <c r="U86" s="201">
        <v>10000</v>
      </c>
      <c r="V86" s="201"/>
      <c r="X86" s="138" t="s">
        <v>151</v>
      </c>
      <c r="Y86" s="138">
        <v>2</v>
      </c>
      <c r="AJ86" s="157"/>
      <c r="AK86"/>
      <c r="AL86"/>
      <c r="AM86"/>
      <c r="AN86" s="157"/>
      <c r="AO86" s="157"/>
      <c r="AP86" s="157"/>
      <c r="AQ86" s="157"/>
      <c r="AR86" s="157"/>
      <c r="AS86" s="157"/>
      <c r="AT86" s="157"/>
      <c r="AU86" s="157"/>
      <c r="AV86" s="157"/>
      <c r="AW86" s="157"/>
      <c r="AX86" s="157"/>
    </row>
    <row r="87" spans="1:50" s="138" customFormat="1" ht="21" hidden="1" customHeight="1" x14ac:dyDescent="0.25">
      <c r="A87" s="263"/>
      <c r="B87" s="233"/>
      <c r="C87" s="264"/>
      <c r="D87" s="265"/>
      <c r="E87" s="266"/>
      <c r="F87" s="267"/>
      <c r="G87" s="268"/>
      <c r="H87" s="381">
        <f t="shared" si="2"/>
        <v>0</v>
      </c>
      <c r="I87" s="382"/>
      <c r="K87" s="139"/>
      <c r="P87" s="201"/>
      <c r="Q87" s="201" t="s">
        <v>173</v>
      </c>
      <c r="R87" s="201" t="s">
        <v>174</v>
      </c>
      <c r="S87" s="201" t="s">
        <v>174</v>
      </c>
      <c r="T87" s="201" t="s">
        <v>158</v>
      </c>
      <c r="U87" s="201">
        <v>13200</v>
      </c>
      <c r="V87" s="201"/>
      <c r="X87" s="138" t="s">
        <v>152</v>
      </c>
      <c r="Y87" s="138">
        <v>3</v>
      </c>
      <c r="AJ87" s="157"/>
      <c r="AK87"/>
      <c r="AL87"/>
      <c r="AM87"/>
      <c r="AN87" s="157"/>
      <c r="AO87" s="157"/>
      <c r="AP87" s="157"/>
      <c r="AQ87" s="157"/>
      <c r="AR87" s="157"/>
      <c r="AS87" s="157"/>
      <c r="AT87" s="157"/>
      <c r="AU87" s="157"/>
      <c r="AV87" s="157"/>
      <c r="AW87" s="157"/>
      <c r="AX87" s="157"/>
    </row>
    <row r="88" spans="1:50" s="138" customFormat="1" ht="15.95" hidden="1" customHeight="1" x14ac:dyDescent="0.25">
      <c r="A88" s="257"/>
      <c r="B88" s="258"/>
      <c r="C88" s="258"/>
      <c r="D88" s="259"/>
      <c r="E88" s="260"/>
      <c r="F88" s="261"/>
      <c r="G88" s="262"/>
      <c r="H88" s="381"/>
      <c r="I88" s="382"/>
      <c r="K88" s="139"/>
      <c r="P88" s="201" t="s">
        <v>144</v>
      </c>
      <c r="Q88" s="201" t="s">
        <v>175</v>
      </c>
      <c r="R88" s="201" t="s">
        <v>175</v>
      </c>
      <c r="S88" s="201" t="s">
        <v>175</v>
      </c>
      <c r="T88" s="201" t="s">
        <v>158</v>
      </c>
      <c r="U88" s="201">
        <v>13200</v>
      </c>
      <c r="V88" s="201"/>
      <c r="AJ88" s="157"/>
      <c r="AK88"/>
      <c r="AL88"/>
      <c r="AM88"/>
      <c r="AN88" s="157"/>
      <c r="AO88" s="157"/>
      <c r="AP88" s="157"/>
      <c r="AQ88" s="157"/>
      <c r="AR88" s="157"/>
      <c r="AS88" s="157"/>
      <c r="AT88" s="157"/>
      <c r="AU88" s="157"/>
      <c r="AV88" s="157"/>
      <c r="AW88" s="157"/>
      <c r="AX88" s="157"/>
    </row>
    <row r="89" spans="1:50" s="138" customFormat="1" ht="15.95" hidden="1" customHeight="1" x14ac:dyDescent="0.25">
      <c r="A89" s="238"/>
      <c r="B89" s="202"/>
      <c r="C89" s="202"/>
      <c r="D89" s="203"/>
      <c r="E89" s="204"/>
      <c r="F89" s="205"/>
      <c r="G89" s="206"/>
      <c r="H89" s="381"/>
      <c r="I89" s="382"/>
      <c r="K89" s="139"/>
      <c r="P89" s="201" t="s">
        <v>145</v>
      </c>
      <c r="Q89" s="201" t="s">
        <v>164</v>
      </c>
      <c r="R89" s="201" t="s">
        <v>165</v>
      </c>
      <c r="S89" s="201" t="s">
        <v>165</v>
      </c>
      <c r="T89" s="201" t="s">
        <v>166</v>
      </c>
      <c r="U89" s="201">
        <v>10000</v>
      </c>
      <c r="V89" s="201"/>
      <c r="AJ89" s="157"/>
      <c r="AK89"/>
      <c r="AL89"/>
      <c r="AM89"/>
      <c r="AN89" s="157"/>
      <c r="AO89" s="157"/>
      <c r="AP89" s="157"/>
      <c r="AQ89" s="157"/>
      <c r="AR89" s="157"/>
      <c r="AS89" s="157"/>
      <c r="AT89" s="157"/>
      <c r="AU89" s="157"/>
      <c r="AV89" s="157"/>
      <c r="AW89" s="157"/>
      <c r="AX89" s="157"/>
    </row>
    <row r="90" spans="1:50" s="138" customFormat="1" ht="15.95" hidden="1" customHeight="1" x14ac:dyDescent="0.25">
      <c r="A90" s="238"/>
      <c r="B90" s="202"/>
      <c r="C90" s="202"/>
      <c r="D90" s="203"/>
      <c r="E90" s="204"/>
      <c r="F90" s="205"/>
      <c r="G90" s="206"/>
      <c r="H90" s="381"/>
      <c r="I90" s="382"/>
      <c r="K90" s="139"/>
      <c r="P90" s="201"/>
      <c r="Q90" s="201" t="s">
        <v>175</v>
      </c>
      <c r="R90" s="201" t="s">
        <v>175</v>
      </c>
      <c r="S90" s="201" t="s">
        <v>175</v>
      </c>
      <c r="T90" s="201" t="s">
        <v>158</v>
      </c>
      <c r="U90" s="201">
        <v>13200</v>
      </c>
      <c r="V90" s="201"/>
      <c r="AJ90" s="157"/>
      <c r="AK90"/>
      <c r="AL90"/>
      <c r="AM90"/>
      <c r="AN90" s="157"/>
      <c r="AO90" s="157"/>
      <c r="AP90" s="157"/>
      <c r="AQ90" s="157"/>
      <c r="AR90" s="157"/>
      <c r="AS90" s="157"/>
      <c r="AT90" s="157"/>
      <c r="AU90" s="157"/>
      <c r="AV90" s="157"/>
      <c r="AW90" s="157"/>
      <c r="AX90" s="157"/>
    </row>
    <row r="91" spans="1:50" s="138" customFormat="1" ht="15.95" hidden="1" customHeight="1" x14ac:dyDescent="0.25">
      <c r="A91" s="238"/>
      <c r="B91" s="202"/>
      <c r="C91" s="202"/>
      <c r="D91" s="203"/>
      <c r="E91" s="204"/>
      <c r="F91" s="205"/>
      <c r="G91" s="206"/>
      <c r="H91" s="381"/>
      <c r="I91" s="382"/>
      <c r="K91" s="139"/>
      <c r="P91" s="201" t="s">
        <v>146</v>
      </c>
      <c r="Q91" s="201" t="s">
        <v>178</v>
      </c>
      <c r="R91" s="201" t="s">
        <v>179</v>
      </c>
      <c r="S91" s="201" t="s">
        <v>179</v>
      </c>
      <c r="T91" s="201" t="s">
        <v>158</v>
      </c>
      <c r="U91" s="201">
        <v>13200</v>
      </c>
      <c r="V91" s="201"/>
      <c r="AJ91" s="157"/>
      <c r="AK91"/>
      <c r="AL91"/>
      <c r="AM91"/>
      <c r="AN91" s="157"/>
      <c r="AO91" s="157"/>
      <c r="AP91" s="157"/>
      <c r="AQ91" s="157"/>
      <c r="AR91" s="157"/>
      <c r="AS91" s="157"/>
      <c r="AT91" s="157"/>
      <c r="AU91" s="157"/>
      <c r="AV91" s="157"/>
      <c r="AW91" s="157"/>
      <c r="AX91" s="157"/>
    </row>
    <row r="92" spans="1:50" s="138" customFormat="1" ht="15.95" hidden="1" customHeight="1" x14ac:dyDescent="0.25">
      <c r="A92" s="238"/>
      <c r="B92" s="202"/>
      <c r="C92" s="202"/>
      <c r="D92" s="203"/>
      <c r="E92" s="204"/>
      <c r="F92" s="205"/>
      <c r="G92" s="206"/>
      <c r="H92" s="381"/>
      <c r="I92" s="382"/>
      <c r="K92" s="139"/>
      <c r="P92" s="201"/>
      <c r="Q92" s="201" t="s">
        <v>163</v>
      </c>
      <c r="R92" s="201" t="s">
        <v>156</v>
      </c>
      <c r="S92" s="201" t="s">
        <v>156</v>
      </c>
      <c r="T92" s="201" t="s">
        <v>158</v>
      </c>
      <c r="U92" s="201">
        <v>13200</v>
      </c>
      <c r="V92" s="201"/>
      <c r="AJ92" s="157"/>
      <c r="AK92"/>
      <c r="AL92"/>
      <c r="AM92"/>
      <c r="AN92" s="157"/>
      <c r="AO92" s="157"/>
      <c r="AP92" s="157"/>
      <c r="AQ92" s="157"/>
      <c r="AR92" s="157"/>
      <c r="AS92" s="157"/>
      <c r="AT92" s="157"/>
      <c r="AU92" s="157"/>
      <c r="AV92" s="157"/>
      <c r="AW92" s="157"/>
      <c r="AX92" s="157"/>
    </row>
    <row r="93" spans="1:50" s="138" customFormat="1" ht="15.95" hidden="1" customHeight="1" x14ac:dyDescent="0.25">
      <c r="A93" s="238"/>
      <c r="B93" s="202"/>
      <c r="C93" s="202"/>
      <c r="D93" s="203"/>
      <c r="E93" s="204"/>
      <c r="F93" s="205"/>
      <c r="G93" s="206"/>
      <c r="H93" s="381"/>
      <c r="I93" s="382"/>
      <c r="K93" s="139"/>
      <c r="P93" s="201"/>
      <c r="Q93" s="201"/>
      <c r="R93" s="201"/>
      <c r="S93" s="201"/>
      <c r="T93" s="201"/>
      <c r="U93" s="201"/>
      <c r="V93" s="201"/>
      <c r="AJ93" s="157"/>
      <c r="AK93"/>
      <c r="AL93"/>
      <c r="AM93"/>
      <c r="AN93" s="157"/>
      <c r="AO93" s="157"/>
      <c r="AP93" s="157"/>
      <c r="AQ93" s="157"/>
      <c r="AR93" s="157"/>
      <c r="AS93" s="157"/>
      <c r="AT93" s="157"/>
      <c r="AU93" s="157"/>
      <c r="AV93" s="157"/>
      <c r="AW93" s="157"/>
      <c r="AX93" s="157"/>
    </row>
    <row r="94" spans="1:50" s="140" customFormat="1" ht="15.95" hidden="1" customHeight="1" x14ac:dyDescent="0.25">
      <c r="A94" s="238"/>
      <c r="B94" s="202"/>
      <c r="C94" s="202"/>
      <c r="D94" s="203"/>
      <c r="E94" s="204"/>
      <c r="F94" s="205"/>
      <c r="G94" s="206"/>
      <c r="H94" s="381"/>
      <c r="I94" s="382"/>
      <c r="P94" s="207"/>
      <c r="Q94" s="207"/>
      <c r="R94" s="207"/>
      <c r="S94" s="207"/>
      <c r="T94" s="207"/>
      <c r="U94" s="207"/>
      <c r="V94" s="207"/>
      <c r="AJ94" s="157"/>
      <c r="AK94"/>
      <c r="AL94"/>
      <c r="AM94"/>
      <c r="AN94" s="157"/>
      <c r="AO94" s="157"/>
      <c r="AP94" s="157"/>
      <c r="AQ94" s="157"/>
      <c r="AR94" s="157"/>
      <c r="AS94" s="157"/>
      <c r="AT94" s="157"/>
      <c r="AU94" s="157"/>
      <c r="AV94" s="157"/>
      <c r="AW94" s="157"/>
      <c r="AX94" s="157"/>
    </row>
    <row r="95" spans="1:50" s="140" customFormat="1" ht="15.95" hidden="1" customHeight="1" x14ac:dyDescent="0.25">
      <c r="A95" s="238"/>
      <c r="B95" s="202"/>
      <c r="C95" s="202"/>
      <c r="D95" s="203"/>
      <c r="E95" s="204"/>
      <c r="F95" s="205"/>
      <c r="G95" s="206"/>
      <c r="H95" s="381"/>
      <c r="I95" s="382"/>
      <c r="P95" s="207"/>
      <c r="Q95" s="207" t="s">
        <v>163</v>
      </c>
      <c r="R95" s="207" t="s">
        <v>156</v>
      </c>
      <c r="S95" s="207" t="s">
        <v>156</v>
      </c>
      <c r="T95" s="207" t="s">
        <v>158</v>
      </c>
      <c r="U95" s="207">
        <v>13200</v>
      </c>
      <c r="V95" s="207"/>
      <c r="AJ95" s="157"/>
      <c r="AK95"/>
      <c r="AL95"/>
      <c r="AM95"/>
      <c r="AN95" s="157"/>
      <c r="AO95" s="157"/>
      <c r="AP95" s="157"/>
      <c r="AQ95" s="157"/>
      <c r="AR95" s="157"/>
      <c r="AS95" s="157"/>
      <c r="AT95" s="157"/>
      <c r="AU95" s="157"/>
      <c r="AV95" s="157"/>
      <c r="AW95" s="157"/>
      <c r="AX95" s="157"/>
    </row>
    <row r="96" spans="1:50" s="140" customFormat="1" ht="15.95" hidden="1" customHeight="1" x14ac:dyDescent="0.25">
      <c r="A96" s="238"/>
      <c r="B96" s="202"/>
      <c r="C96" s="202"/>
      <c r="D96" s="203"/>
      <c r="E96" s="204"/>
      <c r="F96" s="205"/>
      <c r="G96" s="206"/>
      <c r="H96" s="381"/>
      <c r="I96" s="382"/>
      <c r="P96" s="207" t="s">
        <v>151</v>
      </c>
      <c r="Q96" s="207" t="s">
        <v>163</v>
      </c>
      <c r="R96" s="207" t="s">
        <v>156</v>
      </c>
      <c r="S96" s="207" t="s">
        <v>156</v>
      </c>
      <c r="T96" s="207" t="s">
        <v>158</v>
      </c>
      <c r="U96" s="207">
        <v>13200</v>
      </c>
      <c r="V96" s="207"/>
      <c r="AJ96" s="157"/>
      <c r="AK96"/>
      <c r="AL96"/>
      <c r="AM96"/>
      <c r="AN96" s="157"/>
      <c r="AO96" s="157"/>
      <c r="AP96" s="157"/>
      <c r="AQ96" s="157"/>
      <c r="AR96" s="157"/>
      <c r="AS96" s="157"/>
      <c r="AT96" s="157"/>
      <c r="AU96" s="157"/>
      <c r="AV96" s="157"/>
      <c r="AW96" s="157"/>
      <c r="AX96" s="157"/>
    </row>
    <row r="97" spans="1:50" s="122" customFormat="1" ht="15.95" hidden="1" customHeight="1" x14ac:dyDescent="0.25">
      <c r="A97" s="239"/>
      <c r="B97" s="193"/>
      <c r="C97" s="193"/>
      <c r="D97" s="198"/>
      <c r="E97" s="199"/>
      <c r="F97" s="200"/>
      <c r="G97" s="197"/>
      <c r="H97" s="364"/>
      <c r="I97" s="365"/>
      <c r="J97" s="119"/>
      <c r="K97" s="119"/>
      <c r="L97" s="119"/>
      <c r="M97" s="119"/>
      <c r="N97" s="119"/>
      <c r="O97" s="119"/>
      <c r="P97" s="161"/>
      <c r="Q97" s="161" t="s">
        <v>163</v>
      </c>
      <c r="R97" s="161" t="s">
        <v>156</v>
      </c>
      <c r="S97" s="161" t="s">
        <v>156</v>
      </c>
      <c r="T97" s="161" t="s">
        <v>158</v>
      </c>
      <c r="U97" s="161">
        <v>13200</v>
      </c>
      <c r="V97" s="161"/>
      <c r="W97" s="119"/>
      <c r="X97" s="119"/>
      <c r="Y97" s="119"/>
      <c r="Z97" s="119"/>
      <c r="AA97" s="119"/>
      <c r="AB97" s="119"/>
      <c r="AC97" s="119"/>
      <c r="AD97" s="119"/>
      <c r="AE97" s="119"/>
      <c r="AF97" s="119"/>
      <c r="AG97" s="119"/>
      <c r="AH97" s="119"/>
      <c r="AI97" s="119"/>
      <c r="AJ97" s="157"/>
      <c r="AK97"/>
      <c r="AL97"/>
      <c r="AM97"/>
      <c r="AN97" s="157"/>
      <c r="AO97" s="157"/>
      <c r="AP97" s="157"/>
      <c r="AQ97" s="157"/>
      <c r="AR97" s="157"/>
      <c r="AS97" s="157"/>
      <c r="AT97" s="157"/>
      <c r="AU97" s="157"/>
      <c r="AV97" s="157"/>
      <c r="AW97" s="157"/>
      <c r="AX97" s="157"/>
    </row>
    <row r="98" spans="1:50" s="122" customFormat="1" ht="15.95" hidden="1" customHeight="1" x14ac:dyDescent="0.25">
      <c r="A98" s="239"/>
      <c r="B98" s="193"/>
      <c r="C98" s="193"/>
      <c r="D98" s="198"/>
      <c r="E98" s="199"/>
      <c r="F98" s="200"/>
      <c r="G98" s="197"/>
      <c r="H98" s="364"/>
      <c r="I98" s="365"/>
      <c r="J98" s="119"/>
      <c r="K98" s="119"/>
      <c r="L98" s="119"/>
      <c r="M98" s="119"/>
      <c r="N98" s="119"/>
      <c r="O98" s="119"/>
      <c r="P98" s="161" t="s">
        <v>149</v>
      </c>
      <c r="Q98" s="161" t="s">
        <v>181</v>
      </c>
      <c r="R98" s="161" t="s">
        <v>156</v>
      </c>
      <c r="S98" s="161" t="s">
        <v>156</v>
      </c>
      <c r="T98" s="161" t="s">
        <v>158</v>
      </c>
      <c r="U98" s="161">
        <v>13200</v>
      </c>
      <c r="V98" s="161"/>
      <c r="W98" s="119"/>
      <c r="X98" s="119"/>
      <c r="Y98" s="119"/>
      <c r="Z98" s="119"/>
      <c r="AA98" s="119"/>
      <c r="AB98" s="119"/>
      <c r="AC98" s="119"/>
      <c r="AD98" s="119"/>
      <c r="AE98" s="119"/>
      <c r="AF98" s="119"/>
      <c r="AG98" s="119"/>
      <c r="AH98" s="119"/>
      <c r="AI98" s="119"/>
      <c r="AJ98" s="157"/>
      <c r="AK98"/>
      <c r="AL98"/>
      <c r="AM98"/>
      <c r="AN98" s="157"/>
      <c r="AO98" s="157"/>
      <c r="AP98" s="157"/>
      <c r="AQ98" s="157"/>
      <c r="AR98" s="157"/>
      <c r="AS98" s="157"/>
      <c r="AT98" s="157"/>
      <c r="AU98" s="157"/>
      <c r="AV98" s="157"/>
      <c r="AW98" s="157"/>
      <c r="AX98" s="157"/>
    </row>
    <row r="99" spans="1:50" s="122" customFormat="1" ht="15.95" hidden="1" customHeight="1" x14ac:dyDescent="0.25">
      <c r="A99" s="231"/>
      <c r="B99" s="193"/>
      <c r="C99" s="193"/>
      <c r="D99" s="198"/>
      <c r="E99" s="199"/>
      <c r="F99" s="200"/>
      <c r="G99" s="197"/>
      <c r="H99" s="364"/>
      <c r="I99" s="365"/>
      <c r="J99" s="119"/>
      <c r="K99" s="119"/>
      <c r="L99" s="119"/>
      <c r="M99" s="119"/>
      <c r="N99" s="119"/>
      <c r="O99" s="119"/>
      <c r="P99" s="161"/>
      <c r="Q99" s="161"/>
      <c r="R99" s="161"/>
      <c r="S99" s="161"/>
      <c r="T99" s="161"/>
      <c r="U99" s="161"/>
      <c r="V99" s="161"/>
      <c r="W99" s="119"/>
      <c r="X99" s="119"/>
      <c r="Y99" s="119"/>
      <c r="Z99" s="119"/>
      <c r="AA99" s="119"/>
      <c r="AB99" s="119"/>
      <c r="AC99" s="119"/>
      <c r="AD99" s="119"/>
      <c r="AE99" s="119"/>
      <c r="AF99" s="119"/>
      <c r="AG99" s="119"/>
      <c r="AH99" s="119"/>
      <c r="AI99" s="119"/>
      <c r="AJ99" s="157"/>
      <c r="AK99"/>
      <c r="AL99"/>
      <c r="AM99"/>
      <c r="AN99" s="157"/>
      <c r="AO99" s="157"/>
      <c r="AP99" s="157"/>
      <c r="AQ99" s="157"/>
      <c r="AR99" s="157"/>
      <c r="AS99" s="157"/>
      <c r="AT99" s="157"/>
      <c r="AU99" s="157"/>
      <c r="AV99" s="157"/>
      <c r="AW99" s="157"/>
      <c r="AX99" s="157"/>
    </row>
    <row r="100" spans="1:50" s="122" customFormat="1" ht="15.95" hidden="1" customHeight="1" x14ac:dyDescent="0.25">
      <c r="A100" s="231"/>
      <c r="B100" s="193"/>
      <c r="C100" s="193"/>
      <c r="D100" s="198"/>
      <c r="E100" s="199"/>
      <c r="F100" s="200"/>
      <c r="G100" s="197"/>
      <c r="H100" s="364"/>
      <c r="I100" s="365"/>
      <c r="J100" s="119"/>
      <c r="K100" s="119"/>
      <c r="L100" s="119"/>
      <c r="M100" s="119"/>
      <c r="N100" s="119"/>
      <c r="O100" s="119"/>
      <c r="P100" s="161"/>
      <c r="Q100" s="161"/>
      <c r="R100" s="161"/>
      <c r="S100" s="161"/>
      <c r="T100" s="161"/>
      <c r="U100" s="161"/>
      <c r="V100" s="161"/>
      <c r="W100" s="119"/>
      <c r="X100" s="119"/>
      <c r="Y100" s="119"/>
      <c r="Z100" s="119"/>
      <c r="AA100" s="119"/>
      <c r="AB100" s="119"/>
      <c r="AC100" s="119"/>
      <c r="AD100" s="119"/>
      <c r="AE100" s="119"/>
      <c r="AF100" s="119"/>
      <c r="AG100" s="119"/>
      <c r="AH100" s="119"/>
      <c r="AI100" s="119"/>
      <c r="AJ100" s="157"/>
      <c r="AK100"/>
      <c r="AL100"/>
      <c r="AM100"/>
      <c r="AN100" s="157"/>
      <c r="AO100" s="157"/>
      <c r="AP100" s="157"/>
      <c r="AQ100" s="157"/>
      <c r="AR100" s="157"/>
      <c r="AS100" s="157"/>
      <c r="AT100" s="157"/>
      <c r="AU100" s="157"/>
      <c r="AV100" s="157"/>
      <c r="AW100" s="157"/>
      <c r="AX100" s="157"/>
    </row>
    <row r="101" spans="1:50" s="122" customFormat="1" ht="15.95" hidden="1" customHeight="1" x14ac:dyDescent="0.25">
      <c r="A101" s="231"/>
      <c r="B101" s="193"/>
      <c r="C101" s="193"/>
      <c r="D101" s="198"/>
      <c r="E101" s="199"/>
      <c r="F101" s="200"/>
      <c r="G101" s="197"/>
      <c r="H101" s="364"/>
      <c r="I101" s="365"/>
      <c r="J101" s="119"/>
      <c r="K101" s="119"/>
      <c r="L101" s="119"/>
      <c r="M101" s="119"/>
      <c r="N101" s="119"/>
      <c r="O101" s="119"/>
      <c r="P101" s="161"/>
      <c r="Q101" s="161" t="s">
        <v>162</v>
      </c>
      <c r="R101" s="161" t="s">
        <v>155</v>
      </c>
      <c r="S101" s="161" t="s">
        <v>155</v>
      </c>
      <c r="T101" s="161" t="s">
        <v>157</v>
      </c>
      <c r="U101" s="161">
        <v>13250</v>
      </c>
      <c r="V101" s="161"/>
      <c r="W101" s="119"/>
      <c r="X101" s="119"/>
      <c r="Y101" s="119"/>
      <c r="Z101" s="119"/>
      <c r="AA101" s="119"/>
      <c r="AB101" s="119"/>
      <c r="AC101" s="119"/>
      <c r="AD101" s="119"/>
      <c r="AE101" s="119"/>
      <c r="AF101" s="119"/>
      <c r="AG101" s="119"/>
      <c r="AH101" s="119"/>
      <c r="AI101" s="119"/>
      <c r="AJ101" s="157"/>
      <c r="AK101"/>
      <c r="AL101"/>
      <c r="AM101"/>
      <c r="AN101" s="157"/>
      <c r="AO101" s="157"/>
      <c r="AP101" s="157"/>
      <c r="AQ101" s="157"/>
      <c r="AR101" s="157"/>
      <c r="AS101" s="157"/>
      <c r="AT101" s="157"/>
      <c r="AU101" s="157"/>
      <c r="AV101" s="157"/>
      <c r="AW101" s="157"/>
      <c r="AX101" s="157"/>
    </row>
    <row r="102" spans="1:50" s="122" customFormat="1" ht="15.95" hidden="1" customHeight="1" x14ac:dyDescent="0.25">
      <c r="A102" s="231"/>
      <c r="B102" s="193"/>
      <c r="C102" s="193"/>
      <c r="D102" s="198"/>
      <c r="E102" s="199"/>
      <c r="F102" s="200"/>
      <c r="G102" s="197"/>
      <c r="H102" s="364"/>
      <c r="I102" s="365"/>
      <c r="J102" s="119"/>
      <c r="K102" s="119"/>
      <c r="L102" s="119"/>
      <c r="M102" s="119"/>
      <c r="N102" s="119"/>
      <c r="O102" s="119"/>
      <c r="P102" s="161"/>
      <c r="Q102" s="161"/>
      <c r="R102" s="161"/>
      <c r="S102" s="161"/>
      <c r="T102" s="161"/>
      <c r="U102" s="161"/>
      <c r="V102" s="161"/>
      <c r="W102" s="119"/>
      <c r="X102" s="119"/>
      <c r="Y102" s="119"/>
      <c r="Z102" s="119"/>
      <c r="AA102" s="119"/>
      <c r="AB102" s="119"/>
      <c r="AC102" s="119"/>
      <c r="AD102" s="119"/>
      <c r="AE102" s="119"/>
      <c r="AF102" s="119"/>
      <c r="AG102" s="119"/>
      <c r="AH102" s="119"/>
      <c r="AI102" s="119"/>
      <c r="AJ102" s="157"/>
      <c r="AK102"/>
      <c r="AL102"/>
      <c r="AM102"/>
      <c r="AN102" s="157"/>
      <c r="AO102" s="157"/>
      <c r="AP102" s="157"/>
      <c r="AQ102" s="157"/>
      <c r="AR102" s="157"/>
      <c r="AS102" s="157"/>
      <c r="AT102" s="157"/>
      <c r="AU102" s="157"/>
      <c r="AV102" s="157"/>
      <c r="AW102" s="157"/>
      <c r="AX102" s="157"/>
    </row>
    <row r="103" spans="1:50" s="122" customFormat="1" ht="15.95" hidden="1" customHeight="1" x14ac:dyDescent="0.25">
      <c r="A103" s="231"/>
      <c r="B103" s="193"/>
      <c r="C103" s="193"/>
      <c r="D103" s="198"/>
      <c r="E103" s="199"/>
      <c r="F103" s="200"/>
      <c r="G103" s="197"/>
      <c r="H103" s="364"/>
      <c r="I103" s="365"/>
      <c r="J103" s="119"/>
      <c r="K103" s="119"/>
      <c r="L103" s="119"/>
      <c r="M103" s="119"/>
      <c r="N103" s="119"/>
      <c r="O103" s="119"/>
      <c r="P103" s="161"/>
      <c r="Q103" s="161"/>
      <c r="R103" s="161"/>
      <c r="S103" s="161"/>
      <c r="T103" s="161"/>
      <c r="U103" s="161"/>
      <c r="V103" s="161"/>
      <c r="W103" s="119"/>
      <c r="X103" s="119"/>
      <c r="Y103" s="119"/>
      <c r="Z103" s="119"/>
      <c r="AA103" s="119"/>
      <c r="AB103" s="119"/>
      <c r="AC103" s="119"/>
      <c r="AD103" s="119"/>
      <c r="AE103" s="119"/>
      <c r="AF103" s="119"/>
      <c r="AG103" s="119"/>
      <c r="AH103" s="119"/>
      <c r="AI103" s="119"/>
      <c r="AJ103" s="157"/>
      <c r="AK103"/>
      <c r="AL103"/>
      <c r="AM103"/>
      <c r="AN103" s="157"/>
      <c r="AO103" s="157"/>
      <c r="AP103" s="157"/>
      <c r="AQ103" s="157"/>
      <c r="AR103" s="157"/>
      <c r="AS103" s="157"/>
      <c r="AT103" s="157"/>
      <c r="AU103" s="157"/>
      <c r="AV103" s="157"/>
      <c r="AW103" s="157"/>
      <c r="AX103" s="157"/>
    </row>
    <row r="104" spans="1:50" s="122" customFormat="1" ht="15.95" hidden="1" customHeight="1" x14ac:dyDescent="0.25">
      <c r="A104" s="231"/>
      <c r="B104" s="193"/>
      <c r="C104" s="193"/>
      <c r="D104" s="198"/>
      <c r="E104" s="199"/>
      <c r="F104" s="200"/>
      <c r="G104" s="197"/>
      <c r="H104" s="364"/>
      <c r="I104" s="365"/>
      <c r="J104" s="119"/>
      <c r="K104" s="119"/>
      <c r="L104" s="119"/>
      <c r="M104" s="119"/>
      <c r="N104" s="119"/>
      <c r="O104" s="119"/>
      <c r="P104" s="161" t="s">
        <v>152</v>
      </c>
      <c r="Q104" s="161" t="s">
        <v>182</v>
      </c>
      <c r="R104" s="161" t="s">
        <v>183</v>
      </c>
      <c r="S104" s="161" t="s">
        <v>183</v>
      </c>
      <c r="T104" s="161" t="s">
        <v>158</v>
      </c>
      <c r="U104" s="161">
        <v>13200</v>
      </c>
      <c r="V104" s="161"/>
      <c r="W104" s="119"/>
      <c r="X104" s="119"/>
      <c r="Y104" s="119"/>
      <c r="Z104" s="119"/>
      <c r="AA104" s="119"/>
      <c r="AB104" s="119"/>
      <c r="AC104" s="119"/>
      <c r="AD104" s="119"/>
      <c r="AE104" s="119"/>
      <c r="AF104" s="119"/>
      <c r="AG104" s="119"/>
      <c r="AH104" s="119"/>
      <c r="AI104" s="119"/>
      <c r="AJ104" s="157"/>
      <c r="AK104"/>
      <c r="AL104"/>
      <c r="AM104"/>
      <c r="AN104" s="157"/>
      <c r="AO104" s="157"/>
      <c r="AP104" s="157"/>
      <c r="AQ104" s="157"/>
      <c r="AR104" s="157"/>
      <c r="AS104" s="157"/>
      <c r="AT104" s="157"/>
      <c r="AU104" s="157"/>
      <c r="AV104" s="157"/>
      <c r="AW104" s="157"/>
      <c r="AX104" s="157"/>
    </row>
    <row r="105" spans="1:50" s="122" customFormat="1" ht="15.95" hidden="1" customHeight="1" x14ac:dyDescent="0.25">
      <c r="A105" s="239"/>
      <c r="B105" s="193"/>
      <c r="C105" s="193"/>
      <c r="D105" s="198"/>
      <c r="E105" s="199"/>
      <c r="F105" s="200"/>
      <c r="G105" s="197"/>
      <c r="H105" s="364"/>
      <c r="I105" s="365"/>
      <c r="J105" s="119"/>
      <c r="K105" s="119"/>
      <c r="L105" s="119"/>
      <c r="M105" s="119"/>
      <c r="N105" s="119"/>
      <c r="O105" s="119"/>
      <c r="P105" s="161" t="s">
        <v>149</v>
      </c>
      <c r="Q105" s="161" t="s">
        <v>181</v>
      </c>
      <c r="R105" s="161" t="s">
        <v>156</v>
      </c>
      <c r="S105" s="161" t="s">
        <v>156</v>
      </c>
      <c r="T105" s="161" t="s">
        <v>158</v>
      </c>
      <c r="U105" s="161">
        <v>13200</v>
      </c>
      <c r="V105" s="161"/>
      <c r="W105" s="119"/>
      <c r="X105" s="119"/>
      <c r="Y105" s="119"/>
      <c r="Z105" s="119"/>
      <c r="AA105" s="119"/>
      <c r="AB105" s="119"/>
      <c r="AC105" s="119"/>
      <c r="AD105" s="119"/>
      <c r="AE105" s="119"/>
      <c r="AF105" s="119"/>
      <c r="AG105" s="119"/>
      <c r="AH105" s="119"/>
      <c r="AI105" s="119"/>
      <c r="AJ105" s="157"/>
      <c r="AK105"/>
      <c r="AL105"/>
      <c r="AM105"/>
      <c r="AN105" s="157"/>
      <c r="AO105" s="157"/>
      <c r="AP105" s="157"/>
      <c r="AQ105" s="157"/>
      <c r="AR105" s="157"/>
      <c r="AS105" s="157"/>
      <c r="AT105" s="157"/>
      <c r="AU105" s="157"/>
      <c r="AV105" s="157"/>
      <c r="AW105" s="157"/>
      <c r="AX105" s="157"/>
    </row>
    <row r="106" spans="1:50" s="122" customFormat="1" ht="15.95" hidden="1" customHeight="1" x14ac:dyDescent="0.25">
      <c r="A106" s="231"/>
      <c r="B106" s="193"/>
      <c r="C106" s="193"/>
      <c r="D106" s="198"/>
      <c r="E106" s="199"/>
      <c r="F106" s="200"/>
      <c r="G106" s="197"/>
      <c r="H106" s="364"/>
      <c r="I106" s="365"/>
      <c r="J106" s="119"/>
      <c r="K106" s="119"/>
      <c r="L106" s="119"/>
      <c r="M106" s="119"/>
      <c r="N106" s="119"/>
      <c r="O106" s="119"/>
      <c r="P106" s="161"/>
      <c r="Q106" s="161"/>
      <c r="R106" s="161"/>
      <c r="S106" s="161"/>
      <c r="T106" s="161"/>
      <c r="U106" s="161"/>
      <c r="V106" s="161"/>
      <c r="W106" s="119"/>
      <c r="X106" s="119"/>
      <c r="Y106" s="119"/>
      <c r="Z106" s="119"/>
      <c r="AA106" s="119"/>
      <c r="AB106" s="119"/>
      <c r="AC106" s="119"/>
      <c r="AD106" s="119"/>
      <c r="AE106" s="119"/>
      <c r="AF106" s="119"/>
      <c r="AG106" s="119"/>
      <c r="AH106" s="119"/>
      <c r="AI106" s="119"/>
      <c r="AJ106" s="157"/>
      <c r="AK106"/>
      <c r="AL106"/>
      <c r="AM106"/>
      <c r="AN106" s="157"/>
      <c r="AO106" s="157"/>
      <c r="AP106" s="157"/>
      <c r="AQ106" s="157"/>
      <c r="AR106" s="157"/>
      <c r="AS106" s="157"/>
      <c r="AT106" s="157"/>
      <c r="AU106" s="157"/>
      <c r="AV106" s="157"/>
      <c r="AW106" s="157"/>
      <c r="AX106" s="157"/>
    </row>
    <row r="107" spans="1:50" s="122" customFormat="1" ht="15.95" hidden="1" customHeight="1" x14ac:dyDescent="0.25">
      <c r="A107" s="231"/>
      <c r="B107" s="193"/>
      <c r="C107" s="193"/>
      <c r="D107" s="198"/>
      <c r="E107" s="199"/>
      <c r="F107" s="200"/>
      <c r="G107" s="197"/>
      <c r="H107" s="364"/>
      <c r="I107" s="365"/>
      <c r="J107" s="119"/>
      <c r="K107" s="119"/>
      <c r="L107" s="119"/>
      <c r="M107" s="119"/>
      <c r="N107" s="119"/>
      <c r="O107" s="119"/>
      <c r="P107" s="161"/>
      <c r="Q107" s="161"/>
      <c r="R107" s="161"/>
      <c r="S107" s="161"/>
      <c r="T107" s="161"/>
      <c r="U107" s="161"/>
      <c r="V107" s="161"/>
      <c r="W107" s="119"/>
      <c r="X107" s="119"/>
      <c r="Y107" s="119"/>
      <c r="Z107" s="119"/>
      <c r="AA107" s="119"/>
      <c r="AB107" s="119"/>
      <c r="AC107" s="119"/>
      <c r="AD107" s="119"/>
      <c r="AE107" s="119"/>
      <c r="AF107" s="119"/>
      <c r="AG107" s="119"/>
      <c r="AH107" s="119"/>
      <c r="AI107" s="119"/>
      <c r="AJ107" s="157"/>
      <c r="AK107"/>
      <c r="AL107"/>
      <c r="AM107"/>
      <c r="AN107" s="157"/>
      <c r="AO107" s="157"/>
      <c r="AP107" s="157"/>
      <c r="AQ107" s="157"/>
      <c r="AR107" s="157"/>
      <c r="AS107" s="157"/>
      <c r="AT107" s="157"/>
      <c r="AU107" s="157"/>
      <c r="AV107" s="157"/>
      <c r="AW107" s="157"/>
      <c r="AX107" s="157"/>
    </row>
    <row r="108" spans="1:50" s="122" customFormat="1" ht="15.95" hidden="1" customHeight="1" x14ac:dyDescent="0.25">
      <c r="A108" s="231"/>
      <c r="B108" s="193"/>
      <c r="C108" s="193"/>
      <c r="D108" s="198"/>
      <c r="E108" s="199"/>
      <c r="F108" s="200"/>
      <c r="G108" s="197"/>
      <c r="H108" s="364"/>
      <c r="I108" s="365"/>
      <c r="J108" s="119"/>
      <c r="K108" s="119"/>
      <c r="L108" s="119"/>
      <c r="M108" s="119"/>
      <c r="N108" s="119"/>
      <c r="O108" s="119"/>
      <c r="P108" s="161"/>
      <c r="Q108" s="161" t="s">
        <v>162</v>
      </c>
      <c r="R108" s="161" t="s">
        <v>155</v>
      </c>
      <c r="S108" s="161" t="s">
        <v>155</v>
      </c>
      <c r="T108" s="161" t="s">
        <v>157</v>
      </c>
      <c r="U108" s="161">
        <v>13250</v>
      </c>
      <c r="V108" s="161"/>
      <c r="W108" s="119"/>
      <c r="X108" s="119"/>
      <c r="Y108" s="119"/>
      <c r="Z108" s="119"/>
      <c r="AA108" s="119"/>
      <c r="AB108" s="119"/>
      <c r="AC108" s="119"/>
      <c r="AD108" s="119"/>
      <c r="AE108" s="119"/>
      <c r="AF108" s="119"/>
      <c r="AG108" s="119"/>
      <c r="AH108" s="119"/>
      <c r="AI108" s="119"/>
      <c r="AJ108" s="157"/>
      <c r="AK108"/>
      <c r="AL108"/>
      <c r="AM108"/>
      <c r="AN108" s="157"/>
      <c r="AO108" s="157"/>
      <c r="AP108" s="157"/>
      <c r="AQ108" s="157"/>
      <c r="AR108" s="157"/>
      <c r="AS108" s="157"/>
      <c r="AT108" s="157"/>
      <c r="AU108" s="157"/>
      <c r="AV108" s="157"/>
      <c r="AW108" s="157"/>
      <c r="AX108" s="157"/>
    </row>
    <row r="109" spans="1:50" s="122" customFormat="1" ht="15.95" hidden="1" customHeight="1" x14ac:dyDescent="0.25">
      <c r="A109" s="231"/>
      <c r="B109" s="193"/>
      <c r="C109" s="193"/>
      <c r="D109" s="198"/>
      <c r="E109" s="199"/>
      <c r="F109" s="200"/>
      <c r="G109" s="197"/>
      <c r="H109" s="364"/>
      <c r="I109" s="365"/>
      <c r="J109" s="119"/>
      <c r="K109" s="119"/>
      <c r="L109" s="119"/>
      <c r="M109" s="119"/>
      <c r="N109" s="119"/>
      <c r="O109" s="119"/>
      <c r="P109" s="161"/>
      <c r="Q109" s="161"/>
      <c r="R109" s="161"/>
      <c r="S109" s="161"/>
      <c r="T109" s="161"/>
      <c r="U109" s="161"/>
      <c r="V109" s="161"/>
      <c r="W109" s="119"/>
      <c r="X109" s="119"/>
      <c r="Y109" s="119"/>
      <c r="Z109" s="119"/>
      <c r="AA109" s="119"/>
      <c r="AB109" s="119"/>
      <c r="AC109" s="119"/>
      <c r="AD109" s="119"/>
      <c r="AE109" s="119"/>
      <c r="AF109" s="119"/>
      <c r="AG109" s="119"/>
      <c r="AH109" s="119"/>
      <c r="AI109" s="119"/>
      <c r="AJ109" s="157"/>
      <c r="AK109"/>
      <c r="AL109"/>
      <c r="AM109"/>
      <c r="AN109" s="157"/>
      <c r="AO109" s="157"/>
      <c r="AP109" s="157"/>
      <c r="AQ109" s="157"/>
      <c r="AR109" s="157"/>
      <c r="AS109" s="157"/>
      <c r="AT109" s="157"/>
      <c r="AU109" s="157"/>
      <c r="AV109" s="157"/>
      <c r="AW109" s="157"/>
      <c r="AX109" s="157"/>
    </row>
    <row r="110" spans="1:50" s="122" customFormat="1" ht="15.95" hidden="1" customHeight="1" x14ac:dyDescent="0.25">
      <c r="A110" s="231"/>
      <c r="B110" s="193"/>
      <c r="C110" s="193"/>
      <c r="D110" s="198"/>
      <c r="E110" s="199"/>
      <c r="F110" s="200"/>
      <c r="G110" s="197"/>
      <c r="H110" s="364"/>
      <c r="I110" s="365"/>
      <c r="J110" s="119"/>
      <c r="K110" s="119"/>
      <c r="L110" s="119"/>
      <c r="M110" s="119"/>
      <c r="N110" s="119"/>
      <c r="O110" s="119"/>
      <c r="P110" s="161"/>
      <c r="Q110" s="161"/>
      <c r="R110" s="161"/>
      <c r="S110" s="161"/>
      <c r="T110" s="161"/>
      <c r="U110" s="161"/>
      <c r="V110" s="161"/>
      <c r="W110" s="119"/>
      <c r="X110" s="119"/>
      <c r="Y110" s="119"/>
      <c r="Z110" s="119"/>
      <c r="AA110" s="119"/>
      <c r="AB110" s="119"/>
      <c r="AC110" s="119"/>
      <c r="AD110" s="119"/>
      <c r="AE110" s="119"/>
      <c r="AF110" s="119"/>
      <c r="AG110" s="119"/>
      <c r="AH110" s="119"/>
      <c r="AI110" s="119"/>
      <c r="AJ110" s="157"/>
      <c r="AK110"/>
      <c r="AL110"/>
      <c r="AM110"/>
      <c r="AN110" s="157"/>
      <c r="AO110" s="157"/>
      <c r="AP110" s="157"/>
      <c r="AQ110" s="157"/>
      <c r="AR110" s="157"/>
      <c r="AS110" s="157"/>
      <c r="AT110" s="157"/>
      <c r="AU110" s="157"/>
      <c r="AV110" s="157"/>
      <c r="AW110" s="157"/>
      <c r="AX110" s="157"/>
    </row>
    <row r="111" spans="1:50" s="122" customFormat="1" ht="15.95" hidden="1" customHeight="1" x14ac:dyDescent="0.25">
      <c r="A111" s="231"/>
      <c r="B111" s="193"/>
      <c r="C111" s="193"/>
      <c r="D111" s="198"/>
      <c r="E111" s="199"/>
      <c r="F111" s="200"/>
      <c r="G111" s="197"/>
      <c r="H111" s="364"/>
      <c r="I111" s="365"/>
      <c r="J111" s="119"/>
      <c r="K111" s="119"/>
      <c r="L111" s="119"/>
      <c r="M111" s="119"/>
      <c r="N111" s="119"/>
      <c r="O111" s="119"/>
      <c r="P111" s="161" t="s">
        <v>152</v>
      </c>
      <c r="Q111" s="161" t="s">
        <v>182</v>
      </c>
      <c r="R111" s="161" t="s">
        <v>183</v>
      </c>
      <c r="S111" s="161" t="s">
        <v>183</v>
      </c>
      <c r="T111" s="161" t="s">
        <v>158</v>
      </c>
      <c r="U111" s="161">
        <v>13200</v>
      </c>
      <c r="V111" s="161"/>
      <c r="W111" s="119"/>
      <c r="X111" s="119"/>
      <c r="Y111" s="119"/>
      <c r="Z111" s="119"/>
      <c r="AA111" s="119"/>
      <c r="AB111" s="119"/>
      <c r="AC111" s="119"/>
      <c r="AD111" s="119"/>
      <c r="AE111" s="119"/>
      <c r="AF111" s="119"/>
      <c r="AG111" s="119"/>
      <c r="AH111" s="119"/>
      <c r="AI111" s="119"/>
      <c r="AJ111" s="157"/>
      <c r="AK111"/>
      <c r="AL111"/>
      <c r="AM111"/>
      <c r="AN111" s="157"/>
      <c r="AO111" s="157"/>
      <c r="AP111" s="157"/>
      <c r="AQ111" s="157"/>
      <c r="AR111" s="157"/>
      <c r="AS111" s="157"/>
      <c r="AT111" s="157"/>
      <c r="AU111" s="157"/>
      <c r="AV111" s="157"/>
      <c r="AW111" s="157"/>
      <c r="AX111" s="157"/>
    </row>
    <row r="112" spans="1:50" s="122" customFormat="1" ht="15.95" hidden="1" customHeight="1" x14ac:dyDescent="0.25">
      <c r="A112" s="231"/>
      <c r="B112" s="193"/>
      <c r="C112" s="193"/>
      <c r="D112" s="198"/>
      <c r="E112" s="199"/>
      <c r="F112" s="200"/>
      <c r="G112" s="197"/>
      <c r="H112" s="364"/>
      <c r="I112" s="365"/>
      <c r="J112" s="119"/>
      <c r="K112" s="119"/>
      <c r="L112" s="119"/>
      <c r="M112" s="119"/>
      <c r="N112" s="119"/>
      <c r="O112" s="119"/>
      <c r="P112" s="161"/>
      <c r="Q112" s="161"/>
      <c r="R112" s="161"/>
      <c r="S112" s="161"/>
      <c r="T112" s="161"/>
      <c r="U112" s="161"/>
      <c r="V112" s="161"/>
      <c r="W112" s="119"/>
      <c r="X112" s="119"/>
      <c r="Y112" s="119"/>
      <c r="Z112" s="119"/>
      <c r="AA112" s="119"/>
      <c r="AB112" s="119"/>
      <c r="AC112" s="119"/>
      <c r="AD112" s="119"/>
      <c r="AE112" s="119"/>
      <c r="AF112" s="119"/>
      <c r="AG112" s="119"/>
      <c r="AH112" s="119"/>
      <c r="AI112" s="119"/>
      <c r="AJ112" s="157"/>
      <c r="AK112"/>
      <c r="AL112"/>
      <c r="AM112"/>
      <c r="AN112" s="157"/>
      <c r="AO112" s="157"/>
      <c r="AP112" s="157"/>
      <c r="AQ112" s="157"/>
      <c r="AR112" s="157"/>
      <c r="AS112" s="157"/>
      <c r="AT112" s="157"/>
      <c r="AU112" s="157"/>
      <c r="AV112" s="157"/>
      <c r="AW112" s="157"/>
      <c r="AX112" s="157"/>
    </row>
    <row r="113" spans="1:50" s="122" customFormat="1" ht="15.95" hidden="1" customHeight="1" x14ac:dyDescent="0.25">
      <c r="A113" s="231"/>
      <c r="B113" s="193"/>
      <c r="C113" s="193"/>
      <c r="D113" s="198"/>
      <c r="E113" s="199"/>
      <c r="F113" s="200"/>
      <c r="G113" s="197"/>
      <c r="H113" s="364"/>
      <c r="I113" s="365"/>
      <c r="J113" s="119"/>
      <c r="K113" s="119"/>
      <c r="L113" s="119"/>
      <c r="M113" s="119"/>
      <c r="N113" s="119"/>
      <c r="O113" s="119"/>
      <c r="P113" s="161"/>
      <c r="Q113" s="161" t="s">
        <v>162</v>
      </c>
      <c r="R113" s="161" t="s">
        <v>155</v>
      </c>
      <c r="S113" s="161" t="s">
        <v>155</v>
      </c>
      <c r="T113" s="161" t="s">
        <v>157</v>
      </c>
      <c r="U113" s="161">
        <v>13250</v>
      </c>
      <c r="V113" s="161"/>
      <c r="W113" s="119"/>
      <c r="X113" s="119"/>
      <c r="Y113" s="119"/>
      <c r="Z113" s="119"/>
      <c r="AA113" s="119"/>
      <c r="AB113" s="119"/>
      <c r="AC113" s="119"/>
      <c r="AD113" s="119"/>
      <c r="AE113" s="119"/>
      <c r="AF113" s="119"/>
      <c r="AG113" s="119"/>
      <c r="AH113" s="119"/>
      <c r="AI113" s="119"/>
      <c r="AJ113" s="157"/>
      <c r="AK113"/>
      <c r="AL113"/>
      <c r="AM113"/>
      <c r="AN113" s="157"/>
      <c r="AO113" s="157"/>
      <c r="AP113" s="157"/>
      <c r="AQ113" s="157"/>
      <c r="AR113" s="157"/>
      <c r="AS113" s="157"/>
      <c r="AT113" s="157"/>
      <c r="AU113" s="157"/>
      <c r="AV113" s="157"/>
      <c r="AW113" s="157"/>
      <c r="AX113" s="157"/>
    </row>
    <row r="114" spans="1:50" s="122" customFormat="1" ht="15.95" hidden="1" customHeight="1" x14ac:dyDescent="0.25">
      <c r="A114" s="231"/>
      <c r="B114" s="193"/>
      <c r="C114" s="193"/>
      <c r="D114" s="198"/>
      <c r="E114" s="199"/>
      <c r="F114" s="200"/>
      <c r="G114" s="197"/>
      <c r="H114" s="364"/>
      <c r="I114" s="365"/>
      <c r="J114" s="119"/>
      <c r="K114" s="119"/>
      <c r="L114" s="119"/>
      <c r="M114" s="119"/>
      <c r="N114" s="119"/>
      <c r="O114" s="119"/>
      <c r="P114" s="161"/>
      <c r="Q114" s="161"/>
      <c r="R114" s="161"/>
      <c r="S114" s="161"/>
      <c r="T114" s="161"/>
      <c r="U114" s="161"/>
      <c r="V114" s="161"/>
      <c r="W114" s="119"/>
      <c r="X114" s="119"/>
      <c r="Y114" s="119"/>
      <c r="Z114" s="119"/>
      <c r="AA114" s="119"/>
      <c r="AB114" s="119"/>
      <c r="AC114" s="119"/>
      <c r="AD114" s="119"/>
      <c r="AE114" s="119"/>
      <c r="AF114" s="119"/>
      <c r="AG114" s="119"/>
      <c r="AH114" s="119"/>
      <c r="AI114" s="119"/>
      <c r="AJ114" s="157"/>
      <c r="AK114"/>
      <c r="AL114"/>
      <c r="AM114"/>
      <c r="AN114" s="157"/>
      <c r="AO114" s="157"/>
      <c r="AP114" s="157"/>
      <c r="AQ114" s="157"/>
      <c r="AR114" s="157"/>
      <c r="AS114" s="157"/>
      <c r="AT114" s="157"/>
      <c r="AU114" s="157"/>
      <c r="AV114" s="157"/>
      <c r="AW114" s="157"/>
      <c r="AX114" s="157"/>
    </row>
    <row r="115" spans="1:50" s="122" customFormat="1" ht="15.95" hidden="1" customHeight="1" x14ac:dyDescent="0.25">
      <c r="A115" s="231"/>
      <c r="B115" s="193"/>
      <c r="C115" s="193"/>
      <c r="D115" s="198"/>
      <c r="E115" s="199"/>
      <c r="F115" s="200"/>
      <c r="G115" s="197"/>
      <c r="H115" s="364"/>
      <c r="I115" s="365"/>
      <c r="J115" s="119"/>
      <c r="K115" s="119"/>
      <c r="L115" s="119"/>
      <c r="M115" s="119"/>
      <c r="N115" s="119"/>
      <c r="O115" s="119"/>
      <c r="P115" s="161"/>
      <c r="Q115" s="161"/>
      <c r="R115" s="161"/>
      <c r="S115" s="161"/>
      <c r="T115" s="161"/>
      <c r="U115" s="161"/>
      <c r="V115" s="161"/>
      <c r="W115" s="119"/>
      <c r="X115" s="119"/>
      <c r="Y115" s="119"/>
      <c r="Z115" s="119"/>
      <c r="AA115" s="119"/>
      <c r="AB115" s="119"/>
      <c r="AC115" s="119"/>
      <c r="AD115" s="119"/>
      <c r="AE115" s="119"/>
      <c r="AF115" s="119"/>
      <c r="AG115" s="119"/>
      <c r="AH115" s="119"/>
      <c r="AI115" s="119"/>
      <c r="AJ115" s="157"/>
      <c r="AK115"/>
      <c r="AL115"/>
      <c r="AM115"/>
      <c r="AN115" s="157"/>
      <c r="AO115" s="157"/>
      <c r="AP115" s="157"/>
      <c r="AQ115" s="157"/>
      <c r="AR115" s="157"/>
      <c r="AS115" s="157"/>
      <c r="AT115" s="157"/>
      <c r="AU115" s="157"/>
      <c r="AV115" s="157"/>
      <c r="AW115" s="157"/>
      <c r="AX115" s="157"/>
    </row>
    <row r="116" spans="1:50" s="122" customFormat="1" ht="15.95" hidden="1" customHeight="1" x14ac:dyDescent="0.25">
      <c r="A116" s="231"/>
      <c r="B116" s="193"/>
      <c r="C116" s="193"/>
      <c r="D116" s="198"/>
      <c r="E116" s="199"/>
      <c r="F116" s="200"/>
      <c r="G116" s="197"/>
      <c r="H116" s="364"/>
      <c r="I116" s="365"/>
      <c r="J116" s="119"/>
      <c r="K116" s="119"/>
      <c r="L116" s="119"/>
      <c r="M116" s="119"/>
      <c r="N116" s="119"/>
      <c r="O116" s="119"/>
      <c r="P116" s="161" t="s">
        <v>152</v>
      </c>
      <c r="Q116" s="161" t="s">
        <v>182</v>
      </c>
      <c r="R116" s="161" t="s">
        <v>183</v>
      </c>
      <c r="S116" s="161" t="s">
        <v>183</v>
      </c>
      <c r="T116" s="161" t="s">
        <v>158</v>
      </c>
      <c r="U116" s="161">
        <v>13200</v>
      </c>
      <c r="V116" s="161"/>
      <c r="W116" s="119"/>
      <c r="X116" s="119"/>
      <c r="Y116" s="119"/>
      <c r="Z116" s="119"/>
      <c r="AA116" s="119"/>
      <c r="AB116" s="119"/>
      <c r="AC116" s="119"/>
      <c r="AD116" s="119"/>
      <c r="AE116" s="119"/>
      <c r="AF116" s="119"/>
      <c r="AG116" s="119"/>
      <c r="AH116" s="119"/>
      <c r="AI116" s="119"/>
      <c r="AJ116" s="157"/>
      <c r="AK116"/>
      <c r="AL116"/>
      <c r="AM116"/>
      <c r="AN116" s="157"/>
      <c r="AO116" s="157"/>
      <c r="AP116" s="157"/>
      <c r="AQ116" s="157"/>
      <c r="AR116" s="157"/>
      <c r="AS116" s="157"/>
      <c r="AT116" s="157"/>
      <c r="AU116" s="157"/>
      <c r="AV116" s="157"/>
      <c r="AW116" s="157"/>
      <c r="AX116" s="157"/>
    </row>
    <row r="117" spans="1:50" s="122" customFormat="1" ht="15.95" hidden="1" customHeight="1" x14ac:dyDescent="0.25">
      <c r="A117" s="239"/>
      <c r="B117" s="193"/>
      <c r="C117" s="193"/>
      <c r="D117" s="198"/>
      <c r="E117" s="199"/>
      <c r="F117" s="200"/>
      <c r="G117" s="197"/>
      <c r="H117" s="364"/>
      <c r="I117" s="365"/>
      <c r="J117" s="119"/>
      <c r="K117" s="119"/>
      <c r="L117" s="119"/>
      <c r="M117" s="119"/>
      <c r="N117" s="119"/>
      <c r="O117" s="119"/>
      <c r="P117" s="161" t="s">
        <v>149</v>
      </c>
      <c r="Q117" s="161" t="s">
        <v>181</v>
      </c>
      <c r="R117" s="161" t="s">
        <v>156</v>
      </c>
      <c r="S117" s="161" t="s">
        <v>156</v>
      </c>
      <c r="T117" s="161" t="s">
        <v>158</v>
      </c>
      <c r="U117" s="161">
        <v>13200</v>
      </c>
      <c r="V117" s="161"/>
      <c r="W117" s="119"/>
      <c r="X117" s="119"/>
      <c r="Y117" s="119"/>
      <c r="Z117" s="119"/>
      <c r="AA117" s="119"/>
      <c r="AB117" s="119"/>
      <c r="AC117" s="119"/>
      <c r="AD117" s="119"/>
      <c r="AE117" s="119"/>
      <c r="AF117" s="119"/>
      <c r="AG117" s="119"/>
      <c r="AH117" s="119"/>
      <c r="AI117" s="119"/>
      <c r="AJ117" s="157"/>
      <c r="AK117"/>
      <c r="AL117"/>
      <c r="AM117"/>
      <c r="AN117" s="157"/>
      <c r="AO117" s="157"/>
      <c r="AP117" s="157"/>
      <c r="AQ117" s="157"/>
      <c r="AR117" s="157"/>
      <c r="AS117" s="157"/>
      <c r="AT117" s="157"/>
      <c r="AU117" s="157"/>
      <c r="AV117" s="157"/>
      <c r="AW117" s="157"/>
      <c r="AX117" s="157"/>
    </row>
    <row r="118" spans="1:50" s="122" customFormat="1" ht="15.95" hidden="1" customHeight="1" x14ac:dyDescent="0.25">
      <c r="A118" s="231"/>
      <c r="B118" s="193"/>
      <c r="C118" s="193"/>
      <c r="D118" s="198"/>
      <c r="E118" s="199"/>
      <c r="F118" s="200"/>
      <c r="G118" s="197"/>
      <c r="H118" s="364"/>
      <c r="I118" s="365"/>
      <c r="J118" s="119"/>
      <c r="K118" s="119"/>
      <c r="L118" s="119"/>
      <c r="M118" s="119"/>
      <c r="N118" s="119"/>
      <c r="O118" s="119"/>
      <c r="P118" s="161"/>
      <c r="Q118" s="161"/>
      <c r="R118" s="161"/>
      <c r="S118" s="161"/>
      <c r="T118" s="161"/>
      <c r="U118" s="161"/>
      <c r="V118" s="161"/>
      <c r="W118" s="119"/>
      <c r="X118" s="119"/>
      <c r="Y118" s="119"/>
      <c r="Z118" s="119"/>
      <c r="AA118" s="119"/>
      <c r="AB118" s="119"/>
      <c r="AC118" s="119"/>
      <c r="AD118" s="119"/>
      <c r="AE118" s="119"/>
      <c r="AF118" s="119"/>
      <c r="AG118" s="119"/>
      <c r="AH118" s="119"/>
      <c r="AI118" s="119"/>
      <c r="AJ118" s="157"/>
      <c r="AK118"/>
      <c r="AL118"/>
      <c r="AM118"/>
      <c r="AN118" s="157"/>
      <c r="AO118" s="157"/>
      <c r="AP118" s="157"/>
      <c r="AQ118" s="157"/>
      <c r="AR118" s="157"/>
      <c r="AS118" s="157"/>
      <c r="AT118" s="157"/>
      <c r="AU118" s="157"/>
      <c r="AV118" s="157"/>
      <c r="AW118" s="157"/>
      <c r="AX118" s="157"/>
    </row>
    <row r="119" spans="1:50" s="122" customFormat="1" ht="15.95" hidden="1" customHeight="1" x14ac:dyDescent="0.25">
      <c r="A119" s="231"/>
      <c r="B119" s="193"/>
      <c r="C119" s="193"/>
      <c r="D119" s="198"/>
      <c r="E119" s="199"/>
      <c r="F119" s="200"/>
      <c r="G119" s="197"/>
      <c r="H119" s="364"/>
      <c r="I119" s="365"/>
      <c r="J119" s="119"/>
      <c r="K119" s="119"/>
      <c r="L119" s="119"/>
      <c r="M119" s="119"/>
      <c r="N119" s="119"/>
      <c r="O119" s="119"/>
      <c r="P119" s="161"/>
      <c r="Q119" s="161"/>
      <c r="R119" s="161"/>
      <c r="S119" s="161"/>
      <c r="T119" s="161"/>
      <c r="U119" s="161"/>
      <c r="V119" s="161"/>
      <c r="W119" s="119"/>
      <c r="X119" s="119"/>
      <c r="Y119" s="119"/>
      <c r="Z119" s="119"/>
      <c r="AA119" s="119"/>
      <c r="AB119" s="119"/>
      <c r="AC119" s="119"/>
      <c r="AD119" s="119"/>
      <c r="AE119" s="119"/>
      <c r="AF119" s="119"/>
      <c r="AG119" s="119"/>
      <c r="AH119" s="119"/>
      <c r="AI119" s="119"/>
      <c r="AJ119" s="157"/>
      <c r="AK119"/>
      <c r="AL119"/>
      <c r="AM119"/>
      <c r="AN119" s="157"/>
      <c r="AO119" s="157"/>
      <c r="AP119" s="157"/>
      <c r="AQ119" s="157"/>
      <c r="AR119" s="157"/>
      <c r="AS119" s="157"/>
      <c r="AT119" s="157"/>
      <c r="AU119" s="157"/>
      <c r="AV119" s="157"/>
      <c r="AW119" s="157"/>
      <c r="AX119" s="157"/>
    </row>
    <row r="120" spans="1:50" s="122" customFormat="1" ht="15.95" hidden="1" customHeight="1" x14ac:dyDescent="0.25">
      <c r="A120" s="231"/>
      <c r="B120" s="193"/>
      <c r="C120" s="193"/>
      <c r="D120" s="198"/>
      <c r="E120" s="199"/>
      <c r="F120" s="200"/>
      <c r="G120" s="197"/>
      <c r="H120" s="364"/>
      <c r="I120" s="365"/>
      <c r="J120" s="119"/>
      <c r="K120" s="119"/>
      <c r="L120" s="119"/>
      <c r="M120" s="119"/>
      <c r="N120" s="119"/>
      <c r="O120" s="119"/>
      <c r="P120" s="161"/>
      <c r="Q120" s="161" t="s">
        <v>162</v>
      </c>
      <c r="R120" s="161" t="s">
        <v>155</v>
      </c>
      <c r="S120" s="161" t="s">
        <v>155</v>
      </c>
      <c r="T120" s="161" t="s">
        <v>157</v>
      </c>
      <c r="U120" s="161">
        <v>13250</v>
      </c>
      <c r="V120" s="161"/>
      <c r="W120" s="119"/>
      <c r="X120" s="119"/>
      <c r="Y120" s="119"/>
      <c r="Z120" s="119"/>
      <c r="AA120" s="119"/>
      <c r="AB120" s="119"/>
      <c r="AC120" s="119"/>
      <c r="AD120" s="119"/>
      <c r="AE120" s="119"/>
      <c r="AF120" s="119"/>
      <c r="AG120" s="119"/>
      <c r="AH120" s="119"/>
      <c r="AI120" s="119"/>
      <c r="AJ120" s="157"/>
      <c r="AK120"/>
      <c r="AL120"/>
      <c r="AM120"/>
      <c r="AN120" s="157"/>
      <c r="AO120" s="157"/>
      <c r="AP120" s="157"/>
      <c r="AQ120" s="157"/>
      <c r="AR120" s="157"/>
      <c r="AS120" s="157"/>
      <c r="AT120" s="157"/>
      <c r="AU120" s="157"/>
      <c r="AV120" s="157"/>
      <c r="AW120" s="157"/>
      <c r="AX120" s="157"/>
    </row>
    <row r="121" spans="1:50" s="122" customFormat="1" ht="15.95" hidden="1" customHeight="1" x14ac:dyDescent="0.25">
      <c r="A121" s="231"/>
      <c r="B121" s="193"/>
      <c r="C121" s="193"/>
      <c r="D121" s="198"/>
      <c r="E121" s="199"/>
      <c r="F121" s="200"/>
      <c r="G121" s="197"/>
      <c r="H121" s="364"/>
      <c r="I121" s="365"/>
      <c r="J121" s="119"/>
      <c r="K121" s="119"/>
      <c r="L121" s="119"/>
      <c r="M121" s="119"/>
      <c r="N121" s="119"/>
      <c r="O121" s="119"/>
      <c r="P121" s="161"/>
      <c r="Q121" s="161"/>
      <c r="R121" s="161"/>
      <c r="S121" s="161"/>
      <c r="T121" s="161"/>
      <c r="U121" s="161"/>
      <c r="V121" s="161"/>
      <c r="W121" s="119"/>
      <c r="X121" s="119"/>
      <c r="Y121" s="119"/>
      <c r="Z121" s="119"/>
      <c r="AA121" s="119"/>
      <c r="AB121" s="119"/>
      <c r="AC121" s="119"/>
      <c r="AD121" s="119"/>
      <c r="AE121" s="119"/>
      <c r="AF121" s="119"/>
      <c r="AG121" s="119"/>
      <c r="AH121" s="119"/>
      <c r="AI121" s="119"/>
      <c r="AJ121" s="157"/>
      <c r="AK121"/>
      <c r="AL121"/>
      <c r="AM121"/>
      <c r="AN121" s="157"/>
      <c r="AO121" s="157"/>
      <c r="AP121" s="157"/>
      <c r="AQ121" s="157"/>
      <c r="AR121" s="157"/>
      <c r="AS121" s="157"/>
      <c r="AT121" s="157"/>
      <c r="AU121" s="157"/>
      <c r="AV121" s="157"/>
      <c r="AW121" s="157"/>
      <c r="AX121" s="157"/>
    </row>
    <row r="122" spans="1:50" s="122" customFormat="1" ht="15.95" hidden="1" customHeight="1" x14ac:dyDescent="0.25">
      <c r="A122" s="240"/>
      <c r="B122" s="223"/>
      <c r="C122" s="208"/>
      <c r="D122" s="224"/>
      <c r="E122" s="225"/>
      <c r="F122" s="208"/>
      <c r="G122" s="197"/>
      <c r="H122" s="364"/>
      <c r="I122" s="365"/>
      <c r="J122" s="119"/>
      <c r="K122" s="119"/>
      <c r="L122" s="119"/>
      <c r="M122" s="119"/>
      <c r="N122" s="119"/>
      <c r="O122" s="119"/>
      <c r="P122" s="161"/>
      <c r="Q122" s="161"/>
      <c r="R122" s="161"/>
      <c r="S122" s="161"/>
      <c r="T122" s="161"/>
      <c r="U122" s="161"/>
      <c r="V122" s="161"/>
      <c r="W122" s="119"/>
      <c r="X122" s="119"/>
      <c r="Y122" s="119"/>
      <c r="Z122" s="119"/>
      <c r="AA122" s="119"/>
      <c r="AB122" s="119"/>
      <c r="AC122" s="119"/>
      <c r="AD122" s="119"/>
      <c r="AE122" s="119"/>
      <c r="AF122" s="119"/>
      <c r="AG122" s="119"/>
      <c r="AH122" s="119"/>
      <c r="AI122" s="119"/>
      <c r="AJ122" s="157"/>
      <c r="AK122"/>
      <c r="AL122"/>
      <c r="AM122"/>
      <c r="AN122" s="157"/>
      <c r="AO122" s="157"/>
      <c r="AP122" s="157"/>
      <c r="AQ122" s="157"/>
      <c r="AR122" s="157"/>
      <c r="AS122" s="157"/>
      <c r="AT122" s="157"/>
      <c r="AU122" s="157"/>
      <c r="AV122" s="157"/>
      <c r="AW122" s="157"/>
      <c r="AX122" s="157"/>
    </row>
    <row r="123" spans="1:50" s="122" customFormat="1" ht="15.95" hidden="1" customHeight="1" x14ac:dyDescent="0.25">
      <c r="A123" s="231"/>
      <c r="B123" s="193"/>
      <c r="C123" s="209"/>
      <c r="D123" s="194"/>
      <c r="E123" s="226"/>
      <c r="F123" s="209"/>
      <c r="G123" s="197"/>
      <c r="H123" s="364"/>
      <c r="I123" s="365"/>
      <c r="J123" s="119"/>
      <c r="K123" s="119"/>
      <c r="L123" s="119"/>
      <c r="M123" s="119"/>
      <c r="N123" s="119"/>
      <c r="O123" s="119"/>
      <c r="P123" s="161" t="s">
        <v>152</v>
      </c>
      <c r="Q123" s="161" t="s">
        <v>182</v>
      </c>
      <c r="R123" s="161" t="s">
        <v>183</v>
      </c>
      <c r="S123" s="161" t="s">
        <v>183</v>
      </c>
      <c r="T123" s="161" t="s">
        <v>158</v>
      </c>
      <c r="U123" s="161">
        <v>13200</v>
      </c>
      <c r="V123" s="161"/>
      <c r="W123" s="119"/>
      <c r="X123" s="119"/>
      <c r="Y123" s="119"/>
      <c r="Z123" s="119"/>
      <c r="AA123" s="119"/>
      <c r="AB123" s="119"/>
      <c r="AC123" s="119"/>
      <c r="AD123" s="119"/>
      <c r="AE123" s="119"/>
      <c r="AF123" s="119"/>
      <c r="AG123" s="119"/>
      <c r="AH123" s="119"/>
      <c r="AI123" s="119"/>
      <c r="AJ123" s="157"/>
      <c r="AK123"/>
      <c r="AL123"/>
      <c r="AM123"/>
      <c r="AN123" s="157"/>
      <c r="AO123" s="157"/>
      <c r="AP123" s="157"/>
      <c r="AQ123" s="157"/>
      <c r="AR123" s="157"/>
      <c r="AS123" s="157"/>
      <c r="AT123" s="157"/>
      <c r="AU123" s="157"/>
      <c r="AV123" s="157"/>
      <c r="AW123" s="157"/>
      <c r="AX123" s="157"/>
    </row>
    <row r="124" spans="1:50" s="122" customFormat="1" ht="15.95" hidden="1" customHeight="1" x14ac:dyDescent="0.25">
      <c r="A124" s="240"/>
      <c r="B124" s="223"/>
      <c r="C124" s="208"/>
      <c r="D124" s="227"/>
      <c r="E124" s="225"/>
      <c r="F124" s="208"/>
      <c r="G124" s="197"/>
      <c r="H124" s="364"/>
      <c r="I124" s="365"/>
      <c r="J124" s="119"/>
      <c r="K124" s="119"/>
      <c r="L124" s="119"/>
      <c r="M124" s="119"/>
      <c r="N124" s="119"/>
      <c r="O124" s="119"/>
      <c r="P124" s="161"/>
      <c r="Q124" s="161" t="s">
        <v>175</v>
      </c>
      <c r="R124" s="161" t="s">
        <v>175</v>
      </c>
      <c r="S124" s="161" t="s">
        <v>175</v>
      </c>
      <c r="T124" s="161" t="s">
        <v>158</v>
      </c>
      <c r="U124" s="161">
        <v>13200</v>
      </c>
      <c r="V124" s="161"/>
      <c r="W124" s="119"/>
      <c r="X124" s="119"/>
      <c r="Y124" s="119"/>
      <c r="Z124" s="119"/>
      <c r="AA124" s="119"/>
      <c r="AB124" s="119"/>
      <c r="AC124" s="119"/>
      <c r="AD124" s="119"/>
      <c r="AE124" s="119"/>
      <c r="AF124" s="119"/>
      <c r="AG124" s="119"/>
      <c r="AH124" s="119"/>
      <c r="AI124" s="119"/>
      <c r="AJ124" s="157"/>
      <c r="AK124"/>
      <c r="AL124"/>
      <c r="AM124"/>
      <c r="AN124" s="157"/>
      <c r="AO124" s="157"/>
      <c r="AP124" s="157"/>
      <c r="AQ124" s="157"/>
      <c r="AR124" s="157"/>
      <c r="AS124" s="157"/>
      <c r="AT124" s="157"/>
      <c r="AU124" s="157"/>
      <c r="AV124" s="157"/>
      <c r="AW124" s="157"/>
      <c r="AX124" s="157"/>
    </row>
    <row r="125" spans="1:50" s="122" customFormat="1" ht="20.100000000000001" hidden="1" customHeight="1" x14ac:dyDescent="0.25">
      <c r="A125" s="232"/>
      <c r="B125" s="241"/>
      <c r="C125" s="242"/>
      <c r="D125" s="234"/>
      <c r="E125" s="243"/>
      <c r="F125" s="242"/>
      <c r="G125" s="237"/>
      <c r="H125" s="368"/>
      <c r="I125" s="369"/>
      <c r="J125" s="119"/>
      <c r="K125" s="119"/>
      <c r="L125" s="119"/>
      <c r="M125" s="119"/>
      <c r="N125" s="119"/>
      <c r="O125" s="119"/>
      <c r="P125" s="161"/>
      <c r="Q125" s="161" t="s">
        <v>164</v>
      </c>
      <c r="R125" s="161" t="s">
        <v>165</v>
      </c>
      <c r="S125" s="161" t="s">
        <v>165</v>
      </c>
      <c r="T125" s="161" t="s">
        <v>166</v>
      </c>
      <c r="U125" s="161">
        <v>10000</v>
      </c>
      <c r="V125" s="161"/>
      <c r="W125" s="119"/>
      <c r="X125" s="119"/>
      <c r="Y125" s="119"/>
      <c r="Z125" s="119"/>
      <c r="AA125" s="119"/>
      <c r="AB125" s="119"/>
      <c r="AC125" s="119"/>
      <c r="AD125" s="119"/>
      <c r="AE125" s="119"/>
      <c r="AF125" s="119"/>
      <c r="AG125" s="119"/>
      <c r="AH125" s="119"/>
      <c r="AI125" s="119"/>
      <c r="AJ125" s="157"/>
      <c r="AK125"/>
      <c r="AL125"/>
      <c r="AM125"/>
      <c r="AN125" s="157"/>
      <c r="AO125" s="157"/>
      <c r="AP125" s="157"/>
      <c r="AQ125" s="157"/>
      <c r="AR125" s="157"/>
      <c r="AS125" s="157"/>
      <c r="AT125" s="157"/>
      <c r="AU125" s="157"/>
      <c r="AV125" s="157"/>
      <c r="AW125" s="157"/>
      <c r="AX125" s="157"/>
    </row>
    <row r="126" spans="1:50" ht="18" customHeight="1" x14ac:dyDescent="0.25">
      <c r="A126" s="304"/>
      <c r="B126" s="304"/>
      <c r="C126" s="304"/>
      <c r="D126" s="304"/>
      <c r="E126" s="383" t="s">
        <v>113</v>
      </c>
      <c r="F126" s="383"/>
      <c r="G126" s="383"/>
      <c r="H126" s="384">
        <f>SUM(H22:H46)</f>
        <v>300000</v>
      </c>
      <c r="I126" s="385"/>
      <c r="Q126" s="114"/>
      <c r="R126" s="114"/>
      <c r="S126" s="114"/>
      <c r="T126" s="114"/>
      <c r="U126" s="114"/>
      <c r="V126" s="114"/>
      <c r="W126" s="114"/>
      <c r="AJ126" s="156"/>
    </row>
    <row r="127" spans="1:50" ht="18" customHeight="1" x14ac:dyDescent="0.25">
      <c r="A127" s="141"/>
      <c r="B127" s="141"/>
      <c r="C127" s="141"/>
      <c r="D127" s="141"/>
      <c r="E127" s="383" t="str">
        <f>CONCATENATE("IGST Amount  @18",".0%")</f>
        <v>IGST Amount  @18.0%</v>
      </c>
      <c r="F127" s="383"/>
      <c r="G127" s="383"/>
      <c r="H127" s="403">
        <f>H126*18/100</f>
        <v>54000</v>
      </c>
      <c r="I127" s="404"/>
      <c r="Q127" s="114"/>
      <c r="R127" s="114"/>
      <c r="S127" s="114"/>
      <c r="T127" s="114"/>
      <c r="U127" s="114"/>
      <c r="V127" s="114"/>
      <c r="W127" s="114"/>
      <c r="AJ127" s="156"/>
    </row>
    <row r="128" spans="1:50" ht="15.95" hidden="1" customHeight="1" x14ac:dyDescent="0.25">
      <c r="A128" s="114"/>
      <c r="B128" s="114"/>
      <c r="C128" s="114"/>
      <c r="D128" s="141"/>
      <c r="E128" s="141"/>
      <c r="F128" s="141"/>
      <c r="G128" s="210"/>
      <c r="H128" s="403"/>
      <c r="I128" s="404"/>
      <c r="AJ128" s="156"/>
    </row>
    <row r="129" spans="1:50" s="114" customFormat="1" ht="18" customHeight="1" x14ac:dyDescent="0.25">
      <c r="D129" s="141"/>
      <c r="E129" s="383" t="s">
        <v>136</v>
      </c>
      <c r="F129" s="383"/>
      <c r="G129" s="383"/>
      <c r="H129" s="405">
        <f>SUM(H126:I128)</f>
        <v>354000</v>
      </c>
      <c r="I129" s="406"/>
      <c r="Q129" s="156"/>
      <c r="R129" s="156"/>
      <c r="S129" s="156"/>
      <c r="T129" s="156"/>
      <c r="U129" s="156"/>
      <c r="V129" s="156"/>
      <c r="W129" s="156"/>
      <c r="AJ129" s="156"/>
      <c r="AK129"/>
      <c r="AL129"/>
      <c r="AM129"/>
      <c r="AN129" s="157"/>
      <c r="AO129" s="157"/>
      <c r="AP129" s="157"/>
      <c r="AQ129" s="157"/>
      <c r="AR129" s="157"/>
      <c r="AS129" s="157"/>
      <c r="AT129" s="157"/>
      <c r="AU129" s="157"/>
      <c r="AV129" s="157"/>
      <c r="AW129" s="157"/>
      <c r="AX129" s="157"/>
    </row>
    <row r="130" spans="1:50" s="114" customFormat="1" ht="3" customHeight="1" x14ac:dyDescent="0.25">
      <c r="J130" s="142"/>
      <c r="Q130" s="156"/>
      <c r="R130" s="156"/>
      <c r="S130" s="156"/>
      <c r="T130" s="156"/>
      <c r="U130" s="156"/>
      <c r="V130" s="156"/>
      <c r="W130" s="156"/>
      <c r="AJ130" s="157"/>
      <c r="AK130"/>
      <c r="AL130"/>
      <c r="AM130"/>
      <c r="AN130" s="157"/>
      <c r="AO130" s="157"/>
      <c r="AP130" s="157"/>
      <c r="AQ130" s="157"/>
      <c r="AR130" s="157"/>
      <c r="AS130" s="157"/>
      <c r="AT130" s="157"/>
      <c r="AU130" s="157"/>
      <c r="AV130" s="157"/>
      <c r="AW130" s="157"/>
      <c r="AX130" s="157"/>
    </row>
    <row r="131" spans="1:50" s="114" customFormat="1" ht="15.95" customHeight="1" x14ac:dyDescent="0.25">
      <c r="A131" s="407" t="s">
        <v>135</v>
      </c>
      <c r="B131" s="408"/>
      <c r="C131" s="408"/>
      <c r="D131" s="408"/>
      <c r="E131" s="143"/>
      <c r="F131" s="144"/>
      <c r="G131" s="144"/>
      <c r="H131" s="409">
        <f>SUM(H126:I128)</f>
        <v>354000</v>
      </c>
      <c r="I131" s="410"/>
      <c r="J131" s="145"/>
      <c r="Q131" s="156"/>
      <c r="R131" s="156"/>
      <c r="S131" s="156"/>
      <c r="T131" s="156"/>
      <c r="U131" s="156"/>
      <c r="V131" s="156"/>
      <c r="W131" s="156"/>
      <c r="AJ131" s="157"/>
      <c r="AK131"/>
      <c r="AL131"/>
      <c r="AM131"/>
      <c r="AN131" s="157"/>
      <c r="AO131" s="157"/>
      <c r="AP131" s="157"/>
      <c r="AQ131" s="157"/>
      <c r="AR131" s="157"/>
      <c r="AS131" s="157"/>
      <c r="AT131" s="157"/>
      <c r="AU131" s="157"/>
      <c r="AV131" s="157"/>
      <c r="AW131" s="157"/>
      <c r="AX131" s="157"/>
    </row>
    <row r="132" spans="1:50" s="114" customFormat="1" ht="15.95" customHeight="1" x14ac:dyDescent="0.25">
      <c r="A132" s="387" t="s">
        <v>237</v>
      </c>
      <c r="B132" s="388"/>
      <c r="C132" s="388"/>
      <c r="D132" s="388"/>
      <c r="E132" s="388"/>
      <c r="F132" s="388"/>
      <c r="G132" s="388"/>
      <c r="H132" s="388"/>
      <c r="I132" s="389"/>
      <c r="J132" s="119"/>
      <c r="Q132" s="156"/>
      <c r="R132" s="156"/>
      <c r="S132" s="156"/>
      <c r="T132" s="156"/>
      <c r="U132" s="156"/>
      <c r="V132" s="156"/>
      <c r="W132" s="156"/>
      <c r="AJ132" s="157"/>
      <c r="AK132"/>
      <c r="AL132"/>
      <c r="AM132"/>
      <c r="AN132" s="157"/>
      <c r="AO132" s="157"/>
      <c r="AP132" s="157"/>
      <c r="AQ132" s="157"/>
      <c r="AR132" s="157"/>
      <c r="AS132" s="157"/>
      <c r="AT132" s="157"/>
      <c r="AU132" s="157"/>
      <c r="AV132" s="157"/>
      <c r="AW132" s="157"/>
      <c r="AX132" s="157"/>
    </row>
    <row r="133" spans="1:50" s="114" customFormat="1" ht="15.95" customHeight="1" x14ac:dyDescent="0.25">
      <c r="A133" s="146"/>
      <c r="B133" s="147"/>
      <c r="C133" s="147"/>
      <c r="D133" s="147"/>
      <c r="E133" s="390" t="s">
        <v>48</v>
      </c>
      <c r="F133" s="390"/>
      <c r="G133" s="390"/>
      <c r="H133" s="391">
        <f>IF(G5="","",G5+120)</f>
        <v>44227</v>
      </c>
      <c r="I133" s="392"/>
      <c r="Q133" s="156"/>
      <c r="R133" s="156"/>
      <c r="S133" s="156"/>
      <c r="T133" s="156"/>
      <c r="U133" s="156"/>
      <c r="V133" s="156"/>
      <c r="W133" s="156"/>
      <c r="AJ133" s="157"/>
      <c r="AK133"/>
      <c r="AL133"/>
      <c r="AM133"/>
      <c r="AN133" s="157"/>
      <c r="AO133" s="157"/>
      <c r="AP133" s="157"/>
      <c r="AQ133" s="157"/>
      <c r="AR133" s="157"/>
      <c r="AS133" s="157"/>
      <c r="AT133" s="157"/>
      <c r="AU133" s="157"/>
      <c r="AV133" s="157"/>
      <c r="AW133" s="157"/>
      <c r="AX133" s="157"/>
    </row>
    <row r="134" spans="1:50" s="114" customFormat="1" ht="4.5" customHeight="1" x14ac:dyDescent="0.25">
      <c r="H134" s="148"/>
      <c r="Q134" s="156"/>
      <c r="R134" s="156"/>
      <c r="S134" s="156"/>
      <c r="T134" s="156"/>
      <c r="U134" s="156"/>
      <c r="V134" s="156"/>
      <c r="W134" s="156"/>
      <c r="AJ134" s="157"/>
      <c r="AK134"/>
      <c r="AL134"/>
      <c r="AM134"/>
      <c r="AN134" s="157"/>
      <c r="AO134" s="157"/>
      <c r="AP134" s="157"/>
      <c r="AQ134" s="157"/>
      <c r="AR134" s="157"/>
      <c r="AS134" s="157"/>
      <c r="AT134" s="157"/>
      <c r="AU134" s="157"/>
      <c r="AV134" s="157"/>
      <c r="AW134" s="157"/>
      <c r="AX134" s="157"/>
    </row>
    <row r="135" spans="1:50" s="114" customFormat="1" ht="15.95" customHeight="1" x14ac:dyDescent="0.25">
      <c r="A135" s="211" t="s">
        <v>47</v>
      </c>
      <c r="Q135" s="156"/>
      <c r="R135" s="156"/>
      <c r="S135" s="156"/>
      <c r="T135" s="156"/>
      <c r="U135" s="156"/>
      <c r="V135" s="156"/>
      <c r="W135" s="156"/>
      <c r="AJ135" s="157"/>
      <c r="AK135"/>
      <c r="AL135"/>
      <c r="AM135"/>
      <c r="AN135" s="157"/>
      <c r="AO135" s="157"/>
      <c r="AP135" s="157"/>
      <c r="AQ135" s="157"/>
      <c r="AR135" s="157"/>
      <c r="AS135" s="157"/>
      <c r="AT135" s="157"/>
      <c r="AU135" s="157"/>
      <c r="AV135" s="157"/>
      <c r="AW135" s="157"/>
      <c r="AX135" s="157"/>
    </row>
    <row r="136" spans="1:50" s="114" customFormat="1" ht="15.95" customHeight="1" x14ac:dyDescent="0.25">
      <c r="A136" s="114" t="s">
        <v>195</v>
      </c>
      <c r="Q136" s="156"/>
      <c r="R136" s="156"/>
      <c r="S136" s="156"/>
      <c r="T136" s="156"/>
      <c r="U136" s="156"/>
      <c r="V136" s="156"/>
      <c r="W136" s="156"/>
      <c r="AJ136" s="157"/>
      <c r="AK136"/>
      <c r="AL136"/>
      <c r="AM136"/>
      <c r="AN136" s="157"/>
      <c r="AO136" s="157"/>
      <c r="AP136" s="157"/>
      <c r="AQ136" s="157"/>
      <c r="AR136" s="157"/>
      <c r="AS136" s="157"/>
      <c r="AT136" s="157"/>
      <c r="AU136" s="157"/>
      <c r="AV136" s="157"/>
      <c r="AW136" s="157"/>
      <c r="AX136" s="157"/>
    </row>
    <row r="137" spans="1:50" s="114" customFormat="1" ht="3" customHeight="1" x14ac:dyDescent="0.25">
      <c r="F137" s="149"/>
      <c r="G137" s="149"/>
      <c r="Q137" s="156"/>
      <c r="R137" s="156"/>
      <c r="S137" s="156"/>
      <c r="T137" s="156"/>
      <c r="U137" s="156"/>
      <c r="V137" s="156"/>
      <c r="W137" s="156"/>
      <c r="AJ137" s="157"/>
      <c r="AK137"/>
      <c r="AL137"/>
      <c r="AM137"/>
      <c r="AN137" s="157"/>
      <c r="AO137" s="157"/>
      <c r="AP137" s="157"/>
      <c r="AQ137" s="157"/>
      <c r="AR137" s="157"/>
      <c r="AS137" s="157"/>
      <c r="AT137" s="157"/>
      <c r="AU137" s="157"/>
      <c r="AV137" s="157"/>
      <c r="AW137" s="157"/>
      <c r="AX137" s="157"/>
    </row>
    <row r="138" spans="1:50" s="114" customFormat="1" ht="15.95" customHeight="1" x14ac:dyDescent="0.25">
      <c r="A138" s="212" t="s">
        <v>45</v>
      </c>
      <c r="Q138" s="156"/>
      <c r="R138" s="156"/>
      <c r="S138" s="156"/>
      <c r="T138" s="156"/>
      <c r="U138" s="156"/>
      <c r="V138" s="156"/>
      <c r="W138" s="156"/>
      <c r="AJ138" s="157"/>
      <c r="AK138"/>
      <c r="AL138"/>
      <c r="AM138"/>
      <c r="AN138" s="157"/>
      <c r="AO138" s="157"/>
      <c r="AP138" s="157"/>
      <c r="AQ138" s="157"/>
      <c r="AR138" s="157"/>
      <c r="AS138" s="157"/>
      <c r="AT138" s="157"/>
      <c r="AU138" s="157"/>
      <c r="AV138" s="157"/>
      <c r="AW138" s="157"/>
      <c r="AX138" s="157"/>
    </row>
    <row r="139" spans="1:50" s="114" customFormat="1" ht="15.95" customHeight="1" x14ac:dyDescent="0.25">
      <c r="A139" s="114" t="s">
        <v>44</v>
      </c>
      <c r="Q139" s="156"/>
      <c r="R139" s="156"/>
      <c r="S139" s="156"/>
      <c r="T139" s="156"/>
      <c r="U139" s="156"/>
      <c r="V139" s="156"/>
      <c r="W139" s="156"/>
      <c r="AJ139" s="157"/>
      <c r="AK139"/>
      <c r="AL139"/>
      <c r="AM139"/>
      <c r="AN139" s="157"/>
      <c r="AO139" s="157"/>
      <c r="AP139" s="157"/>
      <c r="AQ139" s="157"/>
      <c r="AR139" s="157"/>
      <c r="AS139" s="157"/>
      <c r="AT139" s="157"/>
      <c r="AU139" s="157"/>
      <c r="AV139" s="157"/>
      <c r="AW139" s="157"/>
      <c r="AX139" s="157"/>
    </row>
    <row r="140" spans="1:50" s="114" customFormat="1" ht="15.95" customHeight="1" x14ac:dyDescent="0.25">
      <c r="A140" s="114" t="s">
        <v>196</v>
      </c>
      <c r="Q140" s="156"/>
      <c r="R140" s="156"/>
      <c r="S140" s="156"/>
      <c r="T140" s="156"/>
      <c r="U140" s="156"/>
      <c r="V140" s="156"/>
      <c r="W140" s="156"/>
      <c r="AJ140" s="157"/>
      <c r="AK140"/>
      <c r="AL140"/>
      <c r="AM140"/>
      <c r="AN140" s="157"/>
      <c r="AO140" s="157"/>
      <c r="AP140" s="157"/>
      <c r="AQ140" s="157"/>
      <c r="AR140" s="157"/>
      <c r="AS140" s="157"/>
      <c r="AT140" s="157"/>
      <c r="AU140" s="157"/>
      <c r="AV140" s="157"/>
      <c r="AW140" s="157"/>
      <c r="AX140" s="157"/>
    </row>
    <row r="141" spans="1:50" s="114" customFormat="1" ht="15.95" customHeight="1" x14ac:dyDescent="0.25">
      <c r="A141" s="118" t="s">
        <v>197</v>
      </c>
      <c r="C141" s="211"/>
      <c r="D141" s="211"/>
      <c r="Q141" s="156"/>
      <c r="R141" s="156"/>
      <c r="S141" s="156"/>
      <c r="T141" s="156"/>
      <c r="U141" s="156"/>
      <c r="V141" s="156"/>
      <c r="W141" s="156"/>
      <c r="AJ141" s="157"/>
      <c r="AK141"/>
      <c r="AL141"/>
      <c r="AM141"/>
      <c r="AN141" s="157"/>
      <c r="AO141" s="157"/>
      <c r="AP141" s="157"/>
      <c r="AQ141" s="157"/>
      <c r="AR141" s="157"/>
      <c r="AS141" s="157"/>
      <c r="AT141" s="157"/>
      <c r="AU141" s="157"/>
      <c r="AV141" s="157"/>
      <c r="AW141" s="157"/>
      <c r="AX141" s="157"/>
    </row>
    <row r="142" spans="1:50" s="114" customFormat="1" ht="15.95" customHeight="1" x14ac:dyDescent="0.25">
      <c r="A142" s="118" t="s">
        <v>198</v>
      </c>
      <c r="Q142" s="156"/>
      <c r="R142" s="156"/>
      <c r="S142" s="156"/>
      <c r="T142" s="156"/>
      <c r="U142" s="156"/>
      <c r="V142" s="156"/>
      <c r="W142" s="156"/>
      <c r="AJ142" s="157"/>
      <c r="AK142"/>
      <c r="AL142"/>
      <c r="AM142"/>
      <c r="AN142" s="157"/>
      <c r="AO142" s="157"/>
      <c r="AP142" s="157"/>
      <c r="AQ142" s="157"/>
      <c r="AR142" s="157"/>
      <c r="AS142" s="157"/>
      <c r="AT142" s="157"/>
      <c r="AU142" s="157"/>
      <c r="AV142" s="157"/>
      <c r="AW142" s="157"/>
      <c r="AX142" s="157"/>
    </row>
    <row r="143" spans="1:50" s="114" customFormat="1" ht="2.1" customHeight="1" x14ac:dyDescent="0.25">
      <c r="A143" s="118"/>
      <c r="Q143" s="156"/>
      <c r="R143" s="156"/>
      <c r="S143" s="156"/>
      <c r="T143" s="156"/>
      <c r="U143" s="156"/>
      <c r="V143" s="156"/>
      <c r="W143" s="156"/>
      <c r="AJ143" s="157"/>
      <c r="AK143"/>
      <c r="AL143"/>
      <c r="AM143"/>
      <c r="AN143" s="157"/>
      <c r="AO143" s="157"/>
      <c r="AP143" s="157"/>
      <c r="AQ143" s="157"/>
      <c r="AR143" s="157"/>
      <c r="AS143" s="157"/>
      <c r="AT143" s="157"/>
      <c r="AU143" s="157"/>
      <c r="AV143" s="157"/>
      <c r="AW143" s="157"/>
      <c r="AX143" s="157"/>
    </row>
    <row r="144" spans="1:50" s="114" customFormat="1" ht="15.95" customHeight="1" x14ac:dyDescent="0.25">
      <c r="A144" s="114" t="s">
        <v>137</v>
      </c>
      <c r="F144" s="213" t="s">
        <v>37</v>
      </c>
      <c r="Q144" s="156"/>
      <c r="R144" s="156"/>
      <c r="S144" s="156"/>
      <c r="T144" s="156"/>
      <c r="U144" s="156"/>
      <c r="V144" s="156"/>
      <c r="W144" s="156"/>
      <c r="AJ144" s="157"/>
      <c r="AK144"/>
      <c r="AL144"/>
      <c r="AM144"/>
      <c r="AN144" s="157"/>
      <c r="AO144" s="157"/>
      <c r="AP144" s="157"/>
      <c r="AQ144" s="157"/>
      <c r="AR144" s="157"/>
      <c r="AS144" s="157"/>
      <c r="AT144" s="157"/>
      <c r="AU144" s="157"/>
      <c r="AV144" s="157"/>
      <c r="AW144" s="157"/>
      <c r="AX144" s="157"/>
    </row>
    <row r="145" spans="1:39" s="157" customFormat="1" ht="6" customHeight="1" x14ac:dyDescent="0.25">
      <c r="A145" s="114"/>
      <c r="B145" s="150"/>
      <c r="C145" s="150"/>
      <c r="D145" s="150"/>
      <c r="E145" s="113"/>
      <c r="F145" s="113"/>
      <c r="G145" s="213"/>
      <c r="H145" s="213"/>
      <c r="I145" s="213"/>
      <c r="J145" s="113"/>
      <c r="K145" s="113"/>
      <c r="L145" s="113"/>
      <c r="M145" s="113"/>
      <c r="N145" s="113"/>
      <c r="O145" s="113"/>
      <c r="P145" s="113"/>
      <c r="Q145" s="113"/>
      <c r="R145" s="113"/>
      <c r="S145" s="113"/>
      <c r="T145" s="113"/>
      <c r="U145" s="113"/>
      <c r="V145" s="113"/>
      <c r="W145" s="113"/>
      <c r="X145" s="113"/>
      <c r="Y145" s="113"/>
      <c r="Z145" s="113"/>
      <c r="AA145" s="113"/>
      <c r="AB145" s="113"/>
      <c r="AC145" s="113"/>
      <c r="AD145" s="113"/>
      <c r="AE145" s="113"/>
      <c r="AF145" s="113"/>
      <c r="AG145" s="113"/>
      <c r="AH145" s="113"/>
      <c r="AI145" s="113"/>
      <c r="AK145"/>
      <c r="AL145"/>
      <c r="AM145"/>
    </row>
    <row r="146" spans="1:39" s="157" customFormat="1" ht="15.95" customHeight="1" x14ac:dyDescent="0.25">
      <c r="A146" s="393" t="s">
        <v>138</v>
      </c>
      <c r="B146" s="394"/>
      <c r="C146" s="394"/>
      <c r="D146" s="395"/>
      <c r="E146" s="150"/>
      <c r="F146" s="402" t="s">
        <v>139</v>
      </c>
      <c r="G146" s="402"/>
      <c r="H146" s="402"/>
      <c r="I146" s="402"/>
      <c r="J146" s="113"/>
      <c r="K146" s="113"/>
      <c r="L146" s="113"/>
      <c r="M146" s="113"/>
      <c r="N146" s="113"/>
      <c r="O146" s="113"/>
      <c r="P146" s="113"/>
      <c r="Q146" s="113"/>
      <c r="R146" s="113"/>
      <c r="S146" s="113"/>
      <c r="T146" s="113"/>
      <c r="U146" s="113"/>
      <c r="V146" s="113"/>
      <c r="W146" s="113"/>
      <c r="X146" s="113"/>
      <c r="Y146" s="113"/>
      <c r="Z146" s="113"/>
      <c r="AA146" s="113"/>
      <c r="AB146" s="113"/>
      <c r="AC146" s="113"/>
      <c r="AD146" s="113"/>
      <c r="AE146" s="113"/>
      <c r="AF146" s="113"/>
      <c r="AG146" s="113"/>
      <c r="AH146" s="113"/>
      <c r="AI146" s="113"/>
      <c r="AK146"/>
      <c r="AL146"/>
      <c r="AM146"/>
    </row>
    <row r="147" spans="1:39" s="157" customFormat="1" ht="15.95" customHeight="1" x14ac:dyDescent="0.25">
      <c r="A147" s="396"/>
      <c r="B147" s="397"/>
      <c r="C147" s="397"/>
      <c r="D147" s="398"/>
      <c r="E147" s="114"/>
      <c r="F147" s="113"/>
      <c r="G147" s="113"/>
      <c r="H147" s="113"/>
      <c r="I147" s="113"/>
      <c r="J147" s="113"/>
      <c r="K147" s="113"/>
      <c r="L147" s="113"/>
      <c r="M147" s="113"/>
      <c r="N147" s="113"/>
      <c r="O147" s="113"/>
      <c r="P147" s="113"/>
      <c r="Q147" s="113"/>
      <c r="R147" s="113"/>
      <c r="S147" s="113"/>
      <c r="T147" s="113"/>
      <c r="U147" s="113"/>
      <c r="V147" s="113"/>
      <c r="W147" s="113"/>
      <c r="X147" s="113"/>
      <c r="Y147" s="113"/>
      <c r="Z147" s="113"/>
      <c r="AA147" s="113"/>
      <c r="AB147" s="113"/>
      <c r="AC147" s="113"/>
      <c r="AD147" s="113"/>
      <c r="AE147" s="113"/>
      <c r="AF147" s="113"/>
      <c r="AG147" s="113"/>
      <c r="AH147" s="113"/>
      <c r="AI147" s="113"/>
      <c r="AK147"/>
      <c r="AL147"/>
      <c r="AM147"/>
    </row>
    <row r="148" spans="1:39" s="157" customFormat="1" ht="15.95" customHeight="1" x14ac:dyDescent="0.25">
      <c r="A148" s="396"/>
      <c r="B148" s="397"/>
      <c r="C148" s="397"/>
      <c r="D148" s="398"/>
      <c r="E148" s="114"/>
      <c r="F148" s="402" t="s">
        <v>35</v>
      </c>
      <c r="G148" s="402"/>
      <c r="H148" s="402"/>
      <c r="I148" s="402"/>
      <c r="J148" s="113"/>
      <c r="K148" s="113"/>
      <c r="L148" s="113"/>
      <c r="M148" s="113"/>
      <c r="N148" s="113"/>
      <c r="O148" s="113"/>
      <c r="P148" s="113"/>
      <c r="Q148" s="113"/>
      <c r="R148" s="113"/>
      <c r="S148" s="113"/>
      <c r="T148" s="113"/>
      <c r="U148" s="113"/>
      <c r="V148" s="113"/>
      <c r="W148" s="113"/>
      <c r="X148" s="113"/>
      <c r="Y148" s="113"/>
      <c r="Z148" s="113"/>
      <c r="AA148" s="113"/>
      <c r="AB148" s="113"/>
      <c r="AC148" s="113"/>
      <c r="AD148" s="113"/>
      <c r="AE148" s="113"/>
      <c r="AF148" s="113"/>
      <c r="AG148" s="113"/>
      <c r="AH148" s="113"/>
      <c r="AI148" s="113"/>
      <c r="AK148"/>
      <c r="AL148"/>
      <c r="AM148"/>
    </row>
    <row r="149" spans="1:39" s="157" customFormat="1" ht="7.5" customHeight="1" x14ac:dyDescent="0.25">
      <c r="A149" s="399"/>
      <c r="B149" s="400"/>
      <c r="C149" s="400"/>
      <c r="D149" s="401"/>
      <c r="E149" s="114"/>
      <c r="F149" s="113"/>
      <c r="G149" s="113"/>
      <c r="H149" s="113"/>
      <c r="I149" s="113"/>
      <c r="J149" s="113"/>
      <c r="K149" s="113"/>
      <c r="L149" s="113"/>
      <c r="M149" s="113"/>
      <c r="N149" s="113"/>
      <c r="O149" s="113"/>
      <c r="P149" s="113"/>
      <c r="Q149" s="113"/>
      <c r="R149" s="113"/>
      <c r="S149" s="113"/>
      <c r="T149" s="113"/>
      <c r="U149" s="113"/>
      <c r="V149" s="113"/>
      <c r="W149" s="113"/>
      <c r="X149" s="113"/>
      <c r="Y149" s="113"/>
      <c r="Z149" s="113"/>
      <c r="AA149" s="113"/>
      <c r="AB149" s="113"/>
      <c r="AC149" s="113"/>
      <c r="AD149" s="113"/>
      <c r="AE149" s="113"/>
      <c r="AF149" s="113"/>
      <c r="AG149" s="113"/>
      <c r="AH149" s="113"/>
      <c r="AI149" s="113"/>
      <c r="AK149"/>
      <c r="AL149"/>
      <c r="AM149"/>
    </row>
    <row r="150" spans="1:39" s="157" customFormat="1" ht="2.1" customHeight="1" x14ac:dyDescent="0.25">
      <c r="A150" s="114"/>
      <c r="B150" s="114"/>
      <c r="C150" s="114"/>
      <c r="D150" s="114"/>
      <c r="E150" s="114"/>
      <c r="F150" s="114"/>
      <c r="G150" s="114"/>
      <c r="H150" s="114"/>
      <c r="I150" s="114"/>
      <c r="J150" s="113"/>
      <c r="K150" s="113"/>
      <c r="L150" s="113"/>
      <c r="M150" s="113"/>
      <c r="N150" s="113"/>
      <c r="O150" s="113"/>
      <c r="P150" s="113"/>
      <c r="Q150" s="113"/>
      <c r="R150" s="113"/>
      <c r="S150" s="113"/>
      <c r="T150" s="113"/>
      <c r="U150" s="113"/>
      <c r="V150" s="113"/>
      <c r="W150" s="113"/>
      <c r="X150" s="113"/>
      <c r="Y150" s="113"/>
      <c r="Z150" s="113"/>
      <c r="AA150" s="113"/>
      <c r="AB150" s="113"/>
      <c r="AC150" s="113"/>
      <c r="AD150" s="113"/>
      <c r="AE150" s="113"/>
      <c r="AF150" s="113"/>
      <c r="AG150" s="113"/>
      <c r="AH150" s="113"/>
      <c r="AI150" s="113"/>
      <c r="AK150"/>
      <c r="AL150"/>
      <c r="AM150"/>
    </row>
    <row r="151" spans="1:39" s="157" customFormat="1" ht="4.5" customHeight="1" x14ac:dyDescent="0.25">
      <c r="A151" s="151"/>
      <c r="B151" s="151"/>
      <c r="C151" s="151"/>
      <c r="D151" s="151"/>
      <c r="E151" s="151"/>
      <c r="F151" s="151"/>
      <c r="G151" s="151"/>
      <c r="H151" s="151"/>
      <c r="I151" s="151"/>
      <c r="J151" s="113"/>
      <c r="K151" s="113"/>
      <c r="L151" s="113"/>
      <c r="M151" s="113"/>
      <c r="N151" s="113"/>
      <c r="O151" s="113"/>
      <c r="P151" s="113"/>
      <c r="Q151" s="113"/>
      <c r="R151" s="113"/>
      <c r="S151" s="113"/>
      <c r="T151" s="113"/>
      <c r="U151" s="113"/>
      <c r="V151" s="113"/>
      <c r="W151" s="113"/>
      <c r="X151" s="113"/>
      <c r="Y151" s="113"/>
      <c r="Z151" s="113"/>
      <c r="AA151" s="113"/>
      <c r="AB151" s="113"/>
      <c r="AC151" s="113"/>
      <c r="AD151" s="113"/>
      <c r="AE151" s="113"/>
      <c r="AF151" s="113"/>
      <c r="AG151" s="113"/>
      <c r="AH151" s="113"/>
      <c r="AI151" s="113"/>
      <c r="AK151"/>
      <c r="AL151"/>
      <c r="AM151"/>
    </row>
    <row r="152" spans="1:39" s="157" customFormat="1" ht="12" customHeight="1" thickBot="1" x14ac:dyDescent="0.3">
      <c r="A152" s="214" t="s">
        <v>34</v>
      </c>
      <c r="B152" s="152"/>
      <c r="C152" s="152"/>
      <c r="D152" s="152"/>
      <c r="E152" s="152"/>
      <c r="F152" s="152"/>
      <c r="G152" s="152"/>
      <c r="H152" s="152"/>
      <c r="I152" s="152"/>
      <c r="J152" s="113"/>
      <c r="K152" s="113"/>
      <c r="L152" s="113"/>
      <c r="M152" s="113"/>
      <c r="N152" s="113"/>
      <c r="O152" s="113"/>
      <c r="P152" s="113"/>
      <c r="Q152" s="113"/>
      <c r="R152" s="113"/>
      <c r="S152" s="113"/>
      <c r="T152" s="113"/>
      <c r="U152" s="113"/>
      <c r="V152" s="113"/>
      <c r="W152" s="113"/>
      <c r="X152" s="113"/>
      <c r="Y152" s="113"/>
      <c r="Z152" s="113"/>
      <c r="AA152" s="113"/>
      <c r="AB152" s="113"/>
      <c r="AC152" s="113"/>
      <c r="AD152" s="113"/>
      <c r="AE152" s="113"/>
      <c r="AF152" s="113"/>
      <c r="AG152" s="113"/>
      <c r="AH152" s="113"/>
      <c r="AI152" s="113"/>
      <c r="AK152"/>
      <c r="AL152"/>
      <c r="AM152"/>
    </row>
    <row r="153" spans="1:39" s="157" customFormat="1" x14ac:dyDescent="0.25">
      <c r="A153" s="114"/>
      <c r="B153" s="114"/>
      <c r="C153" s="114"/>
      <c r="D153" s="114"/>
      <c r="E153" s="114"/>
      <c r="F153" s="114"/>
      <c r="G153" s="114"/>
      <c r="H153" s="114"/>
      <c r="I153" s="114"/>
      <c r="J153" s="113"/>
      <c r="K153" s="113"/>
      <c r="L153" s="113"/>
      <c r="M153" s="113"/>
      <c r="N153" s="113"/>
      <c r="O153" s="113"/>
      <c r="P153" s="113"/>
      <c r="Q153" s="113"/>
      <c r="R153" s="113"/>
      <c r="S153" s="113"/>
      <c r="T153" s="113"/>
      <c r="U153" s="113"/>
      <c r="V153" s="113"/>
      <c r="W153" s="113"/>
      <c r="X153" s="113"/>
      <c r="Y153" s="113"/>
      <c r="Z153" s="113"/>
      <c r="AA153" s="113"/>
      <c r="AB153" s="113"/>
      <c r="AC153" s="113"/>
      <c r="AD153" s="113"/>
      <c r="AE153" s="113"/>
      <c r="AF153" s="113"/>
      <c r="AG153" s="113"/>
      <c r="AH153" s="113"/>
      <c r="AI153" s="113"/>
      <c r="AK153"/>
      <c r="AL153"/>
      <c r="AM153"/>
    </row>
    <row r="154" spans="1:39" s="157" customFormat="1" ht="10.5" customHeight="1" x14ac:dyDescent="0.25">
      <c r="A154" s="113"/>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c r="AA154" s="113"/>
      <c r="AB154" s="113"/>
      <c r="AC154" s="113"/>
      <c r="AD154" s="113"/>
      <c r="AE154" s="113"/>
      <c r="AF154" s="113"/>
      <c r="AG154" s="113"/>
      <c r="AH154" s="113"/>
      <c r="AI154" s="113"/>
      <c r="AK154"/>
      <c r="AL154"/>
      <c r="AM154"/>
    </row>
    <row r="155" spans="1:39" s="157" customFormat="1" ht="14.45" customHeight="1" x14ac:dyDescent="0.25">
      <c r="A155" s="113"/>
      <c r="B155" s="113"/>
      <c r="C155" s="113"/>
      <c r="D155" s="113"/>
      <c r="E155" s="113"/>
      <c r="F155" s="386" t="s">
        <v>33</v>
      </c>
      <c r="G155" s="386"/>
      <c r="H155" s="386"/>
      <c r="I155" s="386"/>
      <c r="J155" s="113"/>
      <c r="K155" s="113"/>
      <c r="L155" s="113"/>
      <c r="M155" s="113"/>
      <c r="N155" s="113"/>
      <c r="O155" s="113"/>
      <c r="P155" s="113"/>
      <c r="Q155" s="113"/>
      <c r="R155" s="113"/>
      <c r="S155" s="113"/>
      <c r="T155" s="113"/>
      <c r="U155" s="113"/>
      <c r="V155" s="113"/>
      <c r="W155" s="113"/>
      <c r="X155" s="113"/>
      <c r="Y155" s="113"/>
      <c r="Z155" s="113"/>
      <c r="AA155" s="113"/>
      <c r="AB155" s="113"/>
      <c r="AC155" s="113"/>
      <c r="AD155" s="113"/>
      <c r="AE155" s="113"/>
      <c r="AF155" s="113"/>
      <c r="AG155" s="113"/>
      <c r="AH155" s="113"/>
      <c r="AI155" s="113"/>
      <c r="AK155"/>
      <c r="AL155"/>
      <c r="AM155"/>
    </row>
    <row r="156" spans="1:39" s="157" customFormat="1" ht="3" customHeight="1" x14ac:dyDescent="0.25">
      <c r="A156" s="113"/>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c r="AA156" s="113"/>
      <c r="AB156" s="113"/>
      <c r="AC156" s="113"/>
      <c r="AD156" s="113"/>
      <c r="AE156" s="113"/>
      <c r="AF156" s="113"/>
      <c r="AG156" s="113"/>
      <c r="AH156" s="113"/>
      <c r="AI156" s="113"/>
      <c r="AK156"/>
      <c r="AL156"/>
      <c r="AM156"/>
    </row>
    <row r="157" spans="1:39" s="157" customFormat="1" x14ac:dyDescent="0.25">
      <c r="A157" s="113"/>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c r="AA157" s="113"/>
      <c r="AB157" s="113"/>
      <c r="AC157" s="113"/>
      <c r="AD157" s="113"/>
      <c r="AE157" s="113"/>
      <c r="AF157" s="113"/>
      <c r="AG157" s="113"/>
      <c r="AH157" s="113"/>
      <c r="AI157" s="113"/>
      <c r="AK157"/>
      <c r="AL157"/>
      <c r="AM157"/>
    </row>
    <row r="173" spans="1:39" s="157" customFormat="1" x14ac:dyDescent="0.25">
      <c r="A173" s="113"/>
      <c r="B173" s="113"/>
      <c r="C173" s="113"/>
      <c r="D173" s="113"/>
      <c r="E173" s="113"/>
      <c r="F173" s="113"/>
      <c r="G173" s="113"/>
      <c r="H173" s="113"/>
      <c r="I173" s="113"/>
      <c r="J173" s="113"/>
      <c r="K173" s="114"/>
      <c r="L173" s="114"/>
      <c r="M173" s="114"/>
      <c r="N173" s="114"/>
      <c r="O173" s="114"/>
      <c r="P173" s="114"/>
      <c r="Q173" s="156"/>
      <c r="R173" s="156"/>
      <c r="S173" s="156"/>
      <c r="T173" s="156"/>
      <c r="U173" s="156"/>
      <c r="V173" s="156"/>
      <c r="W173" s="156"/>
      <c r="X173" s="304">
        <v>1</v>
      </c>
      <c r="Y173" s="304">
        <v>2</v>
      </c>
      <c r="Z173" s="304">
        <v>3</v>
      </c>
      <c r="AA173" s="304">
        <v>4</v>
      </c>
      <c r="AB173" s="304">
        <v>5</v>
      </c>
      <c r="AC173" s="304">
        <v>6</v>
      </c>
      <c r="AD173" s="304">
        <v>7</v>
      </c>
      <c r="AE173" s="304">
        <v>8</v>
      </c>
      <c r="AF173" s="114"/>
      <c r="AG173" s="114"/>
      <c r="AH173" s="114"/>
      <c r="AI173" s="113"/>
      <c r="AK173"/>
      <c r="AL173"/>
      <c r="AM173"/>
    </row>
    <row r="174" spans="1:39" s="157" customFormat="1" x14ac:dyDescent="0.25">
      <c r="A174" s="113"/>
      <c r="B174" s="113"/>
      <c r="C174" s="113"/>
      <c r="D174" s="113"/>
      <c r="E174" s="113"/>
      <c r="F174" s="113"/>
      <c r="G174" s="113"/>
      <c r="H174" s="113"/>
      <c r="I174" s="113"/>
      <c r="J174" s="113"/>
      <c r="K174" s="114"/>
      <c r="L174" s="114"/>
      <c r="M174" s="114"/>
      <c r="N174" s="114"/>
      <c r="O174" s="114"/>
      <c r="P174" s="114"/>
      <c r="Q174" s="156"/>
      <c r="R174" s="156"/>
      <c r="S174" s="156"/>
      <c r="T174" s="156"/>
      <c r="U174" s="156"/>
      <c r="V174" s="156"/>
      <c r="W174" s="156"/>
      <c r="X174" s="153" t="s">
        <v>31</v>
      </c>
      <c r="Y174" s="153" t="s">
        <v>26</v>
      </c>
      <c r="Z174" s="153" t="s">
        <v>31</v>
      </c>
      <c r="AA174" s="153" t="s">
        <v>30</v>
      </c>
      <c r="AB174" s="153" t="s">
        <v>29</v>
      </c>
      <c r="AC174" s="153" t="s">
        <v>28</v>
      </c>
      <c r="AD174" s="153" t="s">
        <v>27</v>
      </c>
      <c r="AE174" s="114"/>
      <c r="AF174" s="154" t="s">
        <v>26</v>
      </c>
      <c r="AG174" s="154" t="s">
        <v>25</v>
      </c>
      <c r="AH174" s="154" t="s">
        <v>24</v>
      </c>
      <c r="AI174" s="113"/>
      <c r="AK174"/>
      <c r="AL174"/>
      <c r="AM174"/>
    </row>
    <row r="175" spans="1:39" s="157" customFormat="1" x14ac:dyDescent="0.25">
      <c r="A175" s="113"/>
      <c r="B175" s="113"/>
      <c r="C175" s="113"/>
      <c r="D175" s="113"/>
      <c r="E175" s="113"/>
      <c r="F175" s="113"/>
      <c r="G175" s="113"/>
      <c r="H175" s="113"/>
      <c r="I175" s="113"/>
      <c r="J175" s="113"/>
      <c r="K175" s="114"/>
      <c r="L175" s="114"/>
      <c r="M175" s="114"/>
      <c r="N175" s="114"/>
      <c r="O175" s="114"/>
      <c r="P175" s="114"/>
      <c r="Q175" s="156"/>
      <c r="R175" s="156"/>
      <c r="S175" s="156"/>
      <c r="T175" s="156"/>
      <c r="U175" s="156"/>
      <c r="V175" s="156"/>
      <c r="W175" s="156"/>
      <c r="X175" s="114" t="s">
        <v>76</v>
      </c>
      <c r="Y175" s="114" t="s">
        <v>77</v>
      </c>
      <c r="Z175" s="114" t="str">
        <f t="shared" ref="Z175:Z238" si="3">X175</f>
        <v>Clearlake(1-4)</v>
      </c>
      <c r="AA175" s="114" t="s">
        <v>78</v>
      </c>
      <c r="AB175" s="114" t="s">
        <v>79</v>
      </c>
      <c r="AC175" s="114" t="s">
        <v>80</v>
      </c>
      <c r="AD175" s="114" t="s">
        <v>81</v>
      </c>
      <c r="AE175" s="114" t="s">
        <v>82</v>
      </c>
      <c r="AF175" s="114" t="s">
        <v>77</v>
      </c>
      <c r="AG175" s="114" t="s">
        <v>76</v>
      </c>
      <c r="AH175" s="114">
        <v>1400</v>
      </c>
      <c r="AI175" s="113"/>
      <c r="AK175"/>
      <c r="AL175"/>
      <c r="AM175"/>
    </row>
    <row r="176" spans="1:39" s="157" customFormat="1" x14ac:dyDescent="0.25">
      <c r="A176" s="113"/>
      <c r="B176" s="113"/>
      <c r="C176" s="113"/>
      <c r="D176" s="113"/>
      <c r="E176" s="113"/>
      <c r="F176" s="113"/>
      <c r="G176" s="113"/>
      <c r="H176" s="113"/>
      <c r="I176" s="113"/>
      <c r="J176" s="113"/>
      <c r="K176" s="114"/>
      <c r="L176" s="114"/>
      <c r="M176" s="114"/>
      <c r="N176" s="114"/>
      <c r="O176" s="114"/>
      <c r="P176" s="114"/>
      <c r="Q176" s="156"/>
      <c r="R176" s="156"/>
      <c r="S176" s="156"/>
      <c r="T176" s="156"/>
      <c r="U176" s="156"/>
      <c r="V176" s="156"/>
      <c r="W176" s="156"/>
      <c r="X176" s="114" t="s">
        <v>83</v>
      </c>
      <c r="Y176" s="114" t="s">
        <v>77</v>
      </c>
      <c r="Z176" s="114" t="str">
        <f t="shared" si="3"/>
        <v>Clearlake(5-10)</v>
      </c>
      <c r="AA176" s="114" t="s">
        <v>78</v>
      </c>
      <c r="AB176" s="114" t="s">
        <v>79</v>
      </c>
      <c r="AC176" s="114" t="s">
        <v>80</v>
      </c>
      <c r="AD176" s="114" t="s">
        <v>81</v>
      </c>
      <c r="AE176" s="114" t="s">
        <v>82</v>
      </c>
      <c r="AF176" s="114" t="s">
        <v>77</v>
      </c>
      <c r="AG176" s="114" t="s">
        <v>83</v>
      </c>
      <c r="AH176" s="114">
        <v>1200</v>
      </c>
      <c r="AI176" s="113"/>
      <c r="AK176"/>
      <c r="AL176"/>
      <c r="AM176"/>
    </row>
    <row r="177" spans="1:39" s="157" customFormat="1" x14ac:dyDescent="0.25">
      <c r="A177" s="113"/>
      <c r="B177" s="113"/>
      <c r="C177" s="113"/>
      <c r="D177" s="113"/>
      <c r="E177" s="113"/>
      <c r="F177" s="113"/>
      <c r="G177" s="113"/>
      <c r="H177" s="113"/>
      <c r="I177" s="113"/>
      <c r="J177" s="113"/>
      <c r="K177" s="114"/>
      <c r="L177" s="114"/>
      <c r="M177" s="114"/>
      <c r="N177" s="114"/>
      <c r="O177" s="114"/>
      <c r="P177" s="114"/>
      <c r="Q177" s="156"/>
      <c r="R177" s="156"/>
      <c r="S177" s="156"/>
      <c r="T177" s="156"/>
      <c r="U177" s="156"/>
      <c r="V177" s="156"/>
      <c r="W177" s="156"/>
      <c r="X177" s="114" t="s">
        <v>84</v>
      </c>
      <c r="Y177" s="114" t="s">
        <v>77</v>
      </c>
      <c r="Z177" s="114" t="str">
        <f t="shared" si="3"/>
        <v>Clearlake(11onwards)</v>
      </c>
      <c r="AA177" s="114" t="s">
        <v>78</v>
      </c>
      <c r="AB177" s="114" t="s">
        <v>79</v>
      </c>
      <c r="AC177" s="114" t="s">
        <v>80</v>
      </c>
      <c r="AD177" s="114" t="s">
        <v>81</v>
      </c>
      <c r="AE177" s="114" t="s">
        <v>82</v>
      </c>
      <c r="AF177" s="114" t="s">
        <v>77</v>
      </c>
      <c r="AG177" s="114" t="s">
        <v>84</v>
      </c>
      <c r="AH177" s="114">
        <v>1100</v>
      </c>
      <c r="AI177" s="113"/>
      <c r="AK177"/>
      <c r="AL177"/>
      <c r="AM177"/>
    </row>
    <row r="178" spans="1:39" s="157" customFormat="1" x14ac:dyDescent="0.25">
      <c r="A178" s="113"/>
      <c r="B178" s="113"/>
      <c r="C178" s="113"/>
      <c r="D178" s="113"/>
      <c r="E178" s="113"/>
      <c r="F178" s="113"/>
      <c r="G178" s="113"/>
      <c r="H178" s="113"/>
      <c r="I178" s="113"/>
      <c r="J178" s="113"/>
      <c r="K178" s="114"/>
      <c r="L178" s="114"/>
      <c r="M178" s="114"/>
      <c r="N178" s="114"/>
      <c r="O178" s="114"/>
      <c r="P178" s="114"/>
      <c r="Q178" s="156"/>
      <c r="R178" s="156"/>
      <c r="S178" s="156"/>
      <c r="T178" s="156"/>
      <c r="U178" s="156"/>
      <c r="V178" s="156"/>
      <c r="W178" s="156"/>
      <c r="X178" s="114" t="s">
        <v>85</v>
      </c>
      <c r="Y178" s="114" t="s">
        <v>85</v>
      </c>
      <c r="Z178" s="114" t="str">
        <f t="shared" si="3"/>
        <v>HMM</v>
      </c>
      <c r="AA178" s="114" t="s">
        <v>86</v>
      </c>
      <c r="AB178" s="114" t="s">
        <v>87</v>
      </c>
      <c r="AC178" s="114" t="s">
        <v>88</v>
      </c>
      <c r="AD178" s="114" t="s">
        <v>89</v>
      </c>
      <c r="AE178" s="114" t="s">
        <v>90</v>
      </c>
      <c r="AF178" s="114" t="s">
        <v>85</v>
      </c>
      <c r="AG178" s="114" t="s">
        <v>85</v>
      </c>
      <c r="AH178" s="114">
        <v>1400</v>
      </c>
      <c r="AI178" s="113"/>
      <c r="AK178"/>
      <c r="AL178"/>
      <c r="AM178"/>
    </row>
    <row r="179" spans="1:39" s="157" customFormat="1" x14ac:dyDescent="0.25">
      <c r="A179" s="113"/>
      <c r="B179" s="113"/>
      <c r="C179" s="113"/>
      <c r="D179" s="113"/>
      <c r="E179" s="113"/>
      <c r="F179" s="113"/>
      <c r="G179" s="113"/>
      <c r="H179" s="113"/>
      <c r="I179" s="113"/>
      <c r="J179" s="113"/>
      <c r="K179" s="114"/>
      <c r="L179" s="114"/>
      <c r="M179" s="114"/>
      <c r="N179" s="114"/>
      <c r="O179" s="114"/>
      <c r="P179" s="114"/>
      <c r="Q179" s="156"/>
      <c r="R179" s="156"/>
      <c r="S179" s="156"/>
      <c r="T179" s="156"/>
      <c r="U179" s="156"/>
      <c r="V179" s="156"/>
      <c r="W179" s="156"/>
      <c r="X179" s="114" t="s">
        <v>69</v>
      </c>
      <c r="Y179" s="114" t="s">
        <v>69</v>
      </c>
      <c r="Z179" s="114" t="str">
        <f t="shared" si="3"/>
        <v>Reliance</v>
      </c>
      <c r="AA179" s="114" t="s">
        <v>91</v>
      </c>
      <c r="AB179" s="114" t="s">
        <v>92</v>
      </c>
      <c r="AC179" s="114" t="s">
        <v>93</v>
      </c>
      <c r="AD179" s="114" t="s">
        <v>94</v>
      </c>
      <c r="AE179" s="114" t="s">
        <v>95</v>
      </c>
      <c r="AF179" s="114" t="s">
        <v>69</v>
      </c>
      <c r="AG179" s="114" t="s">
        <v>69</v>
      </c>
      <c r="AH179" s="114">
        <v>1400</v>
      </c>
      <c r="AI179" s="113"/>
      <c r="AK179"/>
      <c r="AL179"/>
      <c r="AM179"/>
    </row>
    <row r="180" spans="1:39" s="157" customFormat="1" x14ac:dyDescent="0.25">
      <c r="A180" s="113"/>
      <c r="B180" s="113"/>
      <c r="C180" s="113"/>
      <c r="D180" s="113"/>
      <c r="E180" s="113"/>
      <c r="F180" s="113"/>
      <c r="G180" s="113"/>
      <c r="H180" s="113"/>
      <c r="I180" s="113"/>
      <c r="J180" s="113"/>
      <c r="K180" s="114"/>
      <c r="L180" s="114"/>
      <c r="M180" s="114"/>
      <c r="N180" s="114"/>
      <c r="O180" s="114"/>
      <c r="P180" s="114"/>
      <c r="Q180" s="156"/>
      <c r="R180" s="156"/>
      <c r="S180" s="156"/>
      <c r="T180" s="156"/>
      <c r="U180" s="156"/>
      <c r="V180" s="156"/>
      <c r="W180" s="156"/>
      <c r="X180" s="114" t="s">
        <v>96</v>
      </c>
      <c r="Y180" s="114" t="s">
        <v>96</v>
      </c>
      <c r="Z180" s="114" t="str">
        <f t="shared" si="3"/>
        <v>Shell</v>
      </c>
      <c r="AA180" s="114" t="s">
        <v>97</v>
      </c>
      <c r="AB180" s="114" t="s">
        <v>98</v>
      </c>
      <c r="AC180" s="114" t="s">
        <v>99</v>
      </c>
      <c r="AD180" s="114" t="s">
        <v>100</v>
      </c>
      <c r="AE180" s="114" t="s">
        <v>101</v>
      </c>
      <c r="AF180" s="114" t="s">
        <v>96</v>
      </c>
      <c r="AG180" s="114" t="s">
        <v>96</v>
      </c>
      <c r="AH180" s="114">
        <v>1401</v>
      </c>
      <c r="AI180" s="113"/>
      <c r="AK180"/>
      <c r="AL180"/>
      <c r="AM180"/>
    </row>
    <row r="181" spans="1:39" s="157" customFormat="1" x14ac:dyDescent="0.25">
      <c r="A181" s="113"/>
      <c r="B181" s="113"/>
      <c r="C181" s="113"/>
      <c r="D181" s="113"/>
      <c r="E181" s="113"/>
      <c r="F181" s="113"/>
      <c r="G181" s="113"/>
      <c r="H181" s="113"/>
      <c r="I181" s="113"/>
      <c r="J181" s="113"/>
      <c r="K181" s="114"/>
      <c r="L181" s="114"/>
      <c r="M181" s="114"/>
      <c r="N181" s="114"/>
      <c r="O181" s="114"/>
      <c r="P181" s="114"/>
      <c r="Q181" s="156"/>
      <c r="R181" s="156"/>
      <c r="S181" s="156"/>
      <c r="T181" s="156"/>
      <c r="U181" s="156"/>
      <c r="V181" s="156"/>
      <c r="W181" s="156"/>
      <c r="X181" s="114" t="s">
        <v>102</v>
      </c>
      <c r="Y181" s="114" t="s">
        <v>103</v>
      </c>
      <c r="Z181" s="114" t="str">
        <f t="shared" si="3"/>
        <v>TestingPool</v>
      </c>
      <c r="AA181" s="114" t="s">
        <v>104</v>
      </c>
      <c r="AB181" s="114" t="s">
        <v>105</v>
      </c>
      <c r="AC181" s="114" t="s">
        <v>106</v>
      </c>
      <c r="AD181" s="114" t="s">
        <v>107</v>
      </c>
      <c r="AE181" s="114" t="s">
        <v>108</v>
      </c>
      <c r="AF181" s="114" t="s">
        <v>103</v>
      </c>
      <c r="AG181" s="114" t="s">
        <v>102</v>
      </c>
      <c r="AH181" s="114">
        <v>1500</v>
      </c>
      <c r="AI181" s="113"/>
      <c r="AK181"/>
      <c r="AL181"/>
      <c r="AM181"/>
    </row>
    <row r="182" spans="1:39" s="157" customFormat="1" x14ac:dyDescent="0.25">
      <c r="A182" s="113"/>
      <c r="B182" s="113"/>
      <c r="C182" s="113"/>
      <c r="D182" s="113"/>
      <c r="E182" s="113"/>
      <c r="F182" s="113"/>
      <c r="G182" s="113"/>
      <c r="H182" s="113"/>
      <c r="I182" s="113"/>
      <c r="J182" s="113"/>
      <c r="K182" s="114"/>
      <c r="L182" s="114"/>
      <c r="M182" s="114"/>
      <c r="N182" s="114"/>
      <c r="O182" s="114"/>
      <c r="P182" s="114"/>
      <c r="Q182" s="156"/>
      <c r="R182" s="156"/>
      <c r="S182" s="156"/>
      <c r="T182" s="156"/>
      <c r="U182" s="156"/>
      <c r="V182" s="156"/>
      <c r="W182" s="156"/>
      <c r="X182" s="114">
        <v>0</v>
      </c>
      <c r="Y182" s="114" t="s">
        <v>109</v>
      </c>
      <c r="Z182" s="114">
        <f t="shared" si="3"/>
        <v>0</v>
      </c>
      <c r="AA182" s="114">
        <v>0</v>
      </c>
      <c r="AB182" s="114">
        <v>0</v>
      </c>
      <c r="AC182" s="114">
        <v>0</v>
      </c>
      <c r="AD182" s="114">
        <v>0</v>
      </c>
      <c r="AE182" s="114"/>
      <c r="AF182" s="114">
        <v>0</v>
      </c>
      <c r="AG182" s="114">
        <v>0</v>
      </c>
      <c r="AH182" s="114">
        <v>0</v>
      </c>
      <c r="AI182" s="113"/>
      <c r="AK182"/>
      <c r="AL182"/>
      <c r="AM182"/>
    </row>
    <row r="183" spans="1:39" s="157" customFormat="1" x14ac:dyDescent="0.25">
      <c r="A183" s="113"/>
      <c r="B183" s="113"/>
      <c r="C183" s="113"/>
      <c r="D183" s="113"/>
      <c r="E183" s="113"/>
      <c r="F183" s="113"/>
      <c r="G183" s="113"/>
      <c r="H183" s="113"/>
      <c r="I183" s="113"/>
      <c r="J183" s="113"/>
      <c r="K183" s="114"/>
      <c r="L183" s="114"/>
      <c r="M183" s="114"/>
      <c r="N183" s="114"/>
      <c r="O183" s="114"/>
      <c r="P183" s="114"/>
      <c r="Q183" s="156"/>
      <c r="R183" s="156"/>
      <c r="S183" s="156"/>
      <c r="T183" s="156"/>
      <c r="U183" s="156"/>
      <c r="V183" s="156"/>
      <c r="W183" s="156"/>
      <c r="X183" s="114">
        <v>0</v>
      </c>
      <c r="Y183" s="114">
        <v>0</v>
      </c>
      <c r="Z183" s="114">
        <f t="shared" si="3"/>
        <v>0</v>
      </c>
      <c r="AA183" s="114">
        <v>0</v>
      </c>
      <c r="AB183" s="114">
        <v>0</v>
      </c>
      <c r="AC183" s="114">
        <v>0</v>
      </c>
      <c r="AD183" s="114">
        <v>0</v>
      </c>
      <c r="AE183" s="114"/>
      <c r="AF183" s="114">
        <v>0</v>
      </c>
      <c r="AG183" s="114">
        <v>0</v>
      </c>
      <c r="AH183" s="114">
        <v>0</v>
      </c>
      <c r="AI183" s="113"/>
      <c r="AK183"/>
      <c r="AL183"/>
      <c r="AM183"/>
    </row>
    <row r="184" spans="1:39" s="157" customFormat="1" x14ac:dyDescent="0.25">
      <c r="A184" s="113"/>
      <c r="B184" s="113"/>
      <c r="C184" s="113"/>
      <c r="D184" s="113"/>
      <c r="E184" s="113"/>
      <c r="F184" s="113"/>
      <c r="G184" s="113"/>
      <c r="H184" s="113"/>
      <c r="I184" s="113"/>
      <c r="J184" s="113"/>
      <c r="K184" s="114"/>
      <c r="L184" s="114"/>
      <c r="M184" s="114"/>
      <c r="N184" s="114"/>
      <c r="O184" s="114"/>
      <c r="P184" s="114"/>
      <c r="Q184" s="156"/>
      <c r="R184" s="156"/>
      <c r="S184" s="156"/>
      <c r="T184" s="156"/>
      <c r="U184" s="156"/>
      <c r="V184" s="156"/>
      <c r="W184" s="156"/>
      <c r="X184" s="114">
        <v>0</v>
      </c>
      <c r="Y184" s="114">
        <v>0</v>
      </c>
      <c r="Z184" s="114">
        <f t="shared" si="3"/>
        <v>0</v>
      </c>
      <c r="AA184" s="114">
        <v>0</v>
      </c>
      <c r="AB184" s="114">
        <v>0</v>
      </c>
      <c r="AC184" s="114">
        <v>0</v>
      </c>
      <c r="AD184" s="114">
        <v>0</v>
      </c>
      <c r="AE184" s="114"/>
      <c r="AF184" s="114">
        <v>0</v>
      </c>
      <c r="AG184" s="114">
        <v>0</v>
      </c>
      <c r="AH184" s="114">
        <v>0</v>
      </c>
      <c r="AI184" s="113"/>
      <c r="AK184"/>
      <c r="AL184"/>
      <c r="AM184"/>
    </row>
    <row r="185" spans="1:39" s="157" customFormat="1" x14ac:dyDescent="0.25">
      <c r="A185" s="113"/>
      <c r="B185" s="113"/>
      <c r="C185" s="113"/>
      <c r="D185" s="113"/>
      <c r="E185" s="113"/>
      <c r="F185" s="113"/>
      <c r="G185" s="113"/>
      <c r="H185" s="113"/>
      <c r="I185" s="113"/>
      <c r="J185" s="113"/>
      <c r="K185" s="114"/>
      <c r="L185" s="114"/>
      <c r="M185" s="114"/>
      <c r="N185" s="114"/>
      <c r="O185" s="114"/>
      <c r="P185" s="114"/>
      <c r="Q185" s="156"/>
      <c r="R185" s="156"/>
      <c r="S185" s="156"/>
      <c r="T185" s="156"/>
      <c r="U185" s="156"/>
      <c r="V185" s="156"/>
      <c r="W185" s="156"/>
      <c r="X185" s="114">
        <v>0</v>
      </c>
      <c r="Y185" s="114">
        <v>0</v>
      </c>
      <c r="Z185" s="114">
        <f t="shared" si="3"/>
        <v>0</v>
      </c>
      <c r="AA185" s="114">
        <v>0</v>
      </c>
      <c r="AB185" s="114">
        <v>0</v>
      </c>
      <c r="AC185" s="114">
        <v>0</v>
      </c>
      <c r="AD185" s="114">
        <v>0</v>
      </c>
      <c r="AE185" s="114"/>
      <c r="AF185" s="114">
        <v>0</v>
      </c>
      <c r="AG185" s="114">
        <v>0</v>
      </c>
      <c r="AH185" s="114">
        <v>0</v>
      </c>
      <c r="AI185" s="113"/>
      <c r="AK185"/>
      <c r="AL185"/>
      <c r="AM185"/>
    </row>
    <row r="186" spans="1:39" s="157" customFormat="1" x14ac:dyDescent="0.25">
      <c r="A186" s="113"/>
      <c r="B186" s="113"/>
      <c r="C186" s="113"/>
      <c r="D186" s="113"/>
      <c r="E186" s="113"/>
      <c r="F186" s="113"/>
      <c r="G186" s="113"/>
      <c r="H186" s="113"/>
      <c r="I186" s="113"/>
      <c r="J186" s="113"/>
      <c r="K186" s="114"/>
      <c r="L186" s="114"/>
      <c r="M186" s="114"/>
      <c r="N186" s="114"/>
      <c r="O186" s="114"/>
      <c r="P186" s="114"/>
      <c r="Q186" s="156"/>
      <c r="R186" s="156"/>
      <c r="S186" s="156"/>
      <c r="T186" s="156"/>
      <c r="U186" s="156"/>
      <c r="V186" s="156"/>
      <c r="W186" s="156"/>
      <c r="X186" s="114">
        <v>0</v>
      </c>
      <c r="Y186" s="114">
        <v>0</v>
      </c>
      <c r="Z186" s="114">
        <f t="shared" si="3"/>
        <v>0</v>
      </c>
      <c r="AA186" s="114">
        <v>0</v>
      </c>
      <c r="AB186" s="114">
        <v>0</v>
      </c>
      <c r="AC186" s="114">
        <v>0</v>
      </c>
      <c r="AD186" s="114">
        <v>0</v>
      </c>
      <c r="AE186" s="114"/>
      <c r="AF186" s="114">
        <v>0</v>
      </c>
      <c r="AG186" s="114">
        <v>0</v>
      </c>
      <c r="AH186" s="114">
        <v>0</v>
      </c>
      <c r="AI186" s="113"/>
      <c r="AK186"/>
      <c r="AL186"/>
      <c r="AM186"/>
    </row>
    <row r="187" spans="1:39" s="157" customFormat="1" x14ac:dyDescent="0.25">
      <c r="A187" s="113"/>
      <c r="B187" s="113"/>
      <c r="C187" s="113"/>
      <c r="D187" s="113"/>
      <c r="E187" s="113"/>
      <c r="F187" s="113"/>
      <c r="G187" s="113"/>
      <c r="H187" s="113"/>
      <c r="I187" s="113"/>
      <c r="J187" s="113"/>
      <c r="K187" s="114"/>
      <c r="L187" s="114"/>
      <c r="M187" s="114"/>
      <c r="N187" s="114"/>
      <c r="O187" s="114"/>
      <c r="P187" s="114"/>
      <c r="Q187" s="156"/>
      <c r="R187" s="156"/>
      <c r="S187" s="156"/>
      <c r="T187" s="156"/>
      <c r="U187" s="156"/>
      <c r="V187" s="156"/>
      <c r="W187" s="156"/>
      <c r="X187" s="114">
        <v>0</v>
      </c>
      <c r="Y187" s="114">
        <v>0</v>
      </c>
      <c r="Z187" s="114">
        <f t="shared" si="3"/>
        <v>0</v>
      </c>
      <c r="AA187" s="114">
        <v>0</v>
      </c>
      <c r="AB187" s="114">
        <v>0</v>
      </c>
      <c r="AC187" s="114">
        <v>0</v>
      </c>
      <c r="AD187" s="114">
        <v>0</v>
      </c>
      <c r="AE187" s="114"/>
      <c r="AF187" s="114">
        <v>0</v>
      </c>
      <c r="AG187" s="114">
        <v>0</v>
      </c>
      <c r="AH187" s="114">
        <v>0</v>
      </c>
      <c r="AI187" s="113"/>
      <c r="AK187"/>
      <c r="AL187"/>
      <c r="AM187"/>
    </row>
    <row r="188" spans="1:39" s="157" customFormat="1" x14ac:dyDescent="0.25">
      <c r="A188" s="113"/>
      <c r="B188" s="113"/>
      <c r="C188" s="113"/>
      <c r="D188" s="113"/>
      <c r="E188" s="113"/>
      <c r="F188" s="113"/>
      <c r="G188" s="113"/>
      <c r="H188" s="113"/>
      <c r="I188" s="113"/>
      <c r="J188" s="113"/>
      <c r="K188" s="114"/>
      <c r="L188" s="114"/>
      <c r="M188" s="114"/>
      <c r="N188" s="114"/>
      <c r="O188" s="114"/>
      <c r="P188" s="114"/>
      <c r="Q188" s="156"/>
      <c r="R188" s="156"/>
      <c r="S188" s="156"/>
      <c r="T188" s="156"/>
      <c r="U188" s="156"/>
      <c r="V188" s="156"/>
      <c r="W188" s="156"/>
      <c r="X188" s="114">
        <v>0</v>
      </c>
      <c r="Y188" s="114">
        <v>0</v>
      </c>
      <c r="Z188" s="114">
        <f t="shared" si="3"/>
        <v>0</v>
      </c>
      <c r="AA188" s="114">
        <v>0</v>
      </c>
      <c r="AB188" s="114">
        <v>0</v>
      </c>
      <c r="AC188" s="114">
        <v>0</v>
      </c>
      <c r="AD188" s="114">
        <v>0</v>
      </c>
      <c r="AE188" s="114"/>
      <c r="AF188" s="114">
        <v>0</v>
      </c>
      <c r="AG188" s="114">
        <v>0</v>
      </c>
      <c r="AH188" s="114">
        <v>0</v>
      </c>
      <c r="AI188" s="113"/>
      <c r="AK188"/>
      <c r="AL188"/>
      <c r="AM188"/>
    </row>
    <row r="189" spans="1:39" s="157" customFormat="1" x14ac:dyDescent="0.25">
      <c r="A189" s="113"/>
      <c r="B189" s="113"/>
      <c r="C189" s="113"/>
      <c r="D189" s="113"/>
      <c r="E189" s="113"/>
      <c r="F189" s="113"/>
      <c r="G189" s="113"/>
      <c r="H189" s="113"/>
      <c r="I189" s="113"/>
      <c r="J189" s="113"/>
      <c r="K189" s="114"/>
      <c r="L189" s="114"/>
      <c r="M189" s="114"/>
      <c r="N189" s="114"/>
      <c r="O189" s="114"/>
      <c r="P189" s="114"/>
      <c r="Q189" s="156"/>
      <c r="R189" s="156"/>
      <c r="S189" s="156"/>
      <c r="T189" s="156"/>
      <c r="U189" s="156"/>
      <c r="V189" s="156"/>
      <c r="W189" s="156"/>
      <c r="X189" s="114">
        <v>0</v>
      </c>
      <c r="Y189" s="114">
        <v>0</v>
      </c>
      <c r="Z189" s="114">
        <f t="shared" si="3"/>
        <v>0</v>
      </c>
      <c r="AA189" s="114">
        <v>0</v>
      </c>
      <c r="AB189" s="114">
        <v>0</v>
      </c>
      <c r="AC189" s="114">
        <v>0</v>
      </c>
      <c r="AD189" s="114">
        <v>0</v>
      </c>
      <c r="AE189" s="114"/>
      <c r="AF189" s="114">
        <v>0</v>
      </c>
      <c r="AG189" s="114">
        <v>0</v>
      </c>
      <c r="AH189" s="114">
        <v>0</v>
      </c>
      <c r="AI189" s="113"/>
      <c r="AK189"/>
      <c r="AL189"/>
      <c r="AM189"/>
    </row>
    <row r="190" spans="1:39" s="157" customFormat="1" x14ac:dyDescent="0.25">
      <c r="A190" s="113"/>
      <c r="B190" s="113"/>
      <c r="C190" s="113"/>
      <c r="D190" s="113"/>
      <c r="E190" s="113"/>
      <c r="F190" s="113"/>
      <c r="G190" s="113"/>
      <c r="H190" s="113"/>
      <c r="I190" s="113"/>
      <c r="J190" s="113"/>
      <c r="K190" s="114"/>
      <c r="L190" s="114"/>
      <c r="M190" s="114"/>
      <c r="N190" s="114"/>
      <c r="O190" s="114"/>
      <c r="P190" s="114"/>
      <c r="Q190" s="156"/>
      <c r="R190" s="156"/>
      <c r="S190" s="156"/>
      <c r="T190" s="156"/>
      <c r="U190" s="156"/>
      <c r="V190" s="156"/>
      <c r="W190" s="156"/>
      <c r="X190" s="114">
        <v>0</v>
      </c>
      <c r="Y190" s="114">
        <v>0</v>
      </c>
      <c r="Z190" s="114">
        <f t="shared" si="3"/>
        <v>0</v>
      </c>
      <c r="AA190" s="114">
        <v>0</v>
      </c>
      <c r="AB190" s="114">
        <v>0</v>
      </c>
      <c r="AC190" s="114">
        <v>0</v>
      </c>
      <c r="AD190" s="114">
        <v>0</v>
      </c>
      <c r="AE190" s="114"/>
      <c r="AF190" s="114">
        <v>0</v>
      </c>
      <c r="AG190" s="114">
        <v>0</v>
      </c>
      <c r="AH190" s="114">
        <v>0</v>
      </c>
      <c r="AI190" s="113"/>
      <c r="AK190"/>
      <c r="AL190"/>
      <c r="AM190"/>
    </row>
    <row r="191" spans="1:39" s="157" customFormat="1" x14ac:dyDescent="0.25">
      <c r="A191" s="113"/>
      <c r="B191" s="113"/>
      <c r="C191" s="113"/>
      <c r="D191" s="113"/>
      <c r="E191" s="113"/>
      <c r="F191" s="113"/>
      <c r="G191" s="113"/>
      <c r="H191" s="113"/>
      <c r="I191" s="113"/>
      <c r="J191" s="113"/>
      <c r="K191" s="114"/>
      <c r="L191" s="114"/>
      <c r="M191" s="114"/>
      <c r="N191" s="114"/>
      <c r="O191" s="114"/>
      <c r="P191" s="114"/>
      <c r="Q191" s="156"/>
      <c r="R191" s="156"/>
      <c r="S191" s="156"/>
      <c r="T191" s="156"/>
      <c r="U191" s="156"/>
      <c r="V191" s="156"/>
      <c r="W191" s="156"/>
      <c r="X191" s="114">
        <v>0</v>
      </c>
      <c r="Y191" s="114">
        <v>0</v>
      </c>
      <c r="Z191" s="114">
        <f t="shared" si="3"/>
        <v>0</v>
      </c>
      <c r="AA191" s="114">
        <v>0</v>
      </c>
      <c r="AB191" s="114">
        <v>0</v>
      </c>
      <c r="AC191" s="114">
        <v>0</v>
      </c>
      <c r="AD191" s="114">
        <v>0</v>
      </c>
      <c r="AE191" s="114"/>
      <c r="AF191" s="114">
        <v>0</v>
      </c>
      <c r="AG191" s="114">
        <v>0</v>
      </c>
      <c r="AH191" s="114">
        <v>0</v>
      </c>
      <c r="AI191" s="113"/>
      <c r="AK191"/>
      <c r="AL191"/>
      <c r="AM191"/>
    </row>
    <row r="192" spans="1:39" s="157" customFormat="1" x14ac:dyDescent="0.25">
      <c r="A192" s="113"/>
      <c r="B192" s="113"/>
      <c r="C192" s="113"/>
      <c r="D192" s="113"/>
      <c r="E192" s="113"/>
      <c r="F192" s="113"/>
      <c r="G192" s="113"/>
      <c r="H192" s="113"/>
      <c r="I192" s="113"/>
      <c r="J192" s="113"/>
      <c r="K192" s="114"/>
      <c r="L192" s="114"/>
      <c r="M192" s="114"/>
      <c r="N192" s="114"/>
      <c r="O192" s="114"/>
      <c r="P192" s="114"/>
      <c r="Q192" s="156"/>
      <c r="R192" s="156"/>
      <c r="S192" s="156"/>
      <c r="T192" s="156"/>
      <c r="U192" s="156"/>
      <c r="V192" s="156"/>
      <c r="W192" s="156"/>
      <c r="X192" s="114">
        <v>0</v>
      </c>
      <c r="Y192" s="114">
        <v>0</v>
      </c>
      <c r="Z192" s="114">
        <f t="shared" si="3"/>
        <v>0</v>
      </c>
      <c r="AA192" s="114">
        <v>0</v>
      </c>
      <c r="AB192" s="114">
        <v>0</v>
      </c>
      <c r="AC192" s="114">
        <v>0</v>
      </c>
      <c r="AD192" s="114">
        <v>0</v>
      </c>
      <c r="AE192" s="114"/>
      <c r="AF192" s="114">
        <v>0</v>
      </c>
      <c r="AG192" s="114">
        <v>0</v>
      </c>
      <c r="AH192" s="114">
        <v>0</v>
      </c>
      <c r="AI192" s="113"/>
      <c r="AK192"/>
      <c r="AL192"/>
      <c r="AM192"/>
    </row>
    <row r="193" spans="1:39" s="157" customFormat="1" x14ac:dyDescent="0.25">
      <c r="A193" s="113"/>
      <c r="B193" s="113"/>
      <c r="C193" s="113"/>
      <c r="D193" s="113"/>
      <c r="E193" s="113"/>
      <c r="F193" s="113"/>
      <c r="G193" s="113"/>
      <c r="H193" s="113"/>
      <c r="I193" s="113"/>
      <c r="J193" s="113"/>
      <c r="K193" s="114"/>
      <c r="L193" s="114"/>
      <c r="M193" s="114"/>
      <c r="N193" s="114"/>
      <c r="O193" s="114"/>
      <c r="P193" s="114"/>
      <c r="Q193" s="156"/>
      <c r="R193" s="156"/>
      <c r="S193" s="156"/>
      <c r="T193" s="156"/>
      <c r="U193" s="156"/>
      <c r="V193" s="156"/>
      <c r="W193" s="156"/>
      <c r="X193" s="114">
        <v>0</v>
      </c>
      <c r="Y193" s="114">
        <v>0</v>
      </c>
      <c r="Z193" s="114">
        <f t="shared" si="3"/>
        <v>0</v>
      </c>
      <c r="AA193" s="114">
        <v>0</v>
      </c>
      <c r="AB193" s="114">
        <v>0</v>
      </c>
      <c r="AC193" s="114">
        <v>0</v>
      </c>
      <c r="AD193" s="114">
        <v>0</v>
      </c>
      <c r="AE193" s="114"/>
      <c r="AF193" s="114">
        <v>0</v>
      </c>
      <c r="AG193" s="114">
        <v>0</v>
      </c>
      <c r="AH193" s="114">
        <v>0</v>
      </c>
      <c r="AI193" s="113"/>
      <c r="AK193"/>
      <c r="AL193"/>
      <c r="AM193"/>
    </row>
    <row r="194" spans="1:39" s="157" customFormat="1" x14ac:dyDescent="0.25">
      <c r="A194" s="113"/>
      <c r="B194" s="113"/>
      <c r="C194" s="113"/>
      <c r="D194" s="113"/>
      <c r="E194" s="113"/>
      <c r="F194" s="113"/>
      <c r="G194" s="113"/>
      <c r="H194" s="113"/>
      <c r="I194" s="113"/>
      <c r="J194" s="113"/>
      <c r="K194" s="114"/>
      <c r="L194" s="114"/>
      <c r="M194" s="114"/>
      <c r="N194" s="114"/>
      <c r="O194" s="114"/>
      <c r="P194" s="114"/>
      <c r="Q194" s="156"/>
      <c r="R194" s="156"/>
      <c r="S194" s="156"/>
      <c r="T194" s="156"/>
      <c r="U194" s="156"/>
      <c r="V194" s="156"/>
      <c r="W194" s="156"/>
      <c r="X194" s="114">
        <v>0</v>
      </c>
      <c r="Y194" s="114">
        <v>0</v>
      </c>
      <c r="Z194" s="114">
        <f t="shared" si="3"/>
        <v>0</v>
      </c>
      <c r="AA194" s="114">
        <v>0</v>
      </c>
      <c r="AB194" s="114">
        <v>0</v>
      </c>
      <c r="AC194" s="114">
        <v>0</v>
      </c>
      <c r="AD194" s="114">
        <v>0</v>
      </c>
      <c r="AE194" s="114"/>
      <c r="AF194" s="114">
        <v>0</v>
      </c>
      <c r="AG194" s="114">
        <v>0</v>
      </c>
      <c r="AH194" s="114">
        <v>0</v>
      </c>
      <c r="AI194" s="113"/>
      <c r="AK194"/>
      <c r="AL194"/>
      <c r="AM194"/>
    </row>
    <row r="195" spans="1:39" s="157" customFormat="1" x14ac:dyDescent="0.25">
      <c r="A195" s="113"/>
      <c r="B195" s="113"/>
      <c r="C195" s="113"/>
      <c r="D195" s="113"/>
      <c r="E195" s="113"/>
      <c r="F195" s="113"/>
      <c r="G195" s="113"/>
      <c r="H195" s="113"/>
      <c r="I195" s="113"/>
      <c r="J195" s="113"/>
      <c r="K195" s="114"/>
      <c r="L195" s="114"/>
      <c r="M195" s="114"/>
      <c r="N195" s="114"/>
      <c r="O195" s="114"/>
      <c r="P195" s="114"/>
      <c r="Q195" s="156"/>
      <c r="R195" s="156"/>
      <c r="S195" s="156"/>
      <c r="T195" s="156"/>
      <c r="U195" s="156"/>
      <c r="V195" s="156"/>
      <c r="W195" s="156"/>
      <c r="X195" s="114">
        <v>0</v>
      </c>
      <c r="Y195" s="114">
        <v>0</v>
      </c>
      <c r="Z195" s="114">
        <f t="shared" si="3"/>
        <v>0</v>
      </c>
      <c r="AA195" s="114">
        <v>0</v>
      </c>
      <c r="AB195" s="114">
        <v>0</v>
      </c>
      <c r="AC195" s="114">
        <v>0</v>
      </c>
      <c r="AD195" s="114">
        <v>0</v>
      </c>
      <c r="AE195" s="114"/>
      <c r="AF195" s="114">
        <v>0</v>
      </c>
      <c r="AG195" s="114">
        <v>0</v>
      </c>
      <c r="AH195" s="114">
        <v>0</v>
      </c>
      <c r="AI195" s="113"/>
      <c r="AK195"/>
      <c r="AL195"/>
      <c r="AM195"/>
    </row>
    <row r="196" spans="1:39" s="157" customFormat="1" x14ac:dyDescent="0.25">
      <c r="A196" s="113"/>
      <c r="B196" s="113"/>
      <c r="C196" s="113"/>
      <c r="D196" s="113"/>
      <c r="E196" s="113"/>
      <c r="F196" s="113"/>
      <c r="G196" s="113"/>
      <c r="H196" s="113"/>
      <c r="I196" s="113"/>
      <c r="J196" s="113"/>
      <c r="K196" s="114"/>
      <c r="L196" s="114"/>
      <c r="M196" s="114"/>
      <c r="N196" s="114"/>
      <c r="O196" s="114"/>
      <c r="P196" s="114"/>
      <c r="Q196" s="156"/>
      <c r="R196" s="156"/>
      <c r="S196" s="156"/>
      <c r="T196" s="156"/>
      <c r="U196" s="156"/>
      <c r="V196" s="156"/>
      <c r="W196" s="156"/>
      <c r="X196" s="114">
        <v>0</v>
      </c>
      <c r="Y196" s="114">
        <v>0</v>
      </c>
      <c r="Z196" s="114">
        <f t="shared" si="3"/>
        <v>0</v>
      </c>
      <c r="AA196" s="114">
        <v>0</v>
      </c>
      <c r="AB196" s="114">
        <v>0</v>
      </c>
      <c r="AC196" s="114">
        <v>0</v>
      </c>
      <c r="AD196" s="114">
        <v>0</v>
      </c>
      <c r="AE196" s="114"/>
      <c r="AF196" s="114">
        <v>0</v>
      </c>
      <c r="AG196" s="114">
        <v>0</v>
      </c>
      <c r="AH196" s="114">
        <v>0</v>
      </c>
      <c r="AI196" s="113"/>
      <c r="AK196"/>
      <c r="AL196"/>
      <c r="AM196"/>
    </row>
    <row r="197" spans="1:39" s="157" customFormat="1" x14ac:dyDescent="0.25">
      <c r="A197" s="113"/>
      <c r="B197" s="113"/>
      <c r="C197" s="113"/>
      <c r="D197" s="113"/>
      <c r="E197" s="113"/>
      <c r="F197" s="113"/>
      <c r="G197" s="113"/>
      <c r="H197" s="113"/>
      <c r="I197" s="113"/>
      <c r="J197" s="113"/>
      <c r="K197" s="114"/>
      <c r="L197" s="114"/>
      <c r="M197" s="114"/>
      <c r="N197" s="114"/>
      <c r="O197" s="114"/>
      <c r="P197" s="114"/>
      <c r="Q197" s="156"/>
      <c r="R197" s="156"/>
      <c r="S197" s="156"/>
      <c r="T197" s="156"/>
      <c r="U197" s="156"/>
      <c r="V197" s="156"/>
      <c r="W197" s="156"/>
      <c r="X197" s="114">
        <v>0</v>
      </c>
      <c r="Y197" s="114">
        <v>0</v>
      </c>
      <c r="Z197" s="114">
        <f t="shared" si="3"/>
        <v>0</v>
      </c>
      <c r="AA197" s="114">
        <v>0</v>
      </c>
      <c r="AB197" s="114">
        <v>0</v>
      </c>
      <c r="AC197" s="114">
        <v>0</v>
      </c>
      <c r="AD197" s="114">
        <v>0</v>
      </c>
      <c r="AE197" s="114"/>
      <c r="AF197" s="114">
        <v>0</v>
      </c>
      <c r="AG197" s="114">
        <v>0</v>
      </c>
      <c r="AH197" s="114">
        <v>0</v>
      </c>
      <c r="AI197" s="113"/>
      <c r="AK197"/>
      <c r="AL197"/>
      <c r="AM197"/>
    </row>
    <row r="198" spans="1:39" s="157" customFormat="1" x14ac:dyDescent="0.25">
      <c r="A198" s="113"/>
      <c r="B198" s="113"/>
      <c r="C198" s="113"/>
      <c r="D198" s="113"/>
      <c r="E198" s="113"/>
      <c r="F198" s="113"/>
      <c r="G198" s="113"/>
      <c r="H198" s="113"/>
      <c r="I198" s="113"/>
      <c r="J198" s="113"/>
      <c r="K198" s="114"/>
      <c r="L198" s="114"/>
      <c r="M198" s="114"/>
      <c r="N198" s="114"/>
      <c r="O198" s="114"/>
      <c r="P198" s="114"/>
      <c r="Q198" s="156"/>
      <c r="R198" s="156"/>
      <c r="S198" s="156"/>
      <c r="T198" s="156"/>
      <c r="U198" s="156"/>
      <c r="V198" s="156"/>
      <c r="W198" s="156"/>
      <c r="X198" s="114">
        <v>0</v>
      </c>
      <c r="Y198" s="114">
        <v>0</v>
      </c>
      <c r="Z198" s="114">
        <f t="shared" si="3"/>
        <v>0</v>
      </c>
      <c r="AA198" s="114">
        <v>0</v>
      </c>
      <c r="AB198" s="114">
        <v>0</v>
      </c>
      <c r="AC198" s="114">
        <v>0</v>
      </c>
      <c r="AD198" s="114">
        <v>0</v>
      </c>
      <c r="AE198" s="114"/>
      <c r="AF198" s="114">
        <v>0</v>
      </c>
      <c r="AG198" s="114">
        <v>0</v>
      </c>
      <c r="AH198" s="114">
        <v>0</v>
      </c>
      <c r="AI198" s="113"/>
      <c r="AK198"/>
      <c r="AL198"/>
      <c r="AM198"/>
    </row>
    <row r="199" spans="1:39" s="157" customFormat="1" x14ac:dyDescent="0.25">
      <c r="A199" s="113"/>
      <c r="B199" s="113"/>
      <c r="C199" s="113"/>
      <c r="D199" s="113"/>
      <c r="E199" s="113"/>
      <c r="F199" s="113"/>
      <c r="G199" s="113"/>
      <c r="H199" s="113"/>
      <c r="I199" s="113"/>
      <c r="J199" s="113"/>
      <c r="K199" s="114"/>
      <c r="L199" s="114"/>
      <c r="M199" s="114"/>
      <c r="N199" s="114"/>
      <c r="O199" s="114"/>
      <c r="P199" s="114"/>
      <c r="Q199" s="156"/>
      <c r="R199" s="156"/>
      <c r="S199" s="156"/>
      <c r="T199" s="156"/>
      <c r="U199" s="156"/>
      <c r="V199" s="156"/>
      <c r="W199" s="156"/>
      <c r="X199" s="114">
        <v>0</v>
      </c>
      <c r="Y199" s="114">
        <v>0</v>
      </c>
      <c r="Z199" s="114">
        <f t="shared" si="3"/>
        <v>0</v>
      </c>
      <c r="AA199" s="114">
        <v>0</v>
      </c>
      <c r="AB199" s="114">
        <v>0</v>
      </c>
      <c r="AC199" s="114">
        <v>0</v>
      </c>
      <c r="AD199" s="114">
        <v>0</v>
      </c>
      <c r="AE199" s="114"/>
      <c r="AF199" s="114">
        <v>0</v>
      </c>
      <c r="AG199" s="114">
        <v>0</v>
      </c>
      <c r="AH199" s="114">
        <v>0</v>
      </c>
      <c r="AI199" s="113"/>
      <c r="AK199"/>
      <c r="AL199"/>
      <c r="AM199"/>
    </row>
    <row r="200" spans="1:39" s="157" customFormat="1" x14ac:dyDescent="0.25">
      <c r="A200" s="113"/>
      <c r="B200" s="113"/>
      <c r="C200" s="113"/>
      <c r="D200" s="113"/>
      <c r="E200" s="113"/>
      <c r="F200" s="113"/>
      <c r="G200" s="113"/>
      <c r="H200" s="113"/>
      <c r="I200" s="113"/>
      <c r="J200" s="113"/>
      <c r="K200" s="114"/>
      <c r="L200" s="114"/>
      <c r="M200" s="114"/>
      <c r="N200" s="114"/>
      <c r="O200" s="114"/>
      <c r="P200" s="114"/>
      <c r="Q200" s="156"/>
      <c r="R200" s="156"/>
      <c r="S200" s="156"/>
      <c r="T200" s="156"/>
      <c r="U200" s="156"/>
      <c r="V200" s="156"/>
      <c r="W200" s="156"/>
      <c r="X200" s="114">
        <v>0</v>
      </c>
      <c r="Y200" s="114">
        <v>0</v>
      </c>
      <c r="Z200" s="114">
        <f t="shared" si="3"/>
        <v>0</v>
      </c>
      <c r="AA200" s="114">
        <v>0</v>
      </c>
      <c r="AB200" s="114">
        <v>0</v>
      </c>
      <c r="AC200" s="114">
        <v>0</v>
      </c>
      <c r="AD200" s="114">
        <v>0</v>
      </c>
      <c r="AE200" s="114"/>
      <c r="AF200" s="114">
        <v>0</v>
      </c>
      <c r="AG200" s="114">
        <v>0</v>
      </c>
      <c r="AH200" s="114">
        <v>0</v>
      </c>
      <c r="AI200" s="113"/>
      <c r="AK200"/>
      <c r="AL200"/>
      <c r="AM200"/>
    </row>
    <row r="201" spans="1:39" s="157" customFormat="1" x14ac:dyDescent="0.25">
      <c r="A201" s="113"/>
      <c r="B201" s="113"/>
      <c r="C201" s="113"/>
      <c r="D201" s="113"/>
      <c r="E201" s="113"/>
      <c r="F201" s="113"/>
      <c r="G201" s="113"/>
      <c r="H201" s="113"/>
      <c r="I201" s="113"/>
      <c r="J201" s="113"/>
      <c r="K201" s="114"/>
      <c r="L201" s="114"/>
      <c r="M201" s="114"/>
      <c r="N201" s="114"/>
      <c r="O201" s="114"/>
      <c r="P201" s="114"/>
      <c r="Q201" s="156"/>
      <c r="R201" s="156"/>
      <c r="S201" s="156"/>
      <c r="T201" s="156"/>
      <c r="U201" s="156"/>
      <c r="V201" s="156"/>
      <c r="W201" s="156"/>
      <c r="X201" s="114">
        <v>0</v>
      </c>
      <c r="Y201" s="114">
        <v>0</v>
      </c>
      <c r="Z201" s="114">
        <f t="shared" si="3"/>
        <v>0</v>
      </c>
      <c r="AA201" s="114">
        <v>0</v>
      </c>
      <c r="AB201" s="114">
        <v>0</v>
      </c>
      <c r="AC201" s="114">
        <v>0</v>
      </c>
      <c r="AD201" s="114">
        <v>0</v>
      </c>
      <c r="AE201" s="114"/>
      <c r="AF201" s="114">
        <v>0</v>
      </c>
      <c r="AG201" s="114">
        <v>0</v>
      </c>
      <c r="AH201" s="114">
        <v>0</v>
      </c>
      <c r="AI201" s="113"/>
      <c r="AK201"/>
      <c r="AL201"/>
      <c r="AM201"/>
    </row>
    <row r="202" spans="1:39" s="157" customFormat="1" x14ac:dyDescent="0.25">
      <c r="A202" s="113"/>
      <c r="B202" s="113"/>
      <c r="C202" s="113"/>
      <c r="D202" s="113"/>
      <c r="E202" s="113"/>
      <c r="F202" s="113"/>
      <c r="G202" s="113"/>
      <c r="H202" s="113"/>
      <c r="I202" s="113"/>
      <c r="J202" s="113"/>
      <c r="K202" s="114"/>
      <c r="L202" s="114"/>
      <c r="M202" s="114"/>
      <c r="N202" s="114"/>
      <c r="O202" s="114"/>
      <c r="P202" s="114"/>
      <c r="Q202" s="156"/>
      <c r="R202" s="156"/>
      <c r="S202" s="156"/>
      <c r="T202" s="156"/>
      <c r="U202" s="156"/>
      <c r="V202" s="156"/>
      <c r="W202" s="156"/>
      <c r="X202" s="114">
        <v>0</v>
      </c>
      <c r="Y202" s="114">
        <v>0</v>
      </c>
      <c r="Z202" s="114">
        <f t="shared" si="3"/>
        <v>0</v>
      </c>
      <c r="AA202" s="114">
        <v>0</v>
      </c>
      <c r="AB202" s="114">
        <v>0</v>
      </c>
      <c r="AC202" s="114">
        <v>0</v>
      </c>
      <c r="AD202" s="114">
        <v>0</v>
      </c>
      <c r="AE202" s="114"/>
      <c r="AF202" s="114">
        <v>0</v>
      </c>
      <c r="AG202" s="114">
        <v>0</v>
      </c>
      <c r="AH202" s="114">
        <v>0</v>
      </c>
      <c r="AI202" s="113"/>
      <c r="AK202"/>
      <c r="AL202"/>
      <c r="AM202"/>
    </row>
    <row r="203" spans="1:39" s="157" customFormat="1" x14ac:dyDescent="0.25">
      <c r="A203" s="113"/>
      <c r="B203" s="113"/>
      <c r="C203" s="113"/>
      <c r="D203" s="113"/>
      <c r="E203" s="113"/>
      <c r="F203" s="113"/>
      <c r="G203" s="113"/>
      <c r="H203" s="113"/>
      <c r="I203" s="113"/>
      <c r="J203" s="113"/>
      <c r="K203" s="114"/>
      <c r="L203" s="114"/>
      <c r="M203" s="114"/>
      <c r="N203" s="114"/>
      <c r="O203" s="114"/>
      <c r="P203" s="114"/>
      <c r="Q203" s="156"/>
      <c r="R203" s="156"/>
      <c r="S203" s="156"/>
      <c r="T203" s="156"/>
      <c r="U203" s="156"/>
      <c r="V203" s="156"/>
      <c r="W203" s="156"/>
      <c r="X203" s="114">
        <v>0</v>
      </c>
      <c r="Y203" s="114">
        <v>0</v>
      </c>
      <c r="Z203" s="114">
        <f t="shared" si="3"/>
        <v>0</v>
      </c>
      <c r="AA203" s="114">
        <v>0</v>
      </c>
      <c r="AB203" s="114">
        <v>0</v>
      </c>
      <c r="AC203" s="114">
        <v>0</v>
      </c>
      <c r="AD203" s="114">
        <v>0</v>
      </c>
      <c r="AE203" s="114"/>
      <c r="AF203" s="114">
        <v>0</v>
      </c>
      <c r="AG203" s="114">
        <v>0</v>
      </c>
      <c r="AH203" s="114">
        <v>0</v>
      </c>
      <c r="AI203" s="113"/>
      <c r="AK203"/>
      <c r="AL203"/>
      <c r="AM203"/>
    </row>
    <row r="204" spans="1:39" s="157" customFormat="1" x14ac:dyDescent="0.25">
      <c r="A204" s="113"/>
      <c r="B204" s="113"/>
      <c r="C204" s="113"/>
      <c r="D204" s="113"/>
      <c r="E204" s="113"/>
      <c r="F204" s="113"/>
      <c r="G204" s="113"/>
      <c r="H204" s="113"/>
      <c r="I204" s="113"/>
      <c r="J204" s="113"/>
      <c r="K204" s="114"/>
      <c r="L204" s="114"/>
      <c r="M204" s="114"/>
      <c r="N204" s="114"/>
      <c r="O204" s="114"/>
      <c r="P204" s="114"/>
      <c r="Q204" s="156"/>
      <c r="R204" s="156"/>
      <c r="S204" s="156"/>
      <c r="T204" s="156"/>
      <c r="U204" s="156"/>
      <c r="V204" s="156"/>
      <c r="W204" s="156"/>
      <c r="X204" s="114">
        <v>0</v>
      </c>
      <c r="Y204" s="114">
        <v>0</v>
      </c>
      <c r="Z204" s="114">
        <f t="shared" si="3"/>
        <v>0</v>
      </c>
      <c r="AA204" s="114">
        <v>0</v>
      </c>
      <c r="AB204" s="114">
        <v>0</v>
      </c>
      <c r="AC204" s="114">
        <v>0</v>
      </c>
      <c r="AD204" s="114">
        <v>0</v>
      </c>
      <c r="AE204" s="114"/>
      <c r="AF204" s="114">
        <v>0</v>
      </c>
      <c r="AG204" s="114">
        <v>0</v>
      </c>
      <c r="AH204" s="114">
        <v>0</v>
      </c>
      <c r="AI204" s="113"/>
      <c r="AK204"/>
      <c r="AL204"/>
      <c r="AM204"/>
    </row>
    <row r="205" spans="1:39" s="157" customFormat="1" x14ac:dyDescent="0.25">
      <c r="A205" s="113"/>
      <c r="B205" s="113"/>
      <c r="C205" s="113"/>
      <c r="D205" s="113"/>
      <c r="E205" s="113"/>
      <c r="F205" s="113"/>
      <c r="G205" s="113"/>
      <c r="H205" s="113"/>
      <c r="I205" s="113"/>
      <c r="J205" s="113"/>
      <c r="K205" s="114"/>
      <c r="L205" s="114"/>
      <c r="M205" s="114"/>
      <c r="N205" s="114"/>
      <c r="O205" s="114"/>
      <c r="P205" s="114"/>
      <c r="Q205" s="156"/>
      <c r="R205" s="156"/>
      <c r="S205" s="156"/>
      <c r="T205" s="156"/>
      <c r="U205" s="156"/>
      <c r="V205" s="156"/>
      <c r="W205" s="156"/>
      <c r="X205" s="114">
        <v>0</v>
      </c>
      <c r="Y205" s="114">
        <v>0</v>
      </c>
      <c r="Z205" s="114">
        <f t="shared" si="3"/>
        <v>0</v>
      </c>
      <c r="AA205" s="114">
        <v>0</v>
      </c>
      <c r="AB205" s="114">
        <v>0</v>
      </c>
      <c r="AC205" s="114">
        <v>0</v>
      </c>
      <c r="AD205" s="114">
        <v>0</v>
      </c>
      <c r="AE205" s="114"/>
      <c r="AF205" s="114">
        <v>0</v>
      </c>
      <c r="AG205" s="114">
        <v>0</v>
      </c>
      <c r="AH205" s="114">
        <v>0</v>
      </c>
      <c r="AI205" s="113"/>
      <c r="AK205"/>
      <c r="AL205"/>
      <c r="AM205"/>
    </row>
    <row r="206" spans="1:39" s="157" customFormat="1" x14ac:dyDescent="0.25">
      <c r="A206" s="113"/>
      <c r="B206" s="113"/>
      <c r="C206" s="113"/>
      <c r="D206" s="113"/>
      <c r="E206" s="113"/>
      <c r="F206" s="113"/>
      <c r="G206" s="113"/>
      <c r="H206" s="113"/>
      <c r="I206" s="113"/>
      <c r="J206" s="113"/>
      <c r="K206" s="114"/>
      <c r="L206" s="114"/>
      <c r="M206" s="114"/>
      <c r="N206" s="114"/>
      <c r="O206" s="114"/>
      <c r="P206" s="114"/>
      <c r="Q206" s="156"/>
      <c r="R206" s="156"/>
      <c r="S206" s="156"/>
      <c r="T206" s="156"/>
      <c r="U206" s="156"/>
      <c r="V206" s="156"/>
      <c r="W206" s="156"/>
      <c r="X206" s="114">
        <v>0</v>
      </c>
      <c r="Y206" s="114">
        <v>0</v>
      </c>
      <c r="Z206" s="114">
        <f t="shared" si="3"/>
        <v>0</v>
      </c>
      <c r="AA206" s="114">
        <v>0</v>
      </c>
      <c r="AB206" s="114">
        <v>0</v>
      </c>
      <c r="AC206" s="114">
        <v>0</v>
      </c>
      <c r="AD206" s="114">
        <v>0</v>
      </c>
      <c r="AE206" s="114"/>
      <c r="AF206" s="114">
        <v>0</v>
      </c>
      <c r="AG206" s="114">
        <v>0</v>
      </c>
      <c r="AH206" s="114">
        <v>0</v>
      </c>
      <c r="AI206" s="113"/>
      <c r="AK206"/>
      <c r="AL206"/>
      <c r="AM206"/>
    </row>
    <row r="207" spans="1:39" s="157" customFormat="1" x14ac:dyDescent="0.25">
      <c r="A207" s="113"/>
      <c r="B207" s="113"/>
      <c r="C207" s="113"/>
      <c r="D207" s="113"/>
      <c r="E207" s="113"/>
      <c r="F207" s="113"/>
      <c r="G207" s="113"/>
      <c r="H207" s="113"/>
      <c r="I207" s="113"/>
      <c r="J207" s="113"/>
      <c r="K207" s="114"/>
      <c r="L207" s="114"/>
      <c r="M207" s="114"/>
      <c r="N207" s="114"/>
      <c r="O207" s="114"/>
      <c r="P207" s="114"/>
      <c r="Q207" s="156"/>
      <c r="R207" s="156"/>
      <c r="S207" s="156"/>
      <c r="T207" s="156"/>
      <c r="U207" s="156"/>
      <c r="V207" s="156"/>
      <c r="W207" s="156"/>
      <c r="X207" s="114">
        <v>0</v>
      </c>
      <c r="Y207" s="114">
        <v>0</v>
      </c>
      <c r="Z207" s="114">
        <f t="shared" si="3"/>
        <v>0</v>
      </c>
      <c r="AA207" s="114">
        <v>0</v>
      </c>
      <c r="AB207" s="114">
        <v>0</v>
      </c>
      <c r="AC207" s="114">
        <v>0</v>
      </c>
      <c r="AD207" s="114">
        <v>0</v>
      </c>
      <c r="AE207" s="114"/>
      <c r="AF207" s="114">
        <v>0</v>
      </c>
      <c r="AG207" s="114">
        <v>0</v>
      </c>
      <c r="AH207" s="114">
        <v>0</v>
      </c>
      <c r="AI207" s="113"/>
      <c r="AK207"/>
      <c r="AL207"/>
      <c r="AM207"/>
    </row>
    <row r="208" spans="1:39" s="157" customFormat="1" x14ac:dyDescent="0.25">
      <c r="A208" s="113"/>
      <c r="B208" s="113"/>
      <c r="C208" s="113"/>
      <c r="D208" s="113"/>
      <c r="E208" s="113"/>
      <c r="F208" s="113"/>
      <c r="G208" s="113"/>
      <c r="H208" s="113"/>
      <c r="I208" s="113"/>
      <c r="J208" s="113"/>
      <c r="K208" s="114"/>
      <c r="L208" s="114"/>
      <c r="M208" s="114"/>
      <c r="N208" s="114"/>
      <c r="O208" s="114"/>
      <c r="P208" s="114"/>
      <c r="Q208" s="156"/>
      <c r="R208" s="156"/>
      <c r="S208" s="156"/>
      <c r="T208" s="156"/>
      <c r="U208" s="156"/>
      <c r="V208" s="156"/>
      <c r="W208" s="156"/>
      <c r="X208" s="114">
        <v>0</v>
      </c>
      <c r="Y208" s="114">
        <v>0</v>
      </c>
      <c r="Z208" s="114">
        <f t="shared" si="3"/>
        <v>0</v>
      </c>
      <c r="AA208" s="114">
        <v>0</v>
      </c>
      <c r="AB208" s="114">
        <v>0</v>
      </c>
      <c r="AC208" s="114">
        <v>0</v>
      </c>
      <c r="AD208" s="114">
        <v>0</v>
      </c>
      <c r="AE208" s="114"/>
      <c r="AF208" s="114">
        <v>0</v>
      </c>
      <c r="AG208" s="114">
        <v>0</v>
      </c>
      <c r="AH208" s="114">
        <v>0</v>
      </c>
      <c r="AI208" s="113"/>
      <c r="AK208"/>
      <c r="AL208"/>
      <c r="AM208"/>
    </row>
    <row r="209" spans="1:39" s="157" customFormat="1" x14ac:dyDescent="0.25">
      <c r="A209" s="113"/>
      <c r="B209" s="113"/>
      <c r="C209" s="113"/>
      <c r="D209" s="113"/>
      <c r="E209" s="113"/>
      <c r="F209" s="113"/>
      <c r="G209" s="113"/>
      <c r="H209" s="113"/>
      <c r="I209" s="113"/>
      <c r="J209" s="113"/>
      <c r="K209" s="114"/>
      <c r="L209" s="114"/>
      <c r="M209" s="114"/>
      <c r="N209" s="114"/>
      <c r="O209" s="114"/>
      <c r="P209" s="114"/>
      <c r="Q209" s="156"/>
      <c r="R209" s="156"/>
      <c r="S209" s="156"/>
      <c r="T209" s="156"/>
      <c r="U209" s="156"/>
      <c r="V209" s="156"/>
      <c r="W209" s="156"/>
      <c r="X209" s="114">
        <v>0</v>
      </c>
      <c r="Y209" s="114">
        <v>0</v>
      </c>
      <c r="Z209" s="114">
        <f t="shared" si="3"/>
        <v>0</v>
      </c>
      <c r="AA209" s="114">
        <v>0</v>
      </c>
      <c r="AB209" s="114">
        <v>0</v>
      </c>
      <c r="AC209" s="114">
        <v>0</v>
      </c>
      <c r="AD209" s="114">
        <v>0</v>
      </c>
      <c r="AE209" s="114"/>
      <c r="AF209" s="114">
        <v>0</v>
      </c>
      <c r="AG209" s="114">
        <v>0</v>
      </c>
      <c r="AH209" s="114">
        <v>0</v>
      </c>
      <c r="AI209" s="113"/>
      <c r="AK209"/>
      <c r="AL209"/>
      <c r="AM209"/>
    </row>
    <row r="210" spans="1:39" s="157" customFormat="1" x14ac:dyDescent="0.25">
      <c r="A210" s="113"/>
      <c r="B210" s="113"/>
      <c r="C210" s="113"/>
      <c r="D210" s="113"/>
      <c r="E210" s="113"/>
      <c r="F210" s="113"/>
      <c r="G210" s="113"/>
      <c r="H210" s="113"/>
      <c r="I210" s="113"/>
      <c r="J210" s="113"/>
      <c r="K210" s="114"/>
      <c r="L210" s="114"/>
      <c r="M210" s="114"/>
      <c r="N210" s="114"/>
      <c r="O210" s="114"/>
      <c r="P210" s="114"/>
      <c r="Q210" s="156"/>
      <c r="R210" s="156"/>
      <c r="S210" s="156"/>
      <c r="T210" s="156"/>
      <c r="U210" s="156"/>
      <c r="V210" s="156"/>
      <c r="W210" s="156"/>
      <c r="X210" s="114">
        <v>0</v>
      </c>
      <c r="Y210" s="114">
        <v>0</v>
      </c>
      <c r="Z210" s="114">
        <f t="shared" si="3"/>
        <v>0</v>
      </c>
      <c r="AA210" s="114">
        <v>0</v>
      </c>
      <c r="AB210" s="114">
        <v>0</v>
      </c>
      <c r="AC210" s="114">
        <v>0</v>
      </c>
      <c r="AD210" s="114">
        <v>0</v>
      </c>
      <c r="AE210" s="114"/>
      <c r="AF210" s="114">
        <v>0</v>
      </c>
      <c r="AG210" s="114">
        <v>0</v>
      </c>
      <c r="AH210" s="114">
        <v>0</v>
      </c>
      <c r="AI210" s="113"/>
      <c r="AK210"/>
      <c r="AL210"/>
      <c r="AM210"/>
    </row>
    <row r="211" spans="1:39" s="157" customFormat="1" x14ac:dyDescent="0.25">
      <c r="A211" s="113"/>
      <c r="B211" s="113"/>
      <c r="C211" s="113"/>
      <c r="D211" s="113"/>
      <c r="E211" s="113"/>
      <c r="F211" s="113"/>
      <c r="G211" s="113"/>
      <c r="H211" s="113"/>
      <c r="I211" s="113"/>
      <c r="J211" s="113"/>
      <c r="K211" s="114"/>
      <c r="L211" s="114"/>
      <c r="M211" s="114"/>
      <c r="N211" s="114"/>
      <c r="O211" s="114"/>
      <c r="P211" s="114"/>
      <c r="Q211" s="156"/>
      <c r="R211" s="156"/>
      <c r="S211" s="156"/>
      <c r="T211" s="156"/>
      <c r="U211" s="156"/>
      <c r="V211" s="156"/>
      <c r="W211" s="156"/>
      <c r="X211" s="114">
        <v>0</v>
      </c>
      <c r="Y211" s="114">
        <v>0</v>
      </c>
      <c r="Z211" s="114">
        <f t="shared" si="3"/>
        <v>0</v>
      </c>
      <c r="AA211" s="114">
        <v>0</v>
      </c>
      <c r="AB211" s="114">
        <v>0</v>
      </c>
      <c r="AC211" s="114">
        <v>0</v>
      </c>
      <c r="AD211" s="114">
        <v>0</v>
      </c>
      <c r="AE211" s="114"/>
      <c r="AF211" s="114">
        <v>0</v>
      </c>
      <c r="AG211" s="114">
        <v>0</v>
      </c>
      <c r="AH211" s="114">
        <v>0</v>
      </c>
      <c r="AI211" s="113"/>
      <c r="AK211"/>
      <c r="AL211"/>
      <c r="AM211"/>
    </row>
    <row r="212" spans="1:39" s="157" customFormat="1" x14ac:dyDescent="0.25">
      <c r="A212" s="113"/>
      <c r="B212" s="113"/>
      <c r="C212" s="113"/>
      <c r="D212" s="113"/>
      <c r="E212" s="113"/>
      <c r="F212" s="113"/>
      <c r="G212" s="113"/>
      <c r="H212" s="113"/>
      <c r="I212" s="113"/>
      <c r="J212" s="113"/>
      <c r="K212" s="114"/>
      <c r="L212" s="114"/>
      <c r="M212" s="114"/>
      <c r="N212" s="114"/>
      <c r="O212" s="114"/>
      <c r="P212" s="114"/>
      <c r="Q212" s="156"/>
      <c r="R212" s="156"/>
      <c r="S212" s="156"/>
      <c r="T212" s="156"/>
      <c r="U212" s="156"/>
      <c r="V212" s="156"/>
      <c r="W212" s="156"/>
      <c r="X212" s="114">
        <v>0</v>
      </c>
      <c r="Y212" s="114">
        <v>0</v>
      </c>
      <c r="Z212" s="114">
        <f t="shared" si="3"/>
        <v>0</v>
      </c>
      <c r="AA212" s="114">
        <v>0</v>
      </c>
      <c r="AB212" s="114">
        <v>0</v>
      </c>
      <c r="AC212" s="114">
        <v>0</v>
      </c>
      <c r="AD212" s="114">
        <v>0</v>
      </c>
      <c r="AE212" s="114"/>
      <c r="AF212" s="114">
        <v>0</v>
      </c>
      <c r="AG212" s="114">
        <v>0</v>
      </c>
      <c r="AH212" s="114">
        <v>0</v>
      </c>
      <c r="AI212" s="113"/>
      <c r="AK212"/>
      <c r="AL212"/>
      <c r="AM212"/>
    </row>
    <row r="213" spans="1:39" s="157" customFormat="1" x14ac:dyDescent="0.25">
      <c r="A213" s="113"/>
      <c r="B213" s="113"/>
      <c r="C213" s="113"/>
      <c r="D213" s="113"/>
      <c r="E213" s="113"/>
      <c r="F213" s="113"/>
      <c r="G213" s="113"/>
      <c r="H213" s="113"/>
      <c r="I213" s="113"/>
      <c r="J213" s="113"/>
      <c r="K213" s="114"/>
      <c r="L213" s="114"/>
      <c r="M213" s="114"/>
      <c r="N213" s="114"/>
      <c r="O213" s="114"/>
      <c r="P213" s="114"/>
      <c r="Q213" s="156"/>
      <c r="R213" s="156"/>
      <c r="S213" s="156"/>
      <c r="T213" s="156"/>
      <c r="U213" s="156"/>
      <c r="V213" s="156"/>
      <c r="W213" s="156"/>
      <c r="X213" s="114">
        <v>0</v>
      </c>
      <c r="Y213" s="114">
        <v>0</v>
      </c>
      <c r="Z213" s="114">
        <f t="shared" si="3"/>
        <v>0</v>
      </c>
      <c r="AA213" s="114">
        <v>0</v>
      </c>
      <c r="AB213" s="114">
        <v>0</v>
      </c>
      <c r="AC213" s="114">
        <v>0</v>
      </c>
      <c r="AD213" s="114">
        <v>0</v>
      </c>
      <c r="AE213" s="114"/>
      <c r="AF213" s="114">
        <v>0</v>
      </c>
      <c r="AG213" s="114">
        <v>0</v>
      </c>
      <c r="AH213" s="114">
        <v>0</v>
      </c>
      <c r="AI213" s="113"/>
      <c r="AK213"/>
      <c r="AL213"/>
      <c r="AM213"/>
    </row>
    <row r="214" spans="1:39" s="157" customFormat="1" x14ac:dyDescent="0.25">
      <c r="A214" s="113"/>
      <c r="B214" s="113"/>
      <c r="C214" s="113"/>
      <c r="D214" s="113"/>
      <c r="E214" s="113"/>
      <c r="F214" s="113"/>
      <c r="G214" s="113"/>
      <c r="H214" s="113"/>
      <c r="I214" s="113"/>
      <c r="J214" s="113"/>
      <c r="K214" s="114"/>
      <c r="L214" s="114"/>
      <c r="M214" s="114"/>
      <c r="N214" s="114"/>
      <c r="O214" s="114"/>
      <c r="P214" s="114"/>
      <c r="Q214" s="156"/>
      <c r="R214" s="156"/>
      <c r="S214" s="156"/>
      <c r="T214" s="156"/>
      <c r="U214" s="156"/>
      <c r="V214" s="156"/>
      <c r="W214" s="156"/>
      <c r="X214" s="114">
        <v>0</v>
      </c>
      <c r="Y214" s="114">
        <v>0</v>
      </c>
      <c r="Z214" s="114">
        <f t="shared" si="3"/>
        <v>0</v>
      </c>
      <c r="AA214" s="114">
        <v>0</v>
      </c>
      <c r="AB214" s="114">
        <v>0</v>
      </c>
      <c r="AC214" s="114">
        <v>0</v>
      </c>
      <c r="AD214" s="114">
        <v>0</v>
      </c>
      <c r="AE214" s="114"/>
      <c r="AF214" s="114">
        <v>0</v>
      </c>
      <c r="AG214" s="114">
        <v>0</v>
      </c>
      <c r="AH214" s="114">
        <v>0</v>
      </c>
      <c r="AI214" s="113"/>
      <c r="AK214"/>
      <c r="AL214"/>
      <c r="AM214"/>
    </row>
    <row r="215" spans="1:39" s="157" customFormat="1" x14ac:dyDescent="0.25">
      <c r="A215" s="113"/>
      <c r="B215" s="113"/>
      <c r="C215" s="113"/>
      <c r="D215" s="113"/>
      <c r="E215" s="113"/>
      <c r="F215" s="113"/>
      <c r="G215" s="113"/>
      <c r="H215" s="113"/>
      <c r="I215" s="113"/>
      <c r="J215" s="113"/>
      <c r="K215" s="114"/>
      <c r="L215" s="114"/>
      <c r="M215" s="114"/>
      <c r="N215" s="114"/>
      <c r="O215" s="114"/>
      <c r="P215" s="114"/>
      <c r="Q215" s="156"/>
      <c r="R215" s="156"/>
      <c r="S215" s="156"/>
      <c r="T215" s="156"/>
      <c r="U215" s="156"/>
      <c r="V215" s="156"/>
      <c r="W215" s="156"/>
      <c r="X215" s="114">
        <v>0</v>
      </c>
      <c r="Y215" s="114">
        <v>0</v>
      </c>
      <c r="Z215" s="114">
        <f t="shared" si="3"/>
        <v>0</v>
      </c>
      <c r="AA215" s="114">
        <v>0</v>
      </c>
      <c r="AB215" s="114">
        <v>0</v>
      </c>
      <c r="AC215" s="114">
        <v>0</v>
      </c>
      <c r="AD215" s="114">
        <v>0</v>
      </c>
      <c r="AE215" s="114"/>
      <c r="AF215" s="114">
        <v>0</v>
      </c>
      <c r="AG215" s="114">
        <v>0</v>
      </c>
      <c r="AH215" s="114">
        <v>0</v>
      </c>
      <c r="AI215" s="113"/>
      <c r="AK215"/>
      <c r="AL215"/>
      <c r="AM215"/>
    </row>
    <row r="216" spans="1:39" s="157" customFormat="1" x14ac:dyDescent="0.25">
      <c r="A216" s="113"/>
      <c r="B216" s="113"/>
      <c r="C216" s="113"/>
      <c r="D216" s="113"/>
      <c r="E216" s="113"/>
      <c r="F216" s="113"/>
      <c r="G216" s="113"/>
      <c r="H216" s="113"/>
      <c r="I216" s="113"/>
      <c r="J216" s="113"/>
      <c r="K216" s="114"/>
      <c r="L216" s="114"/>
      <c r="M216" s="114"/>
      <c r="N216" s="114"/>
      <c r="O216" s="114"/>
      <c r="P216" s="114"/>
      <c r="Q216" s="156"/>
      <c r="R216" s="156"/>
      <c r="S216" s="156"/>
      <c r="T216" s="156"/>
      <c r="U216" s="156"/>
      <c r="V216" s="156"/>
      <c r="W216" s="156"/>
      <c r="X216" s="114">
        <v>0</v>
      </c>
      <c r="Y216" s="114">
        <v>0</v>
      </c>
      <c r="Z216" s="114">
        <f t="shared" si="3"/>
        <v>0</v>
      </c>
      <c r="AA216" s="114">
        <v>0</v>
      </c>
      <c r="AB216" s="114">
        <v>0</v>
      </c>
      <c r="AC216" s="114">
        <v>0</v>
      </c>
      <c r="AD216" s="114">
        <v>0</v>
      </c>
      <c r="AE216" s="114"/>
      <c r="AF216" s="114">
        <v>0</v>
      </c>
      <c r="AG216" s="114">
        <v>0</v>
      </c>
      <c r="AH216" s="114">
        <v>0</v>
      </c>
      <c r="AI216" s="113"/>
      <c r="AK216"/>
      <c r="AL216"/>
      <c r="AM216"/>
    </row>
    <row r="217" spans="1:39" s="157" customFormat="1" x14ac:dyDescent="0.25">
      <c r="A217" s="113"/>
      <c r="B217" s="113"/>
      <c r="C217" s="113"/>
      <c r="D217" s="113"/>
      <c r="E217" s="113"/>
      <c r="F217" s="113"/>
      <c r="G217" s="113"/>
      <c r="H217" s="113"/>
      <c r="I217" s="113"/>
      <c r="J217" s="113"/>
      <c r="K217" s="114"/>
      <c r="L217" s="114"/>
      <c r="M217" s="114"/>
      <c r="N217" s="114"/>
      <c r="O217" s="114"/>
      <c r="P217" s="114"/>
      <c r="Q217" s="156"/>
      <c r="R217" s="156"/>
      <c r="S217" s="156"/>
      <c r="T217" s="156"/>
      <c r="U217" s="156"/>
      <c r="V217" s="156"/>
      <c r="W217" s="156"/>
      <c r="X217" s="114">
        <v>0</v>
      </c>
      <c r="Y217" s="114">
        <v>0</v>
      </c>
      <c r="Z217" s="114">
        <f t="shared" si="3"/>
        <v>0</v>
      </c>
      <c r="AA217" s="114">
        <v>0</v>
      </c>
      <c r="AB217" s="114">
        <v>0</v>
      </c>
      <c r="AC217" s="114">
        <v>0</v>
      </c>
      <c r="AD217" s="114">
        <v>0</v>
      </c>
      <c r="AE217" s="114"/>
      <c r="AF217" s="114">
        <v>0</v>
      </c>
      <c r="AG217" s="114">
        <v>0</v>
      </c>
      <c r="AH217" s="114">
        <v>0</v>
      </c>
      <c r="AI217" s="113"/>
      <c r="AK217"/>
      <c r="AL217"/>
      <c r="AM217"/>
    </row>
    <row r="218" spans="1:39" s="157" customFormat="1" x14ac:dyDescent="0.25">
      <c r="A218" s="113"/>
      <c r="B218" s="113"/>
      <c r="C218" s="113"/>
      <c r="D218" s="113"/>
      <c r="E218" s="113"/>
      <c r="F218" s="113"/>
      <c r="G218" s="113"/>
      <c r="H218" s="113"/>
      <c r="I218" s="113"/>
      <c r="J218" s="113"/>
      <c r="K218" s="114"/>
      <c r="L218" s="114"/>
      <c r="M218" s="114"/>
      <c r="N218" s="114"/>
      <c r="O218" s="114"/>
      <c r="P218" s="114"/>
      <c r="Q218" s="156"/>
      <c r="R218" s="156"/>
      <c r="S218" s="156"/>
      <c r="T218" s="156"/>
      <c r="U218" s="156"/>
      <c r="V218" s="156"/>
      <c r="W218" s="156"/>
      <c r="X218" s="114">
        <v>0</v>
      </c>
      <c r="Y218" s="114">
        <v>0</v>
      </c>
      <c r="Z218" s="114">
        <f t="shared" si="3"/>
        <v>0</v>
      </c>
      <c r="AA218" s="114">
        <v>0</v>
      </c>
      <c r="AB218" s="114">
        <v>0</v>
      </c>
      <c r="AC218" s="114">
        <v>0</v>
      </c>
      <c r="AD218" s="114">
        <v>0</v>
      </c>
      <c r="AE218" s="114"/>
      <c r="AF218" s="114">
        <v>0</v>
      </c>
      <c r="AG218" s="114">
        <v>0</v>
      </c>
      <c r="AH218" s="114">
        <v>0</v>
      </c>
      <c r="AI218" s="113"/>
      <c r="AK218"/>
      <c r="AL218"/>
      <c r="AM218"/>
    </row>
    <row r="219" spans="1:39" s="157" customFormat="1" x14ac:dyDescent="0.25">
      <c r="A219" s="113"/>
      <c r="B219" s="113"/>
      <c r="C219" s="113"/>
      <c r="D219" s="113"/>
      <c r="E219" s="113"/>
      <c r="F219" s="113"/>
      <c r="G219" s="113"/>
      <c r="H219" s="113"/>
      <c r="I219" s="113"/>
      <c r="J219" s="113"/>
      <c r="K219" s="114"/>
      <c r="L219" s="114"/>
      <c r="M219" s="114"/>
      <c r="N219" s="114"/>
      <c r="O219" s="114"/>
      <c r="P219" s="114"/>
      <c r="Q219" s="156"/>
      <c r="R219" s="156"/>
      <c r="S219" s="156"/>
      <c r="T219" s="156"/>
      <c r="U219" s="156"/>
      <c r="V219" s="156"/>
      <c r="W219" s="156"/>
      <c r="X219" s="114">
        <v>0</v>
      </c>
      <c r="Y219" s="114">
        <v>0</v>
      </c>
      <c r="Z219" s="114">
        <f t="shared" si="3"/>
        <v>0</v>
      </c>
      <c r="AA219" s="114">
        <v>0</v>
      </c>
      <c r="AB219" s="114">
        <v>0</v>
      </c>
      <c r="AC219" s="114">
        <v>0</v>
      </c>
      <c r="AD219" s="114">
        <v>0</v>
      </c>
      <c r="AE219" s="114"/>
      <c r="AF219" s="114">
        <v>0</v>
      </c>
      <c r="AG219" s="114">
        <v>0</v>
      </c>
      <c r="AH219" s="114">
        <v>0</v>
      </c>
      <c r="AI219" s="113"/>
      <c r="AK219"/>
      <c r="AL219"/>
      <c r="AM219"/>
    </row>
    <row r="220" spans="1:39" s="157" customFormat="1" x14ac:dyDescent="0.25">
      <c r="A220" s="113"/>
      <c r="B220" s="113"/>
      <c r="C220" s="113"/>
      <c r="D220" s="113"/>
      <c r="E220" s="113"/>
      <c r="F220" s="113"/>
      <c r="G220" s="113"/>
      <c r="H220" s="113"/>
      <c r="I220" s="113"/>
      <c r="J220" s="113"/>
      <c r="K220" s="114"/>
      <c r="L220" s="114"/>
      <c r="M220" s="114"/>
      <c r="N220" s="114"/>
      <c r="O220" s="114"/>
      <c r="P220" s="114"/>
      <c r="Q220" s="156"/>
      <c r="R220" s="156"/>
      <c r="S220" s="156"/>
      <c r="T220" s="156"/>
      <c r="U220" s="156"/>
      <c r="V220" s="156"/>
      <c r="W220" s="156"/>
      <c r="X220" s="114">
        <v>0</v>
      </c>
      <c r="Y220" s="114">
        <v>0</v>
      </c>
      <c r="Z220" s="114">
        <f t="shared" si="3"/>
        <v>0</v>
      </c>
      <c r="AA220" s="114">
        <v>0</v>
      </c>
      <c r="AB220" s="114">
        <v>0</v>
      </c>
      <c r="AC220" s="114">
        <v>0</v>
      </c>
      <c r="AD220" s="114">
        <v>0</v>
      </c>
      <c r="AE220" s="114"/>
      <c r="AF220" s="114">
        <v>0</v>
      </c>
      <c r="AG220" s="114">
        <v>0</v>
      </c>
      <c r="AH220" s="114">
        <v>0</v>
      </c>
      <c r="AI220" s="113"/>
      <c r="AK220"/>
      <c r="AL220"/>
      <c r="AM220"/>
    </row>
    <row r="221" spans="1:39" s="157" customFormat="1" x14ac:dyDescent="0.25">
      <c r="A221" s="113"/>
      <c r="B221" s="113"/>
      <c r="C221" s="113"/>
      <c r="D221" s="113"/>
      <c r="E221" s="113"/>
      <c r="F221" s="113"/>
      <c r="G221" s="113"/>
      <c r="H221" s="113"/>
      <c r="I221" s="113"/>
      <c r="J221" s="113"/>
      <c r="K221" s="114"/>
      <c r="L221" s="114"/>
      <c r="M221" s="114"/>
      <c r="N221" s="114"/>
      <c r="O221" s="114"/>
      <c r="P221" s="114"/>
      <c r="Q221" s="156"/>
      <c r="R221" s="156"/>
      <c r="S221" s="156"/>
      <c r="T221" s="156"/>
      <c r="U221" s="156"/>
      <c r="V221" s="156"/>
      <c r="W221" s="156"/>
      <c r="X221" s="114">
        <v>0</v>
      </c>
      <c r="Y221" s="114">
        <v>0</v>
      </c>
      <c r="Z221" s="114">
        <f t="shared" si="3"/>
        <v>0</v>
      </c>
      <c r="AA221" s="114">
        <v>0</v>
      </c>
      <c r="AB221" s="114">
        <v>0</v>
      </c>
      <c r="AC221" s="114">
        <v>0</v>
      </c>
      <c r="AD221" s="114">
        <v>0</v>
      </c>
      <c r="AE221" s="114"/>
      <c r="AF221" s="114">
        <v>0</v>
      </c>
      <c r="AG221" s="114">
        <v>0</v>
      </c>
      <c r="AH221" s="114">
        <v>0</v>
      </c>
      <c r="AI221" s="113"/>
      <c r="AK221"/>
      <c r="AL221"/>
      <c r="AM221"/>
    </row>
    <row r="222" spans="1:39" s="157" customFormat="1" x14ac:dyDescent="0.25">
      <c r="A222" s="113"/>
      <c r="B222" s="113"/>
      <c r="C222" s="113"/>
      <c r="D222" s="113"/>
      <c r="E222" s="113"/>
      <c r="F222" s="113"/>
      <c r="G222" s="113"/>
      <c r="H222" s="113"/>
      <c r="I222" s="113"/>
      <c r="J222" s="113"/>
      <c r="K222" s="114"/>
      <c r="L222" s="114"/>
      <c r="M222" s="114"/>
      <c r="N222" s="114"/>
      <c r="O222" s="114"/>
      <c r="P222" s="114"/>
      <c r="Q222" s="156"/>
      <c r="R222" s="156"/>
      <c r="S222" s="156"/>
      <c r="T222" s="156"/>
      <c r="U222" s="156"/>
      <c r="V222" s="156"/>
      <c r="W222" s="156"/>
      <c r="X222" s="114">
        <v>0</v>
      </c>
      <c r="Y222" s="114">
        <v>0</v>
      </c>
      <c r="Z222" s="114">
        <f t="shared" si="3"/>
        <v>0</v>
      </c>
      <c r="AA222" s="114">
        <v>0</v>
      </c>
      <c r="AB222" s="114">
        <v>0</v>
      </c>
      <c r="AC222" s="114">
        <v>0</v>
      </c>
      <c r="AD222" s="114">
        <v>0</v>
      </c>
      <c r="AE222" s="114"/>
      <c r="AF222" s="114">
        <v>0</v>
      </c>
      <c r="AG222" s="114">
        <v>0</v>
      </c>
      <c r="AH222" s="114">
        <v>0</v>
      </c>
      <c r="AI222" s="113"/>
      <c r="AK222"/>
      <c r="AL222"/>
      <c r="AM222"/>
    </row>
    <row r="223" spans="1:39" s="157" customFormat="1" x14ac:dyDescent="0.25">
      <c r="A223" s="113"/>
      <c r="B223" s="113"/>
      <c r="C223" s="113"/>
      <c r="D223" s="113"/>
      <c r="E223" s="113"/>
      <c r="F223" s="113"/>
      <c r="G223" s="113"/>
      <c r="H223" s="113"/>
      <c r="I223" s="113"/>
      <c r="J223" s="113"/>
      <c r="K223" s="114"/>
      <c r="L223" s="114"/>
      <c r="M223" s="114"/>
      <c r="N223" s="114"/>
      <c r="O223" s="114"/>
      <c r="P223" s="114"/>
      <c r="Q223" s="156"/>
      <c r="R223" s="156"/>
      <c r="S223" s="156"/>
      <c r="T223" s="156"/>
      <c r="U223" s="156"/>
      <c r="V223" s="156"/>
      <c r="W223" s="156"/>
      <c r="X223" s="114">
        <v>0</v>
      </c>
      <c r="Y223" s="114">
        <v>0</v>
      </c>
      <c r="Z223" s="114">
        <f t="shared" si="3"/>
        <v>0</v>
      </c>
      <c r="AA223" s="114">
        <v>0</v>
      </c>
      <c r="AB223" s="114">
        <v>0</v>
      </c>
      <c r="AC223" s="114">
        <v>0</v>
      </c>
      <c r="AD223" s="114">
        <v>0</v>
      </c>
      <c r="AE223" s="114"/>
      <c r="AF223" s="114">
        <v>0</v>
      </c>
      <c r="AG223" s="114">
        <v>0</v>
      </c>
      <c r="AH223" s="114">
        <v>0</v>
      </c>
      <c r="AI223" s="113"/>
      <c r="AK223"/>
      <c r="AL223"/>
      <c r="AM223"/>
    </row>
    <row r="224" spans="1:39" s="157" customFormat="1" x14ac:dyDescent="0.25">
      <c r="A224" s="113"/>
      <c r="B224" s="113"/>
      <c r="C224" s="113"/>
      <c r="D224" s="113"/>
      <c r="E224" s="113"/>
      <c r="F224" s="113"/>
      <c r="G224" s="113"/>
      <c r="H224" s="113"/>
      <c r="I224" s="113"/>
      <c r="J224" s="113"/>
      <c r="K224" s="114"/>
      <c r="L224" s="114"/>
      <c r="M224" s="114"/>
      <c r="N224" s="114"/>
      <c r="O224" s="114"/>
      <c r="P224" s="114"/>
      <c r="Q224" s="156"/>
      <c r="R224" s="156"/>
      <c r="S224" s="156"/>
      <c r="T224" s="156"/>
      <c r="U224" s="156"/>
      <c r="V224" s="156"/>
      <c r="W224" s="156"/>
      <c r="X224" s="114">
        <v>0</v>
      </c>
      <c r="Y224" s="114">
        <v>0</v>
      </c>
      <c r="Z224" s="114">
        <f t="shared" si="3"/>
        <v>0</v>
      </c>
      <c r="AA224" s="114">
        <v>0</v>
      </c>
      <c r="AB224" s="114">
        <v>0</v>
      </c>
      <c r="AC224" s="114">
        <v>0</v>
      </c>
      <c r="AD224" s="114">
        <v>0</v>
      </c>
      <c r="AE224" s="114"/>
      <c r="AF224" s="114">
        <v>0</v>
      </c>
      <c r="AG224" s="114">
        <v>0</v>
      </c>
      <c r="AH224" s="114">
        <v>0</v>
      </c>
      <c r="AI224" s="113"/>
      <c r="AK224"/>
      <c r="AL224"/>
      <c r="AM224"/>
    </row>
    <row r="225" spans="1:39" s="157" customFormat="1" x14ac:dyDescent="0.25">
      <c r="A225" s="113"/>
      <c r="B225" s="113"/>
      <c r="C225" s="113"/>
      <c r="D225" s="113"/>
      <c r="E225" s="113"/>
      <c r="F225" s="113"/>
      <c r="G225" s="113"/>
      <c r="H225" s="113"/>
      <c r="I225" s="113"/>
      <c r="J225" s="113"/>
      <c r="K225" s="114"/>
      <c r="L225" s="114"/>
      <c r="M225" s="114"/>
      <c r="N225" s="114"/>
      <c r="O225" s="114"/>
      <c r="P225" s="114"/>
      <c r="Q225" s="156"/>
      <c r="R225" s="156"/>
      <c r="S225" s="156"/>
      <c r="T225" s="156"/>
      <c r="U225" s="156"/>
      <c r="V225" s="156"/>
      <c r="W225" s="156"/>
      <c r="X225" s="114">
        <v>0</v>
      </c>
      <c r="Y225" s="114">
        <v>0</v>
      </c>
      <c r="Z225" s="114">
        <f t="shared" si="3"/>
        <v>0</v>
      </c>
      <c r="AA225" s="114">
        <v>0</v>
      </c>
      <c r="AB225" s="114">
        <v>0</v>
      </c>
      <c r="AC225" s="114">
        <v>0</v>
      </c>
      <c r="AD225" s="114">
        <v>0</v>
      </c>
      <c r="AE225" s="114"/>
      <c r="AF225" s="114">
        <v>0</v>
      </c>
      <c r="AG225" s="114">
        <v>0</v>
      </c>
      <c r="AH225" s="114">
        <v>0</v>
      </c>
      <c r="AI225" s="113"/>
      <c r="AK225"/>
      <c r="AL225"/>
      <c r="AM225"/>
    </row>
    <row r="226" spans="1:39" s="157" customFormat="1" x14ac:dyDescent="0.25">
      <c r="A226" s="113"/>
      <c r="B226" s="113"/>
      <c r="C226" s="113"/>
      <c r="D226" s="113"/>
      <c r="E226" s="113"/>
      <c r="F226" s="113"/>
      <c r="G226" s="113"/>
      <c r="H226" s="113"/>
      <c r="I226" s="113"/>
      <c r="J226" s="113"/>
      <c r="K226" s="114"/>
      <c r="L226" s="114"/>
      <c r="M226" s="114"/>
      <c r="N226" s="114"/>
      <c r="O226" s="114"/>
      <c r="P226" s="114"/>
      <c r="Q226" s="156"/>
      <c r="R226" s="156"/>
      <c r="S226" s="156"/>
      <c r="T226" s="156"/>
      <c r="U226" s="156"/>
      <c r="V226" s="156"/>
      <c r="W226" s="156"/>
      <c r="X226" s="114">
        <v>0</v>
      </c>
      <c r="Y226" s="114">
        <v>0</v>
      </c>
      <c r="Z226" s="114">
        <f t="shared" si="3"/>
        <v>0</v>
      </c>
      <c r="AA226" s="114">
        <v>0</v>
      </c>
      <c r="AB226" s="114">
        <v>0</v>
      </c>
      <c r="AC226" s="114">
        <v>0</v>
      </c>
      <c r="AD226" s="114">
        <v>0</v>
      </c>
      <c r="AE226" s="114"/>
      <c r="AF226" s="114">
        <v>0</v>
      </c>
      <c r="AG226" s="114">
        <v>0</v>
      </c>
      <c r="AH226" s="114">
        <v>0</v>
      </c>
      <c r="AI226" s="113"/>
      <c r="AK226"/>
      <c r="AL226"/>
      <c r="AM226"/>
    </row>
    <row r="227" spans="1:39" s="157" customFormat="1" x14ac:dyDescent="0.25">
      <c r="A227" s="113"/>
      <c r="B227" s="113"/>
      <c r="C227" s="113"/>
      <c r="D227" s="113"/>
      <c r="E227" s="113"/>
      <c r="F227" s="113"/>
      <c r="G227" s="113"/>
      <c r="H227" s="113"/>
      <c r="I227" s="113"/>
      <c r="J227" s="113"/>
      <c r="K227" s="114"/>
      <c r="L227" s="114"/>
      <c r="M227" s="114"/>
      <c r="N227" s="114"/>
      <c r="O227" s="114"/>
      <c r="P227" s="114"/>
      <c r="Q227" s="156"/>
      <c r="R227" s="156"/>
      <c r="S227" s="156"/>
      <c r="T227" s="156"/>
      <c r="U227" s="156"/>
      <c r="V227" s="156"/>
      <c r="W227" s="156"/>
      <c r="X227" s="114">
        <v>0</v>
      </c>
      <c r="Y227" s="114">
        <v>0</v>
      </c>
      <c r="Z227" s="114">
        <f t="shared" si="3"/>
        <v>0</v>
      </c>
      <c r="AA227" s="114">
        <v>0</v>
      </c>
      <c r="AB227" s="114">
        <v>0</v>
      </c>
      <c r="AC227" s="114">
        <v>0</v>
      </c>
      <c r="AD227" s="114">
        <v>0</v>
      </c>
      <c r="AE227" s="114"/>
      <c r="AF227" s="114">
        <v>0</v>
      </c>
      <c r="AG227" s="114">
        <v>0</v>
      </c>
      <c r="AH227" s="114">
        <v>0</v>
      </c>
      <c r="AI227" s="113"/>
      <c r="AK227"/>
      <c r="AL227"/>
      <c r="AM227"/>
    </row>
    <row r="228" spans="1:39" s="157" customFormat="1" x14ac:dyDescent="0.25">
      <c r="A228" s="113"/>
      <c r="B228" s="113"/>
      <c r="C228" s="113"/>
      <c r="D228" s="113"/>
      <c r="E228" s="113"/>
      <c r="F228" s="113"/>
      <c r="G228" s="113"/>
      <c r="H228" s="113"/>
      <c r="I228" s="113"/>
      <c r="J228" s="113"/>
      <c r="K228" s="114"/>
      <c r="L228" s="114"/>
      <c r="M228" s="114"/>
      <c r="N228" s="114"/>
      <c r="O228" s="114"/>
      <c r="P228" s="114"/>
      <c r="Q228" s="156"/>
      <c r="R228" s="156"/>
      <c r="S228" s="156"/>
      <c r="T228" s="156"/>
      <c r="U228" s="156"/>
      <c r="V228" s="156"/>
      <c r="W228" s="156"/>
      <c r="X228" s="114">
        <v>0</v>
      </c>
      <c r="Y228" s="114">
        <v>0</v>
      </c>
      <c r="Z228" s="114">
        <f t="shared" si="3"/>
        <v>0</v>
      </c>
      <c r="AA228" s="114">
        <v>0</v>
      </c>
      <c r="AB228" s="114">
        <v>0</v>
      </c>
      <c r="AC228" s="114">
        <v>0</v>
      </c>
      <c r="AD228" s="114">
        <v>0</v>
      </c>
      <c r="AE228" s="114"/>
      <c r="AF228" s="114">
        <v>0</v>
      </c>
      <c r="AG228" s="114">
        <v>0</v>
      </c>
      <c r="AH228" s="114">
        <v>0</v>
      </c>
      <c r="AI228" s="113"/>
      <c r="AK228"/>
      <c r="AL228"/>
      <c r="AM228"/>
    </row>
    <row r="229" spans="1:39" s="157" customFormat="1" x14ac:dyDescent="0.25">
      <c r="A229" s="113"/>
      <c r="B229" s="113"/>
      <c r="C229" s="113"/>
      <c r="D229" s="113"/>
      <c r="E229" s="113"/>
      <c r="F229" s="113"/>
      <c r="G229" s="113"/>
      <c r="H229" s="113"/>
      <c r="I229" s="113"/>
      <c r="J229" s="113"/>
      <c r="K229" s="114"/>
      <c r="L229" s="114"/>
      <c r="M229" s="114"/>
      <c r="N229" s="114"/>
      <c r="O229" s="114"/>
      <c r="P229" s="114"/>
      <c r="Q229" s="156"/>
      <c r="R229" s="156"/>
      <c r="S229" s="156"/>
      <c r="T229" s="156"/>
      <c r="U229" s="156"/>
      <c r="V229" s="156"/>
      <c r="W229" s="156"/>
      <c r="X229" s="114">
        <v>0</v>
      </c>
      <c r="Y229" s="114">
        <v>0</v>
      </c>
      <c r="Z229" s="114">
        <f t="shared" si="3"/>
        <v>0</v>
      </c>
      <c r="AA229" s="114">
        <v>0</v>
      </c>
      <c r="AB229" s="114">
        <v>0</v>
      </c>
      <c r="AC229" s="114">
        <v>0</v>
      </c>
      <c r="AD229" s="114">
        <v>0</v>
      </c>
      <c r="AE229" s="114"/>
      <c r="AF229" s="114">
        <v>0</v>
      </c>
      <c r="AG229" s="114">
        <v>0</v>
      </c>
      <c r="AH229" s="114">
        <v>0</v>
      </c>
      <c r="AI229" s="113"/>
      <c r="AK229"/>
      <c r="AL229"/>
      <c r="AM229"/>
    </row>
    <row r="230" spans="1:39" s="157" customFormat="1" x14ac:dyDescent="0.25">
      <c r="A230" s="113"/>
      <c r="B230" s="113"/>
      <c r="C230" s="113"/>
      <c r="D230" s="113"/>
      <c r="E230" s="113"/>
      <c r="F230" s="113"/>
      <c r="G230" s="113"/>
      <c r="H230" s="113"/>
      <c r="I230" s="113"/>
      <c r="J230" s="113"/>
      <c r="K230" s="114"/>
      <c r="L230" s="114"/>
      <c r="M230" s="114"/>
      <c r="N230" s="114"/>
      <c r="O230" s="114"/>
      <c r="P230" s="114"/>
      <c r="Q230" s="156"/>
      <c r="R230" s="156"/>
      <c r="S230" s="156"/>
      <c r="T230" s="156"/>
      <c r="U230" s="156"/>
      <c r="V230" s="156"/>
      <c r="W230" s="156"/>
      <c r="X230" s="114">
        <v>0</v>
      </c>
      <c r="Y230" s="114">
        <v>0</v>
      </c>
      <c r="Z230" s="114">
        <f t="shared" si="3"/>
        <v>0</v>
      </c>
      <c r="AA230" s="114">
        <v>0</v>
      </c>
      <c r="AB230" s="114">
        <v>0</v>
      </c>
      <c r="AC230" s="114">
        <v>0</v>
      </c>
      <c r="AD230" s="114">
        <v>0</v>
      </c>
      <c r="AE230" s="114"/>
      <c r="AF230" s="114">
        <v>0</v>
      </c>
      <c r="AG230" s="114">
        <v>0</v>
      </c>
      <c r="AH230" s="114">
        <v>0</v>
      </c>
      <c r="AI230" s="113"/>
      <c r="AK230"/>
      <c r="AL230"/>
      <c r="AM230"/>
    </row>
    <row r="231" spans="1:39" s="157" customFormat="1" x14ac:dyDescent="0.25">
      <c r="A231" s="113"/>
      <c r="B231" s="113"/>
      <c r="C231" s="113"/>
      <c r="D231" s="113"/>
      <c r="E231" s="113"/>
      <c r="F231" s="113"/>
      <c r="G231" s="113"/>
      <c r="H231" s="113"/>
      <c r="I231" s="113"/>
      <c r="J231" s="113"/>
      <c r="K231" s="114"/>
      <c r="L231" s="114"/>
      <c r="M231" s="114"/>
      <c r="N231" s="114"/>
      <c r="O231" s="114"/>
      <c r="P231" s="114"/>
      <c r="Q231" s="156"/>
      <c r="R231" s="156"/>
      <c r="S231" s="156"/>
      <c r="T231" s="156"/>
      <c r="U231" s="156"/>
      <c r="V231" s="156"/>
      <c r="W231" s="156"/>
      <c r="X231" s="114">
        <v>0</v>
      </c>
      <c r="Y231" s="114">
        <v>0</v>
      </c>
      <c r="Z231" s="114">
        <f t="shared" si="3"/>
        <v>0</v>
      </c>
      <c r="AA231" s="114">
        <v>0</v>
      </c>
      <c r="AB231" s="114">
        <v>0</v>
      </c>
      <c r="AC231" s="114">
        <v>0</v>
      </c>
      <c r="AD231" s="114">
        <v>0</v>
      </c>
      <c r="AE231" s="114"/>
      <c r="AF231" s="114">
        <v>0</v>
      </c>
      <c r="AG231" s="114">
        <v>0</v>
      </c>
      <c r="AH231" s="114">
        <v>0</v>
      </c>
      <c r="AI231" s="113"/>
      <c r="AK231"/>
      <c r="AL231"/>
      <c r="AM231"/>
    </row>
    <row r="232" spans="1:39" s="157" customFormat="1" x14ac:dyDescent="0.25">
      <c r="A232" s="113"/>
      <c r="B232" s="113"/>
      <c r="C232" s="113"/>
      <c r="D232" s="113"/>
      <c r="E232" s="113"/>
      <c r="F232" s="113"/>
      <c r="G232" s="113"/>
      <c r="H232" s="113"/>
      <c r="I232" s="113"/>
      <c r="J232" s="113"/>
      <c r="K232" s="114"/>
      <c r="L232" s="114"/>
      <c r="M232" s="114"/>
      <c r="N232" s="114"/>
      <c r="O232" s="114"/>
      <c r="P232" s="114"/>
      <c r="Q232" s="156"/>
      <c r="R232" s="156"/>
      <c r="S232" s="156"/>
      <c r="T232" s="156"/>
      <c r="U232" s="156"/>
      <c r="V232" s="156"/>
      <c r="W232" s="156"/>
      <c r="X232" s="114">
        <v>0</v>
      </c>
      <c r="Y232" s="114">
        <v>0</v>
      </c>
      <c r="Z232" s="114">
        <f t="shared" si="3"/>
        <v>0</v>
      </c>
      <c r="AA232" s="114">
        <v>0</v>
      </c>
      <c r="AB232" s="114">
        <v>0</v>
      </c>
      <c r="AC232" s="114">
        <v>0</v>
      </c>
      <c r="AD232" s="114">
        <v>0</v>
      </c>
      <c r="AE232" s="114"/>
      <c r="AF232" s="114">
        <v>0</v>
      </c>
      <c r="AG232" s="114">
        <v>0</v>
      </c>
      <c r="AH232" s="114">
        <v>0</v>
      </c>
      <c r="AI232" s="113"/>
      <c r="AK232"/>
      <c r="AL232"/>
      <c r="AM232"/>
    </row>
    <row r="233" spans="1:39" s="157" customFormat="1" x14ac:dyDescent="0.25">
      <c r="A233" s="113"/>
      <c r="B233" s="113"/>
      <c r="C233" s="113"/>
      <c r="D233" s="113"/>
      <c r="E233" s="113"/>
      <c r="F233" s="113"/>
      <c r="G233" s="113"/>
      <c r="H233" s="113"/>
      <c r="I233" s="113"/>
      <c r="J233" s="113"/>
      <c r="K233" s="114"/>
      <c r="L233" s="114"/>
      <c r="M233" s="114"/>
      <c r="N233" s="114"/>
      <c r="O233" s="114"/>
      <c r="P233" s="114"/>
      <c r="Q233" s="156"/>
      <c r="R233" s="156"/>
      <c r="S233" s="156"/>
      <c r="T233" s="156"/>
      <c r="U233" s="156"/>
      <c r="V233" s="156"/>
      <c r="W233" s="156"/>
      <c r="X233" s="114">
        <v>0</v>
      </c>
      <c r="Y233" s="114">
        <v>0</v>
      </c>
      <c r="Z233" s="114">
        <f t="shared" si="3"/>
        <v>0</v>
      </c>
      <c r="AA233" s="114">
        <v>0</v>
      </c>
      <c r="AB233" s="114">
        <v>0</v>
      </c>
      <c r="AC233" s="114">
        <v>0</v>
      </c>
      <c r="AD233" s="114">
        <v>0</v>
      </c>
      <c r="AE233" s="114"/>
      <c r="AF233" s="114">
        <v>0</v>
      </c>
      <c r="AG233" s="114">
        <v>0</v>
      </c>
      <c r="AH233" s="114">
        <v>0</v>
      </c>
      <c r="AI233" s="113"/>
      <c r="AK233"/>
      <c r="AL233"/>
      <c r="AM233"/>
    </row>
    <row r="234" spans="1:39" s="157" customFormat="1" x14ac:dyDescent="0.25">
      <c r="A234" s="113"/>
      <c r="B234" s="113"/>
      <c r="C234" s="113"/>
      <c r="D234" s="113"/>
      <c r="E234" s="113"/>
      <c r="F234" s="113"/>
      <c r="G234" s="113"/>
      <c r="H234" s="113"/>
      <c r="I234" s="113"/>
      <c r="J234" s="113"/>
      <c r="K234" s="114"/>
      <c r="L234" s="114"/>
      <c r="M234" s="114"/>
      <c r="N234" s="114"/>
      <c r="O234" s="114"/>
      <c r="P234" s="114"/>
      <c r="Q234" s="156"/>
      <c r="R234" s="156"/>
      <c r="S234" s="156"/>
      <c r="T234" s="156"/>
      <c r="U234" s="156"/>
      <c r="V234" s="156"/>
      <c r="W234" s="156"/>
      <c r="X234" s="114">
        <v>0</v>
      </c>
      <c r="Y234" s="114">
        <v>0</v>
      </c>
      <c r="Z234" s="114">
        <f t="shared" si="3"/>
        <v>0</v>
      </c>
      <c r="AA234" s="114">
        <v>0</v>
      </c>
      <c r="AB234" s="114">
        <v>0</v>
      </c>
      <c r="AC234" s="114">
        <v>0</v>
      </c>
      <c r="AD234" s="114">
        <v>0</v>
      </c>
      <c r="AE234" s="114"/>
      <c r="AF234" s="114">
        <v>0</v>
      </c>
      <c r="AG234" s="114">
        <v>0</v>
      </c>
      <c r="AH234" s="114">
        <v>0</v>
      </c>
      <c r="AI234" s="113"/>
      <c r="AK234"/>
      <c r="AL234"/>
      <c r="AM234"/>
    </row>
    <row r="235" spans="1:39" s="157" customFormat="1" x14ac:dyDescent="0.25">
      <c r="A235" s="113"/>
      <c r="B235" s="113"/>
      <c r="C235" s="113"/>
      <c r="D235" s="113"/>
      <c r="E235" s="113"/>
      <c r="F235" s="113"/>
      <c r="G235" s="113"/>
      <c r="H235" s="113"/>
      <c r="I235" s="113"/>
      <c r="J235" s="113"/>
      <c r="K235" s="114"/>
      <c r="L235" s="114"/>
      <c r="M235" s="114"/>
      <c r="N235" s="114"/>
      <c r="O235" s="114"/>
      <c r="P235" s="114"/>
      <c r="Q235" s="156"/>
      <c r="R235" s="156"/>
      <c r="S235" s="156"/>
      <c r="T235" s="156"/>
      <c r="U235" s="156"/>
      <c r="V235" s="156"/>
      <c r="W235" s="156"/>
      <c r="X235" s="114">
        <v>0</v>
      </c>
      <c r="Y235" s="114">
        <v>0</v>
      </c>
      <c r="Z235" s="114">
        <f t="shared" si="3"/>
        <v>0</v>
      </c>
      <c r="AA235" s="114">
        <v>0</v>
      </c>
      <c r="AB235" s="114">
        <v>0</v>
      </c>
      <c r="AC235" s="114">
        <v>0</v>
      </c>
      <c r="AD235" s="114">
        <v>0</v>
      </c>
      <c r="AE235" s="114"/>
      <c r="AF235" s="114">
        <v>0</v>
      </c>
      <c r="AG235" s="114">
        <v>0</v>
      </c>
      <c r="AH235" s="114">
        <v>0</v>
      </c>
      <c r="AI235" s="113"/>
      <c r="AK235"/>
      <c r="AL235"/>
      <c r="AM235"/>
    </row>
    <row r="236" spans="1:39" s="157" customFormat="1" x14ac:dyDescent="0.25">
      <c r="A236" s="113"/>
      <c r="B236" s="113"/>
      <c r="C236" s="113"/>
      <c r="D236" s="113"/>
      <c r="E236" s="113"/>
      <c r="F236" s="113"/>
      <c r="G236" s="113"/>
      <c r="H236" s="113"/>
      <c r="I236" s="113"/>
      <c r="J236" s="113"/>
      <c r="K236" s="114"/>
      <c r="L236" s="114"/>
      <c r="M236" s="114"/>
      <c r="N236" s="114"/>
      <c r="O236" s="114"/>
      <c r="P236" s="114"/>
      <c r="Q236" s="156"/>
      <c r="R236" s="156"/>
      <c r="S236" s="156"/>
      <c r="T236" s="156"/>
      <c r="U236" s="156"/>
      <c r="V236" s="156"/>
      <c r="W236" s="156"/>
      <c r="X236" s="114">
        <v>0</v>
      </c>
      <c r="Y236" s="114">
        <v>0</v>
      </c>
      <c r="Z236" s="114">
        <f t="shared" si="3"/>
        <v>0</v>
      </c>
      <c r="AA236" s="114">
        <v>0</v>
      </c>
      <c r="AB236" s="114">
        <v>0</v>
      </c>
      <c r="AC236" s="114">
        <v>0</v>
      </c>
      <c r="AD236" s="114">
        <v>0</v>
      </c>
      <c r="AE236" s="114"/>
      <c r="AF236" s="114">
        <v>0</v>
      </c>
      <c r="AG236" s="114">
        <v>0</v>
      </c>
      <c r="AH236" s="114">
        <v>0</v>
      </c>
      <c r="AI236" s="113"/>
      <c r="AK236"/>
      <c r="AL236"/>
      <c r="AM236"/>
    </row>
    <row r="237" spans="1:39" s="157" customFormat="1" x14ac:dyDescent="0.25">
      <c r="A237" s="113"/>
      <c r="B237" s="113"/>
      <c r="C237" s="113"/>
      <c r="D237" s="113"/>
      <c r="E237" s="113"/>
      <c r="F237" s="113"/>
      <c r="G237" s="113"/>
      <c r="H237" s="113"/>
      <c r="I237" s="113"/>
      <c r="J237" s="113"/>
      <c r="K237" s="114"/>
      <c r="L237" s="114"/>
      <c r="M237" s="114"/>
      <c r="N237" s="114"/>
      <c r="O237" s="114"/>
      <c r="P237" s="114"/>
      <c r="Q237" s="156"/>
      <c r="R237" s="156"/>
      <c r="S237" s="156"/>
      <c r="T237" s="156"/>
      <c r="U237" s="156"/>
      <c r="V237" s="156"/>
      <c r="W237" s="156"/>
      <c r="X237" s="114">
        <v>0</v>
      </c>
      <c r="Y237" s="114">
        <v>0</v>
      </c>
      <c r="Z237" s="114">
        <f t="shared" si="3"/>
        <v>0</v>
      </c>
      <c r="AA237" s="114">
        <v>0</v>
      </c>
      <c r="AB237" s="114">
        <v>0</v>
      </c>
      <c r="AC237" s="114">
        <v>0</v>
      </c>
      <c r="AD237" s="114">
        <v>0</v>
      </c>
      <c r="AE237" s="114"/>
      <c r="AF237" s="114">
        <v>0</v>
      </c>
      <c r="AG237" s="114">
        <v>0</v>
      </c>
      <c r="AH237" s="114">
        <v>0</v>
      </c>
      <c r="AI237" s="113"/>
      <c r="AK237"/>
      <c r="AL237"/>
      <c r="AM237"/>
    </row>
    <row r="238" spans="1:39" s="157" customFormat="1" x14ac:dyDescent="0.25">
      <c r="A238" s="113"/>
      <c r="B238" s="113"/>
      <c r="C238" s="113"/>
      <c r="D238" s="113"/>
      <c r="E238" s="113"/>
      <c r="F238" s="113"/>
      <c r="G238" s="113"/>
      <c r="H238" s="113"/>
      <c r="I238" s="113"/>
      <c r="J238" s="113"/>
      <c r="K238" s="114"/>
      <c r="L238" s="114"/>
      <c r="M238" s="114"/>
      <c r="N238" s="114"/>
      <c r="O238" s="114"/>
      <c r="P238" s="114"/>
      <c r="Q238" s="156"/>
      <c r="R238" s="156"/>
      <c r="S238" s="156"/>
      <c r="T238" s="156"/>
      <c r="U238" s="156"/>
      <c r="V238" s="156"/>
      <c r="W238" s="156"/>
      <c r="X238" s="114">
        <v>0</v>
      </c>
      <c r="Y238" s="114">
        <v>0</v>
      </c>
      <c r="Z238" s="114">
        <f t="shared" si="3"/>
        <v>0</v>
      </c>
      <c r="AA238" s="114">
        <v>0</v>
      </c>
      <c r="AB238" s="114">
        <v>0</v>
      </c>
      <c r="AC238" s="114">
        <v>0</v>
      </c>
      <c r="AD238" s="114">
        <v>0</v>
      </c>
      <c r="AE238" s="114"/>
      <c r="AF238" s="114">
        <v>0</v>
      </c>
      <c r="AG238" s="114">
        <v>0</v>
      </c>
      <c r="AH238" s="114">
        <v>0</v>
      </c>
      <c r="AI238" s="113"/>
      <c r="AK238"/>
      <c r="AL238"/>
      <c r="AM238"/>
    </row>
    <row r="239" spans="1:39" s="157" customFormat="1" x14ac:dyDescent="0.25">
      <c r="A239" s="113"/>
      <c r="B239" s="113"/>
      <c r="C239" s="113"/>
      <c r="D239" s="113"/>
      <c r="E239" s="113"/>
      <c r="F239" s="113"/>
      <c r="G239" s="113"/>
      <c r="H239" s="113"/>
      <c r="I239" s="113"/>
      <c r="J239" s="113"/>
      <c r="K239" s="114"/>
      <c r="L239" s="114"/>
      <c r="M239" s="114"/>
      <c r="N239" s="114"/>
      <c r="O239" s="114"/>
      <c r="P239" s="114"/>
      <c r="Q239" s="156"/>
      <c r="R239" s="156"/>
      <c r="S239" s="156"/>
      <c r="T239" s="156"/>
      <c r="U239" s="156"/>
      <c r="V239" s="156"/>
      <c r="W239" s="156"/>
      <c r="X239" s="114">
        <v>0</v>
      </c>
      <c r="Y239" s="114">
        <v>0</v>
      </c>
      <c r="Z239" s="114">
        <f t="shared" ref="Z239:Z273" si="4">X239</f>
        <v>0</v>
      </c>
      <c r="AA239" s="114">
        <v>0</v>
      </c>
      <c r="AB239" s="114">
        <v>0</v>
      </c>
      <c r="AC239" s="114">
        <v>0</v>
      </c>
      <c r="AD239" s="114">
        <v>0</v>
      </c>
      <c r="AE239" s="114"/>
      <c r="AF239" s="114">
        <v>0</v>
      </c>
      <c r="AG239" s="114">
        <v>0</v>
      </c>
      <c r="AH239" s="114">
        <v>0</v>
      </c>
      <c r="AI239" s="113"/>
      <c r="AK239"/>
      <c r="AL239"/>
      <c r="AM239"/>
    </row>
    <row r="240" spans="1:39" s="157" customFormat="1" x14ac:dyDescent="0.25">
      <c r="A240" s="113"/>
      <c r="B240" s="113"/>
      <c r="C240" s="113"/>
      <c r="D240" s="113"/>
      <c r="E240" s="113"/>
      <c r="F240" s="113"/>
      <c r="G240" s="113"/>
      <c r="H240" s="113"/>
      <c r="I240" s="113"/>
      <c r="J240" s="113"/>
      <c r="K240" s="114"/>
      <c r="L240" s="114"/>
      <c r="M240" s="114"/>
      <c r="N240" s="114"/>
      <c r="O240" s="114"/>
      <c r="P240" s="114"/>
      <c r="Q240" s="156"/>
      <c r="R240" s="156"/>
      <c r="S240" s="156"/>
      <c r="T240" s="156"/>
      <c r="U240" s="156"/>
      <c r="V240" s="156"/>
      <c r="W240" s="156"/>
      <c r="X240" s="114">
        <v>0</v>
      </c>
      <c r="Y240" s="114">
        <v>0</v>
      </c>
      <c r="Z240" s="114">
        <f t="shared" si="4"/>
        <v>0</v>
      </c>
      <c r="AA240" s="114">
        <v>0</v>
      </c>
      <c r="AB240" s="114">
        <v>0</v>
      </c>
      <c r="AC240" s="114">
        <v>0</v>
      </c>
      <c r="AD240" s="114">
        <v>0</v>
      </c>
      <c r="AE240" s="114"/>
      <c r="AF240" s="114">
        <v>0</v>
      </c>
      <c r="AG240" s="114">
        <v>0</v>
      </c>
      <c r="AH240" s="114">
        <v>0</v>
      </c>
      <c r="AI240" s="113"/>
      <c r="AK240"/>
      <c r="AL240"/>
      <c r="AM240"/>
    </row>
    <row r="241" spans="1:39" s="157" customFormat="1" x14ac:dyDescent="0.25">
      <c r="A241" s="113"/>
      <c r="B241" s="113"/>
      <c r="C241" s="113"/>
      <c r="D241" s="113"/>
      <c r="E241" s="113"/>
      <c r="F241" s="113"/>
      <c r="G241" s="113"/>
      <c r="H241" s="113"/>
      <c r="I241" s="113"/>
      <c r="J241" s="113"/>
      <c r="K241" s="114"/>
      <c r="L241" s="114"/>
      <c r="M241" s="114"/>
      <c r="N241" s="114"/>
      <c r="O241" s="114"/>
      <c r="P241" s="114"/>
      <c r="Q241" s="156"/>
      <c r="R241" s="156"/>
      <c r="S241" s="156"/>
      <c r="T241" s="156"/>
      <c r="U241" s="156"/>
      <c r="V241" s="156"/>
      <c r="W241" s="156"/>
      <c r="X241" s="114">
        <v>0</v>
      </c>
      <c r="Y241" s="114">
        <v>0</v>
      </c>
      <c r="Z241" s="114">
        <f t="shared" si="4"/>
        <v>0</v>
      </c>
      <c r="AA241" s="114">
        <v>0</v>
      </c>
      <c r="AB241" s="114">
        <v>0</v>
      </c>
      <c r="AC241" s="114">
        <v>0</v>
      </c>
      <c r="AD241" s="114">
        <v>0</v>
      </c>
      <c r="AE241" s="114"/>
      <c r="AF241" s="114">
        <v>0</v>
      </c>
      <c r="AG241" s="114">
        <v>0</v>
      </c>
      <c r="AH241" s="114">
        <v>0</v>
      </c>
      <c r="AI241" s="113"/>
      <c r="AK241"/>
      <c r="AL241"/>
      <c r="AM241"/>
    </row>
    <row r="242" spans="1:39" s="157" customFormat="1" x14ac:dyDescent="0.25">
      <c r="A242" s="113"/>
      <c r="B242" s="113"/>
      <c r="C242" s="113"/>
      <c r="D242" s="113"/>
      <c r="E242" s="113"/>
      <c r="F242" s="113"/>
      <c r="G242" s="113"/>
      <c r="H242" s="113"/>
      <c r="I242" s="113"/>
      <c r="J242" s="113"/>
      <c r="K242" s="114"/>
      <c r="L242" s="114"/>
      <c r="M242" s="114"/>
      <c r="N242" s="114"/>
      <c r="O242" s="114"/>
      <c r="P242" s="114"/>
      <c r="Q242" s="156"/>
      <c r="R242" s="156"/>
      <c r="S242" s="156"/>
      <c r="T242" s="156"/>
      <c r="U242" s="156"/>
      <c r="V242" s="156"/>
      <c r="W242" s="156"/>
      <c r="X242" s="114">
        <v>0</v>
      </c>
      <c r="Y242" s="114">
        <v>0</v>
      </c>
      <c r="Z242" s="114">
        <f t="shared" si="4"/>
        <v>0</v>
      </c>
      <c r="AA242" s="114">
        <v>0</v>
      </c>
      <c r="AB242" s="114">
        <v>0</v>
      </c>
      <c r="AC242" s="114">
        <v>0</v>
      </c>
      <c r="AD242" s="114">
        <v>0</v>
      </c>
      <c r="AE242" s="114"/>
      <c r="AF242" s="114">
        <v>0</v>
      </c>
      <c r="AG242" s="114">
        <v>0</v>
      </c>
      <c r="AH242" s="114">
        <v>0</v>
      </c>
      <c r="AI242" s="113"/>
      <c r="AK242"/>
      <c r="AL242"/>
      <c r="AM242"/>
    </row>
    <row r="243" spans="1:39" s="157" customFormat="1" x14ac:dyDescent="0.25">
      <c r="A243" s="113"/>
      <c r="B243" s="113"/>
      <c r="C243" s="113"/>
      <c r="D243" s="113"/>
      <c r="E243" s="113"/>
      <c r="F243" s="113"/>
      <c r="G243" s="113"/>
      <c r="H243" s="113"/>
      <c r="I243" s="113"/>
      <c r="J243" s="113"/>
      <c r="K243" s="114"/>
      <c r="L243" s="114"/>
      <c r="M243" s="114"/>
      <c r="N243" s="114"/>
      <c r="O243" s="114"/>
      <c r="P243" s="114"/>
      <c r="Q243" s="156"/>
      <c r="R243" s="156"/>
      <c r="S243" s="156"/>
      <c r="T243" s="156"/>
      <c r="U243" s="156"/>
      <c r="V243" s="156"/>
      <c r="W243" s="156"/>
      <c r="X243" s="114">
        <v>0</v>
      </c>
      <c r="Y243" s="114">
        <v>0</v>
      </c>
      <c r="Z243" s="114">
        <f t="shared" si="4"/>
        <v>0</v>
      </c>
      <c r="AA243" s="114">
        <v>0</v>
      </c>
      <c r="AB243" s="114">
        <v>0</v>
      </c>
      <c r="AC243" s="114">
        <v>0</v>
      </c>
      <c r="AD243" s="114">
        <v>0</v>
      </c>
      <c r="AE243" s="114"/>
      <c r="AF243" s="114">
        <v>0</v>
      </c>
      <c r="AG243" s="114">
        <v>0</v>
      </c>
      <c r="AH243" s="114">
        <v>0</v>
      </c>
      <c r="AI243" s="113"/>
      <c r="AK243"/>
      <c r="AL243"/>
      <c r="AM243"/>
    </row>
    <row r="244" spans="1:39" s="157" customFormat="1" x14ac:dyDescent="0.25">
      <c r="A244" s="113"/>
      <c r="B244" s="113"/>
      <c r="C244" s="113"/>
      <c r="D244" s="113"/>
      <c r="E244" s="113"/>
      <c r="F244" s="113"/>
      <c r="G244" s="113"/>
      <c r="H244" s="113"/>
      <c r="I244" s="113"/>
      <c r="J244" s="113"/>
      <c r="K244" s="114"/>
      <c r="L244" s="114"/>
      <c r="M244" s="114"/>
      <c r="N244" s="114"/>
      <c r="O244" s="114"/>
      <c r="P244" s="114"/>
      <c r="Q244" s="156"/>
      <c r="R244" s="156"/>
      <c r="S244" s="156"/>
      <c r="T244" s="156"/>
      <c r="U244" s="156"/>
      <c r="V244" s="156"/>
      <c r="W244" s="156"/>
      <c r="X244" s="114">
        <v>0</v>
      </c>
      <c r="Y244" s="114">
        <v>0</v>
      </c>
      <c r="Z244" s="114">
        <f t="shared" si="4"/>
        <v>0</v>
      </c>
      <c r="AA244" s="114">
        <v>0</v>
      </c>
      <c r="AB244" s="114">
        <v>0</v>
      </c>
      <c r="AC244" s="114">
        <v>0</v>
      </c>
      <c r="AD244" s="114">
        <v>0</v>
      </c>
      <c r="AE244" s="114"/>
      <c r="AF244" s="114">
        <v>0</v>
      </c>
      <c r="AG244" s="114">
        <v>0</v>
      </c>
      <c r="AH244" s="114">
        <v>0</v>
      </c>
      <c r="AI244" s="113"/>
      <c r="AK244"/>
      <c r="AL244"/>
      <c r="AM244"/>
    </row>
    <row r="245" spans="1:39" s="157" customFormat="1" x14ac:dyDescent="0.25">
      <c r="A245" s="113"/>
      <c r="B245" s="113"/>
      <c r="C245" s="113"/>
      <c r="D245" s="113"/>
      <c r="E245" s="113"/>
      <c r="F245" s="113"/>
      <c r="G245" s="113"/>
      <c r="H245" s="113"/>
      <c r="I245" s="113"/>
      <c r="J245" s="113"/>
      <c r="K245" s="114"/>
      <c r="L245" s="114"/>
      <c r="M245" s="114"/>
      <c r="N245" s="114"/>
      <c r="O245" s="114"/>
      <c r="P245" s="114"/>
      <c r="Q245" s="156"/>
      <c r="R245" s="156"/>
      <c r="S245" s="156"/>
      <c r="T245" s="156"/>
      <c r="U245" s="156"/>
      <c r="V245" s="156"/>
      <c r="W245" s="156"/>
      <c r="X245" s="114">
        <v>0</v>
      </c>
      <c r="Y245" s="114">
        <v>0</v>
      </c>
      <c r="Z245" s="114">
        <f t="shared" si="4"/>
        <v>0</v>
      </c>
      <c r="AA245" s="114">
        <v>0</v>
      </c>
      <c r="AB245" s="114">
        <v>0</v>
      </c>
      <c r="AC245" s="114">
        <v>0</v>
      </c>
      <c r="AD245" s="114">
        <v>0</v>
      </c>
      <c r="AE245" s="114"/>
      <c r="AF245" s="114">
        <v>0</v>
      </c>
      <c r="AG245" s="114">
        <v>0</v>
      </c>
      <c r="AH245" s="114">
        <v>0</v>
      </c>
      <c r="AI245" s="113"/>
      <c r="AK245"/>
      <c r="AL245"/>
      <c r="AM245"/>
    </row>
    <row r="246" spans="1:39" s="157" customFormat="1" x14ac:dyDescent="0.25">
      <c r="A246" s="113"/>
      <c r="B246" s="113"/>
      <c r="C246" s="113"/>
      <c r="D246" s="113"/>
      <c r="E246" s="113"/>
      <c r="F246" s="113"/>
      <c r="G246" s="113"/>
      <c r="H246" s="113"/>
      <c r="I246" s="113"/>
      <c r="J246" s="113"/>
      <c r="K246" s="114"/>
      <c r="L246" s="114"/>
      <c r="M246" s="114"/>
      <c r="N246" s="114"/>
      <c r="O246" s="114"/>
      <c r="P246" s="114"/>
      <c r="Q246" s="156"/>
      <c r="R246" s="156"/>
      <c r="S246" s="156"/>
      <c r="T246" s="156"/>
      <c r="U246" s="156"/>
      <c r="V246" s="156"/>
      <c r="W246" s="156"/>
      <c r="X246" s="114">
        <v>0</v>
      </c>
      <c r="Y246" s="114">
        <v>0</v>
      </c>
      <c r="Z246" s="114">
        <f t="shared" si="4"/>
        <v>0</v>
      </c>
      <c r="AA246" s="114">
        <v>0</v>
      </c>
      <c r="AB246" s="114">
        <v>0</v>
      </c>
      <c r="AC246" s="114">
        <v>0</v>
      </c>
      <c r="AD246" s="114">
        <v>0</v>
      </c>
      <c r="AE246" s="114"/>
      <c r="AF246" s="114">
        <v>0</v>
      </c>
      <c r="AG246" s="114">
        <v>0</v>
      </c>
      <c r="AH246" s="114">
        <v>0</v>
      </c>
      <c r="AI246" s="113"/>
      <c r="AK246"/>
      <c r="AL246"/>
      <c r="AM246"/>
    </row>
    <row r="247" spans="1:39" s="157" customFormat="1" x14ac:dyDescent="0.25">
      <c r="A247" s="113"/>
      <c r="B247" s="113"/>
      <c r="C247" s="113"/>
      <c r="D247" s="113"/>
      <c r="E247" s="113"/>
      <c r="F247" s="113"/>
      <c r="G247" s="113"/>
      <c r="H247" s="113"/>
      <c r="I247" s="113"/>
      <c r="J247" s="113"/>
      <c r="K247" s="114"/>
      <c r="L247" s="114"/>
      <c r="M247" s="114"/>
      <c r="N247" s="114"/>
      <c r="O247" s="114"/>
      <c r="P247" s="114"/>
      <c r="Q247" s="156"/>
      <c r="R247" s="156"/>
      <c r="S247" s="156"/>
      <c r="T247" s="156"/>
      <c r="U247" s="156"/>
      <c r="V247" s="156"/>
      <c r="W247" s="156"/>
      <c r="X247" s="114">
        <v>0</v>
      </c>
      <c r="Y247" s="114">
        <v>0</v>
      </c>
      <c r="Z247" s="114">
        <f t="shared" si="4"/>
        <v>0</v>
      </c>
      <c r="AA247" s="114">
        <v>0</v>
      </c>
      <c r="AB247" s="114">
        <v>0</v>
      </c>
      <c r="AC247" s="114">
        <v>0</v>
      </c>
      <c r="AD247" s="114">
        <v>0</v>
      </c>
      <c r="AE247" s="114"/>
      <c r="AF247" s="114">
        <v>0</v>
      </c>
      <c r="AG247" s="114">
        <v>0</v>
      </c>
      <c r="AH247" s="114">
        <v>0</v>
      </c>
      <c r="AI247" s="113"/>
      <c r="AK247"/>
      <c r="AL247"/>
      <c r="AM247"/>
    </row>
    <row r="248" spans="1:39" s="157" customFormat="1" x14ac:dyDescent="0.25">
      <c r="A248" s="113"/>
      <c r="B248" s="113"/>
      <c r="C248" s="113"/>
      <c r="D248" s="113"/>
      <c r="E248" s="113"/>
      <c r="F248" s="113"/>
      <c r="G248" s="113"/>
      <c r="H248" s="113"/>
      <c r="I248" s="113"/>
      <c r="J248" s="113"/>
      <c r="K248" s="114"/>
      <c r="L248" s="114"/>
      <c r="M248" s="114"/>
      <c r="N248" s="114"/>
      <c r="O248" s="114"/>
      <c r="P248" s="114"/>
      <c r="Q248" s="156"/>
      <c r="R248" s="156"/>
      <c r="S248" s="156"/>
      <c r="T248" s="156"/>
      <c r="U248" s="156"/>
      <c r="V248" s="156"/>
      <c r="W248" s="156"/>
      <c r="X248" s="114">
        <v>0</v>
      </c>
      <c r="Y248" s="114">
        <v>0</v>
      </c>
      <c r="Z248" s="114">
        <f t="shared" si="4"/>
        <v>0</v>
      </c>
      <c r="AA248" s="114">
        <v>0</v>
      </c>
      <c r="AB248" s="114">
        <v>0</v>
      </c>
      <c r="AC248" s="114">
        <v>0</v>
      </c>
      <c r="AD248" s="114">
        <v>0</v>
      </c>
      <c r="AE248" s="114"/>
      <c r="AF248" s="114">
        <v>0</v>
      </c>
      <c r="AG248" s="114">
        <v>0</v>
      </c>
      <c r="AH248" s="114">
        <v>0</v>
      </c>
      <c r="AI248" s="113"/>
      <c r="AK248"/>
      <c r="AL248"/>
      <c r="AM248"/>
    </row>
    <row r="249" spans="1:39" s="157" customFormat="1" x14ac:dyDescent="0.25">
      <c r="A249" s="113"/>
      <c r="B249" s="113"/>
      <c r="C249" s="113"/>
      <c r="D249" s="113"/>
      <c r="E249" s="113"/>
      <c r="F249" s="113"/>
      <c r="G249" s="113"/>
      <c r="H249" s="113"/>
      <c r="I249" s="113"/>
      <c r="J249" s="113"/>
      <c r="K249" s="114"/>
      <c r="L249" s="114"/>
      <c r="M249" s="114"/>
      <c r="N249" s="114"/>
      <c r="O249" s="114"/>
      <c r="P249" s="114"/>
      <c r="Q249" s="156"/>
      <c r="R249" s="156"/>
      <c r="S249" s="156"/>
      <c r="T249" s="156"/>
      <c r="U249" s="156"/>
      <c r="V249" s="156"/>
      <c r="W249" s="156"/>
      <c r="X249" s="114">
        <v>0</v>
      </c>
      <c r="Y249" s="114">
        <v>0</v>
      </c>
      <c r="Z249" s="114">
        <f t="shared" si="4"/>
        <v>0</v>
      </c>
      <c r="AA249" s="114">
        <v>0</v>
      </c>
      <c r="AB249" s="114">
        <v>0</v>
      </c>
      <c r="AC249" s="114">
        <v>0</v>
      </c>
      <c r="AD249" s="114">
        <v>0</v>
      </c>
      <c r="AE249" s="114"/>
      <c r="AF249" s="114">
        <v>0</v>
      </c>
      <c r="AG249" s="114">
        <v>0</v>
      </c>
      <c r="AH249" s="114">
        <v>0</v>
      </c>
      <c r="AI249" s="113"/>
      <c r="AK249"/>
      <c r="AL249"/>
      <c r="AM249"/>
    </row>
    <row r="250" spans="1:39" s="157" customFormat="1" x14ac:dyDescent="0.25">
      <c r="A250" s="113"/>
      <c r="B250" s="113"/>
      <c r="C250" s="113"/>
      <c r="D250" s="113"/>
      <c r="E250" s="113"/>
      <c r="F250" s="113"/>
      <c r="G250" s="113"/>
      <c r="H250" s="113"/>
      <c r="I250" s="113"/>
      <c r="J250" s="113"/>
      <c r="K250" s="114"/>
      <c r="L250" s="114"/>
      <c r="M250" s="114"/>
      <c r="N250" s="114"/>
      <c r="O250" s="114"/>
      <c r="P250" s="114"/>
      <c r="Q250" s="156"/>
      <c r="R250" s="156"/>
      <c r="S250" s="156"/>
      <c r="T250" s="156"/>
      <c r="U250" s="156"/>
      <c r="V250" s="156"/>
      <c r="W250" s="156"/>
      <c r="X250" s="114">
        <v>0</v>
      </c>
      <c r="Y250" s="114">
        <v>0</v>
      </c>
      <c r="Z250" s="114">
        <f t="shared" si="4"/>
        <v>0</v>
      </c>
      <c r="AA250" s="114">
        <v>0</v>
      </c>
      <c r="AB250" s="114">
        <v>0</v>
      </c>
      <c r="AC250" s="114">
        <v>0</v>
      </c>
      <c r="AD250" s="114">
        <v>0</v>
      </c>
      <c r="AE250" s="114"/>
      <c r="AF250" s="114">
        <v>0</v>
      </c>
      <c r="AG250" s="114">
        <v>0</v>
      </c>
      <c r="AH250" s="114">
        <v>0</v>
      </c>
      <c r="AI250" s="113"/>
      <c r="AK250"/>
      <c r="AL250"/>
      <c r="AM250"/>
    </row>
    <row r="251" spans="1:39" s="157" customFormat="1" x14ac:dyDescent="0.25">
      <c r="A251" s="113"/>
      <c r="B251" s="113"/>
      <c r="C251" s="113"/>
      <c r="D251" s="113"/>
      <c r="E251" s="113"/>
      <c r="F251" s="113"/>
      <c r="G251" s="113"/>
      <c r="H251" s="113"/>
      <c r="I251" s="113"/>
      <c r="J251" s="113"/>
      <c r="K251" s="114"/>
      <c r="L251" s="114"/>
      <c r="M251" s="114"/>
      <c r="N251" s="114"/>
      <c r="O251" s="114"/>
      <c r="P251" s="114"/>
      <c r="Q251" s="156"/>
      <c r="R251" s="156"/>
      <c r="S251" s="156"/>
      <c r="T251" s="156"/>
      <c r="U251" s="156"/>
      <c r="V251" s="156"/>
      <c r="W251" s="156"/>
      <c r="X251" s="114">
        <v>0</v>
      </c>
      <c r="Y251" s="114">
        <v>0</v>
      </c>
      <c r="Z251" s="114">
        <f t="shared" si="4"/>
        <v>0</v>
      </c>
      <c r="AA251" s="114">
        <v>0</v>
      </c>
      <c r="AB251" s="114">
        <v>0</v>
      </c>
      <c r="AC251" s="114">
        <v>0</v>
      </c>
      <c r="AD251" s="114">
        <v>0</v>
      </c>
      <c r="AE251" s="114"/>
      <c r="AF251" s="114">
        <v>0</v>
      </c>
      <c r="AG251" s="114">
        <v>0</v>
      </c>
      <c r="AH251" s="114">
        <v>0</v>
      </c>
      <c r="AI251" s="113"/>
      <c r="AK251"/>
      <c r="AL251"/>
      <c r="AM251"/>
    </row>
    <row r="252" spans="1:39" s="157" customFormat="1" x14ac:dyDescent="0.25">
      <c r="A252" s="113"/>
      <c r="B252" s="113"/>
      <c r="C252" s="113"/>
      <c r="D252" s="113"/>
      <c r="E252" s="113"/>
      <c r="F252" s="113"/>
      <c r="G252" s="113"/>
      <c r="H252" s="113"/>
      <c r="I252" s="113"/>
      <c r="J252" s="113"/>
      <c r="K252" s="114"/>
      <c r="L252" s="114"/>
      <c r="M252" s="114"/>
      <c r="N252" s="114"/>
      <c r="O252" s="114"/>
      <c r="P252" s="114"/>
      <c r="Q252" s="156"/>
      <c r="R252" s="156"/>
      <c r="S252" s="156"/>
      <c r="T252" s="156"/>
      <c r="U252" s="156"/>
      <c r="V252" s="156"/>
      <c r="W252" s="156"/>
      <c r="X252" s="114">
        <v>0</v>
      </c>
      <c r="Y252" s="114">
        <v>0</v>
      </c>
      <c r="Z252" s="114">
        <f t="shared" si="4"/>
        <v>0</v>
      </c>
      <c r="AA252" s="114">
        <v>0</v>
      </c>
      <c r="AB252" s="114">
        <v>0</v>
      </c>
      <c r="AC252" s="114">
        <v>0</v>
      </c>
      <c r="AD252" s="114">
        <v>0</v>
      </c>
      <c r="AE252" s="114"/>
      <c r="AF252" s="114">
        <v>0</v>
      </c>
      <c r="AG252" s="114">
        <v>0</v>
      </c>
      <c r="AH252" s="114">
        <v>0</v>
      </c>
      <c r="AI252" s="113"/>
      <c r="AK252"/>
      <c r="AL252"/>
      <c r="AM252"/>
    </row>
    <row r="253" spans="1:39" s="157" customFormat="1" x14ac:dyDescent="0.25">
      <c r="A253" s="113"/>
      <c r="B253" s="113"/>
      <c r="C253" s="113"/>
      <c r="D253" s="113"/>
      <c r="E253" s="113"/>
      <c r="F253" s="113"/>
      <c r="G253" s="113"/>
      <c r="H253" s="113"/>
      <c r="I253" s="113"/>
      <c r="J253" s="113"/>
      <c r="K253" s="114"/>
      <c r="L253" s="114"/>
      <c r="M253" s="114"/>
      <c r="N253" s="114"/>
      <c r="O253" s="114"/>
      <c r="P253" s="114"/>
      <c r="Q253" s="156"/>
      <c r="R253" s="156"/>
      <c r="S253" s="156"/>
      <c r="T253" s="156"/>
      <c r="U253" s="156"/>
      <c r="V253" s="156"/>
      <c r="W253" s="156"/>
      <c r="X253" s="114">
        <v>0</v>
      </c>
      <c r="Y253" s="114">
        <v>0</v>
      </c>
      <c r="Z253" s="114">
        <f t="shared" si="4"/>
        <v>0</v>
      </c>
      <c r="AA253" s="114">
        <v>0</v>
      </c>
      <c r="AB253" s="114">
        <v>0</v>
      </c>
      <c r="AC253" s="114">
        <v>0</v>
      </c>
      <c r="AD253" s="114">
        <v>0</v>
      </c>
      <c r="AE253" s="114"/>
      <c r="AF253" s="114">
        <v>0</v>
      </c>
      <c r="AG253" s="114">
        <v>0</v>
      </c>
      <c r="AH253" s="114">
        <v>0</v>
      </c>
      <c r="AI253" s="113"/>
      <c r="AK253"/>
      <c r="AL253"/>
      <c r="AM253"/>
    </row>
    <row r="254" spans="1:39" s="157" customFormat="1" x14ac:dyDescent="0.25">
      <c r="A254" s="113"/>
      <c r="B254" s="113"/>
      <c r="C254" s="113"/>
      <c r="D254" s="113"/>
      <c r="E254" s="113"/>
      <c r="F254" s="113"/>
      <c r="G254" s="113"/>
      <c r="H254" s="113"/>
      <c r="I254" s="113"/>
      <c r="J254" s="113"/>
      <c r="K254" s="114"/>
      <c r="L254" s="114"/>
      <c r="M254" s="114"/>
      <c r="N254" s="114"/>
      <c r="O254" s="114"/>
      <c r="P254" s="114"/>
      <c r="Q254" s="156"/>
      <c r="R254" s="156"/>
      <c r="S254" s="156"/>
      <c r="T254" s="156"/>
      <c r="U254" s="156"/>
      <c r="V254" s="156"/>
      <c r="W254" s="156"/>
      <c r="X254" s="114">
        <v>0</v>
      </c>
      <c r="Y254" s="114">
        <v>0</v>
      </c>
      <c r="Z254" s="114">
        <f t="shared" si="4"/>
        <v>0</v>
      </c>
      <c r="AA254" s="114">
        <v>0</v>
      </c>
      <c r="AB254" s="114">
        <v>0</v>
      </c>
      <c r="AC254" s="114">
        <v>0</v>
      </c>
      <c r="AD254" s="114">
        <v>0</v>
      </c>
      <c r="AE254" s="114"/>
      <c r="AF254" s="114">
        <v>0</v>
      </c>
      <c r="AG254" s="114">
        <v>0</v>
      </c>
      <c r="AH254" s="114">
        <v>0</v>
      </c>
      <c r="AI254" s="113"/>
      <c r="AK254"/>
      <c r="AL254"/>
      <c r="AM254"/>
    </row>
    <row r="255" spans="1:39" s="157" customFormat="1" x14ac:dyDescent="0.25">
      <c r="A255" s="113"/>
      <c r="B255" s="113"/>
      <c r="C255" s="113"/>
      <c r="D255" s="113"/>
      <c r="E255" s="113"/>
      <c r="F255" s="113"/>
      <c r="G255" s="113"/>
      <c r="H255" s="113"/>
      <c r="I255" s="113"/>
      <c r="J255" s="113"/>
      <c r="K255" s="114"/>
      <c r="L255" s="114"/>
      <c r="M255" s="114"/>
      <c r="N255" s="114"/>
      <c r="O255" s="114"/>
      <c r="P255" s="114"/>
      <c r="Q255" s="156"/>
      <c r="R255" s="156"/>
      <c r="S255" s="156"/>
      <c r="T255" s="156"/>
      <c r="U255" s="156"/>
      <c r="V255" s="156"/>
      <c r="W255" s="156"/>
      <c r="X255" s="114">
        <v>0</v>
      </c>
      <c r="Y255" s="114">
        <v>0</v>
      </c>
      <c r="Z255" s="114">
        <f t="shared" si="4"/>
        <v>0</v>
      </c>
      <c r="AA255" s="114">
        <v>0</v>
      </c>
      <c r="AB255" s="114">
        <v>0</v>
      </c>
      <c r="AC255" s="114">
        <v>0</v>
      </c>
      <c r="AD255" s="114">
        <v>0</v>
      </c>
      <c r="AE255" s="114"/>
      <c r="AF255" s="114">
        <v>0</v>
      </c>
      <c r="AG255" s="114">
        <v>0</v>
      </c>
      <c r="AH255" s="114">
        <v>0</v>
      </c>
      <c r="AI255" s="113"/>
      <c r="AK255"/>
      <c r="AL255"/>
      <c r="AM255"/>
    </row>
    <row r="256" spans="1:39" s="157" customFormat="1" x14ac:dyDescent="0.25">
      <c r="A256" s="113"/>
      <c r="B256" s="113"/>
      <c r="C256" s="113"/>
      <c r="D256" s="113"/>
      <c r="E256" s="113"/>
      <c r="F256" s="113"/>
      <c r="G256" s="113"/>
      <c r="H256" s="113"/>
      <c r="I256" s="113"/>
      <c r="J256" s="113"/>
      <c r="K256" s="114"/>
      <c r="L256" s="114"/>
      <c r="M256" s="114"/>
      <c r="N256" s="114"/>
      <c r="O256" s="114"/>
      <c r="P256" s="114"/>
      <c r="Q256" s="156"/>
      <c r="R256" s="156"/>
      <c r="S256" s="156"/>
      <c r="T256" s="156"/>
      <c r="U256" s="156"/>
      <c r="V256" s="156"/>
      <c r="W256" s="156"/>
      <c r="X256" s="114">
        <v>0</v>
      </c>
      <c r="Y256" s="114">
        <v>0</v>
      </c>
      <c r="Z256" s="114">
        <f t="shared" si="4"/>
        <v>0</v>
      </c>
      <c r="AA256" s="114">
        <v>0</v>
      </c>
      <c r="AB256" s="114">
        <v>0</v>
      </c>
      <c r="AC256" s="114">
        <v>0</v>
      </c>
      <c r="AD256" s="114">
        <v>0</v>
      </c>
      <c r="AE256" s="114"/>
      <c r="AF256" s="114">
        <v>0</v>
      </c>
      <c r="AG256" s="114">
        <v>0</v>
      </c>
      <c r="AH256" s="114">
        <v>0</v>
      </c>
      <c r="AI256" s="113"/>
      <c r="AK256"/>
      <c r="AL256"/>
      <c r="AM256"/>
    </row>
    <row r="257" spans="1:39" s="157" customFormat="1" x14ac:dyDescent="0.25">
      <c r="A257" s="113"/>
      <c r="B257" s="113"/>
      <c r="C257" s="113"/>
      <c r="D257" s="113"/>
      <c r="E257" s="113"/>
      <c r="F257" s="113"/>
      <c r="G257" s="113"/>
      <c r="H257" s="113"/>
      <c r="I257" s="113"/>
      <c r="J257" s="113"/>
      <c r="K257" s="114"/>
      <c r="L257" s="114"/>
      <c r="M257" s="114"/>
      <c r="N257" s="114"/>
      <c r="O257" s="114"/>
      <c r="P257" s="114"/>
      <c r="Q257" s="156"/>
      <c r="R257" s="156"/>
      <c r="S257" s="156"/>
      <c r="T257" s="156"/>
      <c r="U257" s="156"/>
      <c r="V257" s="156"/>
      <c r="W257" s="156"/>
      <c r="X257" s="114">
        <v>0</v>
      </c>
      <c r="Y257" s="114">
        <v>0</v>
      </c>
      <c r="Z257" s="114">
        <f t="shared" si="4"/>
        <v>0</v>
      </c>
      <c r="AA257" s="114">
        <v>0</v>
      </c>
      <c r="AB257" s="114">
        <v>0</v>
      </c>
      <c r="AC257" s="114">
        <v>0</v>
      </c>
      <c r="AD257" s="114">
        <v>0</v>
      </c>
      <c r="AE257" s="114"/>
      <c r="AF257" s="114">
        <v>0</v>
      </c>
      <c r="AG257" s="114">
        <v>0</v>
      </c>
      <c r="AH257" s="114">
        <v>0</v>
      </c>
      <c r="AI257" s="113"/>
      <c r="AK257"/>
      <c r="AL257"/>
      <c r="AM257"/>
    </row>
    <row r="258" spans="1:39" s="157" customFormat="1" x14ac:dyDescent="0.25">
      <c r="A258" s="113"/>
      <c r="B258" s="113"/>
      <c r="C258" s="113"/>
      <c r="D258" s="113"/>
      <c r="E258" s="113"/>
      <c r="F258" s="113"/>
      <c r="G258" s="113"/>
      <c r="H258" s="113"/>
      <c r="I258" s="113"/>
      <c r="J258" s="113"/>
      <c r="K258" s="114"/>
      <c r="L258" s="114"/>
      <c r="M258" s="114"/>
      <c r="N258" s="114"/>
      <c r="O258" s="114"/>
      <c r="P258" s="114"/>
      <c r="Q258" s="156"/>
      <c r="R258" s="156"/>
      <c r="S258" s="156"/>
      <c r="T258" s="156"/>
      <c r="U258" s="156"/>
      <c r="V258" s="156"/>
      <c r="W258" s="156"/>
      <c r="X258" s="114">
        <v>0</v>
      </c>
      <c r="Y258" s="114">
        <v>0</v>
      </c>
      <c r="Z258" s="114">
        <f t="shared" si="4"/>
        <v>0</v>
      </c>
      <c r="AA258" s="114">
        <v>0</v>
      </c>
      <c r="AB258" s="114">
        <v>0</v>
      </c>
      <c r="AC258" s="114">
        <v>0</v>
      </c>
      <c r="AD258" s="114">
        <v>0</v>
      </c>
      <c r="AE258" s="114"/>
      <c r="AF258" s="114">
        <v>0</v>
      </c>
      <c r="AG258" s="114">
        <v>0</v>
      </c>
      <c r="AH258" s="114">
        <v>0</v>
      </c>
      <c r="AI258" s="113"/>
      <c r="AK258"/>
      <c r="AL258"/>
      <c r="AM258"/>
    </row>
    <row r="259" spans="1:39" s="157" customFormat="1" x14ac:dyDescent="0.25">
      <c r="A259" s="113"/>
      <c r="B259" s="113"/>
      <c r="C259" s="113"/>
      <c r="D259" s="113"/>
      <c r="E259" s="113"/>
      <c r="F259" s="113"/>
      <c r="G259" s="113"/>
      <c r="H259" s="113"/>
      <c r="I259" s="113"/>
      <c r="J259" s="113"/>
      <c r="K259" s="114"/>
      <c r="L259" s="114"/>
      <c r="M259" s="114"/>
      <c r="N259" s="114"/>
      <c r="O259" s="114"/>
      <c r="P259" s="114"/>
      <c r="Q259" s="156"/>
      <c r="R259" s="156"/>
      <c r="S259" s="156"/>
      <c r="T259" s="156"/>
      <c r="U259" s="156"/>
      <c r="V259" s="156"/>
      <c r="W259" s="156"/>
      <c r="X259" s="114">
        <v>0</v>
      </c>
      <c r="Y259" s="114">
        <v>0</v>
      </c>
      <c r="Z259" s="114">
        <f t="shared" si="4"/>
        <v>0</v>
      </c>
      <c r="AA259" s="114">
        <v>0</v>
      </c>
      <c r="AB259" s="114">
        <v>0</v>
      </c>
      <c r="AC259" s="114">
        <v>0</v>
      </c>
      <c r="AD259" s="114">
        <v>0</v>
      </c>
      <c r="AE259" s="114"/>
      <c r="AF259" s="114">
        <v>0</v>
      </c>
      <c r="AG259" s="114">
        <v>0</v>
      </c>
      <c r="AH259" s="114">
        <v>0</v>
      </c>
      <c r="AI259" s="113"/>
      <c r="AK259"/>
      <c r="AL259"/>
      <c r="AM259"/>
    </row>
    <row r="260" spans="1:39" s="157" customFormat="1" x14ac:dyDescent="0.25">
      <c r="A260" s="113"/>
      <c r="B260" s="113"/>
      <c r="C260" s="113"/>
      <c r="D260" s="113"/>
      <c r="E260" s="113"/>
      <c r="F260" s="113"/>
      <c r="G260" s="113"/>
      <c r="H260" s="113"/>
      <c r="I260" s="113"/>
      <c r="J260" s="113"/>
      <c r="K260" s="114"/>
      <c r="L260" s="114"/>
      <c r="M260" s="114"/>
      <c r="N260" s="114"/>
      <c r="O260" s="114"/>
      <c r="P260" s="114"/>
      <c r="Q260" s="156"/>
      <c r="R260" s="156"/>
      <c r="S260" s="156"/>
      <c r="T260" s="156"/>
      <c r="U260" s="156"/>
      <c r="V260" s="156"/>
      <c r="W260" s="156"/>
      <c r="X260" s="114">
        <v>0</v>
      </c>
      <c r="Y260" s="114">
        <v>0</v>
      </c>
      <c r="Z260" s="114">
        <f t="shared" si="4"/>
        <v>0</v>
      </c>
      <c r="AA260" s="114">
        <v>0</v>
      </c>
      <c r="AB260" s="114">
        <v>0</v>
      </c>
      <c r="AC260" s="114">
        <v>0</v>
      </c>
      <c r="AD260" s="114">
        <v>0</v>
      </c>
      <c r="AE260" s="114"/>
      <c r="AF260" s="114">
        <v>0</v>
      </c>
      <c r="AG260" s="114">
        <v>0</v>
      </c>
      <c r="AH260" s="114">
        <v>0</v>
      </c>
      <c r="AI260" s="113"/>
      <c r="AK260"/>
      <c r="AL260"/>
      <c r="AM260"/>
    </row>
    <row r="261" spans="1:39" s="157" customFormat="1" x14ac:dyDescent="0.25">
      <c r="A261" s="113"/>
      <c r="B261" s="113"/>
      <c r="C261" s="113"/>
      <c r="D261" s="113"/>
      <c r="E261" s="113"/>
      <c r="F261" s="113"/>
      <c r="G261" s="113"/>
      <c r="H261" s="113"/>
      <c r="I261" s="113"/>
      <c r="J261" s="113"/>
      <c r="K261" s="114"/>
      <c r="L261" s="114"/>
      <c r="M261" s="114"/>
      <c r="N261" s="114"/>
      <c r="O261" s="114"/>
      <c r="P261" s="114"/>
      <c r="Q261" s="156"/>
      <c r="R261" s="156"/>
      <c r="S261" s="156"/>
      <c r="T261" s="156"/>
      <c r="U261" s="156"/>
      <c r="V261" s="156"/>
      <c r="W261" s="156"/>
      <c r="X261" s="114">
        <v>0</v>
      </c>
      <c r="Y261" s="114">
        <v>0</v>
      </c>
      <c r="Z261" s="114">
        <f t="shared" si="4"/>
        <v>0</v>
      </c>
      <c r="AA261" s="114">
        <v>0</v>
      </c>
      <c r="AB261" s="114">
        <v>0</v>
      </c>
      <c r="AC261" s="114">
        <v>0</v>
      </c>
      <c r="AD261" s="114">
        <v>0</v>
      </c>
      <c r="AE261" s="114"/>
      <c r="AF261" s="114">
        <v>0</v>
      </c>
      <c r="AG261" s="114">
        <v>0</v>
      </c>
      <c r="AH261" s="114">
        <v>0</v>
      </c>
      <c r="AI261" s="113"/>
      <c r="AK261"/>
      <c r="AL261"/>
      <c r="AM261"/>
    </row>
    <row r="262" spans="1:39" s="157" customFormat="1" x14ac:dyDescent="0.25">
      <c r="A262" s="113"/>
      <c r="B262" s="113"/>
      <c r="C262" s="113"/>
      <c r="D262" s="113"/>
      <c r="E262" s="113"/>
      <c r="F262" s="113"/>
      <c r="G262" s="113"/>
      <c r="H262" s="113"/>
      <c r="I262" s="113"/>
      <c r="J262" s="113"/>
      <c r="K262" s="114"/>
      <c r="L262" s="114"/>
      <c r="M262" s="114"/>
      <c r="N262" s="114"/>
      <c r="O262" s="114"/>
      <c r="P262" s="114"/>
      <c r="Q262" s="156"/>
      <c r="R262" s="156"/>
      <c r="S262" s="156"/>
      <c r="T262" s="156"/>
      <c r="U262" s="156"/>
      <c r="V262" s="156"/>
      <c r="W262" s="156"/>
      <c r="X262" s="114">
        <v>0</v>
      </c>
      <c r="Y262" s="114">
        <v>0</v>
      </c>
      <c r="Z262" s="114">
        <f t="shared" si="4"/>
        <v>0</v>
      </c>
      <c r="AA262" s="114">
        <v>0</v>
      </c>
      <c r="AB262" s="114">
        <v>0</v>
      </c>
      <c r="AC262" s="114">
        <v>0</v>
      </c>
      <c r="AD262" s="114">
        <v>0</v>
      </c>
      <c r="AE262" s="114"/>
      <c r="AF262" s="114">
        <v>0</v>
      </c>
      <c r="AG262" s="114">
        <v>0</v>
      </c>
      <c r="AH262" s="114">
        <v>0</v>
      </c>
      <c r="AI262" s="113"/>
      <c r="AK262"/>
      <c r="AL262"/>
      <c r="AM262"/>
    </row>
    <row r="263" spans="1:39" s="157" customFormat="1" x14ac:dyDescent="0.25">
      <c r="A263" s="113"/>
      <c r="B263" s="113"/>
      <c r="C263" s="113"/>
      <c r="D263" s="113"/>
      <c r="E263" s="113"/>
      <c r="F263" s="113"/>
      <c r="G263" s="113"/>
      <c r="H263" s="113"/>
      <c r="I263" s="113"/>
      <c r="J263" s="113"/>
      <c r="K263" s="114"/>
      <c r="L263" s="114"/>
      <c r="M263" s="114"/>
      <c r="N263" s="114"/>
      <c r="O263" s="114"/>
      <c r="P263" s="114"/>
      <c r="Q263" s="156"/>
      <c r="R263" s="156"/>
      <c r="S263" s="156"/>
      <c r="T263" s="156"/>
      <c r="U263" s="156"/>
      <c r="V263" s="156"/>
      <c r="W263" s="156"/>
      <c r="X263" s="114">
        <v>0</v>
      </c>
      <c r="Y263" s="114">
        <v>0</v>
      </c>
      <c r="Z263" s="114">
        <f t="shared" si="4"/>
        <v>0</v>
      </c>
      <c r="AA263" s="114">
        <v>0</v>
      </c>
      <c r="AB263" s="114">
        <v>0</v>
      </c>
      <c r="AC263" s="114">
        <v>0</v>
      </c>
      <c r="AD263" s="114">
        <v>0</v>
      </c>
      <c r="AE263" s="114"/>
      <c r="AF263" s="114">
        <v>0</v>
      </c>
      <c r="AG263" s="114">
        <v>0</v>
      </c>
      <c r="AH263" s="114">
        <v>0</v>
      </c>
      <c r="AI263" s="113"/>
      <c r="AK263"/>
      <c r="AL263"/>
      <c r="AM263"/>
    </row>
    <row r="264" spans="1:39" s="157" customFormat="1" x14ac:dyDescent="0.25">
      <c r="A264" s="113"/>
      <c r="B264" s="113"/>
      <c r="C264" s="113"/>
      <c r="D264" s="113"/>
      <c r="E264" s="113"/>
      <c r="F264" s="113"/>
      <c r="G264" s="113"/>
      <c r="H264" s="113"/>
      <c r="I264" s="113"/>
      <c r="J264" s="113"/>
      <c r="K264" s="114"/>
      <c r="L264" s="114"/>
      <c r="M264" s="114"/>
      <c r="N264" s="114"/>
      <c r="O264" s="114"/>
      <c r="P264" s="114"/>
      <c r="Q264" s="156"/>
      <c r="R264" s="156"/>
      <c r="S264" s="156"/>
      <c r="T264" s="156"/>
      <c r="U264" s="156"/>
      <c r="V264" s="156"/>
      <c r="W264" s="156"/>
      <c r="X264" s="114">
        <v>0</v>
      </c>
      <c r="Y264" s="114">
        <v>0</v>
      </c>
      <c r="Z264" s="114">
        <f t="shared" si="4"/>
        <v>0</v>
      </c>
      <c r="AA264" s="114">
        <v>0</v>
      </c>
      <c r="AB264" s="114">
        <v>0</v>
      </c>
      <c r="AC264" s="114">
        <v>0</v>
      </c>
      <c r="AD264" s="114">
        <v>0</v>
      </c>
      <c r="AE264" s="114"/>
      <c r="AF264" s="114">
        <v>0</v>
      </c>
      <c r="AG264" s="114">
        <v>0</v>
      </c>
      <c r="AH264" s="114">
        <v>0</v>
      </c>
      <c r="AI264" s="113"/>
      <c r="AK264"/>
      <c r="AL264"/>
      <c r="AM264"/>
    </row>
    <row r="265" spans="1:39" s="157" customFormat="1" x14ac:dyDescent="0.25">
      <c r="A265" s="113"/>
      <c r="B265" s="113"/>
      <c r="C265" s="113"/>
      <c r="D265" s="113"/>
      <c r="E265" s="113"/>
      <c r="F265" s="113"/>
      <c r="G265" s="113"/>
      <c r="H265" s="113"/>
      <c r="I265" s="113"/>
      <c r="J265" s="113"/>
      <c r="K265" s="114"/>
      <c r="L265" s="114"/>
      <c r="M265" s="114"/>
      <c r="N265" s="114"/>
      <c r="O265" s="114"/>
      <c r="P265" s="114"/>
      <c r="Q265" s="156"/>
      <c r="R265" s="156"/>
      <c r="S265" s="156"/>
      <c r="T265" s="156"/>
      <c r="U265" s="156"/>
      <c r="V265" s="156"/>
      <c r="W265" s="156"/>
      <c r="X265" s="114">
        <v>0</v>
      </c>
      <c r="Y265" s="114">
        <v>0</v>
      </c>
      <c r="Z265" s="114">
        <f t="shared" si="4"/>
        <v>0</v>
      </c>
      <c r="AA265" s="114">
        <v>0</v>
      </c>
      <c r="AB265" s="114">
        <v>0</v>
      </c>
      <c r="AC265" s="114">
        <v>0</v>
      </c>
      <c r="AD265" s="114">
        <v>0</v>
      </c>
      <c r="AE265" s="114"/>
      <c r="AF265" s="114">
        <v>0</v>
      </c>
      <c r="AG265" s="114">
        <v>0</v>
      </c>
      <c r="AH265" s="114">
        <v>0</v>
      </c>
      <c r="AI265" s="113"/>
      <c r="AK265"/>
      <c r="AL265"/>
      <c r="AM265"/>
    </row>
    <row r="266" spans="1:39" s="157" customFormat="1" x14ac:dyDescent="0.25">
      <c r="A266" s="113"/>
      <c r="B266" s="113"/>
      <c r="C266" s="113"/>
      <c r="D266" s="113"/>
      <c r="E266" s="113"/>
      <c r="F266" s="113"/>
      <c r="G266" s="113"/>
      <c r="H266" s="113"/>
      <c r="I266" s="113"/>
      <c r="J266" s="113"/>
      <c r="K266" s="114"/>
      <c r="L266" s="114"/>
      <c r="M266" s="114"/>
      <c r="N266" s="114"/>
      <c r="O266" s="114"/>
      <c r="P266" s="114"/>
      <c r="Q266" s="156"/>
      <c r="R266" s="156"/>
      <c r="S266" s="156"/>
      <c r="T266" s="156"/>
      <c r="U266" s="156"/>
      <c r="V266" s="156"/>
      <c r="W266" s="156"/>
      <c r="X266" s="114">
        <v>0</v>
      </c>
      <c r="Y266" s="114">
        <v>0</v>
      </c>
      <c r="Z266" s="114">
        <f t="shared" si="4"/>
        <v>0</v>
      </c>
      <c r="AA266" s="114">
        <v>0</v>
      </c>
      <c r="AB266" s="114">
        <v>0</v>
      </c>
      <c r="AC266" s="114">
        <v>0</v>
      </c>
      <c r="AD266" s="114">
        <v>0</v>
      </c>
      <c r="AE266" s="114"/>
      <c r="AF266" s="114">
        <v>0</v>
      </c>
      <c r="AG266" s="114">
        <v>0</v>
      </c>
      <c r="AH266" s="114">
        <v>0</v>
      </c>
      <c r="AI266" s="113"/>
      <c r="AK266"/>
      <c r="AL266"/>
      <c r="AM266"/>
    </row>
    <row r="267" spans="1:39" s="157" customFormat="1" x14ac:dyDescent="0.25">
      <c r="A267" s="113"/>
      <c r="B267" s="113"/>
      <c r="C267" s="113"/>
      <c r="D267" s="113"/>
      <c r="E267" s="113"/>
      <c r="F267" s="113"/>
      <c r="G267" s="113"/>
      <c r="H267" s="113"/>
      <c r="I267" s="113"/>
      <c r="J267" s="113"/>
      <c r="K267" s="114"/>
      <c r="L267" s="114"/>
      <c r="M267" s="114"/>
      <c r="N267" s="114"/>
      <c r="O267" s="114"/>
      <c r="P267" s="114"/>
      <c r="Q267" s="156"/>
      <c r="R267" s="156"/>
      <c r="S267" s="156"/>
      <c r="T267" s="156"/>
      <c r="U267" s="156"/>
      <c r="V267" s="156"/>
      <c r="W267" s="156"/>
      <c r="X267" s="114">
        <v>0</v>
      </c>
      <c r="Y267" s="114">
        <v>0</v>
      </c>
      <c r="Z267" s="114">
        <f t="shared" si="4"/>
        <v>0</v>
      </c>
      <c r="AA267" s="114">
        <v>0</v>
      </c>
      <c r="AB267" s="114">
        <v>0</v>
      </c>
      <c r="AC267" s="114">
        <v>0</v>
      </c>
      <c r="AD267" s="114">
        <v>0</v>
      </c>
      <c r="AE267" s="114"/>
      <c r="AF267" s="114">
        <v>0</v>
      </c>
      <c r="AG267" s="114">
        <v>0</v>
      </c>
      <c r="AH267" s="114">
        <v>0</v>
      </c>
      <c r="AI267" s="113"/>
      <c r="AK267"/>
      <c r="AL267"/>
      <c r="AM267"/>
    </row>
    <row r="268" spans="1:39" s="157" customFormat="1" x14ac:dyDescent="0.25">
      <c r="A268" s="113"/>
      <c r="B268" s="113"/>
      <c r="C268" s="113"/>
      <c r="D268" s="113"/>
      <c r="E268" s="113"/>
      <c r="F268" s="113"/>
      <c r="G268" s="113"/>
      <c r="H268" s="113"/>
      <c r="I268" s="113"/>
      <c r="J268" s="113"/>
      <c r="K268" s="114"/>
      <c r="L268" s="114"/>
      <c r="M268" s="114"/>
      <c r="N268" s="114"/>
      <c r="O268" s="114"/>
      <c r="P268" s="114"/>
      <c r="Q268" s="156"/>
      <c r="R268" s="156"/>
      <c r="S268" s="156"/>
      <c r="T268" s="156"/>
      <c r="U268" s="156"/>
      <c r="V268" s="156"/>
      <c r="W268" s="156"/>
      <c r="X268" s="114">
        <v>0</v>
      </c>
      <c r="Y268" s="114">
        <v>0</v>
      </c>
      <c r="Z268" s="114">
        <f t="shared" si="4"/>
        <v>0</v>
      </c>
      <c r="AA268" s="114">
        <v>0</v>
      </c>
      <c r="AB268" s="114">
        <v>0</v>
      </c>
      <c r="AC268" s="114">
        <v>0</v>
      </c>
      <c r="AD268" s="114">
        <v>0</v>
      </c>
      <c r="AE268" s="114"/>
      <c r="AF268" s="114">
        <v>0</v>
      </c>
      <c r="AG268" s="114">
        <v>0</v>
      </c>
      <c r="AH268" s="114">
        <v>0</v>
      </c>
      <c r="AI268" s="113"/>
      <c r="AK268"/>
      <c r="AL268"/>
      <c r="AM268"/>
    </row>
    <row r="269" spans="1:39" s="157" customFormat="1" x14ac:dyDescent="0.25">
      <c r="A269" s="113"/>
      <c r="B269" s="113"/>
      <c r="C269" s="113"/>
      <c r="D269" s="113"/>
      <c r="E269" s="113"/>
      <c r="F269" s="113"/>
      <c r="G269" s="113"/>
      <c r="H269" s="113"/>
      <c r="I269" s="113"/>
      <c r="J269" s="113"/>
      <c r="K269" s="114"/>
      <c r="L269" s="114"/>
      <c r="M269" s="114"/>
      <c r="N269" s="114"/>
      <c r="O269" s="114"/>
      <c r="P269" s="114"/>
      <c r="Q269" s="156"/>
      <c r="R269" s="156"/>
      <c r="S269" s="156"/>
      <c r="T269" s="156"/>
      <c r="U269" s="156"/>
      <c r="V269" s="156"/>
      <c r="W269" s="156"/>
      <c r="X269" s="114">
        <v>0</v>
      </c>
      <c r="Y269" s="114">
        <v>0</v>
      </c>
      <c r="Z269" s="114">
        <f t="shared" si="4"/>
        <v>0</v>
      </c>
      <c r="AA269" s="114">
        <v>0</v>
      </c>
      <c r="AB269" s="114">
        <v>0</v>
      </c>
      <c r="AC269" s="114">
        <v>0</v>
      </c>
      <c r="AD269" s="114">
        <v>0</v>
      </c>
      <c r="AE269" s="114"/>
      <c r="AF269" s="114">
        <v>0</v>
      </c>
      <c r="AG269" s="114">
        <v>0</v>
      </c>
      <c r="AH269" s="114">
        <v>0</v>
      </c>
      <c r="AI269" s="113"/>
      <c r="AK269"/>
      <c r="AL269"/>
      <c r="AM269"/>
    </row>
    <row r="270" spans="1:39" s="157" customFormat="1" x14ac:dyDescent="0.25">
      <c r="A270" s="113"/>
      <c r="B270" s="113"/>
      <c r="C270" s="113"/>
      <c r="D270" s="113"/>
      <c r="E270" s="113"/>
      <c r="F270" s="113"/>
      <c r="G270" s="113"/>
      <c r="H270" s="113"/>
      <c r="I270" s="113"/>
      <c r="J270" s="113"/>
      <c r="K270" s="114"/>
      <c r="L270" s="114"/>
      <c r="M270" s="114"/>
      <c r="N270" s="114"/>
      <c r="O270" s="114"/>
      <c r="P270" s="114"/>
      <c r="Q270" s="156"/>
      <c r="R270" s="156"/>
      <c r="S270" s="156"/>
      <c r="T270" s="156"/>
      <c r="U270" s="156"/>
      <c r="V270" s="156"/>
      <c r="W270" s="156"/>
      <c r="X270" s="114">
        <v>0</v>
      </c>
      <c r="Y270" s="114">
        <v>0</v>
      </c>
      <c r="Z270" s="114">
        <f t="shared" si="4"/>
        <v>0</v>
      </c>
      <c r="AA270" s="114">
        <v>0</v>
      </c>
      <c r="AB270" s="114">
        <v>0</v>
      </c>
      <c r="AC270" s="114">
        <v>0</v>
      </c>
      <c r="AD270" s="114">
        <v>0</v>
      </c>
      <c r="AE270" s="114"/>
      <c r="AF270" s="114">
        <v>0</v>
      </c>
      <c r="AG270" s="114">
        <v>0</v>
      </c>
      <c r="AH270" s="114">
        <v>0</v>
      </c>
      <c r="AI270" s="113"/>
      <c r="AK270"/>
      <c r="AL270"/>
      <c r="AM270"/>
    </row>
    <row r="271" spans="1:39" s="157" customFormat="1" x14ac:dyDescent="0.25">
      <c r="A271" s="113"/>
      <c r="B271" s="113"/>
      <c r="C271" s="113"/>
      <c r="D271" s="113"/>
      <c r="E271" s="113"/>
      <c r="F271" s="113"/>
      <c r="G271" s="113"/>
      <c r="H271" s="113"/>
      <c r="I271" s="113"/>
      <c r="J271" s="113"/>
      <c r="K271" s="114"/>
      <c r="L271" s="114"/>
      <c r="M271" s="114"/>
      <c r="N271" s="114"/>
      <c r="O271" s="114"/>
      <c r="P271" s="114"/>
      <c r="Q271" s="156"/>
      <c r="R271" s="156"/>
      <c r="S271" s="156"/>
      <c r="T271" s="156"/>
      <c r="U271" s="156"/>
      <c r="V271" s="156"/>
      <c r="W271" s="156"/>
      <c r="X271" s="114">
        <v>0</v>
      </c>
      <c r="Y271" s="114">
        <v>0</v>
      </c>
      <c r="Z271" s="114">
        <f t="shared" si="4"/>
        <v>0</v>
      </c>
      <c r="AA271" s="114">
        <v>0</v>
      </c>
      <c r="AB271" s="114">
        <v>0</v>
      </c>
      <c r="AC271" s="114">
        <v>0</v>
      </c>
      <c r="AD271" s="114">
        <v>0</v>
      </c>
      <c r="AE271" s="114"/>
      <c r="AF271" s="114">
        <v>0</v>
      </c>
      <c r="AG271" s="114">
        <v>0</v>
      </c>
      <c r="AH271" s="114">
        <v>0</v>
      </c>
      <c r="AI271" s="113"/>
      <c r="AK271"/>
      <c r="AL271"/>
      <c r="AM271"/>
    </row>
    <row r="272" spans="1:39" s="157" customFormat="1" x14ac:dyDescent="0.25">
      <c r="A272" s="113"/>
      <c r="B272" s="113"/>
      <c r="C272" s="113"/>
      <c r="D272" s="113"/>
      <c r="E272" s="113"/>
      <c r="F272" s="113"/>
      <c r="G272" s="113"/>
      <c r="H272" s="113"/>
      <c r="I272" s="113"/>
      <c r="J272" s="113"/>
      <c r="K272" s="114"/>
      <c r="L272" s="114"/>
      <c r="M272" s="114"/>
      <c r="N272" s="114"/>
      <c r="O272" s="114"/>
      <c r="P272" s="114"/>
      <c r="Q272" s="156"/>
      <c r="R272" s="156"/>
      <c r="S272" s="156"/>
      <c r="T272" s="156"/>
      <c r="U272" s="156"/>
      <c r="V272" s="156"/>
      <c r="W272" s="156"/>
      <c r="X272" s="114">
        <v>0</v>
      </c>
      <c r="Y272" s="114">
        <v>0</v>
      </c>
      <c r="Z272" s="114">
        <f t="shared" si="4"/>
        <v>0</v>
      </c>
      <c r="AA272" s="114">
        <v>0</v>
      </c>
      <c r="AB272" s="114">
        <v>0</v>
      </c>
      <c r="AC272" s="114">
        <v>0</v>
      </c>
      <c r="AD272" s="114">
        <v>0</v>
      </c>
      <c r="AE272" s="114"/>
      <c r="AF272" s="114">
        <v>0</v>
      </c>
      <c r="AG272" s="114">
        <v>0</v>
      </c>
      <c r="AH272" s="114">
        <v>0</v>
      </c>
      <c r="AI272" s="113"/>
      <c r="AK272"/>
      <c r="AL272"/>
      <c r="AM272"/>
    </row>
    <row r="273" spans="1:39" s="157" customFormat="1" x14ac:dyDescent="0.25">
      <c r="A273" s="113"/>
      <c r="B273" s="113"/>
      <c r="C273" s="113"/>
      <c r="D273" s="113"/>
      <c r="E273" s="113"/>
      <c r="F273" s="113"/>
      <c r="G273" s="113"/>
      <c r="H273" s="113"/>
      <c r="I273" s="113"/>
      <c r="J273" s="113"/>
      <c r="K273" s="114"/>
      <c r="L273" s="114"/>
      <c r="M273" s="114"/>
      <c r="N273" s="114"/>
      <c r="O273" s="114"/>
      <c r="P273" s="114"/>
      <c r="Q273" s="156"/>
      <c r="R273" s="156"/>
      <c r="S273" s="156"/>
      <c r="T273" s="156"/>
      <c r="U273" s="156"/>
      <c r="V273" s="156"/>
      <c r="W273" s="156"/>
      <c r="X273" s="114">
        <v>0</v>
      </c>
      <c r="Y273" s="114">
        <v>0</v>
      </c>
      <c r="Z273" s="114">
        <f t="shared" si="4"/>
        <v>0</v>
      </c>
      <c r="AA273" s="114">
        <v>0</v>
      </c>
      <c r="AB273" s="114">
        <v>0</v>
      </c>
      <c r="AC273" s="114">
        <v>0</v>
      </c>
      <c r="AD273" s="114">
        <v>0</v>
      </c>
      <c r="AE273" s="114"/>
      <c r="AF273" s="114">
        <v>0</v>
      </c>
      <c r="AG273" s="114">
        <v>0</v>
      </c>
      <c r="AH273" s="114">
        <v>0</v>
      </c>
      <c r="AI273" s="113"/>
      <c r="AK273"/>
      <c r="AL273"/>
      <c r="AM273"/>
    </row>
    <row r="274" spans="1:39" s="157" customFormat="1" x14ac:dyDescent="0.25">
      <c r="A274" s="113"/>
      <c r="B274" s="113"/>
      <c r="C274" s="113"/>
      <c r="D274" s="113"/>
      <c r="E274" s="113"/>
      <c r="F274" s="113"/>
      <c r="G274" s="113"/>
      <c r="H274" s="113"/>
      <c r="I274" s="113"/>
      <c r="J274" s="113"/>
      <c r="K274" s="114"/>
      <c r="L274" s="114"/>
      <c r="M274" s="114"/>
      <c r="N274" s="114"/>
      <c r="O274" s="114"/>
      <c r="P274" s="114"/>
      <c r="Q274" s="156"/>
      <c r="R274" s="156"/>
      <c r="S274" s="156"/>
      <c r="T274" s="156"/>
      <c r="U274" s="156"/>
      <c r="V274" s="156"/>
      <c r="W274" s="156"/>
      <c r="X274" s="114">
        <v>0</v>
      </c>
      <c r="Y274" s="114">
        <v>0</v>
      </c>
      <c r="Z274" s="114"/>
      <c r="AA274" s="114"/>
      <c r="AB274" s="114"/>
      <c r="AC274" s="114"/>
      <c r="AD274" s="114"/>
      <c r="AE274" s="114"/>
      <c r="AF274" s="114"/>
      <c r="AG274" s="114"/>
      <c r="AH274" s="114"/>
      <c r="AI274" s="113"/>
      <c r="AK274"/>
      <c r="AL274"/>
      <c r="AM274"/>
    </row>
  </sheetData>
  <mergeCells count="150">
    <mergeCell ref="A6:D6"/>
    <mergeCell ref="E6:I6"/>
    <mergeCell ref="A7:D7"/>
    <mergeCell ref="E7:F7"/>
    <mergeCell ref="A10:B10"/>
    <mergeCell ref="C10:D10"/>
    <mergeCell ref="E10:F10"/>
    <mergeCell ref="G10:I10"/>
    <mergeCell ref="B2:D2"/>
    <mergeCell ref="H2:J2"/>
    <mergeCell ref="A3:J3"/>
    <mergeCell ref="A4:D4"/>
    <mergeCell ref="E4:F4"/>
    <mergeCell ref="A5:D5"/>
    <mergeCell ref="E5:F5"/>
    <mergeCell ref="G5:H5"/>
    <mergeCell ref="A17:B17"/>
    <mergeCell ref="C17:I17"/>
    <mergeCell ref="L17:O17"/>
    <mergeCell ref="A19:B19"/>
    <mergeCell ref="C19:I19"/>
    <mergeCell ref="H21:I21"/>
    <mergeCell ref="A11:B11"/>
    <mergeCell ref="C11:D11"/>
    <mergeCell ref="F11:I11"/>
    <mergeCell ref="A13:I13"/>
    <mergeCell ref="A15:B15"/>
    <mergeCell ref="C15:I15"/>
    <mergeCell ref="H28:I28"/>
    <mergeCell ref="H29:I29"/>
    <mergeCell ref="H30:I30"/>
    <mergeCell ref="H31:I31"/>
    <mergeCell ref="H32:I32"/>
    <mergeCell ref="H33:I33"/>
    <mergeCell ref="H22:I22"/>
    <mergeCell ref="H23:I23"/>
    <mergeCell ref="H24:I24"/>
    <mergeCell ref="H25:I25"/>
    <mergeCell ref="H26:I26"/>
    <mergeCell ref="H27:I27"/>
    <mergeCell ref="H40:I40"/>
    <mergeCell ref="H41:I41"/>
    <mergeCell ref="H42:I42"/>
    <mergeCell ref="H43:I43"/>
    <mergeCell ref="H44:I44"/>
    <mergeCell ref="H45:I45"/>
    <mergeCell ref="H34:I34"/>
    <mergeCell ref="H35:I35"/>
    <mergeCell ref="H36:I36"/>
    <mergeCell ref="H37:I37"/>
    <mergeCell ref="H38:I38"/>
    <mergeCell ref="H39:I39"/>
    <mergeCell ref="H52:I52"/>
    <mergeCell ref="H53:I53"/>
    <mergeCell ref="H54:I54"/>
    <mergeCell ref="H55:I55"/>
    <mergeCell ref="H56:I56"/>
    <mergeCell ref="H57:I57"/>
    <mergeCell ref="H46:I46"/>
    <mergeCell ref="H47:I47"/>
    <mergeCell ref="H48:I48"/>
    <mergeCell ref="H49:I49"/>
    <mergeCell ref="H50:I50"/>
    <mergeCell ref="H51:I51"/>
    <mergeCell ref="H64:I64"/>
    <mergeCell ref="H65:I65"/>
    <mergeCell ref="F66:G66"/>
    <mergeCell ref="H66:I66"/>
    <mergeCell ref="F67:G67"/>
    <mergeCell ref="H67:I67"/>
    <mergeCell ref="H58:I58"/>
    <mergeCell ref="H59:I59"/>
    <mergeCell ref="H60:I60"/>
    <mergeCell ref="H61:I61"/>
    <mergeCell ref="H62:I62"/>
    <mergeCell ref="H63:I63"/>
    <mergeCell ref="H74:I74"/>
    <mergeCell ref="H75:I75"/>
    <mergeCell ref="H76:I76"/>
    <mergeCell ref="H77:I77"/>
    <mergeCell ref="H78:I78"/>
    <mergeCell ref="H79:I79"/>
    <mergeCell ref="H68:I68"/>
    <mergeCell ref="H69:I69"/>
    <mergeCell ref="H70:I70"/>
    <mergeCell ref="H71:I71"/>
    <mergeCell ref="H72:I72"/>
    <mergeCell ref="H73:I73"/>
    <mergeCell ref="H86:I86"/>
    <mergeCell ref="H87:I87"/>
    <mergeCell ref="H88:I88"/>
    <mergeCell ref="H89:I89"/>
    <mergeCell ref="H90:I90"/>
    <mergeCell ref="H91:I91"/>
    <mergeCell ref="H80:I80"/>
    <mergeCell ref="H81:I81"/>
    <mergeCell ref="H82:I82"/>
    <mergeCell ref="H83:I83"/>
    <mergeCell ref="H84:I84"/>
    <mergeCell ref="H85:I85"/>
    <mergeCell ref="H98:I98"/>
    <mergeCell ref="H99:I99"/>
    <mergeCell ref="H100:I100"/>
    <mergeCell ref="H101:I101"/>
    <mergeCell ref="H102:I102"/>
    <mergeCell ref="H103:I103"/>
    <mergeCell ref="H92:I92"/>
    <mergeCell ref="H93:I93"/>
    <mergeCell ref="H94:I94"/>
    <mergeCell ref="H95:I95"/>
    <mergeCell ref="H96:I96"/>
    <mergeCell ref="H97:I97"/>
    <mergeCell ref="H110:I110"/>
    <mergeCell ref="H111:I111"/>
    <mergeCell ref="H112:I112"/>
    <mergeCell ref="H113:I113"/>
    <mergeCell ref="H114:I114"/>
    <mergeCell ref="H115:I115"/>
    <mergeCell ref="H104:I104"/>
    <mergeCell ref="H105:I105"/>
    <mergeCell ref="H106:I106"/>
    <mergeCell ref="H107:I107"/>
    <mergeCell ref="H108:I108"/>
    <mergeCell ref="H109:I109"/>
    <mergeCell ref="H122:I122"/>
    <mergeCell ref="H123:I123"/>
    <mergeCell ref="H124:I124"/>
    <mergeCell ref="H125:I125"/>
    <mergeCell ref="E126:G126"/>
    <mergeCell ref="H126:I126"/>
    <mergeCell ref="H116:I116"/>
    <mergeCell ref="H117:I117"/>
    <mergeCell ref="H118:I118"/>
    <mergeCell ref="H119:I119"/>
    <mergeCell ref="H120:I120"/>
    <mergeCell ref="H121:I121"/>
    <mergeCell ref="F155:I155"/>
    <mergeCell ref="A132:I132"/>
    <mergeCell ref="E133:G133"/>
    <mergeCell ref="H133:I133"/>
    <mergeCell ref="A146:D149"/>
    <mergeCell ref="F146:I146"/>
    <mergeCell ref="F148:I148"/>
    <mergeCell ref="E127:G127"/>
    <mergeCell ref="H127:I127"/>
    <mergeCell ref="H128:I128"/>
    <mergeCell ref="E129:G129"/>
    <mergeCell ref="H129:I129"/>
    <mergeCell ref="A131:D131"/>
    <mergeCell ref="H131:I131"/>
  </mergeCells>
  <dataValidations count="2">
    <dataValidation type="list" allowBlank="1" showInputMessage="1" showErrorMessage="1" sqref="M11" xr:uid="{806F5510-BF9B-42BD-9F67-B9876080BA1E}">
      <formula1>$S$176:$S$187</formula1>
    </dataValidation>
    <dataValidation type="list" allowBlank="1" showInputMessage="1" showErrorMessage="1" sqref="M8:N9" xr:uid="{48E0868D-5A78-4B89-BA32-9BFFBCAF765D}">
      <formula1>$X$175:$X$183</formula1>
    </dataValidation>
  </dataValidations>
  <hyperlinks>
    <hyperlink ref="AE178" r:id="rId1" xr:uid="{F74330F1-D14D-4F6E-A78B-4EDAC01123A2}"/>
    <hyperlink ref="AE177" r:id="rId2" xr:uid="{CFF42FF2-09BE-47B5-A258-3C2D051FDDAD}"/>
    <hyperlink ref="AE176" r:id="rId3" xr:uid="{356C073F-B1B7-47A5-9AF8-5DECA79EEA93}"/>
    <hyperlink ref="AE179" r:id="rId4" xr:uid="{2F5770A7-0F98-45C1-BC99-E6CD2869D3E0}"/>
    <hyperlink ref="AE180" r:id="rId5" xr:uid="{AF844964-0D17-472C-AF4A-0AD804356613}"/>
    <hyperlink ref="AE181" r:id="rId6" xr:uid="{320BB8BC-6C51-4E61-9CDA-A2B65C6A5CE6}"/>
  </hyperlinks>
  <printOptions horizontalCentered="1"/>
  <pageMargins left="0.4" right="0.4" top="0.65" bottom="0.4" header="0.25" footer="0.25"/>
  <pageSetup paperSize="9" scale="80" orientation="portrait" horizontalDpi="1200" verticalDpi="1200" r:id="rId7"/>
  <headerFooter alignWithMargins="0">
    <oddFooter>&amp;C&amp;"Arial,Bold"&amp;8Blue Water Trade Winds Pvt. Ltd.&amp;"Arial,Regular"&amp;10
&amp;7 4 Siddarth Enclave GMS Road Ballupur Dehradun - 248001 Uttarkhand INDIA
Tel:+91-135-2649301, 2649464 Corporate Email: info@bwesglobal.com Website:www.bwesglobal.com</oddFooter>
  </headerFooter>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9A0F5-3341-4424-98CA-CB1FD06F762B}">
  <sheetPr>
    <tabColor rgb="FF006600"/>
  </sheetPr>
  <dimension ref="A1:AX274"/>
  <sheetViews>
    <sheetView showZeros="0" tabSelected="1" view="pageBreakPreview" topLeftCell="A21" zoomScale="95" zoomScaleNormal="91" zoomScaleSheetLayoutView="95" workbookViewId="0">
      <selection activeCell="F24" sqref="F24"/>
    </sheetView>
  </sheetViews>
  <sheetFormatPr defaultColWidth="9.140625" defaultRowHeight="15" x14ac:dyDescent="0.25"/>
  <cols>
    <col min="1" max="1" width="4.28515625" style="113" customWidth="1"/>
    <col min="2" max="2" width="16" style="113" customWidth="1"/>
    <col min="3" max="3" width="20.42578125" style="113" bestFit="1" customWidth="1"/>
    <col min="4" max="4" width="18.85546875" style="113" customWidth="1"/>
    <col min="5" max="5" width="9.42578125" style="113" customWidth="1"/>
    <col min="6" max="6" width="11.28515625" style="113" customWidth="1"/>
    <col min="7" max="7" width="4.85546875" style="113" customWidth="1"/>
    <col min="8" max="8" width="6.42578125" style="113" customWidth="1"/>
    <col min="9" max="9" width="10.85546875" style="113" customWidth="1"/>
    <col min="10" max="10" width="0.7109375" style="114" customWidth="1"/>
    <col min="11" max="11" width="0.85546875" style="114" customWidth="1"/>
    <col min="12" max="12" width="13.5703125" style="114" hidden="1" customWidth="1"/>
    <col min="13" max="13" width="9.140625" style="114" hidden="1" customWidth="1"/>
    <col min="14" max="14" width="13.28515625" style="114" hidden="1" customWidth="1"/>
    <col min="15" max="15" width="9.140625" style="114" hidden="1" customWidth="1"/>
    <col min="16" max="16" width="13.85546875" style="114" hidden="1" customWidth="1"/>
    <col min="17" max="18" width="27.28515625" style="156" hidden="1" customWidth="1"/>
    <col min="19" max="19" width="25.42578125" style="156" hidden="1" customWidth="1"/>
    <col min="20" max="20" width="23.28515625" style="156" hidden="1" customWidth="1"/>
    <col min="21" max="22" width="5.7109375" style="156" hidden="1" customWidth="1"/>
    <col min="23" max="23" width="0" style="156" hidden="1" customWidth="1"/>
    <col min="24" max="24" width="19.5703125" style="114" hidden="1" customWidth="1"/>
    <col min="25" max="25" width="8.85546875" style="114" hidden="1" customWidth="1"/>
    <col min="26" max="26" width="19.5703125" style="114" hidden="1" customWidth="1"/>
    <col min="27" max="27" width="23.5703125" style="114" hidden="1" customWidth="1"/>
    <col min="28" max="28" width="0.7109375" style="114" hidden="1" customWidth="1"/>
    <col min="29" max="29" width="0.85546875" style="114" hidden="1" customWidth="1"/>
    <col min="30" max="31" width="0.5703125" style="114" hidden="1" customWidth="1"/>
    <col min="32" max="32" width="0.7109375" style="114" hidden="1" customWidth="1"/>
    <col min="33" max="34" width="0.5703125" style="114" hidden="1" customWidth="1"/>
    <col min="35" max="35" width="0.5703125" style="114" customWidth="1"/>
    <col min="36" max="36" width="1.140625" style="157" customWidth="1"/>
    <col min="37" max="37" width="25.42578125" customWidth="1"/>
    <col min="38" max="38" width="12.7109375" customWidth="1"/>
    <col min="39" max="39" width="20" customWidth="1"/>
    <col min="40" max="50" width="9.140625" style="157"/>
    <col min="51" max="16384" width="9.140625" style="113"/>
  </cols>
  <sheetData>
    <row r="1" spans="1:50" ht="24" hidden="1" customHeight="1" x14ac:dyDescent="0.25">
      <c r="A1" s="155"/>
      <c r="B1" s="155"/>
      <c r="C1" s="155"/>
      <c r="D1" s="155"/>
      <c r="E1" s="111"/>
      <c r="F1" s="112"/>
      <c r="G1" s="155"/>
    </row>
    <row r="2" spans="1:50" ht="24" hidden="1" customHeight="1" x14ac:dyDescent="0.25">
      <c r="A2" s="114"/>
      <c r="B2" s="335"/>
      <c r="C2" s="335"/>
      <c r="D2" s="335"/>
      <c r="E2" s="115"/>
      <c r="F2" s="116"/>
      <c r="G2" s="155"/>
      <c r="H2" s="336"/>
      <c r="I2" s="336"/>
      <c r="J2" s="336"/>
    </row>
    <row r="3" spans="1:50" ht="39.75" customHeight="1" x14ac:dyDescent="0.25">
      <c r="A3" s="337"/>
      <c r="B3" s="337"/>
      <c r="C3" s="337"/>
      <c r="D3" s="337"/>
      <c r="E3" s="337"/>
      <c r="F3" s="337"/>
      <c r="G3" s="337"/>
      <c r="H3" s="337"/>
      <c r="I3" s="337"/>
      <c r="J3" s="337"/>
      <c r="N3" s="117"/>
      <c r="O3" s="118"/>
      <c r="P3" s="118"/>
    </row>
    <row r="4" spans="1:50" ht="15" customHeight="1" x14ac:dyDescent="0.25">
      <c r="A4" s="338" t="s">
        <v>75</v>
      </c>
      <c r="B4" s="338"/>
      <c r="C4" s="338"/>
      <c r="D4" s="339"/>
      <c r="E4" s="339" t="s">
        <v>74</v>
      </c>
      <c r="F4" s="340"/>
      <c r="G4" s="309" t="s">
        <v>243</v>
      </c>
      <c r="H4" s="158"/>
      <c r="I4" s="159"/>
      <c r="J4" s="119"/>
      <c r="L4" s="114" t="s">
        <v>73</v>
      </c>
      <c r="N4" s="118"/>
      <c r="O4" s="118"/>
      <c r="P4" s="118"/>
    </row>
    <row r="5" spans="1:50" s="122" customFormat="1" ht="15.95" customHeight="1" x14ac:dyDescent="0.25">
      <c r="A5" s="341" t="s">
        <v>184</v>
      </c>
      <c r="B5" s="342"/>
      <c r="C5" s="342"/>
      <c r="D5" s="343"/>
      <c r="E5" s="344" t="s">
        <v>72</v>
      </c>
      <c r="F5" s="345"/>
      <c r="G5" s="346">
        <v>44107</v>
      </c>
      <c r="H5" s="346"/>
      <c r="I5" s="160"/>
      <c r="J5" s="119"/>
      <c r="K5" s="119"/>
      <c r="L5" s="120">
        <v>7</v>
      </c>
      <c r="M5" s="119"/>
      <c r="N5" s="121"/>
      <c r="O5" s="121"/>
      <c r="P5" s="121"/>
      <c r="Q5" s="161"/>
      <c r="R5" s="161"/>
      <c r="S5" s="161"/>
      <c r="T5" s="161"/>
      <c r="U5" s="161"/>
      <c r="V5" s="161"/>
      <c r="W5" s="161"/>
      <c r="X5" s="119"/>
      <c r="Y5" s="119"/>
      <c r="Z5" s="119"/>
      <c r="AA5" s="119"/>
      <c r="AB5" s="119"/>
      <c r="AC5" s="119"/>
      <c r="AD5" s="119"/>
      <c r="AE5" s="119"/>
      <c r="AF5" s="119"/>
      <c r="AG5" s="119"/>
      <c r="AH5" s="119"/>
      <c r="AI5" s="119"/>
      <c r="AJ5" s="157"/>
      <c r="AK5"/>
      <c r="AL5"/>
      <c r="AM5"/>
      <c r="AN5" s="157"/>
      <c r="AO5" s="157"/>
      <c r="AP5" s="157"/>
      <c r="AQ5" s="157"/>
      <c r="AR5" s="157"/>
      <c r="AS5" s="157"/>
      <c r="AT5" s="157"/>
      <c r="AU5" s="157"/>
      <c r="AV5" s="157"/>
      <c r="AW5" s="157"/>
      <c r="AX5" s="157"/>
    </row>
    <row r="6" spans="1:50" s="122" customFormat="1" ht="15.95" customHeight="1" x14ac:dyDescent="0.25">
      <c r="A6" s="317" t="s">
        <v>185</v>
      </c>
      <c r="B6" s="318"/>
      <c r="C6" s="318"/>
      <c r="D6" s="319"/>
      <c r="E6" s="320" t="s">
        <v>227</v>
      </c>
      <c r="F6" s="321"/>
      <c r="G6" s="321"/>
      <c r="H6" s="321"/>
      <c r="I6" s="322"/>
      <c r="J6" s="123"/>
      <c r="K6" s="123"/>
      <c r="L6" s="123"/>
      <c r="M6" s="119"/>
      <c r="N6" s="121"/>
      <c r="O6" s="121"/>
      <c r="P6" s="121"/>
      <c r="Q6" s="161"/>
      <c r="R6" s="161"/>
      <c r="S6" s="161"/>
      <c r="T6" s="161"/>
      <c r="U6" s="161"/>
      <c r="V6" s="161"/>
      <c r="W6" s="161"/>
      <c r="X6" s="119"/>
      <c r="Y6" s="119"/>
      <c r="Z6" s="119"/>
      <c r="AA6" s="119"/>
      <c r="AB6" s="119"/>
      <c r="AC6" s="119"/>
      <c r="AD6" s="119"/>
      <c r="AE6" s="119"/>
      <c r="AF6" s="119"/>
      <c r="AG6" s="119"/>
      <c r="AH6" s="119"/>
      <c r="AI6" s="119"/>
      <c r="AJ6" s="157"/>
      <c r="AK6"/>
      <c r="AL6"/>
      <c r="AM6"/>
      <c r="AN6" s="157"/>
      <c r="AO6" s="157"/>
      <c r="AP6" s="157"/>
      <c r="AQ6" s="157"/>
      <c r="AR6" s="157"/>
      <c r="AS6" s="157"/>
      <c r="AT6" s="157"/>
      <c r="AU6" s="157"/>
      <c r="AV6" s="157"/>
      <c r="AW6" s="157"/>
      <c r="AX6" s="157"/>
    </row>
    <row r="7" spans="1:50" s="122" customFormat="1" ht="15.95" customHeight="1" x14ac:dyDescent="0.25">
      <c r="A7" s="323" t="s">
        <v>186</v>
      </c>
      <c r="B7" s="324"/>
      <c r="C7" s="324"/>
      <c r="D7" s="325"/>
      <c r="E7" s="326" t="s">
        <v>70</v>
      </c>
      <c r="F7" s="327"/>
      <c r="G7" s="162" t="str">
        <f>G4</f>
        <v>1179/2021</v>
      </c>
      <c r="H7" s="163"/>
      <c r="I7" s="164"/>
      <c r="J7" s="119"/>
      <c r="K7" s="124"/>
      <c r="L7" s="119" t="s">
        <v>26</v>
      </c>
      <c r="M7" s="119"/>
      <c r="N7" s="119" t="s">
        <v>31</v>
      </c>
      <c r="O7" s="119"/>
      <c r="P7" s="119"/>
      <c r="Q7" s="161"/>
      <c r="R7" s="161"/>
      <c r="S7" s="161"/>
      <c r="T7" s="161"/>
      <c r="U7" s="161"/>
      <c r="V7" s="161"/>
      <c r="W7" s="161"/>
      <c r="X7" s="119"/>
      <c r="Y7" s="119"/>
      <c r="Z7" s="119"/>
      <c r="AA7" s="119"/>
      <c r="AB7" s="119"/>
      <c r="AC7" s="119"/>
      <c r="AD7" s="119"/>
      <c r="AE7" s="119"/>
      <c r="AF7" s="119"/>
      <c r="AG7" s="119"/>
      <c r="AH7" s="119"/>
      <c r="AI7" s="119"/>
      <c r="AJ7" s="157"/>
      <c r="AK7"/>
      <c r="AL7"/>
      <c r="AM7"/>
      <c r="AN7" s="157"/>
      <c r="AO7" s="157"/>
      <c r="AP7" s="157"/>
      <c r="AQ7" s="157"/>
      <c r="AR7" s="157"/>
      <c r="AS7" s="157"/>
      <c r="AT7" s="157"/>
      <c r="AU7" s="157"/>
      <c r="AV7" s="157"/>
      <c r="AW7" s="157"/>
      <c r="AX7" s="157"/>
    </row>
    <row r="8" spans="1:50" ht="2.25" customHeight="1" x14ac:dyDescent="0.25">
      <c r="A8" s="165"/>
      <c r="B8" s="165"/>
      <c r="C8" s="165"/>
      <c r="D8" s="165"/>
      <c r="E8" s="166"/>
      <c r="F8" s="166"/>
      <c r="G8" s="166"/>
      <c r="H8" s="166"/>
      <c r="I8" s="166"/>
      <c r="L8" s="125" t="str">
        <f>IF(M8="","",UPPER(M8))</f>
        <v>RELIANCE</v>
      </c>
      <c r="M8" s="126" t="s">
        <v>69</v>
      </c>
      <c r="N8" s="126" t="s">
        <v>69</v>
      </c>
    </row>
    <row r="9" spans="1:50" ht="3" customHeight="1" x14ac:dyDescent="0.25">
      <c r="A9" s="167"/>
      <c r="B9" s="167"/>
      <c r="C9" s="167"/>
      <c r="D9" s="168"/>
      <c r="E9" s="114"/>
      <c r="F9" s="114"/>
      <c r="G9" s="114"/>
      <c r="H9" s="114"/>
      <c r="I9" s="114"/>
      <c r="L9" s="125"/>
      <c r="M9" s="126"/>
      <c r="N9" s="126"/>
    </row>
    <row r="10" spans="1:50" ht="15.95" customHeight="1" x14ac:dyDescent="0.25">
      <c r="A10" s="328" t="s">
        <v>110</v>
      </c>
      <c r="B10" s="329"/>
      <c r="C10" s="330" t="s">
        <v>192</v>
      </c>
      <c r="D10" s="331"/>
      <c r="E10" s="332" t="s">
        <v>111</v>
      </c>
      <c r="F10" s="333"/>
      <c r="G10" s="333" t="s">
        <v>120</v>
      </c>
      <c r="H10" s="333"/>
      <c r="I10" s="334"/>
      <c r="L10" s="114" t="s">
        <v>67</v>
      </c>
      <c r="M10" s="114" t="s">
        <v>66</v>
      </c>
    </row>
    <row r="11" spans="1:50" ht="15.95" customHeight="1" x14ac:dyDescent="0.25">
      <c r="A11" s="328" t="s">
        <v>68</v>
      </c>
      <c r="B11" s="329"/>
      <c r="C11" s="357" t="s">
        <v>187</v>
      </c>
      <c r="D11" s="358"/>
      <c r="E11" s="169" t="s">
        <v>132</v>
      </c>
      <c r="F11" s="359" t="s">
        <v>244</v>
      </c>
      <c r="G11" s="359"/>
      <c r="H11" s="359"/>
      <c r="I11" s="360"/>
      <c r="L11" s="125" t="s">
        <v>65</v>
      </c>
      <c r="M11" s="125" t="s">
        <v>3</v>
      </c>
    </row>
    <row r="12" spans="1:50" ht="2.25" customHeight="1" x14ac:dyDescent="0.25">
      <c r="A12" s="114"/>
      <c r="B12" s="114"/>
      <c r="C12" s="114"/>
      <c r="D12" s="114"/>
      <c r="E12" s="114"/>
      <c r="F12" s="114"/>
      <c r="G12" s="114"/>
      <c r="H12" s="114"/>
      <c r="I12" s="114"/>
    </row>
    <row r="13" spans="1:50" ht="18" customHeight="1" x14ac:dyDescent="0.25">
      <c r="A13" s="361" t="s">
        <v>64</v>
      </c>
      <c r="B13" s="362"/>
      <c r="C13" s="362"/>
      <c r="D13" s="362"/>
      <c r="E13" s="362"/>
      <c r="F13" s="362"/>
      <c r="G13" s="362"/>
      <c r="H13" s="362"/>
      <c r="I13" s="363"/>
      <c r="J13" s="119"/>
      <c r="L13" s="126"/>
      <c r="M13" s="114" t="s">
        <v>63</v>
      </c>
    </row>
    <row r="14" spans="1:50" ht="5.0999999999999996" customHeight="1" x14ac:dyDescent="0.25">
      <c r="A14" s="127"/>
      <c r="B14" s="128"/>
      <c r="C14" s="128"/>
      <c r="D14" s="128"/>
      <c r="E14" s="129"/>
      <c r="F14" s="128"/>
      <c r="G14" s="128"/>
      <c r="H14" s="128"/>
      <c r="I14" s="130"/>
      <c r="J14" s="121"/>
    </row>
    <row r="15" spans="1:50" ht="15.95" customHeight="1" x14ac:dyDescent="0.25">
      <c r="A15" s="347" t="s">
        <v>118</v>
      </c>
      <c r="B15" s="348"/>
      <c r="C15" s="349" t="s">
        <v>193</v>
      </c>
      <c r="D15" s="349"/>
      <c r="E15" s="349"/>
      <c r="F15" s="349"/>
      <c r="G15" s="349"/>
      <c r="H15" s="349"/>
      <c r="I15" s="350"/>
      <c r="L15" s="114" t="s">
        <v>62</v>
      </c>
    </row>
    <row r="16" spans="1:50" ht="5.0999999999999996" customHeight="1" x14ac:dyDescent="0.25">
      <c r="A16" s="131"/>
      <c r="B16" s="132"/>
      <c r="C16" s="133"/>
      <c r="D16" s="133"/>
      <c r="E16" s="133"/>
      <c r="F16" s="133"/>
      <c r="G16" s="133"/>
      <c r="H16" s="133"/>
      <c r="I16" s="134"/>
    </row>
    <row r="17" spans="1:50" ht="15.95" customHeight="1" x14ac:dyDescent="0.25">
      <c r="A17" s="347" t="s">
        <v>117</v>
      </c>
      <c r="B17" s="348"/>
      <c r="C17" s="349" t="s">
        <v>61</v>
      </c>
      <c r="D17" s="349"/>
      <c r="E17" s="349"/>
      <c r="F17" s="349"/>
      <c r="G17" s="349"/>
      <c r="H17" s="349"/>
      <c r="I17" s="350"/>
      <c r="L17" s="351" t="str">
        <f>IF(N8="","",VLOOKUP(N8,$X$175:$AE$193,8,FALSE))</f>
        <v>\\172.16.5.100\Finance\Finance\Current\Finance\BIM\Reliance</v>
      </c>
      <c r="M17" s="351"/>
      <c r="N17" s="351"/>
      <c r="O17" s="351"/>
    </row>
    <row r="18" spans="1:50" ht="5.0999999999999996" customHeight="1" x14ac:dyDescent="0.25">
      <c r="A18" s="307"/>
      <c r="B18" s="310"/>
      <c r="C18" s="133"/>
      <c r="D18" s="133"/>
      <c r="E18" s="133"/>
      <c r="F18" s="133"/>
      <c r="G18" s="133"/>
      <c r="H18" s="133"/>
      <c r="I18" s="134"/>
    </row>
    <row r="19" spans="1:50" ht="15.95" customHeight="1" x14ac:dyDescent="0.25">
      <c r="A19" s="352" t="s">
        <v>116</v>
      </c>
      <c r="B19" s="353"/>
      <c r="C19" s="354" t="s">
        <v>194</v>
      </c>
      <c r="D19" s="354"/>
      <c r="E19" s="354"/>
      <c r="F19" s="354"/>
      <c r="G19" s="354"/>
      <c r="H19" s="354"/>
      <c r="I19" s="355"/>
      <c r="L19" s="114" t="s">
        <v>59</v>
      </c>
      <c r="M19" s="126">
        <v>13</v>
      </c>
    </row>
    <row r="20" spans="1:50" ht="2.25" customHeight="1" x14ac:dyDescent="0.25">
      <c r="A20" s="132"/>
      <c r="B20" s="132"/>
      <c r="C20" s="132"/>
      <c r="D20" s="132"/>
      <c r="E20" s="132"/>
      <c r="F20" s="132"/>
      <c r="G20" s="132"/>
      <c r="H20" s="132"/>
      <c r="I20" s="132"/>
    </row>
    <row r="21" spans="1:50" s="122" customFormat="1" ht="21.75" customHeight="1" thickBot="1" x14ac:dyDescent="0.3">
      <c r="A21" s="311" t="s">
        <v>188</v>
      </c>
      <c r="B21" s="215" t="s">
        <v>56</v>
      </c>
      <c r="C21" s="216" t="s">
        <v>55</v>
      </c>
      <c r="D21" s="216" t="s">
        <v>153</v>
      </c>
      <c r="E21" s="217" t="s">
        <v>154</v>
      </c>
      <c r="F21" s="311" t="s">
        <v>24</v>
      </c>
      <c r="G21" s="311" t="s">
        <v>54</v>
      </c>
      <c r="H21" s="356" t="s">
        <v>114</v>
      </c>
      <c r="I21" s="356"/>
      <c r="J21" s="119"/>
      <c r="K21" s="119"/>
      <c r="L21" s="119"/>
      <c r="M21" s="119" t="s">
        <v>52</v>
      </c>
      <c r="N21" s="119" t="s">
        <v>51</v>
      </c>
      <c r="O21" s="119" t="s">
        <v>50</v>
      </c>
      <c r="P21" s="161" t="s">
        <v>159</v>
      </c>
      <c r="Q21" s="161" t="s">
        <v>160</v>
      </c>
      <c r="R21" s="161" t="s">
        <v>161</v>
      </c>
      <c r="S21" s="161"/>
      <c r="T21" s="161"/>
      <c r="U21" s="161"/>
      <c r="V21" s="161"/>
      <c r="W21" s="119"/>
      <c r="X21" s="119"/>
      <c r="Y21" s="119"/>
      <c r="Z21" s="119"/>
      <c r="AA21" s="119"/>
      <c r="AB21" s="119"/>
      <c r="AC21" s="119"/>
      <c r="AD21" s="119"/>
      <c r="AE21" s="119"/>
      <c r="AF21" s="119"/>
      <c r="AG21" s="119"/>
      <c r="AH21" s="119"/>
      <c r="AI21" s="119"/>
      <c r="AJ21" s="157"/>
      <c r="AK21"/>
      <c r="AL21"/>
      <c r="AM21"/>
      <c r="AN21" s="157"/>
      <c r="AO21" s="157"/>
      <c r="AP21" s="157"/>
      <c r="AQ21" s="157"/>
      <c r="AR21" s="157"/>
      <c r="AS21" s="157"/>
      <c r="AT21" s="157"/>
      <c r="AU21" s="157"/>
      <c r="AV21" s="157"/>
      <c r="AW21" s="157"/>
      <c r="AX21" s="157"/>
    </row>
    <row r="22" spans="1:50" s="122" customFormat="1" ht="15" customHeight="1" thickBot="1" x14ac:dyDescent="0.3">
      <c r="A22" s="283">
        <v>1</v>
      </c>
      <c r="B22" s="284" t="s">
        <v>189</v>
      </c>
      <c r="C22" s="229" t="s">
        <v>140</v>
      </c>
      <c r="D22" s="229" t="s">
        <v>163</v>
      </c>
      <c r="E22" s="285">
        <v>30856</v>
      </c>
      <c r="F22" s="230">
        <v>13000</v>
      </c>
      <c r="G22" s="286">
        <v>1</v>
      </c>
      <c r="H22" s="366">
        <f t="shared" ref="H22:H65" si="0">G22*F22</f>
        <v>13000</v>
      </c>
      <c r="I22" s="367"/>
      <c r="J22" s="119"/>
      <c r="K22" s="119"/>
      <c r="L22" s="119"/>
      <c r="M22" s="119"/>
      <c r="N22" s="119"/>
      <c r="O22" s="119"/>
      <c r="P22" s="161" t="s">
        <v>143</v>
      </c>
      <c r="Q22" s="161" t="s">
        <v>167</v>
      </c>
      <c r="R22" s="161" t="s">
        <v>168</v>
      </c>
      <c r="S22" s="161" t="s">
        <v>168</v>
      </c>
      <c r="T22" s="161" t="s">
        <v>158</v>
      </c>
      <c r="U22" s="161">
        <v>13200</v>
      </c>
      <c r="V22" s="161"/>
      <c r="W22" s="119"/>
      <c r="X22" s="119" t="s">
        <v>149</v>
      </c>
      <c r="Y22" s="119">
        <v>1</v>
      </c>
      <c r="Z22" s="119"/>
      <c r="AA22" s="119"/>
      <c r="AB22" s="119"/>
      <c r="AC22" s="119"/>
      <c r="AD22" s="119"/>
      <c r="AE22" s="119"/>
      <c r="AF22" s="119"/>
      <c r="AG22" s="119"/>
      <c r="AH22" s="119"/>
      <c r="AI22" s="119"/>
      <c r="AJ22" s="157"/>
      <c r="AK22">
        <v>1</v>
      </c>
      <c r="AL22" t="s">
        <v>140</v>
      </c>
      <c r="AM22" s="300" t="s">
        <v>162</v>
      </c>
      <c r="AN22" s="300">
        <v>26005</v>
      </c>
      <c r="AO22" s="303">
        <v>13000</v>
      </c>
      <c r="AP22" s="157"/>
      <c r="AQ22" s="157"/>
      <c r="AR22" s="157"/>
      <c r="AS22" s="157"/>
      <c r="AT22" s="157"/>
      <c r="AU22" s="157"/>
      <c r="AV22" s="157"/>
      <c r="AW22" s="157"/>
      <c r="AX22" s="157"/>
    </row>
    <row r="23" spans="1:50" s="122" customFormat="1" ht="15" customHeight="1" thickBot="1" x14ac:dyDescent="0.3">
      <c r="A23" s="231">
        <v>2</v>
      </c>
      <c r="B23" s="218" t="s">
        <v>189</v>
      </c>
      <c r="C23" s="194" t="s">
        <v>140</v>
      </c>
      <c r="D23" s="194" t="s">
        <v>201</v>
      </c>
      <c r="E23" s="195">
        <v>31308</v>
      </c>
      <c r="F23" s="196">
        <v>8000</v>
      </c>
      <c r="G23" s="197">
        <v>1</v>
      </c>
      <c r="H23" s="364">
        <f t="shared" si="0"/>
        <v>8000</v>
      </c>
      <c r="I23" s="365"/>
      <c r="J23" s="119"/>
      <c r="K23" s="119"/>
      <c r="L23" s="119"/>
      <c r="M23" s="119"/>
      <c r="N23" s="119"/>
      <c r="O23" s="119"/>
      <c r="P23" s="161"/>
      <c r="Q23" s="161"/>
      <c r="R23" s="161"/>
      <c r="S23" s="161"/>
      <c r="T23" s="161"/>
      <c r="U23" s="161"/>
      <c r="V23" s="161"/>
      <c r="W23" s="119"/>
      <c r="X23" s="119"/>
      <c r="Y23" s="119"/>
      <c r="Z23" s="119"/>
      <c r="AA23" s="119"/>
      <c r="AB23" s="119"/>
      <c r="AC23" s="119"/>
      <c r="AD23" s="119"/>
      <c r="AE23" s="119"/>
      <c r="AF23" s="119"/>
      <c r="AG23" s="119"/>
      <c r="AH23" s="119"/>
      <c r="AI23" s="119"/>
      <c r="AJ23" s="157"/>
      <c r="AK23">
        <v>2</v>
      </c>
      <c r="AL23" t="s">
        <v>140</v>
      </c>
      <c r="AM23" s="300" t="s">
        <v>163</v>
      </c>
      <c r="AN23" s="300">
        <v>26976</v>
      </c>
      <c r="AO23" s="303">
        <v>13000</v>
      </c>
      <c r="AP23" s="157"/>
      <c r="AQ23" s="157"/>
      <c r="AR23" s="157"/>
      <c r="AS23" s="157"/>
      <c r="AT23" s="157"/>
      <c r="AU23" s="157"/>
      <c r="AV23" s="157"/>
      <c r="AW23" s="157"/>
      <c r="AX23" s="157"/>
    </row>
    <row r="24" spans="1:50" s="122" customFormat="1" ht="15" customHeight="1" thickBot="1" x14ac:dyDescent="0.3">
      <c r="A24" s="231">
        <v>3</v>
      </c>
      <c r="B24" s="218" t="s">
        <v>189</v>
      </c>
      <c r="C24" s="194" t="s">
        <v>140</v>
      </c>
      <c r="D24" s="198" t="s">
        <v>235</v>
      </c>
      <c r="E24" s="195">
        <v>31730</v>
      </c>
      <c r="F24" s="196">
        <v>6000</v>
      </c>
      <c r="G24" s="197">
        <v>1</v>
      </c>
      <c r="H24" s="364">
        <f t="shared" si="0"/>
        <v>6000</v>
      </c>
      <c r="I24" s="365"/>
      <c r="J24" s="119"/>
      <c r="K24" s="119"/>
      <c r="L24" s="119"/>
      <c r="M24" s="119"/>
      <c r="N24" s="119"/>
      <c r="O24" s="119"/>
      <c r="P24" s="161"/>
      <c r="Q24" s="161" t="s">
        <v>169</v>
      </c>
      <c r="R24" s="161" t="s">
        <v>170</v>
      </c>
      <c r="S24" s="161" t="s">
        <v>170</v>
      </c>
      <c r="T24" s="161" t="s">
        <v>166</v>
      </c>
      <c r="U24" s="161">
        <v>10000</v>
      </c>
      <c r="V24" s="161"/>
      <c r="W24" s="119"/>
      <c r="X24" s="119" t="s">
        <v>150</v>
      </c>
      <c r="Y24" s="119">
        <v>2</v>
      </c>
      <c r="Z24" s="119"/>
      <c r="AA24" s="119"/>
      <c r="AB24" s="119"/>
      <c r="AC24" s="119"/>
      <c r="AD24" s="119"/>
      <c r="AE24" s="119"/>
      <c r="AF24" s="119"/>
      <c r="AG24" s="119"/>
      <c r="AH24" s="119"/>
      <c r="AI24" s="119"/>
      <c r="AJ24" s="157"/>
      <c r="AK24">
        <v>3</v>
      </c>
      <c r="AL24" t="s">
        <v>140</v>
      </c>
      <c r="AM24" s="301" t="s">
        <v>162</v>
      </c>
      <c r="AN24" s="301">
        <v>27168</v>
      </c>
      <c r="AO24" s="302">
        <v>13000</v>
      </c>
      <c r="AP24" s="157"/>
      <c r="AQ24" s="157"/>
      <c r="AR24" s="157"/>
      <c r="AS24" s="157"/>
      <c r="AT24" s="157"/>
      <c r="AU24" s="157"/>
      <c r="AV24" s="157"/>
      <c r="AW24" s="157"/>
      <c r="AX24" s="157"/>
    </row>
    <row r="25" spans="1:50" s="122" customFormat="1" ht="15" customHeight="1" thickBot="1" x14ac:dyDescent="0.3">
      <c r="A25" s="231">
        <v>4</v>
      </c>
      <c r="B25" s="218" t="s">
        <v>189</v>
      </c>
      <c r="C25" s="194" t="s">
        <v>140</v>
      </c>
      <c r="D25" s="198" t="s">
        <v>162</v>
      </c>
      <c r="E25" s="195">
        <v>32088</v>
      </c>
      <c r="F25" s="196">
        <v>13000</v>
      </c>
      <c r="G25" s="197">
        <v>1</v>
      </c>
      <c r="H25" s="364">
        <f t="shared" si="0"/>
        <v>13000</v>
      </c>
      <c r="I25" s="365"/>
      <c r="J25" s="119"/>
      <c r="K25" s="119"/>
      <c r="L25" s="119"/>
      <c r="M25" s="119"/>
      <c r="N25" s="119"/>
      <c r="O25" s="119"/>
      <c r="P25" s="161"/>
      <c r="Q25" s="161"/>
      <c r="R25" s="161"/>
      <c r="S25" s="161"/>
      <c r="T25" s="161"/>
      <c r="U25" s="161"/>
      <c r="V25" s="161"/>
      <c r="W25" s="119"/>
      <c r="X25" s="119"/>
      <c r="Y25" s="119"/>
      <c r="Z25" s="119"/>
      <c r="AA25" s="119"/>
      <c r="AB25" s="119"/>
      <c r="AC25" s="119"/>
      <c r="AD25" s="119"/>
      <c r="AE25" s="119"/>
      <c r="AF25" s="119"/>
      <c r="AG25" s="119"/>
      <c r="AH25" s="119"/>
      <c r="AI25" s="119"/>
      <c r="AJ25" s="157"/>
      <c r="AK25">
        <v>4</v>
      </c>
      <c r="AL25" t="s">
        <v>145</v>
      </c>
      <c r="AM25" s="300" t="s">
        <v>235</v>
      </c>
      <c r="AN25" s="300">
        <v>25889</v>
      </c>
      <c r="AO25" s="157">
        <v>6000</v>
      </c>
      <c r="AP25" s="157"/>
      <c r="AQ25" s="157"/>
      <c r="AR25" s="157"/>
      <c r="AS25" s="157"/>
      <c r="AT25" s="157"/>
      <c r="AU25" s="157"/>
      <c r="AV25" s="157"/>
      <c r="AW25" s="157"/>
      <c r="AX25" s="157"/>
    </row>
    <row r="26" spans="1:50" s="122" customFormat="1" ht="15" customHeight="1" thickBot="1" x14ac:dyDescent="0.3">
      <c r="A26" s="231">
        <v>5</v>
      </c>
      <c r="B26" s="218" t="s">
        <v>189</v>
      </c>
      <c r="C26" s="194" t="s">
        <v>145</v>
      </c>
      <c r="D26" s="194" t="s">
        <v>176</v>
      </c>
      <c r="E26" s="195">
        <v>29962</v>
      </c>
      <c r="F26" s="196">
        <v>13000</v>
      </c>
      <c r="G26" s="197">
        <v>1</v>
      </c>
      <c r="H26" s="364">
        <f t="shared" si="0"/>
        <v>13000</v>
      </c>
      <c r="I26" s="365"/>
      <c r="J26" s="119"/>
      <c r="K26" s="119"/>
      <c r="L26" s="119"/>
      <c r="M26" s="119"/>
      <c r="N26" s="119"/>
      <c r="O26" s="119"/>
      <c r="P26" s="161"/>
      <c r="Q26" s="161"/>
      <c r="R26" s="161"/>
      <c r="S26" s="161"/>
      <c r="T26" s="161"/>
      <c r="U26" s="161"/>
      <c r="V26" s="161"/>
      <c r="W26" s="119"/>
      <c r="X26" s="119"/>
      <c r="Y26" s="119"/>
      <c r="Z26" s="119"/>
      <c r="AA26" s="119"/>
      <c r="AB26" s="119"/>
      <c r="AC26" s="119"/>
      <c r="AD26" s="119"/>
      <c r="AE26" s="119"/>
      <c r="AF26" s="119"/>
      <c r="AG26" s="119"/>
      <c r="AH26" s="119"/>
      <c r="AI26" s="119"/>
      <c r="AJ26" s="157"/>
      <c r="AK26">
        <v>5</v>
      </c>
      <c r="AL26" t="s">
        <v>145</v>
      </c>
      <c r="AM26" s="300" t="s">
        <v>176</v>
      </c>
      <c r="AN26" s="300">
        <v>26091</v>
      </c>
      <c r="AO26" s="157">
        <v>13000</v>
      </c>
      <c r="AP26" s="157"/>
      <c r="AQ26" s="157"/>
      <c r="AR26" s="157"/>
      <c r="AS26" s="157"/>
      <c r="AT26" s="157"/>
      <c r="AU26" s="157"/>
      <c r="AV26" s="157"/>
      <c r="AW26" s="157"/>
      <c r="AX26" s="157"/>
    </row>
    <row r="27" spans="1:50" s="122" customFormat="1" ht="15" customHeight="1" thickBot="1" x14ac:dyDescent="0.3">
      <c r="A27" s="231">
        <v>6</v>
      </c>
      <c r="B27" s="218" t="s">
        <v>189</v>
      </c>
      <c r="C27" s="194" t="s">
        <v>145</v>
      </c>
      <c r="D27" s="198" t="s">
        <v>205</v>
      </c>
      <c r="E27" s="195">
        <v>30707</v>
      </c>
      <c r="F27" s="196">
        <v>13000</v>
      </c>
      <c r="G27" s="197">
        <v>1</v>
      </c>
      <c r="H27" s="364">
        <f t="shared" si="0"/>
        <v>13000</v>
      </c>
      <c r="I27" s="365"/>
      <c r="J27" s="119"/>
      <c r="K27" s="119"/>
      <c r="L27" s="119"/>
      <c r="M27" s="119"/>
      <c r="N27" s="119"/>
      <c r="O27" s="119"/>
      <c r="P27" s="161"/>
      <c r="Q27" s="161"/>
      <c r="R27" s="161"/>
      <c r="S27" s="161"/>
      <c r="T27" s="161"/>
      <c r="U27" s="161"/>
      <c r="V27" s="161"/>
      <c r="W27" s="119"/>
      <c r="X27" s="119"/>
      <c r="Y27" s="119"/>
      <c r="Z27" s="119"/>
      <c r="AA27" s="119"/>
      <c r="AB27" s="119"/>
      <c r="AC27" s="119"/>
      <c r="AD27" s="119"/>
      <c r="AE27" s="119"/>
      <c r="AF27" s="119"/>
      <c r="AG27" s="119"/>
      <c r="AH27" s="119"/>
      <c r="AI27" s="119"/>
      <c r="AJ27" s="157"/>
      <c r="AK27">
        <v>6</v>
      </c>
      <c r="AL27" t="s">
        <v>145</v>
      </c>
      <c r="AM27" s="300" t="s">
        <v>205</v>
      </c>
      <c r="AN27" s="300">
        <v>27205</v>
      </c>
      <c r="AO27" s="157">
        <v>13000</v>
      </c>
      <c r="AP27" s="157"/>
      <c r="AQ27" s="157"/>
      <c r="AR27" s="157"/>
      <c r="AS27" s="157"/>
      <c r="AT27" s="157"/>
      <c r="AU27" s="157"/>
      <c r="AV27" s="157"/>
      <c r="AW27" s="157"/>
      <c r="AX27" s="157"/>
    </row>
    <row r="28" spans="1:50" s="122" customFormat="1" ht="15" customHeight="1" thickBot="1" x14ac:dyDescent="0.3">
      <c r="A28" s="231">
        <v>7</v>
      </c>
      <c r="B28" s="218" t="s">
        <v>189</v>
      </c>
      <c r="C28" s="194" t="s">
        <v>145</v>
      </c>
      <c r="D28" s="194" t="s">
        <v>176</v>
      </c>
      <c r="E28" s="195">
        <v>31317</v>
      </c>
      <c r="F28" s="196">
        <v>13000</v>
      </c>
      <c r="G28" s="197">
        <v>1</v>
      </c>
      <c r="H28" s="364">
        <f t="shared" si="0"/>
        <v>13000</v>
      </c>
      <c r="I28" s="365"/>
      <c r="J28" s="119"/>
      <c r="K28" s="119"/>
      <c r="L28" s="119"/>
      <c r="M28" s="119"/>
      <c r="N28" s="119"/>
      <c r="O28" s="119"/>
      <c r="P28" s="161"/>
      <c r="Q28" s="161"/>
      <c r="R28" s="161"/>
      <c r="S28" s="161"/>
      <c r="T28" s="161"/>
      <c r="U28" s="161"/>
      <c r="V28" s="161"/>
      <c r="W28" s="119"/>
      <c r="X28" s="119"/>
      <c r="Y28" s="119"/>
      <c r="Z28" s="119"/>
      <c r="AA28" s="119"/>
      <c r="AB28" s="119"/>
      <c r="AC28" s="119"/>
      <c r="AD28" s="119"/>
      <c r="AE28" s="119"/>
      <c r="AF28" s="119"/>
      <c r="AG28" s="119"/>
      <c r="AH28" s="119"/>
      <c r="AI28" s="119"/>
      <c r="AJ28" s="157"/>
      <c r="AK28">
        <v>7</v>
      </c>
      <c r="AL28" t="s">
        <v>145</v>
      </c>
      <c r="AM28" s="300" t="s">
        <v>176</v>
      </c>
      <c r="AN28" s="300">
        <v>27508</v>
      </c>
      <c r="AO28" s="157">
        <v>13000</v>
      </c>
      <c r="AP28" s="157"/>
      <c r="AQ28" s="157"/>
      <c r="AR28" s="157"/>
      <c r="AS28" s="157"/>
      <c r="AT28" s="157"/>
      <c r="AU28" s="157"/>
      <c r="AV28" s="157"/>
      <c r="AW28" s="157"/>
      <c r="AX28" s="157"/>
    </row>
    <row r="29" spans="1:50" s="122" customFormat="1" ht="15" customHeight="1" thickBot="1" x14ac:dyDescent="0.3">
      <c r="A29" s="231">
        <v>8</v>
      </c>
      <c r="B29" s="218" t="s">
        <v>189</v>
      </c>
      <c r="C29" s="194" t="s">
        <v>145</v>
      </c>
      <c r="D29" s="194" t="s">
        <v>205</v>
      </c>
      <c r="E29" s="195">
        <v>32056</v>
      </c>
      <c r="F29" s="196">
        <v>13000</v>
      </c>
      <c r="G29" s="197">
        <v>1</v>
      </c>
      <c r="H29" s="364">
        <f t="shared" si="0"/>
        <v>13000</v>
      </c>
      <c r="I29" s="365"/>
      <c r="J29" s="119"/>
      <c r="K29" s="119"/>
      <c r="L29" s="119"/>
      <c r="M29" s="119"/>
      <c r="N29" s="119"/>
      <c r="O29" s="119"/>
      <c r="P29" s="161"/>
      <c r="Q29" s="161" t="s">
        <v>171</v>
      </c>
      <c r="R29" s="161" t="s">
        <v>172</v>
      </c>
      <c r="S29" s="161" t="s">
        <v>172</v>
      </c>
      <c r="T29" s="161" t="s">
        <v>166</v>
      </c>
      <c r="U29" s="161">
        <v>10000</v>
      </c>
      <c r="V29" s="161"/>
      <c r="W29" s="119"/>
      <c r="X29" s="119" t="s">
        <v>151</v>
      </c>
      <c r="Y29" s="119">
        <v>2</v>
      </c>
      <c r="Z29" s="119"/>
      <c r="AA29" s="119"/>
      <c r="AB29" s="119"/>
      <c r="AC29" s="119"/>
      <c r="AD29" s="119"/>
      <c r="AE29" s="119"/>
      <c r="AF29" s="119"/>
      <c r="AG29" s="119"/>
      <c r="AH29" s="119"/>
      <c r="AI29" s="119"/>
      <c r="AJ29" s="157"/>
      <c r="AK29">
        <v>8</v>
      </c>
      <c r="AL29" t="s">
        <v>204</v>
      </c>
      <c r="AM29" s="300" t="s">
        <v>238</v>
      </c>
      <c r="AN29" s="300">
        <v>25989</v>
      </c>
      <c r="AO29" s="157">
        <v>13000</v>
      </c>
      <c r="AP29" s="157"/>
      <c r="AQ29" s="157"/>
      <c r="AR29" s="157"/>
      <c r="AS29" s="157"/>
      <c r="AT29" s="157"/>
      <c r="AU29" s="157"/>
      <c r="AV29" s="157"/>
      <c r="AW29" s="157"/>
      <c r="AX29" s="157"/>
    </row>
    <row r="30" spans="1:50" s="122" customFormat="1" ht="15" customHeight="1" thickBot="1" x14ac:dyDescent="0.3">
      <c r="A30" s="231">
        <v>9</v>
      </c>
      <c r="B30" s="218" t="s">
        <v>189</v>
      </c>
      <c r="C30" s="194" t="s">
        <v>204</v>
      </c>
      <c r="D30" s="194" t="s">
        <v>176</v>
      </c>
      <c r="E30" s="195">
        <v>30619</v>
      </c>
      <c r="F30" s="196">
        <v>13000</v>
      </c>
      <c r="G30" s="197">
        <v>1</v>
      </c>
      <c r="H30" s="364">
        <f t="shared" si="0"/>
        <v>13000</v>
      </c>
      <c r="I30" s="365"/>
      <c r="J30" s="119"/>
      <c r="K30" s="119"/>
      <c r="L30" s="119"/>
      <c r="M30" s="119"/>
      <c r="N30" s="119"/>
      <c r="O30" s="119"/>
      <c r="P30" s="161"/>
      <c r="Q30" s="161" t="s">
        <v>173</v>
      </c>
      <c r="R30" s="161" t="s">
        <v>174</v>
      </c>
      <c r="S30" s="161" t="s">
        <v>174</v>
      </c>
      <c r="T30" s="161" t="s">
        <v>158</v>
      </c>
      <c r="U30" s="161">
        <v>13200</v>
      </c>
      <c r="V30" s="161"/>
      <c r="W30" s="119"/>
      <c r="X30" s="119" t="s">
        <v>152</v>
      </c>
      <c r="Y30" s="119">
        <v>3</v>
      </c>
      <c r="Z30" s="119"/>
      <c r="AA30" s="119"/>
      <c r="AB30" s="119"/>
      <c r="AC30" s="119"/>
      <c r="AD30" s="119"/>
      <c r="AE30" s="119"/>
      <c r="AF30" s="119"/>
      <c r="AG30" s="119"/>
      <c r="AH30" s="119"/>
      <c r="AI30" s="119"/>
      <c r="AJ30" s="157"/>
      <c r="AK30">
        <v>9</v>
      </c>
      <c r="AL30" t="s">
        <v>204</v>
      </c>
      <c r="AM30" s="300" t="s">
        <v>182</v>
      </c>
      <c r="AN30" s="300">
        <v>26427</v>
      </c>
      <c r="AO30" s="157">
        <v>7000</v>
      </c>
      <c r="AP30" s="157"/>
      <c r="AQ30" s="157"/>
      <c r="AR30" s="157"/>
      <c r="AS30" s="157"/>
      <c r="AT30" s="157"/>
      <c r="AU30" s="157"/>
      <c r="AV30" s="157"/>
      <c r="AW30" s="157"/>
      <c r="AX30" s="157"/>
    </row>
    <row r="31" spans="1:50" s="122" customFormat="1" ht="15" customHeight="1" thickBot="1" x14ac:dyDescent="0.3">
      <c r="A31" s="231">
        <v>10</v>
      </c>
      <c r="B31" s="218" t="s">
        <v>189</v>
      </c>
      <c r="C31" s="194" t="s">
        <v>204</v>
      </c>
      <c r="D31" s="198" t="s">
        <v>205</v>
      </c>
      <c r="E31" s="195">
        <v>31343</v>
      </c>
      <c r="F31" s="196">
        <v>13000</v>
      </c>
      <c r="G31" s="197">
        <v>1</v>
      </c>
      <c r="H31" s="364">
        <f t="shared" si="0"/>
        <v>13000</v>
      </c>
      <c r="I31" s="365"/>
      <c r="J31" s="119"/>
      <c r="K31" s="119"/>
      <c r="L31" s="119"/>
      <c r="M31" s="119"/>
      <c r="N31" s="119"/>
      <c r="O31" s="119"/>
      <c r="P31" s="161" t="s">
        <v>144</v>
      </c>
      <c r="Q31" s="161" t="s">
        <v>175</v>
      </c>
      <c r="R31" s="161" t="s">
        <v>175</v>
      </c>
      <c r="S31" s="161" t="s">
        <v>175</v>
      </c>
      <c r="T31" s="161" t="s">
        <v>158</v>
      </c>
      <c r="U31" s="161">
        <v>13200</v>
      </c>
      <c r="V31" s="161"/>
      <c r="W31" s="119"/>
      <c r="X31" s="119"/>
      <c r="Y31" s="119"/>
      <c r="Z31" s="119"/>
      <c r="AA31" s="119"/>
      <c r="AB31" s="119"/>
      <c r="AC31" s="119"/>
      <c r="AD31" s="119"/>
      <c r="AE31" s="119"/>
      <c r="AF31" s="119"/>
      <c r="AG31" s="119"/>
      <c r="AH31" s="119"/>
      <c r="AI31" s="119"/>
      <c r="AJ31" s="157"/>
      <c r="AK31">
        <v>10</v>
      </c>
      <c r="AL31" t="s">
        <v>204</v>
      </c>
      <c r="AM31" s="300" t="s">
        <v>205</v>
      </c>
      <c r="AN31" s="300">
        <v>27019</v>
      </c>
      <c r="AO31" s="157">
        <v>13000</v>
      </c>
      <c r="AP31" s="157"/>
      <c r="AQ31" s="157"/>
      <c r="AR31" s="157"/>
      <c r="AS31" s="157"/>
      <c r="AT31" s="157"/>
      <c r="AU31" s="157"/>
      <c r="AV31" s="157"/>
      <c r="AW31" s="157"/>
      <c r="AX31" s="157"/>
    </row>
    <row r="32" spans="1:50" s="122" customFormat="1" ht="15" customHeight="1" thickBot="1" x14ac:dyDescent="0.3">
      <c r="A32" s="231">
        <v>11</v>
      </c>
      <c r="B32" s="218" t="s">
        <v>189</v>
      </c>
      <c r="C32" s="194" t="s">
        <v>204</v>
      </c>
      <c r="D32" s="194" t="s">
        <v>176</v>
      </c>
      <c r="E32" s="195">
        <v>31933</v>
      </c>
      <c r="F32" s="196">
        <v>13000</v>
      </c>
      <c r="G32" s="197">
        <v>1</v>
      </c>
      <c r="H32" s="364">
        <f t="shared" si="0"/>
        <v>13000</v>
      </c>
      <c r="I32" s="365"/>
      <c r="J32" s="119"/>
      <c r="K32" s="119"/>
      <c r="L32" s="119"/>
      <c r="M32" s="119"/>
      <c r="N32" s="119"/>
      <c r="O32" s="119"/>
      <c r="P32" s="161" t="s">
        <v>145</v>
      </c>
      <c r="Q32" s="161" t="s">
        <v>164</v>
      </c>
      <c r="R32" s="161" t="s">
        <v>165</v>
      </c>
      <c r="S32" s="161" t="s">
        <v>165</v>
      </c>
      <c r="T32" s="161" t="s">
        <v>166</v>
      </c>
      <c r="U32" s="161">
        <v>10000</v>
      </c>
      <c r="V32" s="161"/>
      <c r="W32" s="119"/>
      <c r="X32" s="119"/>
      <c r="Y32" s="119"/>
      <c r="Z32" s="119"/>
      <c r="AA32" s="119"/>
      <c r="AB32" s="119"/>
      <c r="AC32" s="119"/>
      <c r="AD32" s="119"/>
      <c r="AE32" s="119"/>
      <c r="AF32" s="119"/>
      <c r="AG32" s="119"/>
      <c r="AH32" s="119"/>
      <c r="AI32" s="119"/>
      <c r="AJ32" s="157"/>
      <c r="AK32">
        <v>11</v>
      </c>
      <c r="AL32" t="s">
        <v>204</v>
      </c>
      <c r="AM32" s="300" t="s">
        <v>176</v>
      </c>
      <c r="AN32" s="300">
        <v>27247</v>
      </c>
      <c r="AO32" s="157">
        <v>13000</v>
      </c>
      <c r="AP32" s="157"/>
      <c r="AQ32" s="157"/>
      <c r="AR32" s="157"/>
      <c r="AS32" s="157"/>
      <c r="AT32" s="157"/>
      <c r="AU32" s="157"/>
      <c r="AV32" s="157"/>
      <c r="AW32" s="157"/>
      <c r="AX32" s="157"/>
    </row>
    <row r="33" spans="1:50" s="122" customFormat="1" ht="15" customHeight="1" thickBot="1" x14ac:dyDescent="0.3">
      <c r="A33" s="231">
        <v>12</v>
      </c>
      <c r="B33" s="218" t="s">
        <v>189</v>
      </c>
      <c r="C33" s="194" t="s">
        <v>148</v>
      </c>
      <c r="D33" s="194" t="s">
        <v>163</v>
      </c>
      <c r="E33" s="195">
        <v>30524</v>
      </c>
      <c r="F33" s="196">
        <v>13000</v>
      </c>
      <c r="G33" s="197">
        <v>1</v>
      </c>
      <c r="H33" s="364">
        <f t="shared" si="0"/>
        <v>13000</v>
      </c>
      <c r="I33" s="365"/>
      <c r="J33" s="119"/>
      <c r="K33" s="119"/>
      <c r="L33" s="119"/>
      <c r="M33" s="119"/>
      <c r="N33" s="119"/>
      <c r="O33" s="119"/>
      <c r="P33" s="161"/>
      <c r="Q33" s="161" t="s">
        <v>176</v>
      </c>
      <c r="R33" s="161" t="s">
        <v>177</v>
      </c>
      <c r="S33" s="161" t="s">
        <v>177</v>
      </c>
      <c r="T33" s="161" t="s">
        <v>157</v>
      </c>
      <c r="U33" s="161">
        <v>13250</v>
      </c>
      <c r="V33" s="161"/>
      <c r="W33" s="119"/>
      <c r="X33" s="119"/>
      <c r="Y33" s="119"/>
      <c r="Z33" s="119"/>
      <c r="AA33" s="119"/>
      <c r="AB33" s="119"/>
      <c r="AC33" s="119"/>
      <c r="AD33" s="119"/>
      <c r="AE33" s="119"/>
      <c r="AF33" s="119"/>
      <c r="AG33" s="119"/>
      <c r="AH33" s="119"/>
      <c r="AI33" s="119"/>
      <c r="AJ33" s="157"/>
      <c r="AK33">
        <v>12</v>
      </c>
      <c r="AL33" t="s">
        <v>148</v>
      </c>
      <c r="AM33" s="300" t="s">
        <v>162</v>
      </c>
      <c r="AN33" s="300">
        <v>25836</v>
      </c>
      <c r="AO33" s="157">
        <v>13000</v>
      </c>
      <c r="AP33" s="157"/>
      <c r="AQ33" s="157"/>
      <c r="AR33" s="157"/>
      <c r="AS33" s="157"/>
      <c r="AT33" s="157"/>
      <c r="AU33" s="157"/>
      <c r="AV33" s="157"/>
      <c r="AW33" s="157"/>
      <c r="AX33" s="157"/>
    </row>
    <row r="34" spans="1:50" s="122" customFormat="1" ht="15" customHeight="1" thickBot="1" x14ac:dyDescent="0.3">
      <c r="A34" s="231">
        <v>13</v>
      </c>
      <c r="B34" s="218" t="s">
        <v>189</v>
      </c>
      <c r="C34" s="194" t="s">
        <v>148</v>
      </c>
      <c r="D34" s="194" t="s">
        <v>162</v>
      </c>
      <c r="E34" s="195">
        <v>30879</v>
      </c>
      <c r="F34" s="196">
        <v>13000</v>
      </c>
      <c r="G34" s="197">
        <v>1</v>
      </c>
      <c r="H34" s="364">
        <f t="shared" si="0"/>
        <v>13000</v>
      </c>
      <c r="I34" s="365"/>
      <c r="J34" s="119"/>
      <c r="K34" s="119"/>
      <c r="L34" s="119"/>
      <c r="M34" s="119"/>
      <c r="N34" s="119"/>
      <c r="O34" s="119"/>
      <c r="P34" s="161"/>
      <c r="Q34" s="161"/>
      <c r="R34" s="161"/>
      <c r="S34" s="161"/>
      <c r="T34" s="161"/>
      <c r="U34" s="161"/>
      <c r="V34" s="161"/>
      <c r="W34" s="119"/>
      <c r="X34" s="119"/>
      <c r="Y34" s="119"/>
      <c r="Z34" s="119"/>
      <c r="AA34" s="119"/>
      <c r="AB34" s="119"/>
      <c r="AC34" s="119"/>
      <c r="AD34" s="119"/>
      <c r="AE34" s="119"/>
      <c r="AF34" s="119"/>
      <c r="AG34" s="119"/>
      <c r="AH34" s="119"/>
      <c r="AI34" s="119"/>
      <c r="AJ34" s="157"/>
      <c r="AK34">
        <v>13</v>
      </c>
      <c r="AL34" t="s">
        <v>148</v>
      </c>
      <c r="AM34" s="300" t="s">
        <v>163</v>
      </c>
      <c r="AN34" s="300">
        <v>26168</v>
      </c>
      <c r="AO34" s="157">
        <v>13000</v>
      </c>
      <c r="AP34" s="157"/>
      <c r="AQ34" s="157"/>
      <c r="AR34" s="157"/>
      <c r="AS34" s="157"/>
      <c r="AT34" s="157"/>
      <c r="AU34" s="157"/>
      <c r="AV34" s="157"/>
      <c r="AW34" s="157"/>
      <c r="AX34" s="157"/>
    </row>
    <row r="35" spans="1:50" s="122" customFormat="1" ht="15" customHeight="1" thickBot="1" x14ac:dyDescent="0.3">
      <c r="A35" s="231">
        <v>14</v>
      </c>
      <c r="B35" s="218" t="s">
        <v>189</v>
      </c>
      <c r="C35" s="194" t="s">
        <v>148</v>
      </c>
      <c r="D35" s="194" t="s">
        <v>163</v>
      </c>
      <c r="E35" s="195">
        <v>31852</v>
      </c>
      <c r="F35" s="196">
        <v>13000</v>
      </c>
      <c r="G35" s="197">
        <v>1</v>
      </c>
      <c r="H35" s="364">
        <f t="shared" si="0"/>
        <v>13000</v>
      </c>
      <c r="I35" s="365"/>
      <c r="J35" s="119"/>
      <c r="K35" s="119"/>
      <c r="L35" s="119"/>
      <c r="M35" s="119"/>
      <c r="N35" s="119"/>
      <c r="O35" s="119"/>
      <c r="P35" s="161"/>
      <c r="Q35" s="161"/>
      <c r="R35" s="161"/>
      <c r="S35" s="161"/>
      <c r="T35" s="161"/>
      <c r="U35" s="161"/>
      <c r="V35" s="161"/>
      <c r="W35" s="119"/>
      <c r="X35" s="119"/>
      <c r="Y35" s="119"/>
      <c r="Z35" s="119"/>
      <c r="AA35" s="119"/>
      <c r="AB35" s="119"/>
      <c r="AC35" s="119"/>
      <c r="AD35" s="119"/>
      <c r="AE35" s="119"/>
      <c r="AF35" s="119"/>
      <c r="AG35" s="119"/>
      <c r="AH35" s="119"/>
      <c r="AI35" s="119"/>
      <c r="AJ35" s="157"/>
      <c r="AK35">
        <v>14</v>
      </c>
      <c r="AL35" t="s">
        <v>148</v>
      </c>
      <c r="AM35" s="300" t="s">
        <v>162</v>
      </c>
      <c r="AN35" s="300">
        <v>26384</v>
      </c>
      <c r="AO35" s="157">
        <v>13000</v>
      </c>
      <c r="AP35" s="157"/>
      <c r="AQ35" s="157"/>
      <c r="AR35" s="157"/>
      <c r="AS35" s="157"/>
      <c r="AT35" s="157"/>
      <c r="AU35" s="157"/>
      <c r="AV35" s="157"/>
      <c r="AW35" s="157"/>
      <c r="AX35" s="157"/>
    </row>
    <row r="36" spans="1:50" s="122" customFormat="1" ht="15" customHeight="1" thickBot="1" x14ac:dyDescent="0.3">
      <c r="A36" s="231">
        <v>15</v>
      </c>
      <c r="B36" s="218" t="s">
        <v>189</v>
      </c>
      <c r="C36" s="194" t="s">
        <v>148</v>
      </c>
      <c r="D36" s="194" t="s">
        <v>201</v>
      </c>
      <c r="E36" s="195">
        <v>32200</v>
      </c>
      <c r="F36" s="196">
        <v>8000</v>
      </c>
      <c r="G36" s="197">
        <v>1</v>
      </c>
      <c r="H36" s="364">
        <f t="shared" si="0"/>
        <v>8000</v>
      </c>
      <c r="I36" s="365"/>
      <c r="J36" s="119"/>
      <c r="K36" s="119"/>
      <c r="L36" s="119"/>
      <c r="M36" s="119"/>
      <c r="N36" s="119"/>
      <c r="O36" s="119"/>
      <c r="P36" s="161"/>
      <c r="Q36" s="161"/>
      <c r="R36" s="161"/>
      <c r="S36" s="161"/>
      <c r="T36" s="161"/>
      <c r="U36" s="161"/>
      <c r="V36" s="161"/>
      <c r="W36" s="119"/>
      <c r="X36" s="119"/>
      <c r="Y36" s="119"/>
      <c r="Z36" s="119"/>
      <c r="AA36" s="119"/>
      <c r="AB36" s="119"/>
      <c r="AC36" s="119"/>
      <c r="AD36" s="119"/>
      <c r="AE36" s="119"/>
      <c r="AF36" s="119"/>
      <c r="AG36" s="119"/>
      <c r="AH36" s="119"/>
      <c r="AI36" s="119"/>
      <c r="AJ36" s="157"/>
      <c r="AK36">
        <v>15</v>
      </c>
      <c r="AL36" t="s">
        <v>148</v>
      </c>
      <c r="AM36" s="300" t="s">
        <v>163</v>
      </c>
      <c r="AN36" s="300">
        <v>27338</v>
      </c>
      <c r="AO36" s="157">
        <v>13000</v>
      </c>
      <c r="AP36" s="157"/>
      <c r="AQ36" s="157"/>
      <c r="AR36" s="157"/>
      <c r="AS36" s="157"/>
      <c r="AT36" s="157"/>
      <c r="AU36" s="157"/>
      <c r="AV36" s="157"/>
      <c r="AW36" s="157"/>
      <c r="AX36" s="157"/>
    </row>
    <row r="37" spans="1:50" s="122" customFormat="1" ht="15" customHeight="1" thickBot="1" x14ac:dyDescent="0.3">
      <c r="A37" s="231">
        <v>16</v>
      </c>
      <c r="B37" s="218" t="s">
        <v>189</v>
      </c>
      <c r="C37" s="194" t="s">
        <v>150</v>
      </c>
      <c r="D37" s="194" t="s">
        <v>162</v>
      </c>
      <c r="E37" s="195">
        <v>30109</v>
      </c>
      <c r="F37" s="196">
        <v>13000</v>
      </c>
      <c r="G37" s="197">
        <v>1</v>
      </c>
      <c r="H37" s="364">
        <f t="shared" si="0"/>
        <v>13000</v>
      </c>
      <c r="I37" s="365"/>
      <c r="J37" s="119"/>
      <c r="K37" s="119"/>
      <c r="L37" s="119"/>
      <c r="M37" s="119"/>
      <c r="N37" s="119"/>
      <c r="O37" s="119"/>
      <c r="P37" s="161"/>
      <c r="Q37" s="161" t="s">
        <v>175</v>
      </c>
      <c r="R37" s="161" t="s">
        <v>175</v>
      </c>
      <c r="S37" s="161" t="s">
        <v>175</v>
      </c>
      <c r="T37" s="161" t="s">
        <v>158</v>
      </c>
      <c r="U37" s="161">
        <v>13200</v>
      </c>
      <c r="V37" s="161"/>
      <c r="W37" s="119"/>
      <c r="X37" s="119"/>
      <c r="Y37" s="119"/>
      <c r="Z37" s="119"/>
      <c r="AA37" s="119"/>
      <c r="AB37" s="119"/>
      <c r="AC37" s="119"/>
      <c r="AD37" s="119"/>
      <c r="AE37" s="119"/>
      <c r="AF37" s="119"/>
      <c r="AG37" s="119"/>
      <c r="AH37" s="119"/>
      <c r="AI37" s="119"/>
      <c r="AJ37" s="157"/>
      <c r="AK37">
        <v>16</v>
      </c>
      <c r="AL37" t="s">
        <v>148</v>
      </c>
      <c r="AM37" s="300" t="s">
        <v>162</v>
      </c>
      <c r="AN37" s="300">
        <v>27500</v>
      </c>
      <c r="AO37" s="157">
        <v>13000</v>
      </c>
      <c r="AP37" s="157"/>
      <c r="AQ37" s="157"/>
      <c r="AR37" s="157"/>
      <c r="AS37" s="157"/>
      <c r="AT37" s="157"/>
      <c r="AU37" s="157"/>
      <c r="AV37" s="157"/>
      <c r="AW37" s="157"/>
      <c r="AX37" s="157"/>
    </row>
    <row r="38" spans="1:50" s="122" customFormat="1" ht="15" customHeight="1" thickBot="1" x14ac:dyDescent="0.3">
      <c r="A38" s="231">
        <v>17</v>
      </c>
      <c r="B38" s="218" t="s">
        <v>189</v>
      </c>
      <c r="C38" s="194" t="s">
        <v>150</v>
      </c>
      <c r="D38" s="194" t="s">
        <v>163</v>
      </c>
      <c r="E38" s="195">
        <v>31179</v>
      </c>
      <c r="F38" s="196">
        <v>13000</v>
      </c>
      <c r="G38" s="197">
        <v>1</v>
      </c>
      <c r="H38" s="364">
        <f t="shared" si="0"/>
        <v>13000</v>
      </c>
      <c r="I38" s="365"/>
      <c r="J38" s="119"/>
      <c r="K38" s="119"/>
      <c r="L38" s="119"/>
      <c r="M38" s="119"/>
      <c r="N38" s="119"/>
      <c r="O38" s="119"/>
      <c r="P38" s="161" t="s">
        <v>146</v>
      </c>
      <c r="Q38" s="161" t="s">
        <v>178</v>
      </c>
      <c r="R38" s="161" t="s">
        <v>179</v>
      </c>
      <c r="S38" s="161" t="s">
        <v>179</v>
      </c>
      <c r="T38" s="161" t="s">
        <v>158</v>
      </c>
      <c r="U38" s="161">
        <v>13200</v>
      </c>
      <c r="V38" s="161"/>
      <c r="W38" s="119"/>
      <c r="X38" s="119"/>
      <c r="Y38" s="119"/>
      <c r="Z38" s="119"/>
      <c r="AA38" s="119"/>
      <c r="AB38" s="119"/>
      <c r="AC38" s="119"/>
      <c r="AD38" s="119"/>
      <c r="AE38" s="119"/>
      <c r="AF38" s="119"/>
      <c r="AG38" s="119"/>
      <c r="AH38" s="119"/>
      <c r="AI38" s="119"/>
      <c r="AJ38" s="157"/>
      <c r="AK38">
        <v>17</v>
      </c>
      <c r="AL38" t="s">
        <v>149</v>
      </c>
      <c r="AM38" s="300" t="s">
        <v>200</v>
      </c>
      <c r="AN38" s="300">
        <v>26011</v>
      </c>
      <c r="AO38" s="157">
        <v>13000</v>
      </c>
      <c r="AP38" s="157"/>
      <c r="AQ38" s="157"/>
      <c r="AR38" s="157"/>
      <c r="AS38" s="157"/>
      <c r="AT38" s="157"/>
      <c r="AU38" s="157"/>
      <c r="AV38" s="157"/>
      <c r="AW38" s="157"/>
      <c r="AX38" s="157"/>
    </row>
    <row r="39" spans="1:50" s="122" customFormat="1" ht="15" customHeight="1" thickBot="1" x14ac:dyDescent="0.3">
      <c r="A39" s="231">
        <v>18</v>
      </c>
      <c r="B39" s="218" t="s">
        <v>189</v>
      </c>
      <c r="C39" s="194" t="s">
        <v>150</v>
      </c>
      <c r="D39" s="194" t="s">
        <v>201</v>
      </c>
      <c r="E39" s="195">
        <v>31830</v>
      </c>
      <c r="F39" s="196">
        <v>8000</v>
      </c>
      <c r="G39" s="197">
        <v>1</v>
      </c>
      <c r="H39" s="364">
        <f t="shared" si="0"/>
        <v>8000</v>
      </c>
      <c r="I39" s="365"/>
      <c r="J39" s="119"/>
      <c r="K39" s="119"/>
      <c r="L39" s="119"/>
      <c r="M39" s="119"/>
      <c r="N39" s="119"/>
      <c r="O39" s="119"/>
      <c r="P39" s="161"/>
      <c r="Q39" s="161" t="s">
        <v>163</v>
      </c>
      <c r="R39" s="161" t="s">
        <v>156</v>
      </c>
      <c r="S39" s="161" t="s">
        <v>156</v>
      </c>
      <c r="T39" s="161" t="s">
        <v>158</v>
      </c>
      <c r="U39" s="161">
        <v>13200</v>
      </c>
      <c r="V39" s="161"/>
      <c r="W39" s="119"/>
      <c r="X39" s="119"/>
      <c r="Y39" s="119"/>
      <c r="Z39" s="119"/>
      <c r="AA39" s="119"/>
      <c r="AB39" s="119"/>
      <c r="AC39" s="119"/>
      <c r="AD39" s="119"/>
      <c r="AE39" s="119"/>
      <c r="AF39" s="119"/>
      <c r="AG39" s="119"/>
      <c r="AH39" s="119"/>
      <c r="AI39" s="119"/>
      <c r="AJ39" s="157"/>
      <c r="AK39">
        <v>18</v>
      </c>
      <c r="AL39" t="s">
        <v>149</v>
      </c>
      <c r="AM39" s="300" t="s">
        <v>163</v>
      </c>
      <c r="AN39" s="300">
        <v>26775</v>
      </c>
      <c r="AO39" s="157">
        <v>13000</v>
      </c>
      <c r="AP39" s="157"/>
      <c r="AQ39" s="157"/>
      <c r="AR39" s="157"/>
      <c r="AS39" s="157"/>
      <c r="AT39" s="157"/>
      <c r="AU39" s="157"/>
      <c r="AV39" s="157"/>
      <c r="AW39" s="157"/>
      <c r="AX39" s="157"/>
    </row>
    <row r="40" spans="1:50" s="122" customFormat="1" ht="15" customHeight="1" thickBot="1" x14ac:dyDescent="0.3">
      <c r="A40" s="231">
        <v>19</v>
      </c>
      <c r="B40" s="218" t="s">
        <v>189</v>
      </c>
      <c r="C40" s="194" t="s">
        <v>239</v>
      </c>
      <c r="D40" s="194" t="s">
        <v>162</v>
      </c>
      <c r="E40" s="195">
        <v>30569</v>
      </c>
      <c r="F40" s="196">
        <v>13000</v>
      </c>
      <c r="G40" s="197">
        <v>1</v>
      </c>
      <c r="H40" s="364">
        <f t="shared" si="0"/>
        <v>13000</v>
      </c>
      <c r="I40" s="365"/>
      <c r="J40" s="119"/>
      <c r="K40" s="119"/>
      <c r="L40" s="119"/>
      <c r="M40" s="119"/>
      <c r="N40" s="119"/>
      <c r="O40" s="119"/>
      <c r="P40" s="161"/>
      <c r="Q40" s="161"/>
      <c r="R40" s="161"/>
      <c r="S40" s="161"/>
      <c r="T40" s="161"/>
      <c r="U40" s="161"/>
      <c r="V40" s="161"/>
      <c r="W40" s="119"/>
      <c r="X40" s="119"/>
      <c r="Y40" s="119"/>
      <c r="Z40" s="119"/>
      <c r="AA40" s="119"/>
      <c r="AB40" s="119"/>
      <c r="AC40" s="119"/>
      <c r="AD40" s="119"/>
      <c r="AE40" s="119"/>
      <c r="AF40" s="119"/>
      <c r="AG40" s="119"/>
      <c r="AH40" s="119"/>
      <c r="AI40" s="119"/>
      <c r="AJ40" s="157"/>
      <c r="AK40">
        <v>19</v>
      </c>
      <c r="AL40" t="s">
        <v>149</v>
      </c>
      <c r="AM40" s="300" t="s">
        <v>162</v>
      </c>
      <c r="AN40" s="300">
        <v>27129</v>
      </c>
      <c r="AO40" s="157">
        <v>13000</v>
      </c>
      <c r="AP40" s="157"/>
      <c r="AQ40" s="157"/>
      <c r="AR40" s="157"/>
      <c r="AS40" s="157"/>
      <c r="AT40" s="157"/>
      <c r="AU40" s="157"/>
      <c r="AV40" s="157"/>
      <c r="AW40" s="157"/>
      <c r="AX40" s="157"/>
    </row>
    <row r="41" spans="1:50" s="122" customFormat="1" ht="15" customHeight="1" thickBot="1" x14ac:dyDescent="0.3">
      <c r="A41" s="231">
        <v>20</v>
      </c>
      <c r="B41" s="218" t="s">
        <v>189</v>
      </c>
      <c r="C41" s="194" t="s">
        <v>239</v>
      </c>
      <c r="D41" s="194" t="s">
        <v>163</v>
      </c>
      <c r="E41" s="195">
        <v>31138</v>
      </c>
      <c r="F41" s="196">
        <v>13000</v>
      </c>
      <c r="G41" s="197">
        <v>1</v>
      </c>
      <c r="H41" s="364">
        <f t="shared" si="0"/>
        <v>13000</v>
      </c>
      <c r="I41" s="365"/>
      <c r="J41" s="119"/>
      <c r="K41" s="119"/>
      <c r="L41" s="119"/>
      <c r="M41" s="119"/>
      <c r="N41" s="119"/>
      <c r="O41" s="119"/>
      <c r="P41" s="161"/>
      <c r="Q41" s="161"/>
      <c r="R41" s="161"/>
      <c r="S41" s="161"/>
      <c r="T41" s="161"/>
      <c r="U41" s="161"/>
      <c r="V41" s="161"/>
      <c r="W41" s="119"/>
      <c r="X41" s="119"/>
      <c r="Y41" s="119"/>
      <c r="Z41" s="119"/>
      <c r="AA41" s="119"/>
      <c r="AB41" s="119"/>
      <c r="AC41" s="119"/>
      <c r="AD41" s="119"/>
      <c r="AE41" s="119"/>
      <c r="AF41" s="119"/>
      <c r="AG41" s="119"/>
      <c r="AH41" s="119"/>
      <c r="AI41" s="119"/>
      <c r="AJ41" s="157"/>
      <c r="AK41">
        <v>20</v>
      </c>
      <c r="AL41" t="s">
        <v>150</v>
      </c>
      <c r="AM41" s="300" t="s">
        <v>162</v>
      </c>
      <c r="AN41" s="300">
        <v>25911</v>
      </c>
      <c r="AO41" s="157">
        <v>13000</v>
      </c>
      <c r="AP41" s="157"/>
      <c r="AQ41" s="157"/>
      <c r="AR41" s="157"/>
      <c r="AS41" s="157"/>
      <c r="AT41" s="157"/>
      <c r="AU41" s="157"/>
      <c r="AV41" s="157"/>
      <c r="AW41" s="157"/>
      <c r="AX41" s="157"/>
    </row>
    <row r="42" spans="1:50" s="122" customFormat="1" ht="15" customHeight="1" x14ac:dyDescent="0.25">
      <c r="A42" s="231">
        <v>21</v>
      </c>
      <c r="B42" s="218" t="s">
        <v>189</v>
      </c>
      <c r="C42" s="194" t="s">
        <v>239</v>
      </c>
      <c r="D42" s="194" t="s">
        <v>245</v>
      </c>
      <c r="E42" s="195">
        <v>31555</v>
      </c>
      <c r="F42" s="196">
        <v>13000</v>
      </c>
      <c r="G42" s="197">
        <v>1</v>
      </c>
      <c r="H42" s="364">
        <f t="shared" si="0"/>
        <v>13000</v>
      </c>
      <c r="I42" s="365"/>
      <c r="J42" s="119"/>
      <c r="K42" s="119"/>
      <c r="L42" s="119"/>
      <c r="M42" s="119"/>
      <c r="N42" s="119"/>
      <c r="O42" s="119"/>
      <c r="P42" s="161"/>
      <c r="Q42" s="161"/>
      <c r="R42" s="161"/>
      <c r="S42" s="161"/>
      <c r="T42" s="161"/>
      <c r="U42" s="161"/>
      <c r="V42" s="161"/>
      <c r="W42" s="119"/>
      <c r="X42" s="119"/>
      <c r="Y42" s="119"/>
      <c r="Z42" s="119"/>
      <c r="AA42" s="119"/>
      <c r="AB42" s="119"/>
      <c r="AC42" s="119"/>
      <c r="AD42" s="119"/>
      <c r="AE42" s="119"/>
      <c r="AF42" s="119"/>
      <c r="AG42" s="119"/>
      <c r="AH42" s="119"/>
      <c r="AI42" s="119"/>
      <c r="AJ42" s="157"/>
      <c r="AK42">
        <v>21</v>
      </c>
      <c r="AL42" t="s">
        <v>150</v>
      </c>
      <c r="AM42" t="s">
        <v>163</v>
      </c>
      <c r="AN42">
        <v>26486</v>
      </c>
      <c r="AO42" s="157">
        <v>13000</v>
      </c>
      <c r="AP42" s="157"/>
      <c r="AQ42" s="157"/>
      <c r="AR42" s="157"/>
      <c r="AS42" s="157"/>
      <c r="AT42" s="157"/>
      <c r="AU42" s="157"/>
      <c r="AV42" s="157"/>
      <c r="AW42" s="157"/>
      <c r="AX42" s="157"/>
    </row>
    <row r="43" spans="1:50" s="122" customFormat="1" ht="15" customHeight="1" x14ac:dyDescent="0.25">
      <c r="A43" s="231">
        <v>22</v>
      </c>
      <c r="B43" s="218" t="s">
        <v>189</v>
      </c>
      <c r="C43" s="194" t="s">
        <v>239</v>
      </c>
      <c r="D43" s="194" t="s">
        <v>163</v>
      </c>
      <c r="E43" s="195">
        <v>31995</v>
      </c>
      <c r="F43" s="196">
        <v>13000</v>
      </c>
      <c r="G43" s="197">
        <v>1</v>
      </c>
      <c r="H43" s="364">
        <f t="shared" si="0"/>
        <v>13000</v>
      </c>
      <c r="I43" s="365"/>
      <c r="J43" s="119"/>
      <c r="K43" s="119"/>
      <c r="L43" s="119"/>
      <c r="M43" s="119"/>
      <c r="N43" s="119"/>
      <c r="O43" s="119"/>
      <c r="P43" s="161"/>
      <c r="Q43" s="161" t="s">
        <v>180</v>
      </c>
      <c r="R43" s="161" t="s">
        <v>180</v>
      </c>
      <c r="S43" s="161" t="s">
        <v>180</v>
      </c>
      <c r="T43" s="161" t="s">
        <v>166</v>
      </c>
      <c r="U43" s="161">
        <v>10000</v>
      </c>
      <c r="V43" s="161"/>
      <c r="W43" s="119"/>
      <c r="X43" s="119"/>
      <c r="Y43" s="119"/>
      <c r="Z43" s="119"/>
      <c r="AA43" s="119"/>
      <c r="AB43" s="119"/>
      <c r="AC43" s="119"/>
      <c r="AD43" s="119"/>
      <c r="AE43" s="119"/>
      <c r="AF43" s="119"/>
      <c r="AG43" s="119"/>
      <c r="AH43" s="119"/>
      <c r="AI43" s="119"/>
      <c r="AJ43" s="157"/>
      <c r="AK43">
        <v>22</v>
      </c>
      <c r="AL43" t="s">
        <v>150</v>
      </c>
      <c r="AM43" t="s">
        <v>162</v>
      </c>
      <c r="AN43">
        <v>26824</v>
      </c>
      <c r="AO43" s="157">
        <v>13000</v>
      </c>
      <c r="AP43" s="157"/>
      <c r="AQ43" s="157"/>
      <c r="AR43" s="157"/>
      <c r="AS43" s="157"/>
      <c r="AT43" s="157"/>
      <c r="AU43" s="157"/>
      <c r="AV43" s="157"/>
      <c r="AW43" s="157"/>
      <c r="AX43" s="157"/>
    </row>
    <row r="44" spans="1:50" s="122" customFormat="1" ht="15" customHeight="1" x14ac:dyDescent="0.25">
      <c r="A44" s="231">
        <v>23</v>
      </c>
      <c r="B44" s="218" t="s">
        <v>189</v>
      </c>
      <c r="C44" s="194" t="s">
        <v>239</v>
      </c>
      <c r="D44" s="194" t="s">
        <v>162</v>
      </c>
      <c r="E44" s="195">
        <v>32259</v>
      </c>
      <c r="F44" s="196">
        <v>13000</v>
      </c>
      <c r="G44" s="197">
        <v>1</v>
      </c>
      <c r="H44" s="364">
        <f t="shared" si="0"/>
        <v>13000</v>
      </c>
      <c r="I44" s="365"/>
      <c r="J44" s="119"/>
      <c r="K44" s="119"/>
      <c r="L44" s="119"/>
      <c r="M44" s="119"/>
      <c r="N44" s="119"/>
      <c r="O44" s="119"/>
      <c r="P44" s="161"/>
      <c r="Q44" s="161" t="s">
        <v>178</v>
      </c>
      <c r="R44" s="161" t="s">
        <v>179</v>
      </c>
      <c r="S44" s="161" t="s">
        <v>179</v>
      </c>
      <c r="T44" s="161" t="s">
        <v>158</v>
      </c>
      <c r="U44" s="161">
        <v>13200</v>
      </c>
      <c r="V44" s="161"/>
      <c r="W44" s="119"/>
      <c r="X44" s="119"/>
      <c r="Y44" s="119"/>
      <c r="Z44" s="119"/>
      <c r="AA44" s="119"/>
      <c r="AB44" s="119"/>
      <c r="AC44" s="119"/>
      <c r="AD44" s="119"/>
      <c r="AE44" s="119"/>
      <c r="AF44" s="119"/>
      <c r="AG44" s="119"/>
      <c r="AH44" s="119"/>
      <c r="AI44" s="119"/>
      <c r="AJ44" s="157"/>
      <c r="AK44">
        <v>23</v>
      </c>
      <c r="AL44" t="s">
        <v>208</v>
      </c>
      <c r="AM44" t="s">
        <v>162</v>
      </c>
      <c r="AN44">
        <v>26446</v>
      </c>
      <c r="AO44" s="157">
        <v>13000</v>
      </c>
      <c r="AP44" s="157"/>
      <c r="AQ44" s="157"/>
      <c r="AR44" s="157"/>
      <c r="AS44" s="157"/>
      <c r="AT44" s="157"/>
      <c r="AU44" s="157"/>
      <c r="AV44" s="157"/>
      <c r="AW44" s="157"/>
      <c r="AX44" s="157"/>
    </row>
    <row r="45" spans="1:50" s="122" customFormat="1" ht="15" customHeight="1" thickBot="1" x14ac:dyDescent="0.3">
      <c r="A45" s="231"/>
      <c r="B45" s="218"/>
      <c r="C45" s="194"/>
      <c r="D45" s="194"/>
      <c r="E45" s="195"/>
      <c r="F45" s="196"/>
      <c r="G45" s="197"/>
      <c r="H45" s="364">
        <f t="shared" si="0"/>
        <v>0</v>
      </c>
      <c r="I45" s="365"/>
      <c r="J45" s="119"/>
      <c r="K45" s="119"/>
      <c r="L45" s="119"/>
      <c r="M45" s="119"/>
      <c r="N45" s="119"/>
      <c r="O45" s="119"/>
      <c r="P45" s="161" t="s">
        <v>147</v>
      </c>
      <c r="Q45" s="161" t="s">
        <v>162</v>
      </c>
      <c r="R45" s="161" t="s">
        <v>155</v>
      </c>
      <c r="S45" s="161" t="s">
        <v>155</v>
      </c>
      <c r="T45" s="161" t="s">
        <v>157</v>
      </c>
      <c r="U45" s="161">
        <v>13250</v>
      </c>
      <c r="V45" s="161"/>
      <c r="W45" s="119"/>
      <c r="X45" s="119"/>
      <c r="Y45" s="119"/>
      <c r="Z45" s="119"/>
      <c r="AA45" s="119"/>
      <c r="AB45" s="119"/>
      <c r="AC45" s="119"/>
      <c r="AD45" s="119"/>
      <c r="AE45" s="119"/>
      <c r="AF45" s="119"/>
      <c r="AG45" s="119"/>
      <c r="AH45" s="119"/>
      <c r="AI45" s="119"/>
      <c r="AJ45" s="157"/>
      <c r="AK45">
        <v>24</v>
      </c>
      <c r="AL45" t="s">
        <v>239</v>
      </c>
      <c r="AM45" t="s">
        <v>162</v>
      </c>
      <c r="AN45">
        <v>27185</v>
      </c>
      <c r="AO45" s="157">
        <v>13000</v>
      </c>
      <c r="AP45" s="157"/>
      <c r="AQ45" s="157"/>
      <c r="AR45" s="157"/>
      <c r="AS45" s="157"/>
      <c r="AT45" s="157"/>
      <c r="AU45" s="157"/>
      <c r="AV45" s="157"/>
      <c r="AW45" s="157"/>
      <c r="AX45" s="157"/>
    </row>
    <row r="46" spans="1:50" s="122" customFormat="1" ht="15.95" customHeight="1" thickBot="1" x14ac:dyDescent="0.3">
      <c r="A46" s="231"/>
      <c r="B46" s="218"/>
      <c r="C46" s="194"/>
      <c r="D46" s="194"/>
      <c r="E46" s="195"/>
      <c r="F46" s="196"/>
      <c r="G46" s="197">
        <v>1</v>
      </c>
      <c r="H46" s="364">
        <f t="shared" si="0"/>
        <v>0</v>
      </c>
      <c r="I46" s="365"/>
      <c r="J46" s="119"/>
      <c r="K46" s="119"/>
      <c r="L46" s="119"/>
      <c r="M46" s="119"/>
      <c r="N46" s="119"/>
      <c r="O46" s="119"/>
      <c r="P46" s="161"/>
      <c r="Q46" s="161"/>
      <c r="R46" s="161"/>
      <c r="S46" s="161"/>
      <c r="T46" s="161"/>
      <c r="U46" s="161"/>
      <c r="V46" s="161"/>
      <c r="W46" s="119"/>
      <c r="X46" s="119"/>
      <c r="Y46" s="119"/>
      <c r="Z46" s="119"/>
      <c r="AA46" s="119"/>
      <c r="AB46" s="119"/>
      <c r="AC46" s="119"/>
      <c r="AD46" s="119"/>
      <c r="AE46" s="119"/>
      <c r="AF46" s="119"/>
      <c r="AG46" s="119"/>
      <c r="AH46" s="119"/>
      <c r="AI46" s="119"/>
      <c r="AJ46" s="156"/>
      <c r="AK46">
        <v>25</v>
      </c>
      <c r="AL46" t="s">
        <v>239</v>
      </c>
      <c r="AM46" s="300" t="s">
        <v>163</v>
      </c>
      <c r="AN46" s="300">
        <v>27519</v>
      </c>
      <c r="AO46" s="157">
        <v>13000</v>
      </c>
      <c r="AP46" s="157"/>
      <c r="AQ46" s="157"/>
      <c r="AR46" s="157"/>
      <c r="AS46" s="157"/>
      <c r="AT46" s="157"/>
      <c r="AU46" s="157"/>
      <c r="AV46" s="157"/>
      <c r="AW46" s="157"/>
      <c r="AX46" s="157"/>
    </row>
    <row r="47" spans="1:50" s="122" customFormat="1" ht="17.100000000000001" hidden="1" customHeight="1" thickBot="1" x14ac:dyDescent="0.3">
      <c r="A47" s="231"/>
      <c r="B47" s="218"/>
      <c r="C47" s="194"/>
      <c r="D47" s="194"/>
      <c r="E47" s="195"/>
      <c r="F47" s="196"/>
      <c r="G47" s="197"/>
      <c r="H47" s="364">
        <f t="shared" si="0"/>
        <v>0</v>
      </c>
      <c r="I47" s="365"/>
      <c r="J47" s="119"/>
      <c r="K47" s="119"/>
      <c r="L47" s="119"/>
      <c r="M47" s="119"/>
      <c r="N47" s="119"/>
      <c r="O47" s="119"/>
      <c r="P47" s="161"/>
      <c r="Q47" s="161"/>
      <c r="R47" s="161"/>
      <c r="S47" s="161"/>
      <c r="T47" s="161"/>
      <c r="U47" s="161"/>
      <c r="V47" s="161"/>
      <c r="W47" s="119"/>
      <c r="X47" s="119"/>
      <c r="Y47" s="119"/>
      <c r="Z47" s="119"/>
      <c r="AA47" s="119"/>
      <c r="AB47" s="119"/>
      <c r="AC47" s="119"/>
      <c r="AD47" s="119"/>
      <c r="AE47" s="119"/>
      <c r="AF47" s="119"/>
      <c r="AG47" s="119"/>
      <c r="AH47" s="119"/>
      <c r="AI47" s="119"/>
      <c r="AJ47" s="157"/>
      <c r="AK47">
        <v>26</v>
      </c>
      <c r="AL47" t="s">
        <v>150</v>
      </c>
      <c r="AM47" s="300" t="s">
        <v>163</v>
      </c>
      <c r="AN47" s="300">
        <v>23577</v>
      </c>
      <c r="AO47" s="157">
        <f t="shared" ref="AO47:AO50" si="1">VLOOKUP(AM47,$D$22:$G$82,3,FALSE)</f>
        <v>13000</v>
      </c>
      <c r="AP47" s="157"/>
      <c r="AQ47" s="157"/>
      <c r="AR47" s="157"/>
      <c r="AS47" s="157"/>
      <c r="AT47" s="157"/>
      <c r="AU47" s="157"/>
      <c r="AV47" s="157"/>
      <c r="AW47" s="157"/>
      <c r="AX47" s="157"/>
    </row>
    <row r="48" spans="1:50" s="122" customFormat="1" ht="17.100000000000001" hidden="1" customHeight="1" thickBot="1" x14ac:dyDescent="0.3">
      <c r="A48" s="231"/>
      <c r="B48" s="218"/>
      <c r="C48" s="194"/>
      <c r="D48" s="194"/>
      <c r="E48" s="195"/>
      <c r="F48" s="196"/>
      <c r="G48" s="197"/>
      <c r="H48" s="364">
        <f t="shared" si="0"/>
        <v>0</v>
      </c>
      <c r="I48" s="365"/>
      <c r="J48" s="119"/>
      <c r="K48" s="119"/>
      <c r="L48" s="119"/>
      <c r="M48" s="119"/>
      <c r="N48" s="119"/>
      <c r="O48" s="119"/>
      <c r="P48" s="161"/>
      <c r="Q48" s="161"/>
      <c r="R48" s="161"/>
      <c r="S48" s="161"/>
      <c r="T48" s="161"/>
      <c r="U48" s="161"/>
      <c r="V48" s="161"/>
      <c r="W48" s="119"/>
      <c r="X48" s="119"/>
      <c r="Y48" s="119"/>
      <c r="Z48" s="119"/>
      <c r="AA48" s="119"/>
      <c r="AB48" s="119"/>
      <c r="AC48" s="119"/>
      <c r="AD48" s="119"/>
      <c r="AE48" s="119"/>
      <c r="AF48" s="119"/>
      <c r="AG48" s="119"/>
      <c r="AH48" s="119"/>
      <c r="AI48" s="119"/>
      <c r="AJ48" s="157"/>
      <c r="AK48">
        <v>27</v>
      </c>
      <c r="AL48" t="s">
        <v>150</v>
      </c>
      <c r="AM48" s="300" t="s">
        <v>162</v>
      </c>
      <c r="AN48" s="300">
        <v>23735</v>
      </c>
      <c r="AO48" s="157">
        <f t="shared" si="1"/>
        <v>13000</v>
      </c>
      <c r="AP48" s="157"/>
      <c r="AQ48" s="157"/>
      <c r="AR48" s="157"/>
      <c r="AS48" s="157"/>
      <c r="AT48" s="157"/>
      <c r="AU48" s="157"/>
      <c r="AV48" s="157"/>
      <c r="AW48" s="157"/>
      <c r="AX48" s="157"/>
    </row>
    <row r="49" spans="1:50" s="122" customFormat="1" ht="17.100000000000001" hidden="1" customHeight="1" thickBot="1" x14ac:dyDescent="0.3">
      <c r="A49" s="231"/>
      <c r="B49" s="218"/>
      <c r="C49" s="194"/>
      <c r="D49" s="194"/>
      <c r="E49" s="195"/>
      <c r="F49" s="196"/>
      <c r="G49" s="197"/>
      <c r="H49" s="364">
        <f t="shared" si="0"/>
        <v>0</v>
      </c>
      <c r="I49" s="365"/>
      <c r="J49" s="119"/>
      <c r="K49" s="119"/>
      <c r="L49" s="119"/>
      <c r="M49" s="119"/>
      <c r="N49" s="119"/>
      <c r="O49" s="119"/>
      <c r="P49" s="161"/>
      <c r="Q49" s="161"/>
      <c r="R49" s="161"/>
      <c r="S49" s="161"/>
      <c r="T49" s="161"/>
      <c r="U49" s="161"/>
      <c r="V49" s="161"/>
      <c r="W49" s="119"/>
      <c r="X49" s="119"/>
      <c r="Y49" s="119"/>
      <c r="Z49" s="119"/>
      <c r="AA49" s="119"/>
      <c r="AB49" s="119"/>
      <c r="AC49" s="119"/>
      <c r="AD49" s="119"/>
      <c r="AE49" s="119"/>
      <c r="AF49" s="119"/>
      <c r="AG49" s="119"/>
      <c r="AH49" s="119"/>
      <c r="AI49" s="119"/>
      <c r="AJ49" s="157"/>
      <c r="AK49">
        <v>28</v>
      </c>
      <c r="AL49" t="s">
        <v>232</v>
      </c>
      <c r="AM49" s="300" t="s">
        <v>163</v>
      </c>
      <c r="AN49" s="300">
        <v>22727</v>
      </c>
      <c r="AO49" s="157">
        <f t="shared" si="1"/>
        <v>13000</v>
      </c>
      <c r="AP49" s="157"/>
      <c r="AQ49" s="157"/>
      <c r="AR49" s="157"/>
      <c r="AS49" s="157"/>
      <c r="AT49" s="157"/>
      <c r="AU49" s="157"/>
      <c r="AV49" s="157"/>
      <c r="AW49" s="157"/>
      <c r="AX49" s="157"/>
    </row>
    <row r="50" spans="1:50" s="122" customFormat="1" ht="17.100000000000001" hidden="1" customHeight="1" thickBot="1" x14ac:dyDescent="0.3">
      <c r="A50" s="231"/>
      <c r="B50" s="218"/>
      <c r="C50" s="194"/>
      <c r="D50" s="194"/>
      <c r="E50" s="195"/>
      <c r="F50" s="196"/>
      <c r="G50" s="197"/>
      <c r="H50" s="364">
        <f t="shared" si="0"/>
        <v>0</v>
      </c>
      <c r="I50" s="365"/>
      <c r="J50" s="119"/>
      <c r="K50" s="119"/>
      <c r="L50" s="119"/>
      <c r="M50" s="119"/>
      <c r="N50" s="119"/>
      <c r="O50" s="119"/>
      <c r="P50" s="161"/>
      <c r="Q50" s="161"/>
      <c r="R50" s="161"/>
      <c r="S50" s="161"/>
      <c r="T50" s="161"/>
      <c r="U50" s="161"/>
      <c r="V50" s="161"/>
      <c r="W50" s="119"/>
      <c r="X50" s="119"/>
      <c r="Y50" s="119"/>
      <c r="Z50" s="119"/>
      <c r="AA50" s="119"/>
      <c r="AB50" s="119"/>
      <c r="AC50" s="119"/>
      <c r="AD50" s="119"/>
      <c r="AE50" s="119"/>
      <c r="AF50" s="119"/>
      <c r="AG50" s="119"/>
      <c r="AH50" s="119"/>
      <c r="AI50" s="119"/>
      <c r="AJ50" s="157"/>
      <c r="AK50">
        <v>29</v>
      </c>
      <c r="AL50" t="s">
        <v>232</v>
      </c>
      <c r="AM50" s="300" t="s">
        <v>162</v>
      </c>
      <c r="AN50" s="300">
        <v>22992</v>
      </c>
      <c r="AO50" s="157">
        <f t="shared" si="1"/>
        <v>13000</v>
      </c>
      <c r="AP50" s="157"/>
      <c r="AQ50" s="157"/>
      <c r="AR50" s="157"/>
      <c r="AS50" s="157"/>
      <c r="AT50" s="157"/>
      <c r="AU50" s="157"/>
      <c r="AV50" s="157"/>
      <c r="AW50" s="157"/>
      <c r="AX50" s="157"/>
    </row>
    <row r="51" spans="1:50" s="122" customFormat="1" ht="17.100000000000001" hidden="1" customHeight="1" x14ac:dyDescent="0.25">
      <c r="A51" s="231"/>
      <c r="B51" s="218"/>
      <c r="C51" s="194"/>
      <c r="D51" s="198"/>
      <c r="E51" s="199"/>
      <c r="F51" s="200"/>
      <c r="G51" s="197"/>
      <c r="H51" s="364">
        <f t="shared" si="0"/>
        <v>0</v>
      </c>
      <c r="I51" s="365"/>
      <c r="J51" s="119"/>
      <c r="K51" s="119"/>
      <c r="L51" s="119"/>
      <c r="M51" s="119"/>
      <c r="N51" s="119"/>
      <c r="O51" s="119"/>
      <c r="P51" s="161"/>
      <c r="Q51" s="161"/>
      <c r="R51" s="161"/>
      <c r="S51" s="161"/>
      <c r="T51" s="161"/>
      <c r="U51" s="161"/>
      <c r="V51" s="161"/>
      <c r="W51" s="119"/>
      <c r="X51" s="119"/>
      <c r="Y51" s="119"/>
      <c r="Z51" s="119"/>
      <c r="AA51" s="119"/>
      <c r="AB51" s="119"/>
      <c r="AC51" s="119"/>
      <c r="AD51" s="119"/>
      <c r="AE51" s="119"/>
      <c r="AF51" s="119"/>
      <c r="AG51" s="119"/>
      <c r="AH51" s="119"/>
      <c r="AI51" s="119"/>
      <c r="AJ51" s="157"/>
      <c r="AK51"/>
      <c r="AL51"/>
      <c r="AM51"/>
      <c r="AN51" s="157"/>
      <c r="AO51" s="157"/>
      <c r="AP51" s="157"/>
      <c r="AQ51" s="157"/>
      <c r="AR51" s="157"/>
      <c r="AS51" s="157"/>
      <c r="AT51" s="157"/>
      <c r="AU51" s="157"/>
      <c r="AV51" s="157"/>
      <c r="AW51" s="157"/>
      <c r="AX51" s="157"/>
    </row>
    <row r="52" spans="1:50" s="122" customFormat="1" ht="17.100000000000001" hidden="1" customHeight="1" x14ac:dyDescent="0.25">
      <c r="A52" s="231"/>
      <c r="B52" s="218"/>
      <c r="C52" s="194"/>
      <c r="D52" s="198"/>
      <c r="E52" s="199"/>
      <c r="F52" s="200"/>
      <c r="G52" s="197"/>
      <c r="H52" s="364">
        <f t="shared" si="0"/>
        <v>0</v>
      </c>
      <c r="I52" s="365"/>
      <c r="J52" s="119"/>
      <c r="K52" s="119"/>
      <c r="L52" s="119"/>
      <c r="M52" s="119"/>
      <c r="N52" s="119"/>
      <c r="O52" s="119"/>
      <c r="P52" s="161"/>
      <c r="Q52" s="161"/>
      <c r="R52" s="161"/>
      <c r="S52" s="161"/>
      <c r="T52" s="161"/>
      <c r="U52" s="161"/>
      <c r="V52" s="161"/>
      <c r="W52" s="119"/>
      <c r="X52" s="119"/>
      <c r="Y52" s="119"/>
      <c r="Z52" s="119"/>
      <c r="AA52" s="119"/>
      <c r="AB52" s="119"/>
      <c r="AC52" s="119"/>
      <c r="AD52" s="119"/>
      <c r="AE52" s="119"/>
      <c r="AF52" s="119"/>
      <c r="AG52" s="119"/>
      <c r="AH52" s="119"/>
      <c r="AI52" s="119"/>
      <c r="AJ52" s="157"/>
      <c r="AK52"/>
      <c r="AL52"/>
      <c r="AM52"/>
      <c r="AN52" s="157"/>
      <c r="AO52" s="157"/>
      <c r="AP52" s="157"/>
      <c r="AQ52" s="157"/>
      <c r="AR52" s="157"/>
      <c r="AS52" s="157"/>
      <c r="AT52" s="157"/>
      <c r="AU52" s="157"/>
      <c r="AV52" s="157"/>
      <c r="AW52" s="157"/>
      <c r="AX52" s="157"/>
    </row>
    <row r="53" spans="1:50" s="122" customFormat="1" ht="17.100000000000001" hidden="1" customHeight="1" x14ac:dyDescent="0.25">
      <c r="A53" s="231"/>
      <c r="B53" s="218"/>
      <c r="C53" s="194"/>
      <c r="D53" s="198"/>
      <c r="E53" s="199"/>
      <c r="F53" s="200"/>
      <c r="G53" s="197"/>
      <c r="H53" s="364">
        <f t="shared" si="0"/>
        <v>0</v>
      </c>
      <c r="I53" s="365"/>
      <c r="J53" s="119"/>
      <c r="K53" s="119"/>
      <c r="L53" s="119"/>
      <c r="M53" s="119"/>
      <c r="N53" s="119"/>
      <c r="O53" s="119"/>
      <c r="P53" s="161"/>
      <c r="Q53" s="161"/>
      <c r="R53" s="161"/>
      <c r="S53" s="161"/>
      <c r="T53" s="161"/>
      <c r="U53" s="161"/>
      <c r="V53" s="161"/>
      <c r="W53" s="119"/>
      <c r="X53" s="119"/>
      <c r="Y53" s="119"/>
      <c r="Z53" s="119"/>
      <c r="AA53" s="119"/>
      <c r="AB53" s="119"/>
      <c r="AC53" s="119"/>
      <c r="AD53" s="119"/>
      <c r="AE53" s="119"/>
      <c r="AF53" s="119"/>
      <c r="AG53" s="119"/>
      <c r="AH53" s="119"/>
      <c r="AI53" s="119"/>
      <c r="AJ53" s="157"/>
      <c r="AK53"/>
      <c r="AL53"/>
      <c r="AM53"/>
      <c r="AN53" s="157"/>
      <c r="AO53" s="157"/>
      <c r="AP53" s="157"/>
      <c r="AQ53" s="157"/>
      <c r="AR53" s="157"/>
      <c r="AS53" s="157"/>
      <c r="AT53" s="157"/>
      <c r="AU53" s="157"/>
      <c r="AV53" s="157"/>
      <c r="AW53" s="157"/>
      <c r="AX53" s="157"/>
    </row>
    <row r="54" spans="1:50" s="122" customFormat="1" ht="18" hidden="1" customHeight="1" x14ac:dyDescent="0.25">
      <c r="A54" s="232"/>
      <c r="B54" s="218"/>
      <c r="C54" s="234"/>
      <c r="D54" s="234"/>
      <c r="E54" s="235"/>
      <c r="F54" s="280"/>
      <c r="G54" s="237"/>
      <c r="H54" s="368">
        <f t="shared" si="0"/>
        <v>0</v>
      </c>
      <c r="I54" s="369"/>
      <c r="J54" s="119"/>
      <c r="K54" s="119"/>
      <c r="L54" s="119"/>
      <c r="M54" s="119"/>
      <c r="N54" s="119"/>
      <c r="O54" s="119"/>
      <c r="P54" s="161"/>
      <c r="Q54" s="161" t="s">
        <v>176</v>
      </c>
      <c r="R54" s="161" t="s">
        <v>177</v>
      </c>
      <c r="S54" s="161" t="s">
        <v>177</v>
      </c>
      <c r="T54" s="161" t="s">
        <v>157</v>
      </c>
      <c r="U54" s="161">
        <v>13250</v>
      </c>
      <c r="V54" s="161"/>
      <c r="W54" s="119"/>
      <c r="X54" s="119"/>
      <c r="Y54" s="119"/>
      <c r="Z54" s="119"/>
      <c r="AA54" s="119"/>
      <c r="AB54" s="119"/>
      <c r="AC54" s="119"/>
      <c r="AD54" s="119"/>
      <c r="AE54" s="119"/>
      <c r="AF54" s="119"/>
      <c r="AG54" s="119"/>
      <c r="AH54" s="119"/>
      <c r="AI54" s="119"/>
      <c r="AJ54" s="156"/>
      <c r="AK54"/>
      <c r="AL54"/>
      <c r="AM54"/>
      <c r="AN54" s="157"/>
      <c r="AO54" s="157"/>
      <c r="AP54" s="157"/>
      <c r="AQ54" s="157"/>
      <c r="AR54" s="157"/>
      <c r="AS54" s="157"/>
      <c r="AT54" s="157"/>
      <c r="AU54" s="157"/>
      <c r="AV54" s="157"/>
      <c r="AW54" s="157"/>
      <c r="AX54" s="157"/>
    </row>
    <row r="55" spans="1:50" s="122" customFormat="1" ht="18" hidden="1" customHeight="1" x14ac:dyDescent="0.25">
      <c r="A55" s="228"/>
      <c r="B55" s="219"/>
      <c r="C55" s="171"/>
      <c r="D55" s="171"/>
      <c r="E55" s="220"/>
      <c r="F55" s="221"/>
      <c r="G55" s="222"/>
      <c r="H55" s="370">
        <f t="shared" si="0"/>
        <v>0</v>
      </c>
      <c r="I55" s="371"/>
      <c r="J55" s="119"/>
      <c r="K55" s="119"/>
      <c r="L55" s="119"/>
      <c r="M55" s="119"/>
      <c r="N55" s="119"/>
      <c r="O55" s="119"/>
      <c r="P55" s="161"/>
      <c r="Q55" s="161"/>
      <c r="R55" s="161"/>
      <c r="S55" s="161"/>
      <c r="T55" s="161"/>
      <c r="U55" s="161"/>
      <c r="V55" s="161"/>
      <c r="W55" s="119"/>
      <c r="X55" s="119"/>
      <c r="Y55" s="119"/>
      <c r="Z55" s="119"/>
      <c r="AA55" s="119"/>
      <c r="AB55" s="119"/>
      <c r="AC55" s="119"/>
      <c r="AD55" s="119"/>
      <c r="AE55" s="119"/>
      <c r="AF55" s="119"/>
      <c r="AG55" s="119"/>
      <c r="AH55" s="119"/>
      <c r="AI55" s="119"/>
      <c r="AJ55" s="157"/>
      <c r="AK55"/>
      <c r="AL55"/>
      <c r="AM55"/>
      <c r="AN55" s="157"/>
      <c r="AO55" s="157"/>
      <c r="AP55" s="157"/>
      <c r="AQ55" s="157"/>
      <c r="AR55" s="157"/>
      <c r="AS55" s="157"/>
      <c r="AT55" s="157"/>
      <c r="AU55" s="157"/>
      <c r="AV55" s="157"/>
      <c r="AW55" s="157"/>
      <c r="AX55" s="157"/>
    </row>
    <row r="56" spans="1:50" s="122" customFormat="1" ht="18" hidden="1" customHeight="1" x14ac:dyDescent="0.25">
      <c r="A56" s="170"/>
      <c r="B56" s="135"/>
      <c r="C56" s="172"/>
      <c r="D56" s="172"/>
      <c r="E56" s="173"/>
      <c r="F56" s="174"/>
      <c r="G56" s="175"/>
      <c r="H56" s="372">
        <f t="shared" si="0"/>
        <v>0</v>
      </c>
      <c r="I56" s="373"/>
      <c r="J56" s="119"/>
      <c r="K56" s="119"/>
      <c r="L56" s="119"/>
      <c r="M56" s="119"/>
      <c r="N56" s="119"/>
      <c r="O56" s="119"/>
      <c r="P56" s="161"/>
      <c r="Q56" s="161"/>
      <c r="R56" s="161"/>
      <c r="S56" s="161"/>
      <c r="T56" s="161"/>
      <c r="U56" s="161"/>
      <c r="V56" s="161"/>
      <c r="W56" s="119"/>
      <c r="X56" s="119"/>
      <c r="Y56" s="119"/>
      <c r="Z56" s="119"/>
      <c r="AA56" s="119"/>
      <c r="AB56" s="119"/>
      <c r="AC56" s="119"/>
      <c r="AD56" s="119"/>
      <c r="AE56" s="119"/>
      <c r="AF56" s="119"/>
      <c r="AG56" s="119"/>
      <c r="AH56" s="119"/>
      <c r="AI56" s="119"/>
      <c r="AJ56" s="157"/>
      <c r="AK56"/>
      <c r="AL56"/>
      <c r="AM56"/>
      <c r="AN56" s="157"/>
      <c r="AO56" s="157"/>
      <c r="AP56" s="157"/>
      <c r="AQ56" s="157"/>
      <c r="AR56" s="157"/>
      <c r="AS56" s="157"/>
      <c r="AT56" s="157"/>
      <c r="AU56" s="157"/>
      <c r="AV56" s="157"/>
      <c r="AW56" s="157"/>
      <c r="AX56" s="157"/>
    </row>
    <row r="57" spans="1:50" s="122" customFormat="1" ht="18" hidden="1" customHeight="1" x14ac:dyDescent="0.25">
      <c r="A57" s="170"/>
      <c r="B57" s="135"/>
      <c r="C57" s="172"/>
      <c r="D57" s="172"/>
      <c r="E57" s="181"/>
      <c r="F57" s="174"/>
      <c r="G57" s="175"/>
      <c r="H57" s="372">
        <f t="shared" si="0"/>
        <v>0</v>
      </c>
      <c r="I57" s="373"/>
      <c r="J57" s="119"/>
      <c r="K57" s="119"/>
      <c r="L57" s="119"/>
      <c r="M57" s="119"/>
      <c r="N57" s="119"/>
      <c r="O57" s="119"/>
      <c r="P57" s="161"/>
      <c r="Q57" s="161"/>
      <c r="R57" s="161"/>
      <c r="S57" s="161"/>
      <c r="T57" s="161"/>
      <c r="U57" s="161"/>
      <c r="V57" s="161"/>
      <c r="W57" s="119"/>
      <c r="X57" s="119"/>
      <c r="Y57" s="119"/>
      <c r="Z57" s="119"/>
      <c r="AA57" s="119"/>
      <c r="AB57" s="119"/>
      <c r="AC57" s="119"/>
      <c r="AD57" s="119"/>
      <c r="AE57" s="119"/>
      <c r="AF57" s="119"/>
      <c r="AG57" s="119"/>
      <c r="AH57" s="119"/>
      <c r="AI57" s="119"/>
      <c r="AJ57" s="157"/>
      <c r="AK57"/>
      <c r="AL57"/>
      <c r="AM57"/>
      <c r="AN57" s="157"/>
      <c r="AO57" s="157"/>
      <c r="AP57" s="157"/>
      <c r="AQ57" s="157"/>
      <c r="AR57" s="157"/>
      <c r="AS57" s="157"/>
      <c r="AT57" s="157"/>
      <c r="AU57" s="157"/>
      <c r="AV57" s="157"/>
      <c r="AW57" s="157"/>
      <c r="AX57" s="157"/>
    </row>
    <row r="58" spans="1:50" s="122" customFormat="1" ht="18" hidden="1" customHeight="1" x14ac:dyDescent="0.25">
      <c r="A58" s="177"/>
      <c r="B58" s="136"/>
      <c r="C58" s="178"/>
      <c r="D58" s="178"/>
      <c r="E58" s="182"/>
      <c r="F58" s="183"/>
      <c r="G58" s="184"/>
      <c r="H58" s="379">
        <f t="shared" si="0"/>
        <v>0</v>
      </c>
      <c r="I58" s="380"/>
      <c r="J58" s="119"/>
      <c r="K58" s="119"/>
      <c r="L58" s="119"/>
      <c r="M58" s="119"/>
      <c r="N58" s="119"/>
      <c r="O58" s="119"/>
      <c r="P58" s="161"/>
      <c r="Q58" s="161"/>
      <c r="R58" s="161"/>
      <c r="S58" s="161"/>
      <c r="T58" s="161"/>
      <c r="U58" s="161"/>
      <c r="V58" s="161"/>
      <c r="W58" s="119"/>
      <c r="X58" s="119"/>
      <c r="Y58" s="119"/>
      <c r="Z58" s="119"/>
      <c r="AA58" s="119"/>
      <c r="AB58" s="119"/>
      <c r="AC58" s="119"/>
      <c r="AD58" s="119"/>
      <c r="AE58" s="119"/>
      <c r="AF58" s="119"/>
      <c r="AG58" s="119"/>
      <c r="AH58" s="119"/>
      <c r="AI58" s="119"/>
      <c r="AJ58" s="157"/>
      <c r="AK58"/>
      <c r="AL58"/>
      <c r="AM58"/>
      <c r="AN58" s="157"/>
      <c r="AO58" s="157"/>
      <c r="AP58" s="157"/>
      <c r="AQ58" s="157"/>
      <c r="AR58" s="157"/>
      <c r="AS58" s="157"/>
      <c r="AT58" s="157"/>
      <c r="AU58" s="157"/>
      <c r="AV58" s="157"/>
      <c r="AW58" s="157"/>
      <c r="AX58" s="157"/>
    </row>
    <row r="59" spans="1:50" s="122" customFormat="1" ht="18" hidden="1" customHeight="1" x14ac:dyDescent="0.25">
      <c r="A59" s="170"/>
      <c r="B59" s="135"/>
      <c r="C59" s="172"/>
      <c r="D59" s="172"/>
      <c r="E59" s="181"/>
      <c r="F59" s="174"/>
      <c r="G59" s="175"/>
      <c r="H59" s="372">
        <f t="shared" si="0"/>
        <v>0</v>
      </c>
      <c r="I59" s="373"/>
      <c r="J59" s="119"/>
      <c r="K59" s="119"/>
      <c r="L59" s="119"/>
      <c r="M59" s="119"/>
      <c r="N59" s="119"/>
      <c r="O59" s="119"/>
      <c r="P59" s="161"/>
      <c r="Q59" s="161"/>
      <c r="R59" s="161"/>
      <c r="S59" s="161"/>
      <c r="T59" s="161"/>
      <c r="U59" s="161"/>
      <c r="V59" s="161"/>
      <c r="W59" s="119"/>
      <c r="X59" s="119"/>
      <c r="Y59" s="119"/>
      <c r="Z59" s="119"/>
      <c r="AA59" s="119"/>
      <c r="AB59" s="119"/>
      <c r="AC59" s="119"/>
      <c r="AD59" s="119"/>
      <c r="AE59" s="119"/>
      <c r="AF59" s="119"/>
      <c r="AG59" s="119"/>
      <c r="AH59" s="119"/>
      <c r="AI59" s="119"/>
      <c r="AJ59" s="157"/>
      <c r="AK59"/>
      <c r="AL59"/>
      <c r="AM59"/>
      <c r="AN59" s="157"/>
      <c r="AO59" s="157"/>
      <c r="AP59" s="157"/>
      <c r="AQ59" s="157"/>
      <c r="AR59" s="157"/>
      <c r="AS59" s="157"/>
      <c r="AT59" s="157"/>
      <c r="AU59" s="157"/>
      <c r="AV59" s="157"/>
      <c r="AW59" s="157"/>
      <c r="AX59" s="157"/>
    </row>
    <row r="60" spans="1:50" s="122" customFormat="1" ht="15.95" hidden="1" customHeight="1" x14ac:dyDescent="0.25">
      <c r="A60" s="177"/>
      <c r="B60" s="136"/>
      <c r="C60" s="185"/>
      <c r="D60" s="178"/>
      <c r="E60" s="182"/>
      <c r="F60" s="186"/>
      <c r="G60" s="184"/>
      <c r="H60" s="379">
        <f t="shared" si="0"/>
        <v>0</v>
      </c>
      <c r="I60" s="380"/>
      <c r="J60" s="119"/>
      <c r="K60" s="119"/>
      <c r="L60" s="119"/>
      <c r="M60" s="119"/>
      <c r="N60" s="119"/>
      <c r="O60" s="119"/>
      <c r="P60" s="161"/>
      <c r="Q60" s="161" t="s">
        <v>178</v>
      </c>
      <c r="R60" s="161" t="s">
        <v>179</v>
      </c>
      <c r="S60" s="161" t="s">
        <v>179</v>
      </c>
      <c r="T60" s="161" t="s">
        <v>158</v>
      </c>
      <c r="U60" s="161">
        <v>13200</v>
      </c>
      <c r="V60" s="161"/>
      <c r="W60" s="119"/>
      <c r="X60" s="119"/>
      <c r="Y60" s="119"/>
      <c r="Z60" s="119"/>
      <c r="AA60" s="119"/>
      <c r="AB60" s="119"/>
      <c r="AC60" s="119"/>
      <c r="AD60" s="119"/>
      <c r="AE60" s="119"/>
      <c r="AF60" s="119"/>
      <c r="AG60" s="119"/>
      <c r="AH60" s="119"/>
      <c r="AI60" s="119"/>
      <c r="AJ60" s="157"/>
      <c r="AK60"/>
      <c r="AL60"/>
      <c r="AM60"/>
      <c r="AN60" s="157"/>
      <c r="AO60" s="157"/>
      <c r="AP60" s="157"/>
      <c r="AQ60" s="157"/>
      <c r="AR60" s="157"/>
      <c r="AS60" s="157"/>
      <c r="AT60" s="157"/>
      <c r="AU60" s="157"/>
      <c r="AV60" s="157"/>
      <c r="AW60" s="157"/>
      <c r="AX60" s="157"/>
    </row>
    <row r="61" spans="1:50" s="122" customFormat="1" ht="15.95" hidden="1" customHeight="1" x14ac:dyDescent="0.25">
      <c r="A61" s="170"/>
      <c r="B61" s="135"/>
      <c r="C61" s="187"/>
      <c r="D61" s="172"/>
      <c r="E61" s="181"/>
      <c r="F61" s="187"/>
      <c r="G61" s="175"/>
      <c r="H61" s="372">
        <f t="shared" si="0"/>
        <v>0</v>
      </c>
      <c r="I61" s="373"/>
      <c r="J61" s="119"/>
      <c r="K61" s="119"/>
      <c r="L61" s="119"/>
      <c r="M61" s="119"/>
      <c r="N61" s="119"/>
      <c r="O61" s="119"/>
      <c r="P61" s="161"/>
      <c r="Q61" s="161" t="s">
        <v>163</v>
      </c>
      <c r="R61" s="161" t="s">
        <v>156</v>
      </c>
      <c r="S61" s="161" t="s">
        <v>156</v>
      </c>
      <c r="T61" s="161" t="s">
        <v>158</v>
      </c>
      <c r="U61" s="161">
        <v>13200</v>
      </c>
      <c r="V61" s="161"/>
      <c r="W61" s="119"/>
      <c r="X61" s="119"/>
      <c r="Y61" s="119"/>
      <c r="Z61" s="119"/>
      <c r="AA61" s="119"/>
      <c r="AB61" s="119"/>
      <c r="AC61" s="119"/>
      <c r="AD61" s="119"/>
      <c r="AE61" s="119"/>
      <c r="AF61" s="119"/>
      <c r="AG61" s="119"/>
      <c r="AH61" s="119"/>
      <c r="AI61" s="119"/>
      <c r="AJ61" s="157"/>
      <c r="AK61"/>
      <c r="AL61"/>
      <c r="AM61"/>
      <c r="AN61" s="157"/>
      <c r="AO61" s="157"/>
      <c r="AP61" s="157"/>
      <c r="AQ61" s="157"/>
      <c r="AR61" s="157"/>
      <c r="AS61" s="157"/>
      <c r="AT61" s="157"/>
      <c r="AU61" s="157"/>
      <c r="AV61" s="157"/>
      <c r="AW61" s="157"/>
      <c r="AX61" s="157"/>
    </row>
    <row r="62" spans="1:50" s="122" customFormat="1" ht="15.95" hidden="1" customHeight="1" x14ac:dyDescent="0.25">
      <c r="A62" s="177"/>
      <c r="B62" s="136"/>
      <c r="C62" s="185"/>
      <c r="D62" s="179"/>
      <c r="E62" s="182"/>
      <c r="F62" s="186"/>
      <c r="G62" s="184"/>
      <c r="H62" s="379">
        <f t="shared" si="0"/>
        <v>0</v>
      </c>
      <c r="I62" s="380"/>
      <c r="J62" s="119"/>
      <c r="K62" s="119"/>
      <c r="L62" s="119"/>
      <c r="M62" s="119"/>
      <c r="N62" s="119"/>
      <c r="O62" s="119"/>
      <c r="P62" s="161"/>
      <c r="Q62" s="161" t="s">
        <v>163</v>
      </c>
      <c r="R62" s="161" t="s">
        <v>156</v>
      </c>
      <c r="S62" s="161" t="s">
        <v>156</v>
      </c>
      <c r="T62" s="161" t="s">
        <v>158</v>
      </c>
      <c r="U62" s="161">
        <v>13200</v>
      </c>
      <c r="V62" s="161"/>
      <c r="W62" s="119"/>
      <c r="X62" s="119"/>
      <c r="Y62" s="119"/>
      <c r="Z62" s="119"/>
      <c r="AA62" s="119"/>
      <c r="AB62" s="119"/>
      <c r="AC62" s="119"/>
      <c r="AD62" s="119"/>
      <c r="AE62" s="119"/>
      <c r="AF62" s="119"/>
      <c r="AG62" s="119"/>
      <c r="AH62" s="119"/>
      <c r="AI62" s="119"/>
      <c r="AJ62" s="157"/>
      <c r="AK62"/>
      <c r="AL62"/>
      <c r="AM62"/>
      <c r="AN62" s="157"/>
      <c r="AO62" s="157"/>
      <c r="AP62" s="157"/>
      <c r="AQ62" s="157"/>
      <c r="AR62" s="157"/>
      <c r="AS62" s="157"/>
      <c r="AT62" s="157"/>
      <c r="AU62" s="157"/>
      <c r="AV62" s="157"/>
      <c r="AW62" s="157"/>
      <c r="AX62" s="157"/>
    </row>
    <row r="63" spans="1:50" s="122" customFormat="1" ht="15.95" hidden="1" customHeight="1" x14ac:dyDescent="0.25">
      <c r="A63" s="170"/>
      <c r="B63" s="135"/>
      <c r="C63" s="187"/>
      <c r="D63" s="172"/>
      <c r="E63" s="181"/>
      <c r="F63" s="187"/>
      <c r="G63" s="175"/>
      <c r="H63" s="372">
        <f t="shared" si="0"/>
        <v>0</v>
      </c>
      <c r="I63" s="373"/>
      <c r="J63" s="119"/>
      <c r="K63" s="119"/>
      <c r="L63" s="119"/>
      <c r="M63" s="119"/>
      <c r="N63" s="119"/>
      <c r="O63" s="119"/>
      <c r="P63" s="161"/>
      <c r="Q63" s="161" t="s">
        <v>163</v>
      </c>
      <c r="R63" s="161" t="s">
        <v>156</v>
      </c>
      <c r="S63" s="161" t="s">
        <v>156</v>
      </c>
      <c r="T63" s="161" t="s">
        <v>158</v>
      </c>
      <c r="U63" s="161">
        <v>13200</v>
      </c>
      <c r="V63" s="161"/>
      <c r="W63" s="119"/>
      <c r="X63" s="119"/>
      <c r="Y63" s="119"/>
      <c r="Z63" s="119"/>
      <c r="AA63" s="119"/>
      <c r="AB63" s="119"/>
      <c r="AC63" s="119"/>
      <c r="AD63" s="119"/>
      <c r="AE63" s="119"/>
      <c r="AF63" s="119"/>
      <c r="AG63" s="119"/>
      <c r="AH63" s="119"/>
      <c r="AI63" s="119"/>
      <c r="AJ63" s="157"/>
      <c r="AK63"/>
      <c r="AL63"/>
      <c r="AM63"/>
      <c r="AN63" s="157"/>
      <c r="AO63" s="157"/>
      <c r="AP63" s="157"/>
      <c r="AQ63" s="157"/>
      <c r="AR63" s="157"/>
      <c r="AS63" s="157"/>
      <c r="AT63" s="157"/>
      <c r="AU63" s="157"/>
      <c r="AV63" s="157"/>
      <c r="AW63" s="157"/>
      <c r="AX63" s="157"/>
    </row>
    <row r="64" spans="1:50" s="122" customFormat="1" ht="15.95" hidden="1" customHeight="1" x14ac:dyDescent="0.25">
      <c r="A64" s="170"/>
      <c r="B64" s="135"/>
      <c r="C64" s="187"/>
      <c r="D64" s="176"/>
      <c r="E64" s="181"/>
      <c r="F64" s="187"/>
      <c r="G64" s="175"/>
      <c r="H64" s="372">
        <f t="shared" si="0"/>
        <v>0</v>
      </c>
      <c r="I64" s="373"/>
      <c r="J64" s="119"/>
      <c r="K64" s="119"/>
      <c r="L64" s="119"/>
      <c r="M64" s="119"/>
      <c r="N64" s="119"/>
      <c r="O64" s="119"/>
      <c r="P64" s="161"/>
      <c r="Q64" s="161" t="s">
        <v>163</v>
      </c>
      <c r="R64" s="161" t="s">
        <v>156</v>
      </c>
      <c r="S64" s="161" t="s">
        <v>156</v>
      </c>
      <c r="T64" s="161" t="s">
        <v>158</v>
      </c>
      <c r="U64" s="161">
        <v>13200</v>
      </c>
      <c r="V64" s="161"/>
      <c r="W64" s="119"/>
      <c r="X64" s="119"/>
      <c r="Y64" s="119"/>
      <c r="Z64" s="119"/>
      <c r="AA64" s="119"/>
      <c r="AB64" s="119"/>
      <c r="AC64" s="119"/>
      <c r="AD64" s="119"/>
      <c r="AE64" s="119"/>
      <c r="AF64" s="119"/>
      <c r="AG64" s="119"/>
      <c r="AH64" s="119"/>
      <c r="AI64" s="119"/>
      <c r="AJ64" s="157"/>
      <c r="AK64"/>
      <c r="AL64"/>
      <c r="AM64"/>
      <c r="AN64" s="157"/>
      <c r="AO64" s="157"/>
      <c r="AP64" s="157"/>
      <c r="AQ64" s="157"/>
      <c r="AR64" s="157"/>
      <c r="AS64" s="157"/>
      <c r="AT64" s="157"/>
      <c r="AU64" s="157"/>
      <c r="AV64" s="157"/>
      <c r="AW64" s="157"/>
      <c r="AX64" s="157"/>
    </row>
    <row r="65" spans="1:50" s="122" customFormat="1" ht="15.95" hidden="1" customHeight="1" x14ac:dyDescent="0.25">
      <c r="A65" s="188"/>
      <c r="B65" s="137"/>
      <c r="C65" s="189"/>
      <c r="D65" s="190"/>
      <c r="E65" s="191"/>
      <c r="F65" s="189"/>
      <c r="G65" s="192"/>
      <c r="H65" s="374">
        <f t="shared" si="0"/>
        <v>0</v>
      </c>
      <c r="I65" s="375"/>
      <c r="J65" s="119"/>
      <c r="K65" s="119"/>
      <c r="L65" s="119"/>
      <c r="M65" s="119"/>
      <c r="N65" s="119"/>
      <c r="O65" s="119"/>
      <c r="P65" s="161" t="s">
        <v>149</v>
      </c>
      <c r="Q65" s="161" t="s">
        <v>181</v>
      </c>
      <c r="R65" s="161" t="s">
        <v>156</v>
      </c>
      <c r="S65" s="161" t="s">
        <v>156</v>
      </c>
      <c r="T65" s="161" t="s">
        <v>158</v>
      </c>
      <c r="U65" s="161">
        <v>13200</v>
      </c>
      <c r="V65" s="161"/>
      <c r="W65" s="119"/>
      <c r="X65" s="119"/>
      <c r="Y65" s="119"/>
      <c r="Z65" s="119"/>
      <c r="AA65" s="119"/>
      <c r="AB65" s="119"/>
      <c r="AC65" s="119"/>
      <c r="AD65" s="119"/>
      <c r="AE65" s="119"/>
      <c r="AF65" s="119"/>
      <c r="AG65" s="119"/>
      <c r="AH65" s="119"/>
      <c r="AI65" s="119"/>
      <c r="AJ65" s="157"/>
      <c r="AK65"/>
      <c r="AL65"/>
      <c r="AM65"/>
      <c r="AN65" s="157"/>
      <c r="AO65" s="157"/>
      <c r="AP65" s="157"/>
      <c r="AQ65" s="157"/>
      <c r="AR65" s="157"/>
      <c r="AS65" s="157"/>
      <c r="AT65" s="157"/>
      <c r="AU65" s="157"/>
      <c r="AV65" s="157"/>
      <c r="AW65" s="157"/>
      <c r="AX65" s="157"/>
    </row>
    <row r="66" spans="1:50" s="122" customFormat="1" ht="24" hidden="1" customHeight="1" x14ac:dyDescent="0.25">
      <c r="A66" s="244"/>
      <c r="B66" s="245"/>
      <c r="C66" s="246"/>
      <c r="D66" s="247"/>
      <c r="E66" s="248"/>
      <c r="F66" s="376" t="s">
        <v>190</v>
      </c>
      <c r="G66" s="376"/>
      <c r="H66" s="377"/>
      <c r="I66" s="378"/>
      <c r="J66" s="119"/>
      <c r="K66" s="119"/>
      <c r="L66" s="119"/>
      <c r="M66" s="119"/>
      <c r="N66" s="119"/>
      <c r="O66" s="119"/>
      <c r="P66" s="161"/>
      <c r="Q66" s="161"/>
      <c r="R66" s="161"/>
      <c r="S66" s="161"/>
      <c r="T66" s="161"/>
      <c r="U66" s="161"/>
      <c r="V66" s="161"/>
      <c r="W66" s="119"/>
      <c r="X66" s="119"/>
      <c r="Y66" s="119"/>
      <c r="Z66" s="119"/>
      <c r="AA66" s="119"/>
      <c r="AB66" s="119"/>
      <c r="AC66" s="119"/>
      <c r="AD66" s="119"/>
      <c r="AE66" s="119"/>
      <c r="AF66" s="119"/>
      <c r="AG66" s="119"/>
      <c r="AH66" s="119"/>
      <c r="AI66" s="119"/>
      <c r="AJ66" s="157"/>
      <c r="AK66"/>
      <c r="AL66"/>
      <c r="AM66"/>
      <c r="AN66" s="157"/>
      <c r="AO66" s="157"/>
      <c r="AP66" s="157"/>
      <c r="AQ66" s="157"/>
      <c r="AR66" s="157"/>
      <c r="AS66" s="157"/>
      <c r="AT66" s="157"/>
      <c r="AU66" s="157"/>
      <c r="AV66" s="157"/>
      <c r="AW66" s="157"/>
      <c r="AX66" s="157"/>
    </row>
    <row r="67" spans="1:50" s="122" customFormat="1" ht="21" hidden="1" customHeight="1" x14ac:dyDescent="0.25">
      <c r="A67" s="244"/>
      <c r="B67" s="245"/>
      <c r="C67" s="246"/>
      <c r="D67" s="247"/>
      <c r="E67" s="248"/>
      <c r="F67" s="376" t="s">
        <v>191</v>
      </c>
      <c r="G67" s="376"/>
      <c r="H67" s="377"/>
      <c r="I67" s="378"/>
      <c r="J67" s="119"/>
      <c r="K67" s="119"/>
      <c r="L67" s="119"/>
      <c r="M67" s="119"/>
      <c r="N67" s="119"/>
      <c r="O67" s="119"/>
      <c r="P67" s="161"/>
      <c r="Q67" s="161"/>
      <c r="R67" s="161"/>
      <c r="S67" s="161"/>
      <c r="T67" s="161"/>
      <c r="U67" s="161"/>
      <c r="V67" s="161"/>
      <c r="W67" s="119"/>
      <c r="X67" s="119"/>
      <c r="Y67" s="119"/>
      <c r="Z67" s="119"/>
      <c r="AA67" s="119"/>
      <c r="AB67" s="119"/>
      <c r="AC67" s="119"/>
      <c r="AD67" s="119"/>
      <c r="AE67" s="119"/>
      <c r="AF67" s="119"/>
      <c r="AG67" s="119"/>
      <c r="AH67" s="119"/>
      <c r="AI67" s="119"/>
      <c r="AJ67" s="157"/>
      <c r="AK67"/>
      <c r="AL67"/>
      <c r="AM67"/>
      <c r="AN67" s="157"/>
      <c r="AO67" s="157"/>
      <c r="AP67" s="157"/>
      <c r="AQ67" s="157"/>
      <c r="AR67" s="157"/>
      <c r="AS67" s="157"/>
      <c r="AT67" s="157"/>
      <c r="AU67" s="157"/>
      <c r="AV67" s="157"/>
      <c r="AW67" s="157"/>
      <c r="AX67" s="157"/>
    </row>
    <row r="68" spans="1:50" s="122" customFormat="1" ht="21" hidden="1" customHeight="1" x14ac:dyDescent="0.25">
      <c r="A68" s="283">
        <v>25</v>
      </c>
      <c r="B68" s="284"/>
      <c r="C68" s="249"/>
      <c r="D68" s="287"/>
      <c r="E68" s="288"/>
      <c r="F68" s="230"/>
      <c r="G68" s="286"/>
      <c r="H68" s="366">
        <f t="shared" ref="H68:H87" si="2">G68*F68</f>
        <v>0</v>
      </c>
      <c r="I68" s="367"/>
      <c r="J68" s="119"/>
      <c r="K68" s="119"/>
      <c r="L68" s="119"/>
      <c r="M68" s="119"/>
      <c r="N68" s="119"/>
      <c r="O68" s="119"/>
      <c r="P68" s="161"/>
      <c r="Q68" s="161"/>
      <c r="R68" s="161"/>
      <c r="S68" s="161"/>
      <c r="T68" s="161"/>
      <c r="U68" s="161"/>
      <c r="V68" s="161"/>
      <c r="W68" s="119"/>
      <c r="X68" s="119"/>
      <c r="Y68" s="119"/>
      <c r="Z68" s="119"/>
      <c r="AA68" s="119"/>
      <c r="AB68" s="119"/>
      <c r="AC68" s="119"/>
      <c r="AD68" s="119"/>
      <c r="AE68" s="119"/>
      <c r="AF68" s="119"/>
      <c r="AG68" s="119"/>
      <c r="AH68" s="119"/>
      <c r="AI68" s="119"/>
      <c r="AJ68" s="157"/>
      <c r="AK68"/>
      <c r="AL68"/>
      <c r="AM68"/>
      <c r="AN68" s="157"/>
      <c r="AO68" s="157"/>
      <c r="AP68" s="157"/>
      <c r="AQ68" s="157"/>
      <c r="AR68" s="157"/>
      <c r="AS68" s="157"/>
      <c r="AT68" s="157"/>
      <c r="AU68" s="157"/>
      <c r="AV68" s="157"/>
      <c r="AW68" s="157"/>
      <c r="AX68" s="157"/>
    </row>
    <row r="69" spans="1:50" s="122" customFormat="1" ht="21" hidden="1" customHeight="1" x14ac:dyDescent="0.25">
      <c r="A69" s="231">
        <v>26</v>
      </c>
      <c r="B69" s="218"/>
      <c r="C69" s="193"/>
      <c r="D69" s="198"/>
      <c r="E69" s="199"/>
      <c r="F69" s="289"/>
      <c r="G69" s="197"/>
      <c r="H69" s="364">
        <f t="shared" si="2"/>
        <v>0</v>
      </c>
      <c r="I69" s="365"/>
      <c r="J69" s="119"/>
      <c r="K69" s="119"/>
      <c r="L69" s="119"/>
      <c r="M69" s="119"/>
      <c r="N69" s="119"/>
      <c r="O69" s="119"/>
      <c r="P69" s="161"/>
      <c r="Q69" s="161"/>
      <c r="R69" s="161"/>
      <c r="S69" s="161"/>
      <c r="T69" s="161"/>
      <c r="U69" s="161"/>
      <c r="V69" s="161"/>
      <c r="W69" s="119"/>
      <c r="X69" s="119"/>
      <c r="Y69" s="119"/>
      <c r="Z69" s="119"/>
      <c r="AA69" s="119"/>
      <c r="AB69" s="119"/>
      <c r="AC69" s="119"/>
      <c r="AD69" s="119"/>
      <c r="AE69" s="119"/>
      <c r="AF69" s="119"/>
      <c r="AG69" s="119"/>
      <c r="AH69" s="119"/>
      <c r="AI69" s="119"/>
      <c r="AJ69" s="157"/>
      <c r="AK69"/>
      <c r="AL69"/>
      <c r="AM69"/>
      <c r="AN69" s="157"/>
      <c r="AO69" s="157"/>
      <c r="AP69" s="157"/>
      <c r="AQ69" s="157"/>
      <c r="AR69" s="157"/>
      <c r="AS69" s="157"/>
      <c r="AT69" s="157"/>
      <c r="AU69" s="157"/>
      <c r="AV69" s="157"/>
      <c r="AW69" s="157"/>
      <c r="AX69" s="157"/>
    </row>
    <row r="70" spans="1:50" s="122" customFormat="1" ht="21" hidden="1" customHeight="1" x14ac:dyDescent="0.25">
      <c r="A70" s="231">
        <v>27</v>
      </c>
      <c r="B70" s="218"/>
      <c r="C70" s="193"/>
      <c r="D70" s="198"/>
      <c r="E70" s="199"/>
      <c r="F70" s="196"/>
      <c r="G70" s="197"/>
      <c r="H70" s="364">
        <f t="shared" si="2"/>
        <v>0</v>
      </c>
      <c r="I70" s="365"/>
      <c r="J70" s="119"/>
      <c r="K70" s="119"/>
      <c r="L70" s="119"/>
      <c r="M70" s="119"/>
      <c r="N70" s="119"/>
      <c r="O70" s="119"/>
      <c r="P70" s="161"/>
      <c r="Q70" s="161"/>
      <c r="R70" s="161"/>
      <c r="S70" s="161"/>
      <c r="T70" s="161"/>
      <c r="U70" s="161"/>
      <c r="V70" s="161"/>
      <c r="W70" s="119"/>
      <c r="X70" s="119"/>
      <c r="Y70" s="119"/>
      <c r="Z70" s="119"/>
      <c r="AA70" s="119"/>
      <c r="AB70" s="119"/>
      <c r="AC70" s="119"/>
      <c r="AD70" s="119"/>
      <c r="AE70" s="119"/>
      <c r="AF70" s="119"/>
      <c r="AG70" s="119"/>
      <c r="AH70" s="119"/>
      <c r="AI70" s="119"/>
      <c r="AJ70" s="157"/>
      <c r="AK70"/>
      <c r="AL70"/>
      <c r="AM70"/>
      <c r="AN70" s="157"/>
      <c r="AO70" s="157"/>
      <c r="AP70" s="157"/>
      <c r="AQ70" s="157"/>
      <c r="AR70" s="157"/>
      <c r="AS70" s="157"/>
      <c r="AT70" s="157"/>
      <c r="AU70" s="157"/>
      <c r="AV70" s="157"/>
      <c r="AW70" s="157"/>
      <c r="AX70" s="157"/>
    </row>
    <row r="71" spans="1:50" s="122" customFormat="1" ht="21" hidden="1" customHeight="1" x14ac:dyDescent="0.25">
      <c r="A71" s="231">
        <v>28</v>
      </c>
      <c r="B71" s="218"/>
      <c r="C71" s="193"/>
      <c r="D71" s="198"/>
      <c r="E71" s="199"/>
      <c r="F71" s="289"/>
      <c r="G71" s="197"/>
      <c r="H71" s="364">
        <f t="shared" si="2"/>
        <v>0</v>
      </c>
      <c r="I71" s="365"/>
      <c r="J71" s="119"/>
      <c r="K71" s="119"/>
      <c r="L71" s="119"/>
      <c r="M71" s="119"/>
      <c r="N71" s="119"/>
      <c r="O71" s="119"/>
      <c r="P71" s="161"/>
      <c r="Q71" s="161"/>
      <c r="R71" s="161"/>
      <c r="S71" s="161"/>
      <c r="T71" s="161"/>
      <c r="U71" s="161"/>
      <c r="V71" s="161"/>
      <c r="W71" s="119"/>
      <c r="X71" s="119"/>
      <c r="Y71" s="119"/>
      <c r="Z71" s="119"/>
      <c r="AA71" s="119"/>
      <c r="AB71" s="119"/>
      <c r="AC71" s="119"/>
      <c r="AD71" s="119"/>
      <c r="AE71" s="119"/>
      <c r="AF71" s="119"/>
      <c r="AG71" s="119"/>
      <c r="AH71" s="119"/>
      <c r="AI71" s="119"/>
      <c r="AJ71" s="157"/>
      <c r="AK71"/>
      <c r="AL71"/>
      <c r="AM71"/>
      <c r="AN71" s="157"/>
      <c r="AO71" s="157"/>
      <c r="AP71" s="157"/>
      <c r="AQ71" s="157"/>
      <c r="AR71" s="157"/>
      <c r="AS71" s="157"/>
      <c r="AT71" s="157"/>
      <c r="AU71" s="157"/>
      <c r="AV71" s="157"/>
      <c r="AW71" s="157"/>
      <c r="AX71" s="157"/>
    </row>
    <row r="72" spans="1:50" s="122" customFormat="1" ht="21" hidden="1" customHeight="1" x14ac:dyDescent="0.25">
      <c r="A72" s="231">
        <v>29</v>
      </c>
      <c r="B72" s="218"/>
      <c r="C72" s="193"/>
      <c r="D72" s="198"/>
      <c r="E72" s="199"/>
      <c r="F72" s="196"/>
      <c r="G72" s="197"/>
      <c r="H72" s="364">
        <f t="shared" si="2"/>
        <v>0</v>
      </c>
      <c r="I72" s="365"/>
      <c r="J72" s="119"/>
      <c r="K72" s="119"/>
      <c r="L72" s="119"/>
      <c r="M72" s="119"/>
      <c r="N72" s="119"/>
      <c r="O72" s="119"/>
      <c r="P72" s="161"/>
      <c r="Q72" s="161"/>
      <c r="R72" s="161"/>
      <c r="S72" s="161"/>
      <c r="T72" s="161"/>
      <c r="U72" s="161"/>
      <c r="V72" s="161"/>
      <c r="W72" s="119"/>
      <c r="X72" s="119"/>
      <c r="Y72" s="119"/>
      <c r="Z72" s="119"/>
      <c r="AA72" s="119"/>
      <c r="AB72" s="119"/>
      <c r="AC72" s="119"/>
      <c r="AD72" s="119"/>
      <c r="AE72" s="119"/>
      <c r="AF72" s="119"/>
      <c r="AG72" s="119"/>
      <c r="AH72" s="119"/>
      <c r="AI72" s="119"/>
      <c r="AJ72" s="157"/>
      <c r="AK72"/>
      <c r="AL72"/>
      <c r="AM72"/>
      <c r="AN72" s="157"/>
      <c r="AO72" s="157"/>
      <c r="AP72" s="157"/>
      <c r="AQ72" s="157"/>
      <c r="AR72" s="157"/>
      <c r="AS72" s="157"/>
      <c r="AT72" s="157"/>
      <c r="AU72" s="157"/>
      <c r="AV72" s="157"/>
      <c r="AW72" s="157"/>
      <c r="AX72" s="157"/>
    </row>
    <row r="73" spans="1:50" s="122" customFormat="1" ht="21" hidden="1" customHeight="1" x14ac:dyDescent="0.25">
      <c r="A73" s="231">
        <v>30</v>
      </c>
      <c r="B73" s="218"/>
      <c r="C73" s="193"/>
      <c r="D73" s="198"/>
      <c r="E73" s="199"/>
      <c r="F73" s="289"/>
      <c r="G73" s="197"/>
      <c r="H73" s="364">
        <f t="shared" si="2"/>
        <v>0</v>
      </c>
      <c r="I73" s="365"/>
      <c r="J73" s="119"/>
      <c r="K73" s="119"/>
      <c r="L73" s="119"/>
      <c r="M73" s="119"/>
      <c r="N73" s="119"/>
      <c r="O73" s="119"/>
      <c r="P73" s="161"/>
      <c r="Q73" s="161"/>
      <c r="R73" s="161"/>
      <c r="S73" s="161"/>
      <c r="T73" s="161"/>
      <c r="U73" s="161"/>
      <c r="V73" s="161"/>
      <c r="W73" s="119"/>
      <c r="X73" s="119"/>
      <c r="Y73" s="119"/>
      <c r="Z73" s="119"/>
      <c r="AA73" s="119"/>
      <c r="AB73" s="119"/>
      <c r="AC73" s="119"/>
      <c r="AD73" s="119"/>
      <c r="AE73" s="119"/>
      <c r="AF73" s="119"/>
      <c r="AG73" s="119"/>
      <c r="AH73" s="119"/>
      <c r="AI73" s="119"/>
      <c r="AJ73" s="157"/>
      <c r="AK73"/>
      <c r="AL73"/>
      <c r="AM73"/>
      <c r="AN73" s="157"/>
      <c r="AO73" s="157"/>
      <c r="AP73" s="157"/>
      <c r="AQ73" s="157"/>
      <c r="AR73" s="157"/>
      <c r="AS73" s="157"/>
      <c r="AT73" s="157"/>
      <c r="AU73" s="157"/>
      <c r="AV73" s="157"/>
      <c r="AW73" s="157"/>
      <c r="AX73" s="157"/>
    </row>
    <row r="74" spans="1:50" s="122" customFormat="1" ht="21" hidden="1" customHeight="1" x14ac:dyDescent="0.25">
      <c r="A74" s="231">
        <v>31</v>
      </c>
      <c r="B74" s="218"/>
      <c r="C74" s="193"/>
      <c r="D74" s="198"/>
      <c r="E74" s="199"/>
      <c r="F74" s="289"/>
      <c r="G74" s="197"/>
      <c r="H74" s="364">
        <f t="shared" si="2"/>
        <v>0</v>
      </c>
      <c r="I74" s="365"/>
      <c r="J74" s="119"/>
      <c r="K74" s="119"/>
      <c r="L74" s="119"/>
      <c r="M74" s="119"/>
      <c r="N74" s="119"/>
      <c r="O74" s="119"/>
      <c r="P74" s="161"/>
      <c r="Q74" s="161"/>
      <c r="R74" s="161"/>
      <c r="S74" s="161"/>
      <c r="T74" s="161"/>
      <c r="U74" s="161"/>
      <c r="V74" s="161"/>
      <c r="W74" s="119"/>
      <c r="X74" s="119"/>
      <c r="Y74" s="119"/>
      <c r="Z74" s="119"/>
      <c r="AA74" s="119"/>
      <c r="AB74" s="119"/>
      <c r="AC74" s="119"/>
      <c r="AD74" s="119"/>
      <c r="AE74" s="119"/>
      <c r="AF74" s="119"/>
      <c r="AG74" s="119"/>
      <c r="AH74" s="119"/>
      <c r="AI74" s="119"/>
      <c r="AJ74" s="157"/>
      <c r="AK74"/>
      <c r="AL74"/>
      <c r="AM74"/>
      <c r="AN74" s="157"/>
      <c r="AO74" s="157"/>
      <c r="AP74" s="157"/>
      <c r="AQ74" s="157"/>
      <c r="AR74" s="157"/>
      <c r="AS74" s="157"/>
      <c r="AT74" s="157"/>
      <c r="AU74" s="157"/>
      <c r="AV74" s="157"/>
      <c r="AW74" s="157"/>
      <c r="AX74" s="157"/>
    </row>
    <row r="75" spans="1:50" s="122" customFormat="1" ht="21" hidden="1" customHeight="1" x14ac:dyDescent="0.25">
      <c r="A75" s="231"/>
      <c r="B75" s="218"/>
      <c r="C75" s="193"/>
      <c r="D75" s="198"/>
      <c r="E75" s="199"/>
      <c r="F75" s="289"/>
      <c r="G75" s="197"/>
      <c r="H75" s="364">
        <f t="shared" si="2"/>
        <v>0</v>
      </c>
      <c r="I75" s="365"/>
      <c r="J75" s="119"/>
      <c r="K75" s="119"/>
      <c r="L75" s="119"/>
      <c r="M75" s="119"/>
      <c r="N75" s="119"/>
      <c r="O75" s="119"/>
      <c r="P75" s="161"/>
      <c r="Q75" s="161"/>
      <c r="R75" s="161"/>
      <c r="S75" s="161"/>
      <c r="T75" s="161"/>
      <c r="U75" s="161"/>
      <c r="V75" s="161"/>
      <c r="W75" s="119"/>
      <c r="X75" s="119"/>
      <c r="Y75" s="119"/>
      <c r="Z75" s="119"/>
      <c r="AA75" s="119"/>
      <c r="AB75" s="119"/>
      <c r="AC75" s="119"/>
      <c r="AD75" s="119"/>
      <c r="AE75" s="119"/>
      <c r="AF75" s="119"/>
      <c r="AG75" s="119"/>
      <c r="AH75" s="119"/>
      <c r="AI75" s="119"/>
      <c r="AJ75" s="157"/>
      <c r="AK75"/>
      <c r="AL75"/>
      <c r="AM75"/>
      <c r="AN75" s="157"/>
      <c r="AO75" s="157"/>
      <c r="AP75" s="157"/>
      <c r="AQ75" s="157"/>
      <c r="AR75" s="157"/>
      <c r="AS75" s="157"/>
      <c r="AT75" s="157"/>
      <c r="AU75" s="157"/>
      <c r="AV75" s="157"/>
      <c r="AW75" s="157"/>
      <c r="AX75" s="157"/>
    </row>
    <row r="76" spans="1:50" s="122" customFormat="1" ht="21" hidden="1" customHeight="1" x14ac:dyDescent="0.25">
      <c r="A76" s="231"/>
      <c r="B76" s="218"/>
      <c r="C76" s="193"/>
      <c r="D76" s="198"/>
      <c r="E76" s="199"/>
      <c r="F76" s="196"/>
      <c r="G76" s="197"/>
      <c r="H76" s="364">
        <f t="shared" si="2"/>
        <v>0</v>
      </c>
      <c r="I76" s="365"/>
      <c r="J76" s="119"/>
      <c r="K76" s="119"/>
      <c r="L76" s="119"/>
      <c r="M76" s="119"/>
      <c r="N76" s="119"/>
      <c r="O76" s="119"/>
      <c r="P76" s="161"/>
      <c r="Q76" s="161" t="s">
        <v>178</v>
      </c>
      <c r="R76" s="161" t="s">
        <v>179</v>
      </c>
      <c r="S76" s="161" t="s">
        <v>179</v>
      </c>
      <c r="T76" s="161" t="s">
        <v>158</v>
      </c>
      <c r="U76" s="161">
        <v>13200</v>
      </c>
      <c r="V76" s="161"/>
      <c r="W76" s="119"/>
      <c r="X76" s="119"/>
      <c r="Y76" s="119"/>
      <c r="Z76" s="119"/>
      <c r="AA76" s="119"/>
      <c r="AB76" s="119"/>
      <c r="AC76" s="119"/>
      <c r="AD76" s="119"/>
      <c r="AE76" s="119"/>
      <c r="AF76" s="119"/>
      <c r="AG76" s="119"/>
      <c r="AH76" s="119"/>
      <c r="AI76" s="119"/>
      <c r="AJ76" s="157"/>
      <c r="AK76"/>
      <c r="AL76"/>
      <c r="AM76"/>
      <c r="AN76" s="157"/>
      <c r="AO76" s="157"/>
      <c r="AP76" s="157"/>
      <c r="AQ76" s="157"/>
      <c r="AR76" s="157"/>
      <c r="AS76" s="157"/>
      <c r="AT76" s="157"/>
      <c r="AU76" s="157"/>
      <c r="AV76" s="157"/>
      <c r="AW76" s="157"/>
      <c r="AX76" s="157"/>
    </row>
    <row r="77" spans="1:50" s="138" customFormat="1" ht="21" hidden="1" customHeight="1" x14ac:dyDescent="0.25">
      <c r="A77" s="231"/>
      <c r="B77" s="218"/>
      <c r="C77" s="193"/>
      <c r="D77" s="198"/>
      <c r="E77" s="199"/>
      <c r="F77" s="196"/>
      <c r="G77" s="197"/>
      <c r="H77" s="364">
        <f t="shared" si="2"/>
        <v>0</v>
      </c>
      <c r="I77" s="365"/>
      <c r="K77" s="139"/>
      <c r="P77" s="201" t="s">
        <v>143</v>
      </c>
      <c r="Q77" s="201" t="s">
        <v>167</v>
      </c>
      <c r="R77" s="201" t="s">
        <v>168</v>
      </c>
      <c r="S77" s="201" t="s">
        <v>168</v>
      </c>
      <c r="T77" s="201" t="s">
        <v>158</v>
      </c>
      <c r="U77" s="201">
        <v>13200</v>
      </c>
      <c r="V77" s="201"/>
      <c r="X77" s="138" t="s">
        <v>149</v>
      </c>
      <c r="Y77" s="138">
        <v>1</v>
      </c>
      <c r="AJ77" s="157"/>
      <c r="AK77"/>
      <c r="AL77"/>
      <c r="AM77"/>
      <c r="AN77" s="157"/>
      <c r="AO77" s="157"/>
      <c r="AP77" s="157"/>
      <c r="AQ77" s="157"/>
      <c r="AR77" s="157"/>
      <c r="AS77" s="157"/>
      <c r="AT77" s="157"/>
      <c r="AU77" s="157"/>
      <c r="AV77" s="157"/>
      <c r="AW77" s="157"/>
      <c r="AX77" s="157"/>
    </row>
    <row r="78" spans="1:50" s="138" customFormat="1" ht="21" hidden="1" customHeight="1" x14ac:dyDescent="0.25">
      <c r="A78" s="231"/>
      <c r="B78" s="218"/>
      <c r="C78" s="193"/>
      <c r="D78" s="198"/>
      <c r="E78" s="199"/>
      <c r="F78" s="196"/>
      <c r="G78" s="197"/>
      <c r="H78" s="364">
        <f t="shared" si="2"/>
        <v>0</v>
      </c>
      <c r="I78" s="365"/>
      <c r="K78" s="139"/>
      <c r="P78" s="201"/>
      <c r="Q78" s="201"/>
      <c r="R78" s="201"/>
      <c r="S78" s="201"/>
      <c r="T78" s="201"/>
      <c r="U78" s="201"/>
      <c r="V78" s="201"/>
      <c r="AJ78" s="157"/>
      <c r="AK78"/>
      <c r="AL78"/>
      <c r="AM78"/>
      <c r="AN78" s="157"/>
      <c r="AO78" s="157"/>
      <c r="AP78" s="157"/>
      <c r="AQ78" s="157"/>
      <c r="AR78" s="157"/>
      <c r="AS78" s="157"/>
      <c r="AT78" s="157"/>
      <c r="AU78" s="157"/>
      <c r="AV78" s="157"/>
      <c r="AW78" s="157"/>
      <c r="AX78" s="157"/>
    </row>
    <row r="79" spans="1:50" s="138" customFormat="1" ht="21" hidden="1" customHeight="1" x14ac:dyDescent="0.25">
      <c r="A79" s="231"/>
      <c r="B79" s="218"/>
      <c r="C79" s="193"/>
      <c r="D79" s="198"/>
      <c r="E79" s="199"/>
      <c r="F79" s="196"/>
      <c r="G79" s="197"/>
      <c r="H79" s="364">
        <f t="shared" si="2"/>
        <v>0</v>
      </c>
      <c r="I79" s="365"/>
      <c r="K79" s="139"/>
      <c r="P79" s="201"/>
      <c r="Q79" s="201"/>
      <c r="R79" s="201"/>
      <c r="S79" s="201"/>
      <c r="T79" s="201"/>
      <c r="U79" s="201"/>
      <c r="V79" s="201"/>
      <c r="AJ79" s="157"/>
      <c r="AK79"/>
      <c r="AL79"/>
      <c r="AM79"/>
      <c r="AN79" s="157"/>
      <c r="AO79" s="157"/>
      <c r="AP79" s="157"/>
      <c r="AQ79" s="157"/>
      <c r="AR79" s="157"/>
      <c r="AS79" s="157"/>
      <c r="AT79" s="157"/>
      <c r="AU79" s="157"/>
      <c r="AV79" s="157"/>
      <c r="AW79" s="157"/>
      <c r="AX79" s="157"/>
    </row>
    <row r="80" spans="1:50" s="138" customFormat="1" ht="21" hidden="1" customHeight="1" x14ac:dyDescent="0.25">
      <c r="A80" s="231"/>
      <c r="B80" s="218"/>
      <c r="C80" s="193"/>
      <c r="D80" s="198"/>
      <c r="E80" s="199"/>
      <c r="F80" s="196"/>
      <c r="G80" s="197"/>
      <c r="H80" s="364">
        <f t="shared" si="2"/>
        <v>0</v>
      </c>
      <c r="I80" s="365"/>
      <c r="K80" s="139"/>
      <c r="P80" s="201"/>
      <c r="Q80" s="201"/>
      <c r="R80" s="201"/>
      <c r="S80" s="201"/>
      <c r="T80" s="201"/>
      <c r="U80" s="201"/>
      <c r="V80" s="201"/>
      <c r="AJ80" s="157"/>
      <c r="AK80"/>
      <c r="AL80"/>
      <c r="AM80"/>
      <c r="AN80" s="157"/>
      <c r="AO80" s="157"/>
      <c r="AP80" s="157"/>
      <c r="AQ80" s="157"/>
      <c r="AR80" s="157"/>
      <c r="AS80" s="157"/>
      <c r="AT80" s="157"/>
      <c r="AU80" s="157"/>
      <c r="AV80" s="157"/>
      <c r="AW80" s="157"/>
      <c r="AX80" s="157"/>
    </row>
    <row r="81" spans="1:50" s="138" customFormat="1" ht="21" hidden="1" customHeight="1" x14ac:dyDescent="0.25">
      <c r="A81" s="231"/>
      <c r="B81" s="218"/>
      <c r="C81" s="193"/>
      <c r="D81" s="203"/>
      <c r="E81" s="204"/>
      <c r="F81" s="196"/>
      <c r="G81" s="197"/>
      <c r="H81" s="364">
        <f t="shared" si="2"/>
        <v>0</v>
      </c>
      <c r="I81" s="365"/>
      <c r="K81" s="139"/>
      <c r="P81" s="201"/>
      <c r="Q81" s="201"/>
      <c r="R81" s="201"/>
      <c r="S81" s="201"/>
      <c r="T81" s="201"/>
      <c r="U81" s="201"/>
      <c r="V81" s="201"/>
      <c r="AJ81" s="157"/>
      <c r="AK81"/>
      <c r="AL81"/>
      <c r="AM81"/>
      <c r="AN81" s="157"/>
      <c r="AO81" s="157"/>
      <c r="AP81" s="157"/>
      <c r="AQ81" s="157"/>
      <c r="AR81" s="157"/>
      <c r="AS81" s="157"/>
      <c r="AT81" s="157"/>
      <c r="AU81" s="157"/>
      <c r="AV81" s="157"/>
      <c r="AW81" s="157"/>
      <c r="AX81" s="157"/>
    </row>
    <row r="82" spans="1:50" s="138" customFormat="1" ht="21" hidden="1" customHeight="1" x14ac:dyDescent="0.25">
      <c r="A82" s="231"/>
      <c r="B82" s="218"/>
      <c r="C82" s="193"/>
      <c r="D82" s="203"/>
      <c r="E82" s="204"/>
      <c r="F82" s="196"/>
      <c r="G82" s="197"/>
      <c r="H82" s="364">
        <f t="shared" si="2"/>
        <v>0</v>
      </c>
      <c r="I82" s="365"/>
      <c r="K82" s="139"/>
      <c r="P82" s="201"/>
      <c r="Q82" s="201"/>
      <c r="R82" s="201"/>
      <c r="S82" s="201"/>
      <c r="T82" s="201"/>
      <c r="U82" s="201"/>
      <c r="V82" s="201"/>
      <c r="AJ82" s="157"/>
      <c r="AK82"/>
      <c r="AL82"/>
      <c r="AM82"/>
      <c r="AN82" s="157"/>
      <c r="AO82" s="157"/>
      <c r="AP82" s="157"/>
      <c r="AQ82" s="157"/>
      <c r="AR82" s="157"/>
      <c r="AS82" s="157"/>
      <c r="AT82" s="157"/>
      <c r="AU82" s="157"/>
      <c r="AV82" s="157"/>
      <c r="AW82" s="157"/>
      <c r="AX82" s="157"/>
    </row>
    <row r="83" spans="1:50" s="138" customFormat="1" ht="21" hidden="1" customHeight="1" x14ac:dyDescent="0.25">
      <c r="A83" s="231"/>
      <c r="B83" s="218"/>
      <c r="C83" s="193"/>
      <c r="D83" s="203"/>
      <c r="E83" s="204"/>
      <c r="F83" s="205"/>
      <c r="G83" s="197"/>
      <c r="H83" s="364">
        <f t="shared" si="2"/>
        <v>0</v>
      </c>
      <c r="I83" s="365"/>
      <c r="K83" s="139"/>
      <c r="P83" s="201"/>
      <c r="Q83" s="201"/>
      <c r="R83" s="201"/>
      <c r="S83" s="201"/>
      <c r="T83" s="201"/>
      <c r="U83" s="201"/>
      <c r="V83" s="201"/>
      <c r="AJ83" s="157"/>
      <c r="AK83"/>
      <c r="AL83"/>
      <c r="AM83"/>
      <c r="AN83" s="157"/>
      <c r="AO83" s="157"/>
      <c r="AP83" s="157"/>
      <c r="AQ83" s="157"/>
      <c r="AR83" s="157"/>
      <c r="AS83" s="157"/>
      <c r="AT83" s="157"/>
      <c r="AU83" s="157"/>
      <c r="AV83" s="157"/>
      <c r="AW83" s="157"/>
      <c r="AX83" s="157"/>
    </row>
    <row r="84" spans="1:50" s="138" customFormat="1" ht="21" hidden="1" customHeight="1" x14ac:dyDescent="0.25">
      <c r="A84" s="231"/>
      <c r="B84" s="218"/>
      <c r="C84" s="193"/>
      <c r="D84" s="203"/>
      <c r="E84" s="204"/>
      <c r="F84" s="196"/>
      <c r="G84" s="197"/>
      <c r="H84" s="364">
        <f t="shared" si="2"/>
        <v>0</v>
      </c>
      <c r="I84" s="365"/>
      <c r="K84" s="139"/>
      <c r="P84" s="201"/>
      <c r="Q84" s="201" t="s">
        <v>169</v>
      </c>
      <c r="R84" s="201" t="s">
        <v>170</v>
      </c>
      <c r="S84" s="201" t="s">
        <v>170</v>
      </c>
      <c r="T84" s="201" t="s">
        <v>166</v>
      </c>
      <c r="U84" s="201">
        <v>10000</v>
      </c>
      <c r="V84" s="201"/>
      <c r="X84" s="138" t="s">
        <v>150</v>
      </c>
      <c r="Y84" s="138">
        <v>2</v>
      </c>
      <c r="AJ84" s="157"/>
      <c r="AK84"/>
      <c r="AL84"/>
      <c r="AM84"/>
      <c r="AN84" s="157"/>
      <c r="AO84" s="157"/>
      <c r="AP84" s="157"/>
      <c r="AQ84" s="157"/>
      <c r="AR84" s="157"/>
      <c r="AS84" s="157"/>
      <c r="AT84" s="157"/>
      <c r="AU84" s="157"/>
      <c r="AV84" s="157"/>
      <c r="AW84" s="157"/>
      <c r="AX84" s="157"/>
    </row>
    <row r="85" spans="1:50" s="138" customFormat="1" ht="21" hidden="1" customHeight="1" x14ac:dyDescent="0.25">
      <c r="A85" s="238"/>
      <c r="B85" s="218"/>
      <c r="C85" s="202"/>
      <c r="D85" s="203"/>
      <c r="E85" s="204"/>
      <c r="F85" s="205"/>
      <c r="G85" s="206"/>
      <c r="H85" s="381">
        <f t="shared" si="2"/>
        <v>0</v>
      </c>
      <c r="I85" s="382"/>
      <c r="K85" s="139"/>
      <c r="P85" s="201"/>
      <c r="Q85" s="201"/>
      <c r="R85" s="201"/>
      <c r="S85" s="201"/>
      <c r="T85" s="201"/>
      <c r="U85" s="201"/>
      <c r="V85" s="201"/>
      <c r="AJ85" s="157"/>
      <c r="AK85"/>
      <c r="AL85"/>
      <c r="AM85"/>
      <c r="AN85" s="157"/>
      <c r="AO85" s="157"/>
      <c r="AP85" s="157"/>
      <c r="AQ85" s="157"/>
      <c r="AR85" s="157"/>
      <c r="AS85" s="157"/>
      <c r="AT85" s="157"/>
      <c r="AU85" s="157"/>
      <c r="AV85" s="157"/>
      <c r="AW85" s="157"/>
      <c r="AX85" s="157"/>
    </row>
    <row r="86" spans="1:50" s="138" customFormat="1" ht="21" hidden="1" customHeight="1" x14ac:dyDescent="0.25">
      <c r="A86" s="238"/>
      <c r="B86" s="218"/>
      <c r="C86" s="202"/>
      <c r="D86" s="203"/>
      <c r="E86" s="204"/>
      <c r="F86" s="196"/>
      <c r="G86" s="206"/>
      <c r="H86" s="381">
        <f t="shared" si="2"/>
        <v>0</v>
      </c>
      <c r="I86" s="382"/>
      <c r="K86" s="139"/>
      <c r="P86" s="201"/>
      <c r="Q86" s="201" t="s">
        <v>171</v>
      </c>
      <c r="R86" s="201" t="s">
        <v>172</v>
      </c>
      <c r="S86" s="201" t="s">
        <v>172</v>
      </c>
      <c r="T86" s="201" t="s">
        <v>166</v>
      </c>
      <c r="U86" s="201">
        <v>10000</v>
      </c>
      <c r="V86" s="201"/>
      <c r="X86" s="138" t="s">
        <v>151</v>
      </c>
      <c r="Y86" s="138">
        <v>2</v>
      </c>
      <c r="AJ86" s="157"/>
      <c r="AK86"/>
      <c r="AL86"/>
      <c r="AM86"/>
      <c r="AN86" s="157"/>
      <c r="AO86" s="157"/>
      <c r="AP86" s="157"/>
      <c r="AQ86" s="157"/>
      <c r="AR86" s="157"/>
      <c r="AS86" s="157"/>
      <c r="AT86" s="157"/>
      <c r="AU86" s="157"/>
      <c r="AV86" s="157"/>
      <c r="AW86" s="157"/>
      <c r="AX86" s="157"/>
    </row>
    <row r="87" spans="1:50" s="138" customFormat="1" ht="21" hidden="1" customHeight="1" x14ac:dyDescent="0.25">
      <c r="A87" s="263"/>
      <c r="B87" s="233"/>
      <c r="C87" s="264"/>
      <c r="D87" s="265"/>
      <c r="E87" s="266"/>
      <c r="F87" s="267"/>
      <c r="G87" s="268"/>
      <c r="H87" s="381">
        <f t="shared" si="2"/>
        <v>0</v>
      </c>
      <c r="I87" s="382"/>
      <c r="K87" s="139"/>
      <c r="P87" s="201"/>
      <c r="Q87" s="201" t="s">
        <v>173</v>
      </c>
      <c r="R87" s="201" t="s">
        <v>174</v>
      </c>
      <c r="S87" s="201" t="s">
        <v>174</v>
      </c>
      <c r="T87" s="201" t="s">
        <v>158</v>
      </c>
      <c r="U87" s="201">
        <v>13200</v>
      </c>
      <c r="V87" s="201"/>
      <c r="X87" s="138" t="s">
        <v>152</v>
      </c>
      <c r="Y87" s="138">
        <v>3</v>
      </c>
      <c r="AJ87" s="157"/>
      <c r="AK87"/>
      <c r="AL87"/>
      <c r="AM87"/>
      <c r="AN87" s="157"/>
      <c r="AO87" s="157"/>
      <c r="AP87" s="157"/>
      <c r="AQ87" s="157"/>
      <c r="AR87" s="157"/>
      <c r="AS87" s="157"/>
      <c r="AT87" s="157"/>
      <c r="AU87" s="157"/>
      <c r="AV87" s="157"/>
      <c r="AW87" s="157"/>
      <c r="AX87" s="157"/>
    </row>
    <row r="88" spans="1:50" s="138" customFormat="1" ht="15.95" hidden="1" customHeight="1" x14ac:dyDescent="0.25">
      <c r="A88" s="257"/>
      <c r="B88" s="258"/>
      <c r="C88" s="258"/>
      <c r="D88" s="259"/>
      <c r="E88" s="260"/>
      <c r="F88" s="261"/>
      <c r="G88" s="262"/>
      <c r="H88" s="381"/>
      <c r="I88" s="382"/>
      <c r="K88" s="139"/>
      <c r="P88" s="201" t="s">
        <v>144</v>
      </c>
      <c r="Q88" s="201" t="s">
        <v>175</v>
      </c>
      <c r="R88" s="201" t="s">
        <v>175</v>
      </c>
      <c r="S88" s="201" t="s">
        <v>175</v>
      </c>
      <c r="T88" s="201" t="s">
        <v>158</v>
      </c>
      <c r="U88" s="201">
        <v>13200</v>
      </c>
      <c r="V88" s="201"/>
      <c r="AJ88" s="157"/>
      <c r="AK88"/>
      <c r="AL88"/>
      <c r="AM88"/>
      <c r="AN88" s="157"/>
      <c r="AO88" s="157"/>
      <c r="AP88" s="157"/>
      <c r="AQ88" s="157"/>
      <c r="AR88" s="157"/>
      <c r="AS88" s="157"/>
      <c r="AT88" s="157"/>
      <c r="AU88" s="157"/>
      <c r="AV88" s="157"/>
      <c r="AW88" s="157"/>
      <c r="AX88" s="157"/>
    </row>
    <row r="89" spans="1:50" s="138" customFormat="1" ht="15.95" hidden="1" customHeight="1" x14ac:dyDescent="0.25">
      <c r="A89" s="238"/>
      <c r="B89" s="202"/>
      <c r="C89" s="202"/>
      <c r="D89" s="203"/>
      <c r="E89" s="204"/>
      <c r="F89" s="205"/>
      <c r="G89" s="206"/>
      <c r="H89" s="381"/>
      <c r="I89" s="382"/>
      <c r="K89" s="139"/>
      <c r="P89" s="201" t="s">
        <v>145</v>
      </c>
      <c r="Q89" s="201" t="s">
        <v>164</v>
      </c>
      <c r="R89" s="201" t="s">
        <v>165</v>
      </c>
      <c r="S89" s="201" t="s">
        <v>165</v>
      </c>
      <c r="T89" s="201" t="s">
        <v>166</v>
      </c>
      <c r="U89" s="201">
        <v>10000</v>
      </c>
      <c r="V89" s="201"/>
      <c r="AJ89" s="157"/>
      <c r="AK89"/>
      <c r="AL89"/>
      <c r="AM89"/>
      <c r="AN89" s="157"/>
      <c r="AO89" s="157"/>
      <c r="AP89" s="157"/>
      <c r="AQ89" s="157"/>
      <c r="AR89" s="157"/>
      <c r="AS89" s="157"/>
      <c r="AT89" s="157"/>
      <c r="AU89" s="157"/>
      <c r="AV89" s="157"/>
      <c r="AW89" s="157"/>
      <c r="AX89" s="157"/>
    </row>
    <row r="90" spans="1:50" s="138" customFormat="1" ht="15.95" hidden="1" customHeight="1" x14ac:dyDescent="0.25">
      <c r="A90" s="238"/>
      <c r="B90" s="202"/>
      <c r="C90" s="202"/>
      <c r="D90" s="203"/>
      <c r="E90" s="204"/>
      <c r="F90" s="205"/>
      <c r="G90" s="206"/>
      <c r="H90" s="381"/>
      <c r="I90" s="382"/>
      <c r="K90" s="139"/>
      <c r="P90" s="201"/>
      <c r="Q90" s="201" t="s">
        <v>175</v>
      </c>
      <c r="R90" s="201" t="s">
        <v>175</v>
      </c>
      <c r="S90" s="201" t="s">
        <v>175</v>
      </c>
      <c r="T90" s="201" t="s">
        <v>158</v>
      </c>
      <c r="U90" s="201">
        <v>13200</v>
      </c>
      <c r="V90" s="201"/>
      <c r="AJ90" s="157"/>
      <c r="AK90"/>
      <c r="AL90"/>
      <c r="AM90"/>
      <c r="AN90" s="157"/>
      <c r="AO90" s="157"/>
      <c r="AP90" s="157"/>
      <c r="AQ90" s="157"/>
      <c r="AR90" s="157"/>
      <c r="AS90" s="157"/>
      <c r="AT90" s="157"/>
      <c r="AU90" s="157"/>
      <c r="AV90" s="157"/>
      <c r="AW90" s="157"/>
      <c r="AX90" s="157"/>
    </row>
    <row r="91" spans="1:50" s="138" customFormat="1" ht="15.95" hidden="1" customHeight="1" x14ac:dyDescent="0.25">
      <c r="A91" s="238"/>
      <c r="B91" s="202"/>
      <c r="C91" s="202"/>
      <c r="D91" s="203"/>
      <c r="E91" s="204"/>
      <c r="F91" s="205"/>
      <c r="G91" s="206"/>
      <c r="H91" s="381"/>
      <c r="I91" s="382"/>
      <c r="K91" s="139"/>
      <c r="P91" s="201" t="s">
        <v>146</v>
      </c>
      <c r="Q91" s="201" t="s">
        <v>178</v>
      </c>
      <c r="R91" s="201" t="s">
        <v>179</v>
      </c>
      <c r="S91" s="201" t="s">
        <v>179</v>
      </c>
      <c r="T91" s="201" t="s">
        <v>158</v>
      </c>
      <c r="U91" s="201">
        <v>13200</v>
      </c>
      <c r="V91" s="201"/>
      <c r="AJ91" s="157"/>
      <c r="AK91"/>
      <c r="AL91"/>
      <c r="AM91"/>
      <c r="AN91" s="157"/>
      <c r="AO91" s="157"/>
      <c r="AP91" s="157"/>
      <c r="AQ91" s="157"/>
      <c r="AR91" s="157"/>
      <c r="AS91" s="157"/>
      <c r="AT91" s="157"/>
      <c r="AU91" s="157"/>
      <c r="AV91" s="157"/>
      <c r="AW91" s="157"/>
      <c r="AX91" s="157"/>
    </row>
    <row r="92" spans="1:50" s="138" customFormat="1" ht="15.95" hidden="1" customHeight="1" x14ac:dyDescent="0.25">
      <c r="A92" s="238"/>
      <c r="B92" s="202"/>
      <c r="C92" s="202"/>
      <c r="D92" s="203"/>
      <c r="E92" s="204"/>
      <c r="F92" s="205"/>
      <c r="G92" s="206"/>
      <c r="H92" s="381"/>
      <c r="I92" s="382"/>
      <c r="K92" s="139"/>
      <c r="P92" s="201"/>
      <c r="Q92" s="201" t="s">
        <v>163</v>
      </c>
      <c r="R92" s="201" t="s">
        <v>156</v>
      </c>
      <c r="S92" s="201" t="s">
        <v>156</v>
      </c>
      <c r="T92" s="201" t="s">
        <v>158</v>
      </c>
      <c r="U92" s="201">
        <v>13200</v>
      </c>
      <c r="V92" s="201"/>
      <c r="AJ92" s="157"/>
      <c r="AK92"/>
      <c r="AL92"/>
      <c r="AM92"/>
      <c r="AN92" s="157"/>
      <c r="AO92" s="157"/>
      <c r="AP92" s="157"/>
      <c r="AQ92" s="157"/>
      <c r="AR92" s="157"/>
      <c r="AS92" s="157"/>
      <c r="AT92" s="157"/>
      <c r="AU92" s="157"/>
      <c r="AV92" s="157"/>
      <c r="AW92" s="157"/>
      <c r="AX92" s="157"/>
    </row>
    <row r="93" spans="1:50" s="138" customFormat="1" ht="15.95" hidden="1" customHeight="1" x14ac:dyDescent="0.25">
      <c r="A93" s="238"/>
      <c r="B93" s="202"/>
      <c r="C93" s="202"/>
      <c r="D93" s="203"/>
      <c r="E93" s="204"/>
      <c r="F93" s="205"/>
      <c r="G93" s="206"/>
      <c r="H93" s="381"/>
      <c r="I93" s="382"/>
      <c r="K93" s="139"/>
      <c r="P93" s="201"/>
      <c r="Q93" s="201"/>
      <c r="R93" s="201"/>
      <c r="S93" s="201"/>
      <c r="T93" s="201"/>
      <c r="U93" s="201"/>
      <c r="V93" s="201"/>
      <c r="AJ93" s="157"/>
      <c r="AK93"/>
      <c r="AL93"/>
      <c r="AM93"/>
      <c r="AN93" s="157"/>
      <c r="AO93" s="157"/>
      <c r="AP93" s="157"/>
      <c r="AQ93" s="157"/>
      <c r="AR93" s="157"/>
      <c r="AS93" s="157"/>
      <c r="AT93" s="157"/>
      <c r="AU93" s="157"/>
      <c r="AV93" s="157"/>
      <c r="AW93" s="157"/>
      <c r="AX93" s="157"/>
    </row>
    <row r="94" spans="1:50" s="140" customFormat="1" ht="15.95" hidden="1" customHeight="1" x14ac:dyDescent="0.25">
      <c r="A94" s="238"/>
      <c r="B94" s="202"/>
      <c r="C94" s="202"/>
      <c r="D94" s="203"/>
      <c r="E94" s="204"/>
      <c r="F94" s="205"/>
      <c r="G94" s="206"/>
      <c r="H94" s="381"/>
      <c r="I94" s="382"/>
      <c r="P94" s="207"/>
      <c r="Q94" s="207"/>
      <c r="R94" s="207"/>
      <c r="S94" s="207"/>
      <c r="T94" s="207"/>
      <c r="U94" s="207"/>
      <c r="V94" s="207"/>
      <c r="AJ94" s="157"/>
      <c r="AK94"/>
      <c r="AL94"/>
      <c r="AM94"/>
      <c r="AN94" s="157"/>
      <c r="AO94" s="157"/>
      <c r="AP94" s="157"/>
      <c r="AQ94" s="157"/>
      <c r="AR94" s="157"/>
      <c r="AS94" s="157"/>
      <c r="AT94" s="157"/>
      <c r="AU94" s="157"/>
      <c r="AV94" s="157"/>
      <c r="AW94" s="157"/>
      <c r="AX94" s="157"/>
    </row>
    <row r="95" spans="1:50" s="140" customFormat="1" ht="15.95" hidden="1" customHeight="1" x14ac:dyDescent="0.25">
      <c r="A95" s="238"/>
      <c r="B95" s="202"/>
      <c r="C95" s="202"/>
      <c r="D95" s="203"/>
      <c r="E95" s="204"/>
      <c r="F95" s="205"/>
      <c r="G95" s="206"/>
      <c r="H95" s="381"/>
      <c r="I95" s="382"/>
      <c r="P95" s="207"/>
      <c r="Q95" s="207" t="s">
        <v>163</v>
      </c>
      <c r="R95" s="207" t="s">
        <v>156</v>
      </c>
      <c r="S95" s="207" t="s">
        <v>156</v>
      </c>
      <c r="T95" s="207" t="s">
        <v>158</v>
      </c>
      <c r="U95" s="207">
        <v>13200</v>
      </c>
      <c r="V95" s="207"/>
      <c r="AJ95" s="157"/>
      <c r="AK95"/>
      <c r="AL95"/>
      <c r="AM95"/>
      <c r="AN95" s="157"/>
      <c r="AO95" s="157"/>
      <c r="AP95" s="157"/>
      <c r="AQ95" s="157"/>
      <c r="AR95" s="157"/>
      <c r="AS95" s="157"/>
      <c r="AT95" s="157"/>
      <c r="AU95" s="157"/>
      <c r="AV95" s="157"/>
      <c r="AW95" s="157"/>
      <c r="AX95" s="157"/>
    </row>
    <row r="96" spans="1:50" s="140" customFormat="1" ht="15.95" hidden="1" customHeight="1" x14ac:dyDescent="0.25">
      <c r="A96" s="238"/>
      <c r="B96" s="202"/>
      <c r="C96" s="202"/>
      <c r="D96" s="203"/>
      <c r="E96" s="204"/>
      <c r="F96" s="205"/>
      <c r="G96" s="206"/>
      <c r="H96" s="381"/>
      <c r="I96" s="382"/>
      <c r="P96" s="207" t="s">
        <v>151</v>
      </c>
      <c r="Q96" s="207" t="s">
        <v>163</v>
      </c>
      <c r="R96" s="207" t="s">
        <v>156</v>
      </c>
      <c r="S96" s="207" t="s">
        <v>156</v>
      </c>
      <c r="T96" s="207" t="s">
        <v>158</v>
      </c>
      <c r="U96" s="207">
        <v>13200</v>
      </c>
      <c r="V96" s="207"/>
      <c r="AJ96" s="157"/>
      <c r="AK96"/>
      <c r="AL96"/>
      <c r="AM96"/>
      <c r="AN96" s="157"/>
      <c r="AO96" s="157"/>
      <c r="AP96" s="157"/>
      <c r="AQ96" s="157"/>
      <c r="AR96" s="157"/>
      <c r="AS96" s="157"/>
      <c r="AT96" s="157"/>
      <c r="AU96" s="157"/>
      <c r="AV96" s="157"/>
      <c r="AW96" s="157"/>
      <c r="AX96" s="157"/>
    </row>
    <row r="97" spans="1:50" s="122" customFormat="1" ht="15.95" hidden="1" customHeight="1" x14ac:dyDescent="0.25">
      <c r="A97" s="239"/>
      <c r="B97" s="193"/>
      <c r="C97" s="193"/>
      <c r="D97" s="198"/>
      <c r="E97" s="199"/>
      <c r="F97" s="200"/>
      <c r="G97" s="197"/>
      <c r="H97" s="364"/>
      <c r="I97" s="365"/>
      <c r="J97" s="119"/>
      <c r="K97" s="119"/>
      <c r="L97" s="119"/>
      <c r="M97" s="119"/>
      <c r="N97" s="119"/>
      <c r="O97" s="119"/>
      <c r="P97" s="161"/>
      <c r="Q97" s="161" t="s">
        <v>163</v>
      </c>
      <c r="R97" s="161" t="s">
        <v>156</v>
      </c>
      <c r="S97" s="161" t="s">
        <v>156</v>
      </c>
      <c r="T97" s="161" t="s">
        <v>158</v>
      </c>
      <c r="U97" s="161">
        <v>13200</v>
      </c>
      <c r="V97" s="161"/>
      <c r="W97" s="119"/>
      <c r="X97" s="119"/>
      <c r="Y97" s="119"/>
      <c r="Z97" s="119"/>
      <c r="AA97" s="119"/>
      <c r="AB97" s="119"/>
      <c r="AC97" s="119"/>
      <c r="AD97" s="119"/>
      <c r="AE97" s="119"/>
      <c r="AF97" s="119"/>
      <c r="AG97" s="119"/>
      <c r="AH97" s="119"/>
      <c r="AI97" s="119"/>
      <c r="AJ97" s="157"/>
      <c r="AK97"/>
      <c r="AL97"/>
      <c r="AM97"/>
      <c r="AN97" s="157"/>
      <c r="AO97" s="157"/>
      <c r="AP97" s="157"/>
      <c r="AQ97" s="157"/>
      <c r="AR97" s="157"/>
      <c r="AS97" s="157"/>
      <c r="AT97" s="157"/>
      <c r="AU97" s="157"/>
      <c r="AV97" s="157"/>
      <c r="AW97" s="157"/>
      <c r="AX97" s="157"/>
    </row>
    <row r="98" spans="1:50" s="122" customFormat="1" ht="15.95" hidden="1" customHeight="1" x14ac:dyDescent="0.25">
      <c r="A98" s="239"/>
      <c r="B98" s="193"/>
      <c r="C98" s="193"/>
      <c r="D98" s="198"/>
      <c r="E98" s="199"/>
      <c r="F98" s="200"/>
      <c r="G98" s="197"/>
      <c r="H98" s="364"/>
      <c r="I98" s="365"/>
      <c r="J98" s="119"/>
      <c r="K98" s="119"/>
      <c r="L98" s="119"/>
      <c r="M98" s="119"/>
      <c r="N98" s="119"/>
      <c r="O98" s="119"/>
      <c r="P98" s="161" t="s">
        <v>149</v>
      </c>
      <c r="Q98" s="161" t="s">
        <v>181</v>
      </c>
      <c r="R98" s="161" t="s">
        <v>156</v>
      </c>
      <c r="S98" s="161" t="s">
        <v>156</v>
      </c>
      <c r="T98" s="161" t="s">
        <v>158</v>
      </c>
      <c r="U98" s="161">
        <v>13200</v>
      </c>
      <c r="V98" s="161"/>
      <c r="W98" s="119"/>
      <c r="X98" s="119"/>
      <c r="Y98" s="119"/>
      <c r="Z98" s="119"/>
      <c r="AA98" s="119"/>
      <c r="AB98" s="119"/>
      <c r="AC98" s="119"/>
      <c r="AD98" s="119"/>
      <c r="AE98" s="119"/>
      <c r="AF98" s="119"/>
      <c r="AG98" s="119"/>
      <c r="AH98" s="119"/>
      <c r="AI98" s="119"/>
      <c r="AJ98" s="157"/>
      <c r="AK98"/>
      <c r="AL98"/>
      <c r="AM98"/>
      <c r="AN98" s="157"/>
      <c r="AO98" s="157"/>
      <c r="AP98" s="157"/>
      <c r="AQ98" s="157"/>
      <c r="AR98" s="157"/>
      <c r="AS98" s="157"/>
      <c r="AT98" s="157"/>
      <c r="AU98" s="157"/>
      <c r="AV98" s="157"/>
      <c r="AW98" s="157"/>
      <c r="AX98" s="157"/>
    </row>
    <row r="99" spans="1:50" s="122" customFormat="1" ht="15.95" hidden="1" customHeight="1" x14ac:dyDescent="0.25">
      <c r="A99" s="231"/>
      <c r="B99" s="193"/>
      <c r="C99" s="193"/>
      <c r="D99" s="198"/>
      <c r="E99" s="199"/>
      <c r="F99" s="200"/>
      <c r="G99" s="197"/>
      <c r="H99" s="364"/>
      <c r="I99" s="365"/>
      <c r="J99" s="119"/>
      <c r="K99" s="119"/>
      <c r="L99" s="119"/>
      <c r="M99" s="119"/>
      <c r="N99" s="119"/>
      <c r="O99" s="119"/>
      <c r="P99" s="161"/>
      <c r="Q99" s="161"/>
      <c r="R99" s="161"/>
      <c r="S99" s="161"/>
      <c r="T99" s="161"/>
      <c r="U99" s="161"/>
      <c r="V99" s="161"/>
      <c r="W99" s="119"/>
      <c r="X99" s="119"/>
      <c r="Y99" s="119"/>
      <c r="Z99" s="119"/>
      <c r="AA99" s="119"/>
      <c r="AB99" s="119"/>
      <c r="AC99" s="119"/>
      <c r="AD99" s="119"/>
      <c r="AE99" s="119"/>
      <c r="AF99" s="119"/>
      <c r="AG99" s="119"/>
      <c r="AH99" s="119"/>
      <c r="AI99" s="119"/>
      <c r="AJ99" s="157"/>
      <c r="AK99"/>
      <c r="AL99"/>
      <c r="AM99"/>
      <c r="AN99" s="157"/>
      <c r="AO99" s="157"/>
      <c r="AP99" s="157"/>
      <c r="AQ99" s="157"/>
      <c r="AR99" s="157"/>
      <c r="AS99" s="157"/>
      <c r="AT99" s="157"/>
      <c r="AU99" s="157"/>
      <c r="AV99" s="157"/>
      <c r="AW99" s="157"/>
      <c r="AX99" s="157"/>
    </row>
    <row r="100" spans="1:50" s="122" customFormat="1" ht="15.95" hidden="1" customHeight="1" x14ac:dyDescent="0.25">
      <c r="A100" s="231"/>
      <c r="B100" s="193"/>
      <c r="C100" s="193"/>
      <c r="D100" s="198"/>
      <c r="E100" s="199"/>
      <c r="F100" s="200"/>
      <c r="G100" s="197"/>
      <c r="H100" s="364"/>
      <c r="I100" s="365"/>
      <c r="J100" s="119"/>
      <c r="K100" s="119"/>
      <c r="L100" s="119"/>
      <c r="M100" s="119"/>
      <c r="N100" s="119"/>
      <c r="O100" s="119"/>
      <c r="P100" s="161"/>
      <c r="Q100" s="161"/>
      <c r="R100" s="161"/>
      <c r="S100" s="161"/>
      <c r="T100" s="161"/>
      <c r="U100" s="161"/>
      <c r="V100" s="161"/>
      <c r="W100" s="119"/>
      <c r="X100" s="119"/>
      <c r="Y100" s="119"/>
      <c r="Z100" s="119"/>
      <c r="AA100" s="119"/>
      <c r="AB100" s="119"/>
      <c r="AC100" s="119"/>
      <c r="AD100" s="119"/>
      <c r="AE100" s="119"/>
      <c r="AF100" s="119"/>
      <c r="AG100" s="119"/>
      <c r="AH100" s="119"/>
      <c r="AI100" s="119"/>
      <c r="AJ100" s="157"/>
      <c r="AK100"/>
      <c r="AL100"/>
      <c r="AM100"/>
      <c r="AN100" s="157"/>
      <c r="AO100" s="157"/>
      <c r="AP100" s="157"/>
      <c r="AQ100" s="157"/>
      <c r="AR100" s="157"/>
      <c r="AS100" s="157"/>
      <c r="AT100" s="157"/>
      <c r="AU100" s="157"/>
      <c r="AV100" s="157"/>
      <c r="AW100" s="157"/>
      <c r="AX100" s="157"/>
    </row>
    <row r="101" spans="1:50" s="122" customFormat="1" ht="15.95" hidden="1" customHeight="1" x14ac:dyDescent="0.25">
      <c r="A101" s="231"/>
      <c r="B101" s="193"/>
      <c r="C101" s="193"/>
      <c r="D101" s="198"/>
      <c r="E101" s="199"/>
      <c r="F101" s="200"/>
      <c r="G101" s="197"/>
      <c r="H101" s="364"/>
      <c r="I101" s="365"/>
      <c r="J101" s="119"/>
      <c r="K101" s="119"/>
      <c r="L101" s="119"/>
      <c r="M101" s="119"/>
      <c r="N101" s="119"/>
      <c r="O101" s="119"/>
      <c r="P101" s="161"/>
      <c r="Q101" s="161" t="s">
        <v>162</v>
      </c>
      <c r="R101" s="161" t="s">
        <v>155</v>
      </c>
      <c r="S101" s="161" t="s">
        <v>155</v>
      </c>
      <c r="T101" s="161" t="s">
        <v>157</v>
      </c>
      <c r="U101" s="161">
        <v>13250</v>
      </c>
      <c r="V101" s="161"/>
      <c r="W101" s="119"/>
      <c r="X101" s="119"/>
      <c r="Y101" s="119"/>
      <c r="Z101" s="119"/>
      <c r="AA101" s="119"/>
      <c r="AB101" s="119"/>
      <c r="AC101" s="119"/>
      <c r="AD101" s="119"/>
      <c r="AE101" s="119"/>
      <c r="AF101" s="119"/>
      <c r="AG101" s="119"/>
      <c r="AH101" s="119"/>
      <c r="AI101" s="119"/>
      <c r="AJ101" s="157"/>
      <c r="AK101"/>
      <c r="AL101"/>
      <c r="AM101"/>
      <c r="AN101" s="157"/>
      <c r="AO101" s="157"/>
      <c r="AP101" s="157"/>
      <c r="AQ101" s="157"/>
      <c r="AR101" s="157"/>
      <c r="AS101" s="157"/>
      <c r="AT101" s="157"/>
      <c r="AU101" s="157"/>
      <c r="AV101" s="157"/>
      <c r="AW101" s="157"/>
      <c r="AX101" s="157"/>
    </row>
    <row r="102" spans="1:50" s="122" customFormat="1" ht="15.95" hidden="1" customHeight="1" x14ac:dyDescent="0.25">
      <c r="A102" s="231"/>
      <c r="B102" s="193"/>
      <c r="C102" s="193"/>
      <c r="D102" s="198"/>
      <c r="E102" s="199"/>
      <c r="F102" s="200"/>
      <c r="G102" s="197"/>
      <c r="H102" s="364"/>
      <c r="I102" s="365"/>
      <c r="J102" s="119"/>
      <c r="K102" s="119"/>
      <c r="L102" s="119"/>
      <c r="M102" s="119"/>
      <c r="N102" s="119"/>
      <c r="O102" s="119"/>
      <c r="P102" s="161"/>
      <c r="Q102" s="161"/>
      <c r="R102" s="161"/>
      <c r="S102" s="161"/>
      <c r="T102" s="161"/>
      <c r="U102" s="161"/>
      <c r="V102" s="161"/>
      <c r="W102" s="119"/>
      <c r="X102" s="119"/>
      <c r="Y102" s="119"/>
      <c r="Z102" s="119"/>
      <c r="AA102" s="119"/>
      <c r="AB102" s="119"/>
      <c r="AC102" s="119"/>
      <c r="AD102" s="119"/>
      <c r="AE102" s="119"/>
      <c r="AF102" s="119"/>
      <c r="AG102" s="119"/>
      <c r="AH102" s="119"/>
      <c r="AI102" s="119"/>
      <c r="AJ102" s="157"/>
      <c r="AK102"/>
      <c r="AL102"/>
      <c r="AM102"/>
      <c r="AN102" s="157"/>
      <c r="AO102" s="157"/>
      <c r="AP102" s="157"/>
      <c r="AQ102" s="157"/>
      <c r="AR102" s="157"/>
      <c r="AS102" s="157"/>
      <c r="AT102" s="157"/>
      <c r="AU102" s="157"/>
      <c r="AV102" s="157"/>
      <c r="AW102" s="157"/>
      <c r="AX102" s="157"/>
    </row>
    <row r="103" spans="1:50" s="122" customFormat="1" ht="15.95" hidden="1" customHeight="1" x14ac:dyDescent="0.25">
      <c r="A103" s="231"/>
      <c r="B103" s="193"/>
      <c r="C103" s="193"/>
      <c r="D103" s="198"/>
      <c r="E103" s="199"/>
      <c r="F103" s="200"/>
      <c r="G103" s="197"/>
      <c r="H103" s="364"/>
      <c r="I103" s="365"/>
      <c r="J103" s="119"/>
      <c r="K103" s="119"/>
      <c r="L103" s="119"/>
      <c r="M103" s="119"/>
      <c r="N103" s="119"/>
      <c r="O103" s="119"/>
      <c r="P103" s="161"/>
      <c r="Q103" s="161"/>
      <c r="R103" s="161"/>
      <c r="S103" s="161"/>
      <c r="T103" s="161"/>
      <c r="U103" s="161"/>
      <c r="V103" s="161"/>
      <c r="W103" s="119"/>
      <c r="X103" s="119"/>
      <c r="Y103" s="119"/>
      <c r="Z103" s="119"/>
      <c r="AA103" s="119"/>
      <c r="AB103" s="119"/>
      <c r="AC103" s="119"/>
      <c r="AD103" s="119"/>
      <c r="AE103" s="119"/>
      <c r="AF103" s="119"/>
      <c r="AG103" s="119"/>
      <c r="AH103" s="119"/>
      <c r="AI103" s="119"/>
      <c r="AJ103" s="157"/>
      <c r="AK103"/>
      <c r="AL103"/>
      <c r="AM103"/>
      <c r="AN103" s="157"/>
      <c r="AO103" s="157"/>
      <c r="AP103" s="157"/>
      <c r="AQ103" s="157"/>
      <c r="AR103" s="157"/>
      <c r="AS103" s="157"/>
      <c r="AT103" s="157"/>
      <c r="AU103" s="157"/>
      <c r="AV103" s="157"/>
      <c r="AW103" s="157"/>
      <c r="AX103" s="157"/>
    </row>
    <row r="104" spans="1:50" s="122" customFormat="1" ht="15.95" hidden="1" customHeight="1" x14ac:dyDescent="0.25">
      <c r="A104" s="231"/>
      <c r="B104" s="193"/>
      <c r="C104" s="193"/>
      <c r="D104" s="198"/>
      <c r="E104" s="199"/>
      <c r="F104" s="200"/>
      <c r="G104" s="197"/>
      <c r="H104" s="364"/>
      <c r="I104" s="365"/>
      <c r="J104" s="119"/>
      <c r="K104" s="119"/>
      <c r="L104" s="119"/>
      <c r="M104" s="119"/>
      <c r="N104" s="119"/>
      <c r="O104" s="119"/>
      <c r="P104" s="161" t="s">
        <v>152</v>
      </c>
      <c r="Q104" s="161" t="s">
        <v>182</v>
      </c>
      <c r="R104" s="161" t="s">
        <v>183</v>
      </c>
      <c r="S104" s="161" t="s">
        <v>183</v>
      </c>
      <c r="T104" s="161" t="s">
        <v>158</v>
      </c>
      <c r="U104" s="161">
        <v>13200</v>
      </c>
      <c r="V104" s="161"/>
      <c r="W104" s="119"/>
      <c r="X104" s="119"/>
      <c r="Y104" s="119"/>
      <c r="Z104" s="119"/>
      <c r="AA104" s="119"/>
      <c r="AB104" s="119"/>
      <c r="AC104" s="119"/>
      <c r="AD104" s="119"/>
      <c r="AE104" s="119"/>
      <c r="AF104" s="119"/>
      <c r="AG104" s="119"/>
      <c r="AH104" s="119"/>
      <c r="AI104" s="119"/>
      <c r="AJ104" s="157"/>
      <c r="AK104"/>
      <c r="AL104"/>
      <c r="AM104"/>
      <c r="AN104" s="157"/>
      <c r="AO104" s="157"/>
      <c r="AP104" s="157"/>
      <c r="AQ104" s="157"/>
      <c r="AR104" s="157"/>
      <c r="AS104" s="157"/>
      <c r="AT104" s="157"/>
      <c r="AU104" s="157"/>
      <c r="AV104" s="157"/>
      <c r="AW104" s="157"/>
      <c r="AX104" s="157"/>
    </row>
    <row r="105" spans="1:50" s="122" customFormat="1" ht="15.95" hidden="1" customHeight="1" x14ac:dyDescent="0.25">
      <c r="A105" s="239"/>
      <c r="B105" s="193"/>
      <c r="C105" s="193"/>
      <c r="D105" s="198"/>
      <c r="E105" s="199"/>
      <c r="F105" s="200"/>
      <c r="G105" s="197"/>
      <c r="H105" s="364"/>
      <c r="I105" s="365"/>
      <c r="J105" s="119"/>
      <c r="K105" s="119"/>
      <c r="L105" s="119"/>
      <c r="M105" s="119"/>
      <c r="N105" s="119"/>
      <c r="O105" s="119"/>
      <c r="P105" s="161" t="s">
        <v>149</v>
      </c>
      <c r="Q105" s="161" t="s">
        <v>181</v>
      </c>
      <c r="R105" s="161" t="s">
        <v>156</v>
      </c>
      <c r="S105" s="161" t="s">
        <v>156</v>
      </c>
      <c r="T105" s="161" t="s">
        <v>158</v>
      </c>
      <c r="U105" s="161">
        <v>13200</v>
      </c>
      <c r="V105" s="161"/>
      <c r="W105" s="119"/>
      <c r="X105" s="119"/>
      <c r="Y105" s="119"/>
      <c r="Z105" s="119"/>
      <c r="AA105" s="119"/>
      <c r="AB105" s="119"/>
      <c r="AC105" s="119"/>
      <c r="AD105" s="119"/>
      <c r="AE105" s="119"/>
      <c r="AF105" s="119"/>
      <c r="AG105" s="119"/>
      <c r="AH105" s="119"/>
      <c r="AI105" s="119"/>
      <c r="AJ105" s="157"/>
      <c r="AK105"/>
      <c r="AL105"/>
      <c r="AM105"/>
      <c r="AN105" s="157"/>
      <c r="AO105" s="157"/>
      <c r="AP105" s="157"/>
      <c r="AQ105" s="157"/>
      <c r="AR105" s="157"/>
      <c r="AS105" s="157"/>
      <c r="AT105" s="157"/>
      <c r="AU105" s="157"/>
      <c r="AV105" s="157"/>
      <c r="AW105" s="157"/>
      <c r="AX105" s="157"/>
    </row>
    <row r="106" spans="1:50" s="122" customFormat="1" ht="15.95" hidden="1" customHeight="1" x14ac:dyDescent="0.25">
      <c r="A106" s="231"/>
      <c r="B106" s="193"/>
      <c r="C106" s="193"/>
      <c r="D106" s="198"/>
      <c r="E106" s="199"/>
      <c r="F106" s="200"/>
      <c r="G106" s="197"/>
      <c r="H106" s="364"/>
      <c r="I106" s="365"/>
      <c r="J106" s="119"/>
      <c r="K106" s="119"/>
      <c r="L106" s="119"/>
      <c r="M106" s="119"/>
      <c r="N106" s="119"/>
      <c r="O106" s="119"/>
      <c r="P106" s="161"/>
      <c r="Q106" s="161"/>
      <c r="R106" s="161"/>
      <c r="S106" s="161"/>
      <c r="T106" s="161"/>
      <c r="U106" s="161"/>
      <c r="V106" s="161"/>
      <c r="W106" s="119"/>
      <c r="X106" s="119"/>
      <c r="Y106" s="119"/>
      <c r="Z106" s="119"/>
      <c r="AA106" s="119"/>
      <c r="AB106" s="119"/>
      <c r="AC106" s="119"/>
      <c r="AD106" s="119"/>
      <c r="AE106" s="119"/>
      <c r="AF106" s="119"/>
      <c r="AG106" s="119"/>
      <c r="AH106" s="119"/>
      <c r="AI106" s="119"/>
      <c r="AJ106" s="157"/>
      <c r="AK106"/>
      <c r="AL106"/>
      <c r="AM106"/>
      <c r="AN106" s="157"/>
      <c r="AO106" s="157"/>
      <c r="AP106" s="157"/>
      <c r="AQ106" s="157"/>
      <c r="AR106" s="157"/>
      <c r="AS106" s="157"/>
      <c r="AT106" s="157"/>
      <c r="AU106" s="157"/>
      <c r="AV106" s="157"/>
      <c r="AW106" s="157"/>
      <c r="AX106" s="157"/>
    </row>
    <row r="107" spans="1:50" s="122" customFormat="1" ht="15.95" hidden="1" customHeight="1" x14ac:dyDescent="0.25">
      <c r="A107" s="231"/>
      <c r="B107" s="193"/>
      <c r="C107" s="193"/>
      <c r="D107" s="198"/>
      <c r="E107" s="199"/>
      <c r="F107" s="200"/>
      <c r="G107" s="197"/>
      <c r="H107" s="364"/>
      <c r="I107" s="365"/>
      <c r="J107" s="119"/>
      <c r="K107" s="119"/>
      <c r="L107" s="119"/>
      <c r="M107" s="119"/>
      <c r="N107" s="119"/>
      <c r="O107" s="119"/>
      <c r="P107" s="161"/>
      <c r="Q107" s="161"/>
      <c r="R107" s="161"/>
      <c r="S107" s="161"/>
      <c r="T107" s="161"/>
      <c r="U107" s="161"/>
      <c r="V107" s="161"/>
      <c r="W107" s="119"/>
      <c r="X107" s="119"/>
      <c r="Y107" s="119"/>
      <c r="Z107" s="119"/>
      <c r="AA107" s="119"/>
      <c r="AB107" s="119"/>
      <c r="AC107" s="119"/>
      <c r="AD107" s="119"/>
      <c r="AE107" s="119"/>
      <c r="AF107" s="119"/>
      <c r="AG107" s="119"/>
      <c r="AH107" s="119"/>
      <c r="AI107" s="119"/>
      <c r="AJ107" s="157"/>
      <c r="AK107"/>
      <c r="AL107"/>
      <c r="AM107"/>
      <c r="AN107" s="157"/>
      <c r="AO107" s="157"/>
      <c r="AP107" s="157"/>
      <c r="AQ107" s="157"/>
      <c r="AR107" s="157"/>
      <c r="AS107" s="157"/>
      <c r="AT107" s="157"/>
      <c r="AU107" s="157"/>
      <c r="AV107" s="157"/>
      <c r="AW107" s="157"/>
      <c r="AX107" s="157"/>
    </row>
    <row r="108" spans="1:50" s="122" customFormat="1" ht="15.95" hidden="1" customHeight="1" x14ac:dyDescent="0.25">
      <c r="A108" s="231"/>
      <c r="B108" s="193"/>
      <c r="C108" s="193"/>
      <c r="D108" s="198"/>
      <c r="E108" s="199"/>
      <c r="F108" s="200"/>
      <c r="G108" s="197"/>
      <c r="H108" s="364"/>
      <c r="I108" s="365"/>
      <c r="J108" s="119"/>
      <c r="K108" s="119"/>
      <c r="L108" s="119"/>
      <c r="M108" s="119"/>
      <c r="N108" s="119"/>
      <c r="O108" s="119"/>
      <c r="P108" s="161"/>
      <c r="Q108" s="161" t="s">
        <v>162</v>
      </c>
      <c r="R108" s="161" t="s">
        <v>155</v>
      </c>
      <c r="S108" s="161" t="s">
        <v>155</v>
      </c>
      <c r="T108" s="161" t="s">
        <v>157</v>
      </c>
      <c r="U108" s="161">
        <v>13250</v>
      </c>
      <c r="V108" s="161"/>
      <c r="W108" s="119"/>
      <c r="X108" s="119"/>
      <c r="Y108" s="119"/>
      <c r="Z108" s="119"/>
      <c r="AA108" s="119"/>
      <c r="AB108" s="119"/>
      <c r="AC108" s="119"/>
      <c r="AD108" s="119"/>
      <c r="AE108" s="119"/>
      <c r="AF108" s="119"/>
      <c r="AG108" s="119"/>
      <c r="AH108" s="119"/>
      <c r="AI108" s="119"/>
      <c r="AJ108" s="157"/>
      <c r="AK108"/>
      <c r="AL108"/>
      <c r="AM108"/>
      <c r="AN108" s="157"/>
      <c r="AO108" s="157"/>
      <c r="AP108" s="157"/>
      <c r="AQ108" s="157"/>
      <c r="AR108" s="157"/>
      <c r="AS108" s="157"/>
      <c r="AT108" s="157"/>
      <c r="AU108" s="157"/>
      <c r="AV108" s="157"/>
      <c r="AW108" s="157"/>
      <c r="AX108" s="157"/>
    </row>
    <row r="109" spans="1:50" s="122" customFormat="1" ht="15.95" hidden="1" customHeight="1" x14ac:dyDescent="0.25">
      <c r="A109" s="231"/>
      <c r="B109" s="193"/>
      <c r="C109" s="193"/>
      <c r="D109" s="198"/>
      <c r="E109" s="199"/>
      <c r="F109" s="200"/>
      <c r="G109" s="197"/>
      <c r="H109" s="364"/>
      <c r="I109" s="365"/>
      <c r="J109" s="119"/>
      <c r="K109" s="119"/>
      <c r="L109" s="119"/>
      <c r="M109" s="119"/>
      <c r="N109" s="119"/>
      <c r="O109" s="119"/>
      <c r="P109" s="161"/>
      <c r="Q109" s="161"/>
      <c r="R109" s="161"/>
      <c r="S109" s="161"/>
      <c r="T109" s="161"/>
      <c r="U109" s="161"/>
      <c r="V109" s="161"/>
      <c r="W109" s="119"/>
      <c r="X109" s="119"/>
      <c r="Y109" s="119"/>
      <c r="Z109" s="119"/>
      <c r="AA109" s="119"/>
      <c r="AB109" s="119"/>
      <c r="AC109" s="119"/>
      <c r="AD109" s="119"/>
      <c r="AE109" s="119"/>
      <c r="AF109" s="119"/>
      <c r="AG109" s="119"/>
      <c r="AH109" s="119"/>
      <c r="AI109" s="119"/>
      <c r="AJ109" s="157"/>
      <c r="AK109"/>
      <c r="AL109"/>
      <c r="AM109"/>
      <c r="AN109" s="157"/>
      <c r="AO109" s="157"/>
      <c r="AP109" s="157"/>
      <c r="AQ109" s="157"/>
      <c r="AR109" s="157"/>
      <c r="AS109" s="157"/>
      <c r="AT109" s="157"/>
      <c r="AU109" s="157"/>
      <c r="AV109" s="157"/>
      <c r="AW109" s="157"/>
      <c r="AX109" s="157"/>
    </row>
    <row r="110" spans="1:50" s="122" customFormat="1" ht="15.95" hidden="1" customHeight="1" x14ac:dyDescent="0.25">
      <c r="A110" s="231"/>
      <c r="B110" s="193"/>
      <c r="C110" s="193"/>
      <c r="D110" s="198"/>
      <c r="E110" s="199"/>
      <c r="F110" s="200"/>
      <c r="G110" s="197"/>
      <c r="H110" s="364"/>
      <c r="I110" s="365"/>
      <c r="J110" s="119"/>
      <c r="K110" s="119"/>
      <c r="L110" s="119"/>
      <c r="M110" s="119"/>
      <c r="N110" s="119"/>
      <c r="O110" s="119"/>
      <c r="P110" s="161"/>
      <c r="Q110" s="161"/>
      <c r="R110" s="161"/>
      <c r="S110" s="161"/>
      <c r="T110" s="161"/>
      <c r="U110" s="161"/>
      <c r="V110" s="161"/>
      <c r="W110" s="119"/>
      <c r="X110" s="119"/>
      <c r="Y110" s="119"/>
      <c r="Z110" s="119"/>
      <c r="AA110" s="119"/>
      <c r="AB110" s="119"/>
      <c r="AC110" s="119"/>
      <c r="AD110" s="119"/>
      <c r="AE110" s="119"/>
      <c r="AF110" s="119"/>
      <c r="AG110" s="119"/>
      <c r="AH110" s="119"/>
      <c r="AI110" s="119"/>
      <c r="AJ110" s="157"/>
      <c r="AK110"/>
      <c r="AL110"/>
      <c r="AM110"/>
      <c r="AN110" s="157"/>
      <c r="AO110" s="157"/>
      <c r="AP110" s="157"/>
      <c r="AQ110" s="157"/>
      <c r="AR110" s="157"/>
      <c r="AS110" s="157"/>
      <c r="AT110" s="157"/>
      <c r="AU110" s="157"/>
      <c r="AV110" s="157"/>
      <c r="AW110" s="157"/>
      <c r="AX110" s="157"/>
    </row>
    <row r="111" spans="1:50" s="122" customFormat="1" ht="15.95" hidden="1" customHeight="1" x14ac:dyDescent="0.25">
      <c r="A111" s="231"/>
      <c r="B111" s="193"/>
      <c r="C111" s="193"/>
      <c r="D111" s="198"/>
      <c r="E111" s="199"/>
      <c r="F111" s="200"/>
      <c r="G111" s="197"/>
      <c r="H111" s="364"/>
      <c r="I111" s="365"/>
      <c r="J111" s="119"/>
      <c r="K111" s="119"/>
      <c r="L111" s="119"/>
      <c r="M111" s="119"/>
      <c r="N111" s="119"/>
      <c r="O111" s="119"/>
      <c r="P111" s="161" t="s">
        <v>152</v>
      </c>
      <c r="Q111" s="161" t="s">
        <v>182</v>
      </c>
      <c r="R111" s="161" t="s">
        <v>183</v>
      </c>
      <c r="S111" s="161" t="s">
        <v>183</v>
      </c>
      <c r="T111" s="161" t="s">
        <v>158</v>
      </c>
      <c r="U111" s="161">
        <v>13200</v>
      </c>
      <c r="V111" s="161"/>
      <c r="W111" s="119"/>
      <c r="X111" s="119"/>
      <c r="Y111" s="119"/>
      <c r="Z111" s="119"/>
      <c r="AA111" s="119"/>
      <c r="AB111" s="119"/>
      <c r="AC111" s="119"/>
      <c r="AD111" s="119"/>
      <c r="AE111" s="119"/>
      <c r="AF111" s="119"/>
      <c r="AG111" s="119"/>
      <c r="AH111" s="119"/>
      <c r="AI111" s="119"/>
      <c r="AJ111" s="157"/>
      <c r="AK111"/>
      <c r="AL111"/>
      <c r="AM111"/>
      <c r="AN111" s="157"/>
      <c r="AO111" s="157"/>
      <c r="AP111" s="157"/>
      <c r="AQ111" s="157"/>
      <c r="AR111" s="157"/>
      <c r="AS111" s="157"/>
      <c r="AT111" s="157"/>
      <c r="AU111" s="157"/>
      <c r="AV111" s="157"/>
      <c r="AW111" s="157"/>
      <c r="AX111" s="157"/>
    </row>
    <row r="112" spans="1:50" s="122" customFormat="1" ht="15.95" hidden="1" customHeight="1" x14ac:dyDescent="0.25">
      <c r="A112" s="231"/>
      <c r="B112" s="193"/>
      <c r="C112" s="193"/>
      <c r="D112" s="198"/>
      <c r="E112" s="199"/>
      <c r="F112" s="200"/>
      <c r="G112" s="197"/>
      <c r="H112" s="364"/>
      <c r="I112" s="365"/>
      <c r="J112" s="119"/>
      <c r="K112" s="119"/>
      <c r="L112" s="119"/>
      <c r="M112" s="119"/>
      <c r="N112" s="119"/>
      <c r="O112" s="119"/>
      <c r="P112" s="161"/>
      <c r="Q112" s="161"/>
      <c r="R112" s="161"/>
      <c r="S112" s="161"/>
      <c r="T112" s="161"/>
      <c r="U112" s="161"/>
      <c r="V112" s="161"/>
      <c r="W112" s="119"/>
      <c r="X112" s="119"/>
      <c r="Y112" s="119"/>
      <c r="Z112" s="119"/>
      <c r="AA112" s="119"/>
      <c r="AB112" s="119"/>
      <c r="AC112" s="119"/>
      <c r="AD112" s="119"/>
      <c r="AE112" s="119"/>
      <c r="AF112" s="119"/>
      <c r="AG112" s="119"/>
      <c r="AH112" s="119"/>
      <c r="AI112" s="119"/>
      <c r="AJ112" s="157"/>
      <c r="AK112"/>
      <c r="AL112"/>
      <c r="AM112"/>
      <c r="AN112" s="157"/>
      <c r="AO112" s="157"/>
      <c r="AP112" s="157"/>
      <c r="AQ112" s="157"/>
      <c r="AR112" s="157"/>
      <c r="AS112" s="157"/>
      <c r="AT112" s="157"/>
      <c r="AU112" s="157"/>
      <c r="AV112" s="157"/>
      <c r="AW112" s="157"/>
      <c r="AX112" s="157"/>
    </row>
    <row r="113" spans="1:50" s="122" customFormat="1" ht="15.95" hidden="1" customHeight="1" x14ac:dyDescent="0.25">
      <c r="A113" s="231"/>
      <c r="B113" s="193"/>
      <c r="C113" s="193"/>
      <c r="D113" s="198"/>
      <c r="E113" s="199"/>
      <c r="F113" s="200"/>
      <c r="G113" s="197"/>
      <c r="H113" s="364"/>
      <c r="I113" s="365"/>
      <c r="J113" s="119"/>
      <c r="K113" s="119"/>
      <c r="L113" s="119"/>
      <c r="M113" s="119"/>
      <c r="N113" s="119"/>
      <c r="O113" s="119"/>
      <c r="P113" s="161"/>
      <c r="Q113" s="161" t="s">
        <v>162</v>
      </c>
      <c r="R113" s="161" t="s">
        <v>155</v>
      </c>
      <c r="S113" s="161" t="s">
        <v>155</v>
      </c>
      <c r="T113" s="161" t="s">
        <v>157</v>
      </c>
      <c r="U113" s="161">
        <v>13250</v>
      </c>
      <c r="V113" s="161"/>
      <c r="W113" s="119"/>
      <c r="X113" s="119"/>
      <c r="Y113" s="119"/>
      <c r="Z113" s="119"/>
      <c r="AA113" s="119"/>
      <c r="AB113" s="119"/>
      <c r="AC113" s="119"/>
      <c r="AD113" s="119"/>
      <c r="AE113" s="119"/>
      <c r="AF113" s="119"/>
      <c r="AG113" s="119"/>
      <c r="AH113" s="119"/>
      <c r="AI113" s="119"/>
      <c r="AJ113" s="157"/>
      <c r="AK113"/>
      <c r="AL113"/>
      <c r="AM113"/>
      <c r="AN113" s="157"/>
      <c r="AO113" s="157"/>
      <c r="AP113" s="157"/>
      <c r="AQ113" s="157"/>
      <c r="AR113" s="157"/>
      <c r="AS113" s="157"/>
      <c r="AT113" s="157"/>
      <c r="AU113" s="157"/>
      <c r="AV113" s="157"/>
      <c r="AW113" s="157"/>
      <c r="AX113" s="157"/>
    </row>
    <row r="114" spans="1:50" s="122" customFormat="1" ht="15.95" hidden="1" customHeight="1" x14ac:dyDescent="0.25">
      <c r="A114" s="231"/>
      <c r="B114" s="193"/>
      <c r="C114" s="193"/>
      <c r="D114" s="198"/>
      <c r="E114" s="199"/>
      <c r="F114" s="200"/>
      <c r="G114" s="197"/>
      <c r="H114" s="364"/>
      <c r="I114" s="365"/>
      <c r="J114" s="119"/>
      <c r="K114" s="119"/>
      <c r="L114" s="119"/>
      <c r="M114" s="119"/>
      <c r="N114" s="119"/>
      <c r="O114" s="119"/>
      <c r="P114" s="161"/>
      <c r="Q114" s="161"/>
      <c r="R114" s="161"/>
      <c r="S114" s="161"/>
      <c r="T114" s="161"/>
      <c r="U114" s="161"/>
      <c r="V114" s="161"/>
      <c r="W114" s="119"/>
      <c r="X114" s="119"/>
      <c r="Y114" s="119"/>
      <c r="Z114" s="119"/>
      <c r="AA114" s="119"/>
      <c r="AB114" s="119"/>
      <c r="AC114" s="119"/>
      <c r="AD114" s="119"/>
      <c r="AE114" s="119"/>
      <c r="AF114" s="119"/>
      <c r="AG114" s="119"/>
      <c r="AH114" s="119"/>
      <c r="AI114" s="119"/>
      <c r="AJ114" s="157"/>
      <c r="AK114"/>
      <c r="AL114"/>
      <c r="AM114"/>
      <c r="AN114" s="157"/>
      <c r="AO114" s="157"/>
      <c r="AP114" s="157"/>
      <c r="AQ114" s="157"/>
      <c r="AR114" s="157"/>
      <c r="AS114" s="157"/>
      <c r="AT114" s="157"/>
      <c r="AU114" s="157"/>
      <c r="AV114" s="157"/>
      <c r="AW114" s="157"/>
      <c r="AX114" s="157"/>
    </row>
    <row r="115" spans="1:50" s="122" customFormat="1" ht="15.95" hidden="1" customHeight="1" x14ac:dyDescent="0.25">
      <c r="A115" s="231"/>
      <c r="B115" s="193"/>
      <c r="C115" s="193"/>
      <c r="D115" s="198"/>
      <c r="E115" s="199"/>
      <c r="F115" s="200"/>
      <c r="G115" s="197"/>
      <c r="H115" s="364"/>
      <c r="I115" s="365"/>
      <c r="J115" s="119"/>
      <c r="K115" s="119"/>
      <c r="L115" s="119"/>
      <c r="M115" s="119"/>
      <c r="N115" s="119"/>
      <c r="O115" s="119"/>
      <c r="P115" s="161"/>
      <c r="Q115" s="161"/>
      <c r="R115" s="161"/>
      <c r="S115" s="161"/>
      <c r="T115" s="161"/>
      <c r="U115" s="161"/>
      <c r="V115" s="161"/>
      <c r="W115" s="119"/>
      <c r="X115" s="119"/>
      <c r="Y115" s="119"/>
      <c r="Z115" s="119"/>
      <c r="AA115" s="119"/>
      <c r="AB115" s="119"/>
      <c r="AC115" s="119"/>
      <c r="AD115" s="119"/>
      <c r="AE115" s="119"/>
      <c r="AF115" s="119"/>
      <c r="AG115" s="119"/>
      <c r="AH115" s="119"/>
      <c r="AI115" s="119"/>
      <c r="AJ115" s="157"/>
      <c r="AK115"/>
      <c r="AL115"/>
      <c r="AM115"/>
      <c r="AN115" s="157"/>
      <c r="AO115" s="157"/>
      <c r="AP115" s="157"/>
      <c r="AQ115" s="157"/>
      <c r="AR115" s="157"/>
      <c r="AS115" s="157"/>
      <c r="AT115" s="157"/>
      <c r="AU115" s="157"/>
      <c r="AV115" s="157"/>
      <c r="AW115" s="157"/>
      <c r="AX115" s="157"/>
    </row>
    <row r="116" spans="1:50" s="122" customFormat="1" ht="15.95" hidden="1" customHeight="1" x14ac:dyDescent="0.25">
      <c r="A116" s="231"/>
      <c r="B116" s="193"/>
      <c r="C116" s="193"/>
      <c r="D116" s="198"/>
      <c r="E116" s="199"/>
      <c r="F116" s="200"/>
      <c r="G116" s="197"/>
      <c r="H116" s="364"/>
      <c r="I116" s="365"/>
      <c r="J116" s="119"/>
      <c r="K116" s="119"/>
      <c r="L116" s="119"/>
      <c r="M116" s="119"/>
      <c r="N116" s="119"/>
      <c r="O116" s="119"/>
      <c r="P116" s="161" t="s">
        <v>152</v>
      </c>
      <c r="Q116" s="161" t="s">
        <v>182</v>
      </c>
      <c r="R116" s="161" t="s">
        <v>183</v>
      </c>
      <c r="S116" s="161" t="s">
        <v>183</v>
      </c>
      <c r="T116" s="161" t="s">
        <v>158</v>
      </c>
      <c r="U116" s="161">
        <v>13200</v>
      </c>
      <c r="V116" s="161"/>
      <c r="W116" s="119"/>
      <c r="X116" s="119"/>
      <c r="Y116" s="119"/>
      <c r="Z116" s="119"/>
      <c r="AA116" s="119"/>
      <c r="AB116" s="119"/>
      <c r="AC116" s="119"/>
      <c r="AD116" s="119"/>
      <c r="AE116" s="119"/>
      <c r="AF116" s="119"/>
      <c r="AG116" s="119"/>
      <c r="AH116" s="119"/>
      <c r="AI116" s="119"/>
      <c r="AJ116" s="157"/>
      <c r="AK116"/>
      <c r="AL116"/>
      <c r="AM116"/>
      <c r="AN116" s="157"/>
      <c r="AO116" s="157"/>
      <c r="AP116" s="157"/>
      <c r="AQ116" s="157"/>
      <c r="AR116" s="157"/>
      <c r="AS116" s="157"/>
      <c r="AT116" s="157"/>
      <c r="AU116" s="157"/>
      <c r="AV116" s="157"/>
      <c r="AW116" s="157"/>
      <c r="AX116" s="157"/>
    </row>
    <row r="117" spans="1:50" s="122" customFormat="1" ht="15.95" hidden="1" customHeight="1" x14ac:dyDescent="0.25">
      <c r="A117" s="239"/>
      <c r="B117" s="193"/>
      <c r="C117" s="193"/>
      <c r="D117" s="198"/>
      <c r="E117" s="199"/>
      <c r="F117" s="200"/>
      <c r="G117" s="197"/>
      <c r="H117" s="364"/>
      <c r="I117" s="365"/>
      <c r="J117" s="119"/>
      <c r="K117" s="119"/>
      <c r="L117" s="119"/>
      <c r="M117" s="119"/>
      <c r="N117" s="119"/>
      <c r="O117" s="119"/>
      <c r="P117" s="161" t="s">
        <v>149</v>
      </c>
      <c r="Q117" s="161" t="s">
        <v>181</v>
      </c>
      <c r="R117" s="161" t="s">
        <v>156</v>
      </c>
      <c r="S117" s="161" t="s">
        <v>156</v>
      </c>
      <c r="T117" s="161" t="s">
        <v>158</v>
      </c>
      <c r="U117" s="161">
        <v>13200</v>
      </c>
      <c r="V117" s="161"/>
      <c r="W117" s="119"/>
      <c r="X117" s="119"/>
      <c r="Y117" s="119"/>
      <c r="Z117" s="119"/>
      <c r="AA117" s="119"/>
      <c r="AB117" s="119"/>
      <c r="AC117" s="119"/>
      <c r="AD117" s="119"/>
      <c r="AE117" s="119"/>
      <c r="AF117" s="119"/>
      <c r="AG117" s="119"/>
      <c r="AH117" s="119"/>
      <c r="AI117" s="119"/>
      <c r="AJ117" s="157"/>
      <c r="AK117"/>
      <c r="AL117"/>
      <c r="AM117"/>
      <c r="AN117" s="157"/>
      <c r="AO117" s="157"/>
      <c r="AP117" s="157"/>
      <c r="AQ117" s="157"/>
      <c r="AR117" s="157"/>
      <c r="AS117" s="157"/>
      <c r="AT117" s="157"/>
      <c r="AU117" s="157"/>
      <c r="AV117" s="157"/>
      <c r="AW117" s="157"/>
      <c r="AX117" s="157"/>
    </row>
    <row r="118" spans="1:50" s="122" customFormat="1" ht="15.95" hidden="1" customHeight="1" x14ac:dyDescent="0.25">
      <c r="A118" s="231"/>
      <c r="B118" s="193"/>
      <c r="C118" s="193"/>
      <c r="D118" s="198"/>
      <c r="E118" s="199"/>
      <c r="F118" s="200"/>
      <c r="G118" s="197"/>
      <c r="H118" s="364"/>
      <c r="I118" s="365"/>
      <c r="J118" s="119"/>
      <c r="K118" s="119"/>
      <c r="L118" s="119"/>
      <c r="M118" s="119"/>
      <c r="N118" s="119"/>
      <c r="O118" s="119"/>
      <c r="P118" s="161"/>
      <c r="Q118" s="161"/>
      <c r="R118" s="161"/>
      <c r="S118" s="161"/>
      <c r="T118" s="161"/>
      <c r="U118" s="161"/>
      <c r="V118" s="161"/>
      <c r="W118" s="119"/>
      <c r="X118" s="119"/>
      <c r="Y118" s="119"/>
      <c r="Z118" s="119"/>
      <c r="AA118" s="119"/>
      <c r="AB118" s="119"/>
      <c r="AC118" s="119"/>
      <c r="AD118" s="119"/>
      <c r="AE118" s="119"/>
      <c r="AF118" s="119"/>
      <c r="AG118" s="119"/>
      <c r="AH118" s="119"/>
      <c r="AI118" s="119"/>
      <c r="AJ118" s="157"/>
      <c r="AK118"/>
      <c r="AL118"/>
      <c r="AM118"/>
      <c r="AN118" s="157"/>
      <c r="AO118" s="157"/>
      <c r="AP118" s="157"/>
      <c r="AQ118" s="157"/>
      <c r="AR118" s="157"/>
      <c r="AS118" s="157"/>
      <c r="AT118" s="157"/>
      <c r="AU118" s="157"/>
      <c r="AV118" s="157"/>
      <c r="AW118" s="157"/>
      <c r="AX118" s="157"/>
    </row>
    <row r="119" spans="1:50" s="122" customFormat="1" ht="15.95" hidden="1" customHeight="1" x14ac:dyDescent="0.25">
      <c r="A119" s="231"/>
      <c r="B119" s="193"/>
      <c r="C119" s="193"/>
      <c r="D119" s="198"/>
      <c r="E119" s="199"/>
      <c r="F119" s="200"/>
      <c r="G119" s="197"/>
      <c r="H119" s="364"/>
      <c r="I119" s="365"/>
      <c r="J119" s="119"/>
      <c r="K119" s="119"/>
      <c r="L119" s="119"/>
      <c r="M119" s="119"/>
      <c r="N119" s="119"/>
      <c r="O119" s="119"/>
      <c r="P119" s="161"/>
      <c r="Q119" s="161"/>
      <c r="R119" s="161"/>
      <c r="S119" s="161"/>
      <c r="T119" s="161"/>
      <c r="U119" s="161"/>
      <c r="V119" s="161"/>
      <c r="W119" s="119"/>
      <c r="X119" s="119"/>
      <c r="Y119" s="119"/>
      <c r="Z119" s="119"/>
      <c r="AA119" s="119"/>
      <c r="AB119" s="119"/>
      <c r="AC119" s="119"/>
      <c r="AD119" s="119"/>
      <c r="AE119" s="119"/>
      <c r="AF119" s="119"/>
      <c r="AG119" s="119"/>
      <c r="AH119" s="119"/>
      <c r="AI119" s="119"/>
      <c r="AJ119" s="157"/>
      <c r="AK119"/>
      <c r="AL119"/>
      <c r="AM119"/>
      <c r="AN119" s="157"/>
      <c r="AO119" s="157"/>
      <c r="AP119" s="157"/>
      <c r="AQ119" s="157"/>
      <c r="AR119" s="157"/>
      <c r="AS119" s="157"/>
      <c r="AT119" s="157"/>
      <c r="AU119" s="157"/>
      <c r="AV119" s="157"/>
      <c r="AW119" s="157"/>
      <c r="AX119" s="157"/>
    </row>
    <row r="120" spans="1:50" s="122" customFormat="1" ht="15.95" hidden="1" customHeight="1" x14ac:dyDescent="0.25">
      <c r="A120" s="231"/>
      <c r="B120" s="193"/>
      <c r="C120" s="193"/>
      <c r="D120" s="198"/>
      <c r="E120" s="199"/>
      <c r="F120" s="200"/>
      <c r="G120" s="197"/>
      <c r="H120" s="364"/>
      <c r="I120" s="365"/>
      <c r="J120" s="119"/>
      <c r="K120" s="119"/>
      <c r="L120" s="119"/>
      <c r="M120" s="119"/>
      <c r="N120" s="119"/>
      <c r="O120" s="119"/>
      <c r="P120" s="161"/>
      <c r="Q120" s="161" t="s">
        <v>162</v>
      </c>
      <c r="R120" s="161" t="s">
        <v>155</v>
      </c>
      <c r="S120" s="161" t="s">
        <v>155</v>
      </c>
      <c r="T120" s="161" t="s">
        <v>157</v>
      </c>
      <c r="U120" s="161">
        <v>13250</v>
      </c>
      <c r="V120" s="161"/>
      <c r="W120" s="119"/>
      <c r="X120" s="119"/>
      <c r="Y120" s="119"/>
      <c r="Z120" s="119"/>
      <c r="AA120" s="119"/>
      <c r="AB120" s="119"/>
      <c r="AC120" s="119"/>
      <c r="AD120" s="119"/>
      <c r="AE120" s="119"/>
      <c r="AF120" s="119"/>
      <c r="AG120" s="119"/>
      <c r="AH120" s="119"/>
      <c r="AI120" s="119"/>
      <c r="AJ120" s="157"/>
      <c r="AK120"/>
      <c r="AL120"/>
      <c r="AM120"/>
      <c r="AN120" s="157"/>
      <c r="AO120" s="157"/>
      <c r="AP120" s="157"/>
      <c r="AQ120" s="157"/>
      <c r="AR120" s="157"/>
      <c r="AS120" s="157"/>
      <c r="AT120" s="157"/>
      <c r="AU120" s="157"/>
      <c r="AV120" s="157"/>
      <c r="AW120" s="157"/>
      <c r="AX120" s="157"/>
    </row>
    <row r="121" spans="1:50" s="122" customFormat="1" ht="15.95" hidden="1" customHeight="1" x14ac:dyDescent="0.25">
      <c r="A121" s="231"/>
      <c r="B121" s="193"/>
      <c r="C121" s="193"/>
      <c r="D121" s="198"/>
      <c r="E121" s="199"/>
      <c r="F121" s="200"/>
      <c r="G121" s="197"/>
      <c r="H121" s="364"/>
      <c r="I121" s="365"/>
      <c r="J121" s="119"/>
      <c r="K121" s="119"/>
      <c r="L121" s="119"/>
      <c r="M121" s="119"/>
      <c r="N121" s="119"/>
      <c r="O121" s="119"/>
      <c r="P121" s="161"/>
      <c r="Q121" s="161"/>
      <c r="R121" s="161"/>
      <c r="S121" s="161"/>
      <c r="T121" s="161"/>
      <c r="U121" s="161"/>
      <c r="V121" s="161"/>
      <c r="W121" s="119"/>
      <c r="X121" s="119"/>
      <c r="Y121" s="119"/>
      <c r="Z121" s="119"/>
      <c r="AA121" s="119"/>
      <c r="AB121" s="119"/>
      <c r="AC121" s="119"/>
      <c r="AD121" s="119"/>
      <c r="AE121" s="119"/>
      <c r="AF121" s="119"/>
      <c r="AG121" s="119"/>
      <c r="AH121" s="119"/>
      <c r="AI121" s="119"/>
      <c r="AJ121" s="157"/>
      <c r="AK121"/>
      <c r="AL121"/>
      <c r="AM121"/>
      <c r="AN121" s="157"/>
      <c r="AO121" s="157"/>
      <c r="AP121" s="157"/>
      <c r="AQ121" s="157"/>
      <c r="AR121" s="157"/>
      <c r="AS121" s="157"/>
      <c r="AT121" s="157"/>
      <c r="AU121" s="157"/>
      <c r="AV121" s="157"/>
      <c r="AW121" s="157"/>
      <c r="AX121" s="157"/>
    </row>
    <row r="122" spans="1:50" s="122" customFormat="1" ht="15.95" hidden="1" customHeight="1" x14ac:dyDescent="0.25">
      <c r="A122" s="240"/>
      <c r="B122" s="223"/>
      <c r="C122" s="208"/>
      <c r="D122" s="224"/>
      <c r="E122" s="225"/>
      <c r="F122" s="208"/>
      <c r="G122" s="197"/>
      <c r="H122" s="364"/>
      <c r="I122" s="365"/>
      <c r="J122" s="119"/>
      <c r="K122" s="119"/>
      <c r="L122" s="119"/>
      <c r="M122" s="119"/>
      <c r="N122" s="119"/>
      <c r="O122" s="119"/>
      <c r="P122" s="161"/>
      <c r="Q122" s="161"/>
      <c r="R122" s="161"/>
      <c r="S122" s="161"/>
      <c r="T122" s="161"/>
      <c r="U122" s="161"/>
      <c r="V122" s="161"/>
      <c r="W122" s="119"/>
      <c r="X122" s="119"/>
      <c r="Y122" s="119"/>
      <c r="Z122" s="119"/>
      <c r="AA122" s="119"/>
      <c r="AB122" s="119"/>
      <c r="AC122" s="119"/>
      <c r="AD122" s="119"/>
      <c r="AE122" s="119"/>
      <c r="AF122" s="119"/>
      <c r="AG122" s="119"/>
      <c r="AH122" s="119"/>
      <c r="AI122" s="119"/>
      <c r="AJ122" s="157"/>
      <c r="AK122"/>
      <c r="AL122"/>
      <c r="AM122"/>
      <c r="AN122" s="157"/>
      <c r="AO122" s="157"/>
      <c r="AP122" s="157"/>
      <c r="AQ122" s="157"/>
      <c r="AR122" s="157"/>
      <c r="AS122" s="157"/>
      <c r="AT122" s="157"/>
      <c r="AU122" s="157"/>
      <c r="AV122" s="157"/>
      <c r="AW122" s="157"/>
      <c r="AX122" s="157"/>
    </row>
    <row r="123" spans="1:50" s="122" customFormat="1" ht="15.95" hidden="1" customHeight="1" x14ac:dyDescent="0.25">
      <c r="A123" s="231"/>
      <c r="B123" s="193"/>
      <c r="C123" s="209"/>
      <c r="D123" s="194"/>
      <c r="E123" s="226"/>
      <c r="F123" s="209"/>
      <c r="G123" s="197"/>
      <c r="H123" s="364"/>
      <c r="I123" s="365"/>
      <c r="J123" s="119"/>
      <c r="K123" s="119"/>
      <c r="L123" s="119"/>
      <c r="M123" s="119"/>
      <c r="N123" s="119"/>
      <c r="O123" s="119"/>
      <c r="P123" s="161" t="s">
        <v>152</v>
      </c>
      <c r="Q123" s="161" t="s">
        <v>182</v>
      </c>
      <c r="R123" s="161" t="s">
        <v>183</v>
      </c>
      <c r="S123" s="161" t="s">
        <v>183</v>
      </c>
      <c r="T123" s="161" t="s">
        <v>158</v>
      </c>
      <c r="U123" s="161">
        <v>13200</v>
      </c>
      <c r="V123" s="161"/>
      <c r="W123" s="119"/>
      <c r="X123" s="119"/>
      <c r="Y123" s="119"/>
      <c r="Z123" s="119"/>
      <c r="AA123" s="119"/>
      <c r="AB123" s="119"/>
      <c r="AC123" s="119"/>
      <c r="AD123" s="119"/>
      <c r="AE123" s="119"/>
      <c r="AF123" s="119"/>
      <c r="AG123" s="119"/>
      <c r="AH123" s="119"/>
      <c r="AI123" s="119"/>
      <c r="AJ123" s="157"/>
      <c r="AK123"/>
      <c r="AL123"/>
      <c r="AM123"/>
      <c r="AN123" s="157"/>
      <c r="AO123" s="157"/>
      <c r="AP123" s="157"/>
      <c r="AQ123" s="157"/>
      <c r="AR123" s="157"/>
      <c r="AS123" s="157"/>
      <c r="AT123" s="157"/>
      <c r="AU123" s="157"/>
      <c r="AV123" s="157"/>
      <c r="AW123" s="157"/>
      <c r="AX123" s="157"/>
    </row>
    <row r="124" spans="1:50" s="122" customFormat="1" ht="15.95" hidden="1" customHeight="1" x14ac:dyDescent="0.25">
      <c r="A124" s="240"/>
      <c r="B124" s="223"/>
      <c r="C124" s="208"/>
      <c r="D124" s="227"/>
      <c r="E124" s="225"/>
      <c r="F124" s="208"/>
      <c r="G124" s="197"/>
      <c r="H124" s="364"/>
      <c r="I124" s="365"/>
      <c r="J124" s="119"/>
      <c r="K124" s="119"/>
      <c r="L124" s="119"/>
      <c r="M124" s="119"/>
      <c r="N124" s="119"/>
      <c r="O124" s="119"/>
      <c r="P124" s="161"/>
      <c r="Q124" s="161" t="s">
        <v>175</v>
      </c>
      <c r="R124" s="161" t="s">
        <v>175</v>
      </c>
      <c r="S124" s="161" t="s">
        <v>175</v>
      </c>
      <c r="T124" s="161" t="s">
        <v>158</v>
      </c>
      <c r="U124" s="161">
        <v>13200</v>
      </c>
      <c r="V124" s="161"/>
      <c r="W124" s="119"/>
      <c r="X124" s="119"/>
      <c r="Y124" s="119"/>
      <c r="Z124" s="119"/>
      <c r="AA124" s="119"/>
      <c r="AB124" s="119"/>
      <c r="AC124" s="119"/>
      <c r="AD124" s="119"/>
      <c r="AE124" s="119"/>
      <c r="AF124" s="119"/>
      <c r="AG124" s="119"/>
      <c r="AH124" s="119"/>
      <c r="AI124" s="119"/>
      <c r="AJ124" s="157"/>
      <c r="AK124"/>
      <c r="AL124"/>
      <c r="AM124"/>
      <c r="AN124" s="157"/>
      <c r="AO124" s="157"/>
      <c r="AP124" s="157"/>
      <c r="AQ124" s="157"/>
      <c r="AR124" s="157"/>
      <c r="AS124" s="157"/>
      <c r="AT124" s="157"/>
      <c r="AU124" s="157"/>
      <c r="AV124" s="157"/>
      <c r="AW124" s="157"/>
      <c r="AX124" s="157"/>
    </row>
    <row r="125" spans="1:50" s="122" customFormat="1" ht="20.100000000000001" hidden="1" customHeight="1" x14ac:dyDescent="0.25">
      <c r="A125" s="232"/>
      <c r="B125" s="241"/>
      <c r="C125" s="242"/>
      <c r="D125" s="234"/>
      <c r="E125" s="243"/>
      <c r="F125" s="242"/>
      <c r="G125" s="237"/>
      <c r="H125" s="368"/>
      <c r="I125" s="369"/>
      <c r="J125" s="119"/>
      <c r="K125" s="119"/>
      <c r="L125" s="119"/>
      <c r="M125" s="119"/>
      <c r="N125" s="119"/>
      <c r="O125" s="119"/>
      <c r="P125" s="161"/>
      <c r="Q125" s="161" t="s">
        <v>164</v>
      </c>
      <c r="R125" s="161" t="s">
        <v>165</v>
      </c>
      <c r="S125" s="161" t="s">
        <v>165</v>
      </c>
      <c r="T125" s="161" t="s">
        <v>166</v>
      </c>
      <c r="U125" s="161">
        <v>10000</v>
      </c>
      <c r="V125" s="161"/>
      <c r="W125" s="119"/>
      <c r="X125" s="119"/>
      <c r="Y125" s="119"/>
      <c r="Z125" s="119"/>
      <c r="AA125" s="119"/>
      <c r="AB125" s="119"/>
      <c r="AC125" s="119"/>
      <c r="AD125" s="119"/>
      <c r="AE125" s="119"/>
      <c r="AF125" s="119"/>
      <c r="AG125" s="119"/>
      <c r="AH125" s="119"/>
      <c r="AI125" s="119"/>
      <c r="AJ125" s="157"/>
      <c r="AK125"/>
      <c r="AL125"/>
      <c r="AM125"/>
      <c r="AN125" s="157"/>
      <c r="AO125" s="157"/>
      <c r="AP125" s="157"/>
      <c r="AQ125" s="157"/>
      <c r="AR125" s="157"/>
      <c r="AS125" s="157"/>
      <c r="AT125" s="157"/>
      <c r="AU125" s="157"/>
      <c r="AV125" s="157"/>
      <c r="AW125" s="157"/>
      <c r="AX125" s="157"/>
    </row>
    <row r="126" spans="1:50" ht="18" customHeight="1" x14ac:dyDescent="0.25">
      <c r="A126" s="312"/>
      <c r="B126" s="312"/>
      <c r="C126" s="312"/>
      <c r="D126" s="312"/>
      <c r="E126" s="383" t="s">
        <v>113</v>
      </c>
      <c r="F126" s="383"/>
      <c r="G126" s="383"/>
      <c r="H126" s="384">
        <f>SUM(H22:H46)</f>
        <v>277000</v>
      </c>
      <c r="I126" s="385"/>
      <c r="Q126" s="114"/>
      <c r="R126" s="114"/>
      <c r="S126" s="114"/>
      <c r="T126" s="114"/>
      <c r="U126" s="114"/>
      <c r="V126" s="114"/>
      <c r="W126" s="114"/>
      <c r="AJ126" s="156"/>
    </row>
    <row r="127" spans="1:50" ht="18" customHeight="1" x14ac:dyDescent="0.25">
      <c r="A127" s="141"/>
      <c r="B127" s="141"/>
      <c r="C127" s="141"/>
      <c r="D127" s="141"/>
      <c r="E127" s="383" t="str">
        <f>CONCATENATE("IGST Amount  @18",".0%")</f>
        <v>IGST Amount  @18.0%</v>
      </c>
      <c r="F127" s="383"/>
      <c r="G127" s="383"/>
      <c r="H127" s="403">
        <f>H126*18/100</f>
        <v>49860</v>
      </c>
      <c r="I127" s="404"/>
      <c r="Q127" s="114"/>
      <c r="R127" s="114"/>
      <c r="S127" s="114"/>
      <c r="T127" s="114"/>
      <c r="U127" s="114"/>
      <c r="V127" s="114"/>
      <c r="W127" s="114"/>
      <c r="AJ127" s="156"/>
    </row>
    <row r="128" spans="1:50" ht="15.95" hidden="1" customHeight="1" x14ac:dyDescent="0.25">
      <c r="A128" s="114"/>
      <c r="B128" s="114"/>
      <c r="C128" s="114"/>
      <c r="D128" s="141"/>
      <c r="E128" s="141"/>
      <c r="F128" s="141"/>
      <c r="G128" s="210"/>
      <c r="H128" s="403"/>
      <c r="I128" s="404"/>
      <c r="AJ128" s="156"/>
    </row>
    <row r="129" spans="1:50" s="114" customFormat="1" ht="18" customHeight="1" x14ac:dyDescent="0.25">
      <c r="D129" s="141"/>
      <c r="E129" s="383" t="s">
        <v>136</v>
      </c>
      <c r="F129" s="383"/>
      <c r="G129" s="383"/>
      <c r="H129" s="405">
        <f>SUM(H126:I128)</f>
        <v>326860</v>
      </c>
      <c r="I129" s="406"/>
      <c r="Q129" s="156"/>
      <c r="R129" s="156"/>
      <c r="S129" s="156"/>
      <c r="T129" s="156"/>
      <c r="U129" s="156"/>
      <c r="V129" s="156"/>
      <c r="W129" s="156"/>
      <c r="AJ129" s="156"/>
      <c r="AK129"/>
      <c r="AL129"/>
      <c r="AM129"/>
      <c r="AN129" s="157"/>
      <c r="AO129" s="157"/>
      <c r="AP129" s="157"/>
      <c r="AQ129" s="157"/>
      <c r="AR129" s="157"/>
      <c r="AS129" s="157"/>
      <c r="AT129" s="157"/>
      <c r="AU129" s="157"/>
      <c r="AV129" s="157"/>
      <c r="AW129" s="157"/>
      <c r="AX129" s="157"/>
    </row>
    <row r="130" spans="1:50" s="114" customFormat="1" ht="3" customHeight="1" x14ac:dyDescent="0.25">
      <c r="J130" s="142"/>
      <c r="Q130" s="156"/>
      <c r="R130" s="156"/>
      <c r="S130" s="156"/>
      <c r="T130" s="156"/>
      <c r="U130" s="156"/>
      <c r="V130" s="156"/>
      <c r="W130" s="156"/>
      <c r="AJ130" s="157"/>
      <c r="AK130"/>
      <c r="AL130"/>
      <c r="AM130"/>
      <c r="AN130" s="157"/>
      <c r="AO130" s="157"/>
      <c r="AP130" s="157"/>
      <c r="AQ130" s="157"/>
      <c r="AR130" s="157"/>
      <c r="AS130" s="157"/>
      <c r="AT130" s="157"/>
      <c r="AU130" s="157"/>
      <c r="AV130" s="157"/>
      <c r="AW130" s="157"/>
      <c r="AX130" s="157"/>
    </row>
    <row r="131" spans="1:50" s="114" customFormat="1" ht="15.95" customHeight="1" x14ac:dyDescent="0.25">
      <c r="A131" s="407" t="s">
        <v>246</v>
      </c>
      <c r="B131" s="408"/>
      <c r="C131" s="408"/>
      <c r="D131" s="408"/>
      <c r="E131" s="143"/>
      <c r="F131" s="144"/>
      <c r="G131" s="144"/>
      <c r="H131" s="409">
        <f>SUM(H126:I128)</f>
        <v>326860</v>
      </c>
      <c r="I131" s="410"/>
      <c r="J131" s="145"/>
      <c r="Q131" s="156"/>
      <c r="R131" s="156"/>
      <c r="S131" s="156"/>
      <c r="T131" s="156"/>
      <c r="U131" s="156"/>
      <c r="V131" s="156"/>
      <c r="W131" s="156"/>
      <c r="AJ131" s="157"/>
      <c r="AK131"/>
      <c r="AL131"/>
      <c r="AM131"/>
      <c r="AN131" s="157"/>
      <c r="AO131" s="157"/>
      <c r="AP131" s="157"/>
      <c r="AQ131" s="157"/>
      <c r="AR131" s="157"/>
      <c r="AS131" s="157"/>
      <c r="AT131" s="157"/>
      <c r="AU131" s="157"/>
      <c r="AV131" s="157"/>
      <c r="AW131" s="157"/>
      <c r="AX131" s="157"/>
    </row>
    <row r="132" spans="1:50" s="114" customFormat="1" ht="15.95" customHeight="1" x14ac:dyDescent="0.25">
      <c r="A132" s="387" t="s">
        <v>247</v>
      </c>
      <c r="B132" s="388"/>
      <c r="C132" s="388"/>
      <c r="D132" s="388"/>
      <c r="E132" s="388"/>
      <c r="F132" s="388"/>
      <c r="G132" s="388"/>
      <c r="H132" s="388"/>
      <c r="I132" s="389"/>
      <c r="J132" s="119"/>
      <c r="Q132" s="156"/>
      <c r="R132" s="156"/>
      <c r="S132" s="156"/>
      <c r="T132" s="156"/>
      <c r="U132" s="156"/>
      <c r="V132" s="156"/>
      <c r="W132" s="156"/>
      <c r="AJ132" s="157"/>
      <c r="AK132"/>
      <c r="AL132"/>
      <c r="AM132"/>
      <c r="AN132" s="157"/>
      <c r="AO132" s="157"/>
      <c r="AP132" s="157"/>
      <c r="AQ132" s="157"/>
      <c r="AR132" s="157"/>
      <c r="AS132" s="157"/>
      <c r="AT132" s="157"/>
      <c r="AU132" s="157"/>
      <c r="AV132" s="157"/>
      <c r="AW132" s="157"/>
      <c r="AX132" s="157"/>
    </row>
    <row r="133" spans="1:50" s="114" customFormat="1" ht="15.95" customHeight="1" x14ac:dyDescent="0.25">
      <c r="A133" s="146"/>
      <c r="B133" s="147"/>
      <c r="C133" s="147"/>
      <c r="D133" s="147"/>
      <c r="E133" s="390" t="s">
        <v>48</v>
      </c>
      <c r="F133" s="390"/>
      <c r="G133" s="390"/>
      <c r="H133" s="391">
        <f>IF(G5="","",G5+120)</f>
        <v>44227</v>
      </c>
      <c r="I133" s="392"/>
      <c r="Q133" s="156"/>
      <c r="R133" s="156"/>
      <c r="S133" s="156"/>
      <c r="T133" s="156"/>
      <c r="U133" s="156"/>
      <c r="V133" s="156"/>
      <c r="W133" s="156"/>
      <c r="AJ133" s="157"/>
      <c r="AK133"/>
      <c r="AL133"/>
      <c r="AM133"/>
      <c r="AN133" s="157"/>
      <c r="AO133" s="157"/>
      <c r="AP133" s="157"/>
      <c r="AQ133" s="157"/>
      <c r="AR133" s="157"/>
      <c r="AS133" s="157"/>
      <c r="AT133" s="157"/>
      <c r="AU133" s="157"/>
      <c r="AV133" s="157"/>
      <c r="AW133" s="157"/>
      <c r="AX133" s="157"/>
    </row>
    <row r="134" spans="1:50" s="114" customFormat="1" ht="4.5" customHeight="1" x14ac:dyDescent="0.25">
      <c r="H134" s="148"/>
      <c r="Q134" s="156"/>
      <c r="R134" s="156"/>
      <c r="S134" s="156"/>
      <c r="T134" s="156"/>
      <c r="U134" s="156"/>
      <c r="V134" s="156"/>
      <c r="W134" s="156"/>
      <c r="AJ134" s="157"/>
      <c r="AK134"/>
      <c r="AL134"/>
      <c r="AM134"/>
      <c r="AN134" s="157"/>
      <c r="AO134" s="157"/>
      <c r="AP134" s="157"/>
      <c r="AQ134" s="157"/>
      <c r="AR134" s="157"/>
      <c r="AS134" s="157"/>
      <c r="AT134" s="157"/>
      <c r="AU134" s="157"/>
      <c r="AV134" s="157"/>
      <c r="AW134" s="157"/>
      <c r="AX134" s="157"/>
    </row>
    <row r="135" spans="1:50" s="114" customFormat="1" ht="15.95" customHeight="1" x14ac:dyDescent="0.25">
      <c r="A135" s="211" t="s">
        <v>47</v>
      </c>
      <c r="Q135" s="156"/>
      <c r="R135" s="156"/>
      <c r="S135" s="156"/>
      <c r="T135" s="156"/>
      <c r="U135" s="156"/>
      <c r="V135" s="156"/>
      <c r="W135" s="156"/>
      <c r="AJ135" s="157"/>
      <c r="AK135"/>
      <c r="AL135"/>
      <c r="AM135"/>
      <c r="AN135" s="157"/>
      <c r="AO135" s="157"/>
      <c r="AP135" s="157"/>
      <c r="AQ135" s="157"/>
      <c r="AR135" s="157"/>
      <c r="AS135" s="157"/>
      <c r="AT135" s="157"/>
      <c r="AU135" s="157"/>
      <c r="AV135" s="157"/>
      <c r="AW135" s="157"/>
      <c r="AX135" s="157"/>
    </row>
    <row r="136" spans="1:50" s="114" customFormat="1" ht="15.95" customHeight="1" x14ac:dyDescent="0.25">
      <c r="A136" s="114" t="s">
        <v>195</v>
      </c>
      <c r="Q136" s="156"/>
      <c r="R136" s="156"/>
      <c r="S136" s="156"/>
      <c r="T136" s="156"/>
      <c r="U136" s="156"/>
      <c r="V136" s="156"/>
      <c r="W136" s="156"/>
      <c r="AJ136" s="157"/>
      <c r="AK136"/>
      <c r="AL136"/>
      <c r="AM136"/>
      <c r="AN136" s="157"/>
      <c r="AO136" s="157"/>
      <c r="AP136" s="157"/>
      <c r="AQ136" s="157"/>
      <c r="AR136" s="157"/>
      <c r="AS136" s="157"/>
      <c r="AT136" s="157"/>
      <c r="AU136" s="157"/>
      <c r="AV136" s="157"/>
      <c r="AW136" s="157"/>
      <c r="AX136" s="157"/>
    </row>
    <row r="137" spans="1:50" s="114" customFormat="1" ht="3" customHeight="1" x14ac:dyDescent="0.25">
      <c r="F137" s="149"/>
      <c r="G137" s="149"/>
      <c r="Q137" s="156"/>
      <c r="R137" s="156"/>
      <c r="S137" s="156"/>
      <c r="T137" s="156"/>
      <c r="U137" s="156"/>
      <c r="V137" s="156"/>
      <c r="W137" s="156"/>
      <c r="AJ137" s="157"/>
      <c r="AK137"/>
      <c r="AL137"/>
      <c r="AM137"/>
      <c r="AN137" s="157"/>
      <c r="AO137" s="157"/>
      <c r="AP137" s="157"/>
      <c r="AQ137" s="157"/>
      <c r="AR137" s="157"/>
      <c r="AS137" s="157"/>
      <c r="AT137" s="157"/>
      <c r="AU137" s="157"/>
      <c r="AV137" s="157"/>
      <c r="AW137" s="157"/>
      <c r="AX137" s="157"/>
    </row>
    <row r="138" spans="1:50" s="114" customFormat="1" ht="15.95" customHeight="1" x14ac:dyDescent="0.25">
      <c r="A138" s="212" t="s">
        <v>45</v>
      </c>
      <c r="Q138" s="156"/>
      <c r="R138" s="156"/>
      <c r="S138" s="156"/>
      <c r="T138" s="156"/>
      <c r="U138" s="156"/>
      <c r="V138" s="156"/>
      <c r="W138" s="156"/>
      <c r="AJ138" s="157"/>
      <c r="AK138"/>
      <c r="AL138"/>
      <c r="AM138"/>
      <c r="AN138" s="157"/>
      <c r="AO138" s="157"/>
      <c r="AP138" s="157"/>
      <c r="AQ138" s="157"/>
      <c r="AR138" s="157"/>
      <c r="AS138" s="157"/>
      <c r="AT138" s="157"/>
      <c r="AU138" s="157"/>
      <c r="AV138" s="157"/>
      <c r="AW138" s="157"/>
      <c r="AX138" s="157"/>
    </row>
    <row r="139" spans="1:50" s="114" customFormat="1" ht="15.95" customHeight="1" x14ac:dyDescent="0.25">
      <c r="A139" s="114" t="s">
        <v>44</v>
      </c>
      <c r="Q139" s="156"/>
      <c r="R139" s="156"/>
      <c r="S139" s="156"/>
      <c r="T139" s="156"/>
      <c r="U139" s="156"/>
      <c r="V139" s="156"/>
      <c r="W139" s="156"/>
      <c r="AJ139" s="157"/>
      <c r="AK139"/>
      <c r="AL139"/>
      <c r="AM139"/>
      <c r="AN139" s="157"/>
      <c r="AO139" s="157"/>
      <c r="AP139" s="157"/>
      <c r="AQ139" s="157"/>
      <c r="AR139" s="157"/>
      <c r="AS139" s="157"/>
      <c r="AT139" s="157"/>
      <c r="AU139" s="157"/>
      <c r="AV139" s="157"/>
      <c r="AW139" s="157"/>
      <c r="AX139" s="157"/>
    </row>
    <row r="140" spans="1:50" s="114" customFormat="1" ht="15.95" customHeight="1" x14ac:dyDescent="0.25">
      <c r="A140" s="114" t="s">
        <v>196</v>
      </c>
      <c r="Q140" s="156"/>
      <c r="R140" s="156"/>
      <c r="S140" s="156"/>
      <c r="T140" s="156"/>
      <c r="U140" s="156"/>
      <c r="V140" s="156"/>
      <c r="W140" s="156"/>
      <c r="AJ140" s="157"/>
      <c r="AK140"/>
      <c r="AL140"/>
      <c r="AM140"/>
      <c r="AN140" s="157"/>
      <c r="AO140" s="157"/>
      <c r="AP140" s="157"/>
      <c r="AQ140" s="157"/>
      <c r="AR140" s="157"/>
      <c r="AS140" s="157"/>
      <c r="AT140" s="157"/>
      <c r="AU140" s="157"/>
      <c r="AV140" s="157"/>
      <c r="AW140" s="157"/>
      <c r="AX140" s="157"/>
    </row>
    <row r="141" spans="1:50" s="114" customFormat="1" ht="15.95" customHeight="1" x14ac:dyDescent="0.25">
      <c r="A141" s="118" t="s">
        <v>197</v>
      </c>
      <c r="C141" s="211"/>
      <c r="D141" s="211"/>
      <c r="Q141" s="156"/>
      <c r="R141" s="156"/>
      <c r="S141" s="156"/>
      <c r="T141" s="156"/>
      <c r="U141" s="156"/>
      <c r="V141" s="156"/>
      <c r="W141" s="156"/>
      <c r="AJ141" s="157"/>
      <c r="AK141"/>
      <c r="AL141"/>
      <c r="AM141"/>
      <c r="AN141" s="157"/>
      <c r="AO141" s="157"/>
      <c r="AP141" s="157"/>
      <c r="AQ141" s="157"/>
      <c r="AR141" s="157"/>
      <c r="AS141" s="157"/>
      <c r="AT141" s="157"/>
      <c r="AU141" s="157"/>
      <c r="AV141" s="157"/>
      <c r="AW141" s="157"/>
      <c r="AX141" s="157"/>
    </row>
    <row r="142" spans="1:50" s="114" customFormat="1" ht="15.95" customHeight="1" x14ac:dyDescent="0.25">
      <c r="A142" s="118" t="s">
        <v>198</v>
      </c>
      <c r="Q142" s="156"/>
      <c r="R142" s="156"/>
      <c r="S142" s="156"/>
      <c r="T142" s="156"/>
      <c r="U142" s="156"/>
      <c r="V142" s="156"/>
      <c r="W142" s="156"/>
      <c r="AJ142" s="157"/>
      <c r="AK142"/>
      <c r="AL142"/>
      <c r="AM142"/>
      <c r="AN142" s="157"/>
      <c r="AO142" s="157"/>
      <c r="AP142" s="157"/>
      <c r="AQ142" s="157"/>
      <c r="AR142" s="157"/>
      <c r="AS142" s="157"/>
      <c r="AT142" s="157"/>
      <c r="AU142" s="157"/>
      <c r="AV142" s="157"/>
      <c r="AW142" s="157"/>
      <c r="AX142" s="157"/>
    </row>
    <row r="143" spans="1:50" s="114" customFormat="1" ht="2.1" customHeight="1" x14ac:dyDescent="0.25">
      <c r="A143" s="118"/>
      <c r="Q143" s="156"/>
      <c r="R143" s="156"/>
      <c r="S143" s="156"/>
      <c r="T143" s="156"/>
      <c r="U143" s="156"/>
      <c r="V143" s="156"/>
      <c r="W143" s="156"/>
      <c r="AJ143" s="157"/>
      <c r="AK143"/>
      <c r="AL143"/>
      <c r="AM143"/>
      <c r="AN143" s="157"/>
      <c r="AO143" s="157"/>
      <c r="AP143" s="157"/>
      <c r="AQ143" s="157"/>
      <c r="AR143" s="157"/>
      <c r="AS143" s="157"/>
      <c r="AT143" s="157"/>
      <c r="AU143" s="157"/>
      <c r="AV143" s="157"/>
      <c r="AW143" s="157"/>
      <c r="AX143" s="157"/>
    </row>
    <row r="144" spans="1:50" s="114" customFormat="1" ht="15.95" customHeight="1" x14ac:dyDescent="0.25">
      <c r="A144" s="114" t="s">
        <v>137</v>
      </c>
      <c r="F144" s="213" t="s">
        <v>37</v>
      </c>
      <c r="Q144" s="156"/>
      <c r="R144" s="156"/>
      <c r="S144" s="156"/>
      <c r="T144" s="156"/>
      <c r="U144" s="156"/>
      <c r="V144" s="156"/>
      <c r="W144" s="156"/>
      <c r="AJ144" s="157"/>
      <c r="AK144"/>
      <c r="AL144"/>
      <c r="AM144"/>
      <c r="AN144" s="157"/>
      <c r="AO144" s="157"/>
      <c r="AP144" s="157"/>
      <c r="AQ144" s="157"/>
      <c r="AR144" s="157"/>
      <c r="AS144" s="157"/>
      <c r="AT144" s="157"/>
      <c r="AU144" s="157"/>
      <c r="AV144" s="157"/>
      <c r="AW144" s="157"/>
      <c r="AX144" s="157"/>
    </row>
    <row r="145" spans="1:39" s="157" customFormat="1" ht="6" customHeight="1" x14ac:dyDescent="0.25">
      <c r="A145" s="114"/>
      <c r="B145" s="150"/>
      <c r="C145" s="150"/>
      <c r="D145" s="150"/>
      <c r="E145" s="113"/>
      <c r="F145" s="113"/>
      <c r="G145" s="213"/>
      <c r="H145" s="213"/>
      <c r="I145" s="213"/>
      <c r="J145" s="113"/>
      <c r="K145" s="113"/>
      <c r="L145" s="113"/>
      <c r="M145" s="113"/>
      <c r="N145" s="113"/>
      <c r="O145" s="113"/>
      <c r="P145" s="113"/>
      <c r="Q145" s="113"/>
      <c r="R145" s="113"/>
      <c r="S145" s="113"/>
      <c r="T145" s="113"/>
      <c r="U145" s="113"/>
      <c r="V145" s="113"/>
      <c r="W145" s="113"/>
      <c r="X145" s="113"/>
      <c r="Y145" s="113"/>
      <c r="Z145" s="113"/>
      <c r="AA145" s="113"/>
      <c r="AB145" s="113"/>
      <c r="AC145" s="113"/>
      <c r="AD145" s="113"/>
      <c r="AE145" s="113"/>
      <c r="AF145" s="113"/>
      <c r="AG145" s="113"/>
      <c r="AH145" s="113"/>
      <c r="AI145" s="113"/>
      <c r="AK145"/>
      <c r="AL145"/>
      <c r="AM145"/>
    </row>
    <row r="146" spans="1:39" s="157" customFormat="1" ht="15.95" customHeight="1" x14ac:dyDescent="0.25">
      <c r="A146" s="393" t="s">
        <v>138</v>
      </c>
      <c r="B146" s="394"/>
      <c r="C146" s="394"/>
      <c r="D146" s="395"/>
      <c r="E146" s="150"/>
      <c r="F146" s="402" t="s">
        <v>139</v>
      </c>
      <c r="G146" s="402"/>
      <c r="H146" s="402"/>
      <c r="I146" s="402"/>
      <c r="J146" s="113"/>
      <c r="K146" s="113"/>
      <c r="L146" s="113"/>
      <c r="M146" s="113"/>
      <c r="N146" s="113"/>
      <c r="O146" s="113"/>
      <c r="P146" s="113"/>
      <c r="Q146" s="113"/>
      <c r="R146" s="113"/>
      <c r="S146" s="113"/>
      <c r="T146" s="113"/>
      <c r="U146" s="113"/>
      <c r="V146" s="113"/>
      <c r="W146" s="113"/>
      <c r="X146" s="113"/>
      <c r="Y146" s="113"/>
      <c r="Z146" s="113"/>
      <c r="AA146" s="113"/>
      <c r="AB146" s="113"/>
      <c r="AC146" s="113"/>
      <c r="AD146" s="113"/>
      <c r="AE146" s="113"/>
      <c r="AF146" s="113"/>
      <c r="AG146" s="113"/>
      <c r="AH146" s="113"/>
      <c r="AI146" s="113"/>
      <c r="AK146"/>
      <c r="AL146"/>
      <c r="AM146"/>
    </row>
    <row r="147" spans="1:39" s="157" customFormat="1" ht="15.95" customHeight="1" x14ac:dyDescent="0.25">
      <c r="A147" s="396"/>
      <c r="B147" s="397"/>
      <c r="C147" s="397"/>
      <c r="D147" s="398"/>
      <c r="E147" s="114"/>
      <c r="F147" s="113"/>
      <c r="G147" s="113"/>
      <c r="H147" s="113"/>
      <c r="I147" s="113"/>
      <c r="J147" s="113"/>
      <c r="K147" s="113"/>
      <c r="L147" s="113"/>
      <c r="M147" s="113"/>
      <c r="N147" s="113"/>
      <c r="O147" s="113"/>
      <c r="P147" s="113"/>
      <c r="Q147" s="113"/>
      <c r="R147" s="113"/>
      <c r="S147" s="113"/>
      <c r="T147" s="113"/>
      <c r="U147" s="113"/>
      <c r="V147" s="113"/>
      <c r="W147" s="113"/>
      <c r="X147" s="113"/>
      <c r="Y147" s="113"/>
      <c r="Z147" s="113"/>
      <c r="AA147" s="113"/>
      <c r="AB147" s="113"/>
      <c r="AC147" s="113"/>
      <c r="AD147" s="113"/>
      <c r="AE147" s="113"/>
      <c r="AF147" s="113"/>
      <c r="AG147" s="113"/>
      <c r="AH147" s="113"/>
      <c r="AI147" s="113"/>
      <c r="AK147"/>
      <c r="AL147"/>
      <c r="AM147"/>
    </row>
    <row r="148" spans="1:39" s="157" customFormat="1" ht="15.95" customHeight="1" x14ac:dyDescent="0.25">
      <c r="A148" s="396"/>
      <c r="B148" s="397"/>
      <c r="C148" s="397"/>
      <c r="D148" s="398"/>
      <c r="E148" s="114"/>
      <c r="F148" s="402" t="s">
        <v>35</v>
      </c>
      <c r="G148" s="402"/>
      <c r="H148" s="402"/>
      <c r="I148" s="402"/>
      <c r="J148" s="113"/>
      <c r="K148" s="113"/>
      <c r="L148" s="113"/>
      <c r="M148" s="113"/>
      <c r="N148" s="113"/>
      <c r="O148" s="113"/>
      <c r="P148" s="113"/>
      <c r="Q148" s="113"/>
      <c r="R148" s="113"/>
      <c r="S148" s="113"/>
      <c r="T148" s="113"/>
      <c r="U148" s="113"/>
      <c r="V148" s="113"/>
      <c r="W148" s="113"/>
      <c r="X148" s="113"/>
      <c r="Y148" s="113"/>
      <c r="Z148" s="113"/>
      <c r="AA148" s="113"/>
      <c r="AB148" s="113"/>
      <c r="AC148" s="113"/>
      <c r="AD148" s="113"/>
      <c r="AE148" s="113"/>
      <c r="AF148" s="113"/>
      <c r="AG148" s="113"/>
      <c r="AH148" s="113"/>
      <c r="AI148" s="113"/>
      <c r="AK148"/>
      <c r="AL148"/>
      <c r="AM148"/>
    </row>
    <row r="149" spans="1:39" s="157" customFormat="1" ht="7.5" customHeight="1" x14ac:dyDescent="0.25">
      <c r="A149" s="399"/>
      <c r="B149" s="400"/>
      <c r="C149" s="400"/>
      <c r="D149" s="401"/>
      <c r="E149" s="114"/>
      <c r="F149" s="113"/>
      <c r="G149" s="113"/>
      <c r="H149" s="113"/>
      <c r="I149" s="113"/>
      <c r="J149" s="113"/>
      <c r="K149" s="113"/>
      <c r="L149" s="113"/>
      <c r="M149" s="113"/>
      <c r="N149" s="113"/>
      <c r="O149" s="113"/>
      <c r="P149" s="113"/>
      <c r="Q149" s="113"/>
      <c r="R149" s="113"/>
      <c r="S149" s="113"/>
      <c r="T149" s="113"/>
      <c r="U149" s="113"/>
      <c r="V149" s="113"/>
      <c r="W149" s="113"/>
      <c r="X149" s="113"/>
      <c r="Y149" s="113"/>
      <c r="Z149" s="113"/>
      <c r="AA149" s="113"/>
      <c r="AB149" s="113"/>
      <c r="AC149" s="113"/>
      <c r="AD149" s="113"/>
      <c r="AE149" s="113"/>
      <c r="AF149" s="113"/>
      <c r="AG149" s="113"/>
      <c r="AH149" s="113"/>
      <c r="AI149" s="113"/>
      <c r="AK149"/>
      <c r="AL149"/>
      <c r="AM149"/>
    </row>
    <row r="150" spans="1:39" s="157" customFormat="1" ht="2.1" customHeight="1" x14ac:dyDescent="0.25">
      <c r="A150" s="114"/>
      <c r="B150" s="114"/>
      <c r="C150" s="114"/>
      <c r="D150" s="114"/>
      <c r="E150" s="114"/>
      <c r="F150" s="114"/>
      <c r="G150" s="114"/>
      <c r="H150" s="114"/>
      <c r="I150" s="114"/>
      <c r="J150" s="113"/>
      <c r="K150" s="113"/>
      <c r="L150" s="113"/>
      <c r="M150" s="113"/>
      <c r="N150" s="113"/>
      <c r="O150" s="113"/>
      <c r="P150" s="113"/>
      <c r="Q150" s="113"/>
      <c r="R150" s="113"/>
      <c r="S150" s="113"/>
      <c r="T150" s="113"/>
      <c r="U150" s="113"/>
      <c r="V150" s="113"/>
      <c r="W150" s="113"/>
      <c r="X150" s="113"/>
      <c r="Y150" s="113"/>
      <c r="Z150" s="113"/>
      <c r="AA150" s="113"/>
      <c r="AB150" s="113"/>
      <c r="AC150" s="113"/>
      <c r="AD150" s="113"/>
      <c r="AE150" s="113"/>
      <c r="AF150" s="113"/>
      <c r="AG150" s="113"/>
      <c r="AH150" s="113"/>
      <c r="AI150" s="113"/>
      <c r="AK150"/>
      <c r="AL150"/>
      <c r="AM150"/>
    </row>
    <row r="151" spans="1:39" s="157" customFormat="1" ht="4.5" customHeight="1" x14ac:dyDescent="0.25">
      <c r="A151" s="151"/>
      <c r="B151" s="151"/>
      <c r="C151" s="151"/>
      <c r="D151" s="151"/>
      <c r="E151" s="151"/>
      <c r="F151" s="151"/>
      <c r="G151" s="151"/>
      <c r="H151" s="151"/>
      <c r="I151" s="151"/>
      <c r="J151" s="113"/>
      <c r="K151" s="113"/>
      <c r="L151" s="113"/>
      <c r="M151" s="113"/>
      <c r="N151" s="113"/>
      <c r="O151" s="113"/>
      <c r="P151" s="113"/>
      <c r="Q151" s="113"/>
      <c r="R151" s="113"/>
      <c r="S151" s="113"/>
      <c r="T151" s="113"/>
      <c r="U151" s="113"/>
      <c r="V151" s="113"/>
      <c r="W151" s="113"/>
      <c r="X151" s="113"/>
      <c r="Y151" s="113"/>
      <c r="Z151" s="113"/>
      <c r="AA151" s="113"/>
      <c r="AB151" s="113"/>
      <c r="AC151" s="113"/>
      <c r="AD151" s="113"/>
      <c r="AE151" s="113"/>
      <c r="AF151" s="113"/>
      <c r="AG151" s="113"/>
      <c r="AH151" s="113"/>
      <c r="AI151" s="113"/>
      <c r="AK151"/>
      <c r="AL151"/>
      <c r="AM151"/>
    </row>
    <row r="152" spans="1:39" s="157" customFormat="1" ht="12" customHeight="1" thickBot="1" x14ac:dyDescent="0.3">
      <c r="A152" s="214" t="s">
        <v>34</v>
      </c>
      <c r="B152" s="152"/>
      <c r="C152" s="152"/>
      <c r="D152" s="152"/>
      <c r="E152" s="152"/>
      <c r="F152" s="152"/>
      <c r="G152" s="152"/>
      <c r="H152" s="152"/>
      <c r="I152" s="152"/>
      <c r="J152" s="113"/>
      <c r="K152" s="113"/>
      <c r="L152" s="113"/>
      <c r="M152" s="113"/>
      <c r="N152" s="113"/>
      <c r="O152" s="113"/>
      <c r="P152" s="113"/>
      <c r="Q152" s="113"/>
      <c r="R152" s="113"/>
      <c r="S152" s="113"/>
      <c r="T152" s="113"/>
      <c r="U152" s="113"/>
      <c r="V152" s="113"/>
      <c r="W152" s="113"/>
      <c r="X152" s="113"/>
      <c r="Y152" s="113"/>
      <c r="Z152" s="113"/>
      <c r="AA152" s="113"/>
      <c r="AB152" s="113"/>
      <c r="AC152" s="113"/>
      <c r="AD152" s="113"/>
      <c r="AE152" s="113"/>
      <c r="AF152" s="113"/>
      <c r="AG152" s="113"/>
      <c r="AH152" s="113"/>
      <c r="AI152" s="113"/>
      <c r="AK152"/>
      <c r="AL152"/>
      <c r="AM152"/>
    </row>
    <row r="153" spans="1:39" s="157" customFormat="1" x14ac:dyDescent="0.25">
      <c r="A153" s="114"/>
      <c r="B153" s="114"/>
      <c r="C153" s="114"/>
      <c r="D153" s="114"/>
      <c r="E153" s="114"/>
      <c r="F153" s="114"/>
      <c r="G153" s="114"/>
      <c r="H153" s="114"/>
      <c r="I153" s="114"/>
      <c r="J153" s="113"/>
      <c r="K153" s="113"/>
      <c r="L153" s="113"/>
      <c r="M153" s="113"/>
      <c r="N153" s="113"/>
      <c r="O153" s="113"/>
      <c r="P153" s="113"/>
      <c r="Q153" s="113"/>
      <c r="R153" s="113"/>
      <c r="S153" s="113"/>
      <c r="T153" s="113"/>
      <c r="U153" s="113"/>
      <c r="V153" s="113"/>
      <c r="W153" s="113"/>
      <c r="X153" s="113"/>
      <c r="Y153" s="113"/>
      <c r="Z153" s="113"/>
      <c r="AA153" s="113"/>
      <c r="AB153" s="113"/>
      <c r="AC153" s="113"/>
      <c r="AD153" s="113"/>
      <c r="AE153" s="113"/>
      <c r="AF153" s="113"/>
      <c r="AG153" s="113"/>
      <c r="AH153" s="113"/>
      <c r="AI153" s="113"/>
      <c r="AK153"/>
      <c r="AL153"/>
      <c r="AM153"/>
    </row>
    <row r="154" spans="1:39" s="157" customFormat="1" ht="10.5" customHeight="1" x14ac:dyDescent="0.25">
      <c r="A154" s="113"/>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c r="AA154" s="113"/>
      <c r="AB154" s="113"/>
      <c r="AC154" s="113"/>
      <c r="AD154" s="113"/>
      <c r="AE154" s="113"/>
      <c r="AF154" s="113"/>
      <c r="AG154" s="113"/>
      <c r="AH154" s="113"/>
      <c r="AI154" s="113"/>
      <c r="AK154"/>
      <c r="AL154"/>
      <c r="AM154"/>
    </row>
    <row r="155" spans="1:39" s="157" customFormat="1" ht="14.45" customHeight="1" x14ac:dyDescent="0.25">
      <c r="A155" s="113"/>
      <c r="B155" s="113"/>
      <c r="C155" s="113"/>
      <c r="D155" s="113"/>
      <c r="E155" s="113"/>
      <c r="F155" s="386" t="s">
        <v>33</v>
      </c>
      <c r="G155" s="386"/>
      <c r="H155" s="386"/>
      <c r="I155" s="386"/>
      <c r="J155" s="113"/>
      <c r="K155" s="113"/>
      <c r="L155" s="113"/>
      <c r="M155" s="113"/>
      <c r="N155" s="113"/>
      <c r="O155" s="113"/>
      <c r="P155" s="113"/>
      <c r="Q155" s="113"/>
      <c r="R155" s="113"/>
      <c r="S155" s="113"/>
      <c r="T155" s="113"/>
      <c r="U155" s="113"/>
      <c r="V155" s="113"/>
      <c r="W155" s="113"/>
      <c r="X155" s="113"/>
      <c r="Y155" s="113"/>
      <c r="Z155" s="113"/>
      <c r="AA155" s="113"/>
      <c r="AB155" s="113"/>
      <c r="AC155" s="113"/>
      <c r="AD155" s="113"/>
      <c r="AE155" s="113"/>
      <c r="AF155" s="113"/>
      <c r="AG155" s="113"/>
      <c r="AH155" s="113"/>
      <c r="AI155" s="113"/>
      <c r="AK155"/>
      <c r="AL155"/>
      <c r="AM155"/>
    </row>
    <row r="156" spans="1:39" s="157" customFormat="1" ht="3" customHeight="1" x14ac:dyDescent="0.25">
      <c r="A156" s="113"/>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c r="AA156" s="113"/>
      <c r="AB156" s="113"/>
      <c r="AC156" s="113"/>
      <c r="AD156" s="113"/>
      <c r="AE156" s="113"/>
      <c r="AF156" s="113"/>
      <c r="AG156" s="113"/>
      <c r="AH156" s="113"/>
      <c r="AI156" s="113"/>
      <c r="AK156"/>
      <c r="AL156"/>
      <c r="AM156"/>
    </row>
    <row r="157" spans="1:39" s="157" customFormat="1" x14ac:dyDescent="0.25">
      <c r="A157" s="113"/>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c r="AA157" s="113"/>
      <c r="AB157" s="113"/>
      <c r="AC157" s="113"/>
      <c r="AD157" s="113"/>
      <c r="AE157" s="113"/>
      <c r="AF157" s="113"/>
      <c r="AG157" s="113"/>
      <c r="AH157" s="113"/>
      <c r="AI157" s="113"/>
      <c r="AK157"/>
      <c r="AL157"/>
      <c r="AM157"/>
    </row>
    <row r="173" spans="1:39" s="157" customFormat="1" x14ac:dyDescent="0.25">
      <c r="A173" s="113"/>
      <c r="B173" s="113"/>
      <c r="C173" s="113"/>
      <c r="D173" s="113"/>
      <c r="E173" s="113"/>
      <c r="F173" s="113"/>
      <c r="G173" s="113"/>
      <c r="H173" s="113"/>
      <c r="I173" s="113"/>
      <c r="J173" s="113"/>
      <c r="K173" s="114"/>
      <c r="L173" s="114"/>
      <c r="M173" s="114"/>
      <c r="N173" s="114"/>
      <c r="O173" s="114"/>
      <c r="P173" s="114"/>
      <c r="Q173" s="156"/>
      <c r="R173" s="156"/>
      <c r="S173" s="156"/>
      <c r="T173" s="156"/>
      <c r="U173" s="156"/>
      <c r="V173" s="156"/>
      <c r="W173" s="156"/>
      <c r="X173" s="312">
        <v>1</v>
      </c>
      <c r="Y173" s="312">
        <v>2</v>
      </c>
      <c r="Z173" s="312">
        <v>3</v>
      </c>
      <c r="AA173" s="312">
        <v>4</v>
      </c>
      <c r="AB173" s="312">
        <v>5</v>
      </c>
      <c r="AC173" s="312">
        <v>6</v>
      </c>
      <c r="AD173" s="312">
        <v>7</v>
      </c>
      <c r="AE173" s="312">
        <v>8</v>
      </c>
      <c r="AF173" s="114"/>
      <c r="AG173" s="114"/>
      <c r="AH173" s="114"/>
      <c r="AI173" s="113"/>
      <c r="AK173"/>
      <c r="AL173"/>
      <c r="AM173"/>
    </row>
    <row r="174" spans="1:39" s="157" customFormat="1" x14ac:dyDescent="0.25">
      <c r="A174" s="113"/>
      <c r="B174" s="113"/>
      <c r="C174" s="113"/>
      <c r="D174" s="113"/>
      <c r="E174" s="113"/>
      <c r="F174" s="113"/>
      <c r="G174" s="113"/>
      <c r="H174" s="113"/>
      <c r="I174" s="113"/>
      <c r="J174" s="113"/>
      <c r="K174" s="114"/>
      <c r="L174" s="114"/>
      <c r="M174" s="114"/>
      <c r="N174" s="114"/>
      <c r="O174" s="114"/>
      <c r="P174" s="114"/>
      <c r="Q174" s="156"/>
      <c r="R174" s="156"/>
      <c r="S174" s="156"/>
      <c r="T174" s="156"/>
      <c r="U174" s="156"/>
      <c r="V174" s="156"/>
      <c r="W174" s="156"/>
      <c r="X174" s="153" t="s">
        <v>31</v>
      </c>
      <c r="Y174" s="153" t="s">
        <v>26</v>
      </c>
      <c r="Z174" s="153" t="s">
        <v>31</v>
      </c>
      <c r="AA174" s="153" t="s">
        <v>30</v>
      </c>
      <c r="AB174" s="153" t="s">
        <v>29</v>
      </c>
      <c r="AC174" s="153" t="s">
        <v>28</v>
      </c>
      <c r="AD174" s="153" t="s">
        <v>27</v>
      </c>
      <c r="AE174" s="114"/>
      <c r="AF174" s="154" t="s">
        <v>26</v>
      </c>
      <c r="AG174" s="154" t="s">
        <v>25</v>
      </c>
      <c r="AH174" s="154" t="s">
        <v>24</v>
      </c>
      <c r="AI174" s="113"/>
      <c r="AK174"/>
      <c r="AL174"/>
      <c r="AM174"/>
    </row>
    <row r="175" spans="1:39" s="157" customFormat="1" x14ac:dyDescent="0.25">
      <c r="A175" s="113"/>
      <c r="B175" s="113"/>
      <c r="C175" s="113"/>
      <c r="D175" s="113"/>
      <c r="E175" s="113"/>
      <c r="F175" s="113"/>
      <c r="G175" s="113"/>
      <c r="H175" s="113"/>
      <c r="I175" s="113"/>
      <c r="J175" s="113"/>
      <c r="K175" s="114"/>
      <c r="L175" s="114"/>
      <c r="M175" s="114"/>
      <c r="N175" s="114"/>
      <c r="O175" s="114"/>
      <c r="P175" s="114"/>
      <c r="Q175" s="156"/>
      <c r="R175" s="156"/>
      <c r="S175" s="156"/>
      <c r="T175" s="156"/>
      <c r="U175" s="156"/>
      <c r="V175" s="156"/>
      <c r="W175" s="156"/>
      <c r="X175" s="114" t="s">
        <v>76</v>
      </c>
      <c r="Y175" s="114" t="s">
        <v>77</v>
      </c>
      <c r="Z175" s="114" t="str">
        <f t="shared" ref="Z175:Z238" si="3">X175</f>
        <v>Clearlake(1-4)</v>
      </c>
      <c r="AA175" s="114" t="s">
        <v>78</v>
      </c>
      <c r="AB175" s="114" t="s">
        <v>79</v>
      </c>
      <c r="AC175" s="114" t="s">
        <v>80</v>
      </c>
      <c r="AD175" s="114" t="s">
        <v>81</v>
      </c>
      <c r="AE175" s="114" t="s">
        <v>82</v>
      </c>
      <c r="AF175" s="114" t="s">
        <v>77</v>
      </c>
      <c r="AG175" s="114" t="s">
        <v>76</v>
      </c>
      <c r="AH175" s="114">
        <v>1400</v>
      </c>
      <c r="AI175" s="113"/>
      <c r="AK175"/>
      <c r="AL175"/>
      <c r="AM175"/>
    </row>
    <row r="176" spans="1:39" s="157" customFormat="1" x14ac:dyDescent="0.25">
      <c r="A176" s="113"/>
      <c r="B176" s="113"/>
      <c r="C176" s="113"/>
      <c r="D176" s="113"/>
      <c r="E176" s="113"/>
      <c r="F176" s="113"/>
      <c r="G176" s="113"/>
      <c r="H176" s="113"/>
      <c r="I176" s="113"/>
      <c r="J176" s="113"/>
      <c r="K176" s="114"/>
      <c r="L176" s="114"/>
      <c r="M176" s="114"/>
      <c r="N176" s="114"/>
      <c r="O176" s="114"/>
      <c r="P176" s="114"/>
      <c r="Q176" s="156"/>
      <c r="R176" s="156"/>
      <c r="S176" s="156"/>
      <c r="T176" s="156"/>
      <c r="U176" s="156"/>
      <c r="V176" s="156"/>
      <c r="W176" s="156"/>
      <c r="X176" s="114" t="s">
        <v>83</v>
      </c>
      <c r="Y176" s="114" t="s">
        <v>77</v>
      </c>
      <c r="Z176" s="114" t="str">
        <f t="shared" si="3"/>
        <v>Clearlake(5-10)</v>
      </c>
      <c r="AA176" s="114" t="s">
        <v>78</v>
      </c>
      <c r="AB176" s="114" t="s">
        <v>79</v>
      </c>
      <c r="AC176" s="114" t="s">
        <v>80</v>
      </c>
      <c r="AD176" s="114" t="s">
        <v>81</v>
      </c>
      <c r="AE176" s="114" t="s">
        <v>82</v>
      </c>
      <c r="AF176" s="114" t="s">
        <v>77</v>
      </c>
      <c r="AG176" s="114" t="s">
        <v>83</v>
      </c>
      <c r="AH176" s="114">
        <v>1200</v>
      </c>
      <c r="AI176" s="113"/>
      <c r="AK176"/>
      <c r="AL176"/>
      <c r="AM176"/>
    </row>
    <row r="177" spans="1:39" s="157" customFormat="1" x14ac:dyDescent="0.25">
      <c r="A177" s="113"/>
      <c r="B177" s="113"/>
      <c r="C177" s="113"/>
      <c r="D177" s="113"/>
      <c r="E177" s="113"/>
      <c r="F177" s="113"/>
      <c r="G177" s="113"/>
      <c r="H177" s="113"/>
      <c r="I177" s="113"/>
      <c r="J177" s="113"/>
      <c r="K177" s="114"/>
      <c r="L177" s="114"/>
      <c r="M177" s="114"/>
      <c r="N177" s="114"/>
      <c r="O177" s="114"/>
      <c r="P177" s="114"/>
      <c r="Q177" s="156"/>
      <c r="R177" s="156"/>
      <c r="S177" s="156"/>
      <c r="T177" s="156"/>
      <c r="U177" s="156"/>
      <c r="V177" s="156"/>
      <c r="W177" s="156"/>
      <c r="X177" s="114" t="s">
        <v>84</v>
      </c>
      <c r="Y177" s="114" t="s">
        <v>77</v>
      </c>
      <c r="Z177" s="114" t="str">
        <f t="shared" si="3"/>
        <v>Clearlake(11onwards)</v>
      </c>
      <c r="AA177" s="114" t="s">
        <v>78</v>
      </c>
      <c r="AB177" s="114" t="s">
        <v>79</v>
      </c>
      <c r="AC177" s="114" t="s">
        <v>80</v>
      </c>
      <c r="AD177" s="114" t="s">
        <v>81</v>
      </c>
      <c r="AE177" s="114" t="s">
        <v>82</v>
      </c>
      <c r="AF177" s="114" t="s">
        <v>77</v>
      </c>
      <c r="AG177" s="114" t="s">
        <v>84</v>
      </c>
      <c r="AH177" s="114">
        <v>1100</v>
      </c>
      <c r="AI177" s="113"/>
      <c r="AK177"/>
      <c r="AL177"/>
      <c r="AM177"/>
    </row>
    <row r="178" spans="1:39" s="157" customFormat="1" x14ac:dyDescent="0.25">
      <c r="A178" s="113"/>
      <c r="B178" s="113"/>
      <c r="C178" s="113"/>
      <c r="D178" s="113"/>
      <c r="E178" s="113"/>
      <c r="F178" s="113"/>
      <c r="G178" s="113"/>
      <c r="H178" s="113"/>
      <c r="I178" s="113"/>
      <c r="J178" s="113"/>
      <c r="K178" s="114"/>
      <c r="L178" s="114"/>
      <c r="M178" s="114"/>
      <c r="N178" s="114"/>
      <c r="O178" s="114"/>
      <c r="P178" s="114"/>
      <c r="Q178" s="156"/>
      <c r="R178" s="156"/>
      <c r="S178" s="156"/>
      <c r="T178" s="156"/>
      <c r="U178" s="156"/>
      <c r="V178" s="156"/>
      <c r="W178" s="156"/>
      <c r="X178" s="114" t="s">
        <v>85</v>
      </c>
      <c r="Y178" s="114" t="s">
        <v>85</v>
      </c>
      <c r="Z178" s="114" t="str">
        <f t="shared" si="3"/>
        <v>HMM</v>
      </c>
      <c r="AA178" s="114" t="s">
        <v>86</v>
      </c>
      <c r="AB178" s="114" t="s">
        <v>87</v>
      </c>
      <c r="AC178" s="114" t="s">
        <v>88</v>
      </c>
      <c r="AD178" s="114" t="s">
        <v>89</v>
      </c>
      <c r="AE178" s="114" t="s">
        <v>90</v>
      </c>
      <c r="AF178" s="114" t="s">
        <v>85</v>
      </c>
      <c r="AG178" s="114" t="s">
        <v>85</v>
      </c>
      <c r="AH178" s="114">
        <v>1400</v>
      </c>
      <c r="AI178" s="113"/>
      <c r="AK178"/>
      <c r="AL178"/>
      <c r="AM178"/>
    </row>
    <row r="179" spans="1:39" s="157" customFormat="1" x14ac:dyDescent="0.25">
      <c r="A179" s="113"/>
      <c r="B179" s="113"/>
      <c r="C179" s="113"/>
      <c r="D179" s="113"/>
      <c r="E179" s="113"/>
      <c r="F179" s="113"/>
      <c r="G179" s="113"/>
      <c r="H179" s="113"/>
      <c r="I179" s="113"/>
      <c r="J179" s="113"/>
      <c r="K179" s="114"/>
      <c r="L179" s="114"/>
      <c r="M179" s="114"/>
      <c r="N179" s="114"/>
      <c r="O179" s="114"/>
      <c r="P179" s="114"/>
      <c r="Q179" s="156"/>
      <c r="R179" s="156"/>
      <c r="S179" s="156"/>
      <c r="T179" s="156"/>
      <c r="U179" s="156"/>
      <c r="V179" s="156"/>
      <c r="W179" s="156"/>
      <c r="X179" s="114" t="s">
        <v>69</v>
      </c>
      <c r="Y179" s="114" t="s">
        <v>69</v>
      </c>
      <c r="Z179" s="114" t="str">
        <f t="shared" si="3"/>
        <v>Reliance</v>
      </c>
      <c r="AA179" s="114" t="s">
        <v>91</v>
      </c>
      <c r="AB179" s="114" t="s">
        <v>92</v>
      </c>
      <c r="AC179" s="114" t="s">
        <v>93</v>
      </c>
      <c r="AD179" s="114" t="s">
        <v>94</v>
      </c>
      <c r="AE179" s="114" t="s">
        <v>95</v>
      </c>
      <c r="AF179" s="114" t="s">
        <v>69</v>
      </c>
      <c r="AG179" s="114" t="s">
        <v>69</v>
      </c>
      <c r="AH179" s="114">
        <v>1400</v>
      </c>
      <c r="AI179" s="113"/>
      <c r="AK179"/>
      <c r="AL179"/>
      <c r="AM179"/>
    </row>
    <row r="180" spans="1:39" s="157" customFormat="1" x14ac:dyDescent="0.25">
      <c r="A180" s="113"/>
      <c r="B180" s="113"/>
      <c r="C180" s="113"/>
      <c r="D180" s="113"/>
      <c r="E180" s="113"/>
      <c r="F180" s="113"/>
      <c r="G180" s="113"/>
      <c r="H180" s="113"/>
      <c r="I180" s="113"/>
      <c r="J180" s="113"/>
      <c r="K180" s="114"/>
      <c r="L180" s="114"/>
      <c r="M180" s="114"/>
      <c r="N180" s="114"/>
      <c r="O180" s="114"/>
      <c r="P180" s="114"/>
      <c r="Q180" s="156"/>
      <c r="R180" s="156"/>
      <c r="S180" s="156"/>
      <c r="T180" s="156"/>
      <c r="U180" s="156"/>
      <c r="V180" s="156"/>
      <c r="W180" s="156"/>
      <c r="X180" s="114" t="s">
        <v>96</v>
      </c>
      <c r="Y180" s="114" t="s">
        <v>96</v>
      </c>
      <c r="Z180" s="114" t="str">
        <f t="shared" si="3"/>
        <v>Shell</v>
      </c>
      <c r="AA180" s="114" t="s">
        <v>97</v>
      </c>
      <c r="AB180" s="114" t="s">
        <v>98</v>
      </c>
      <c r="AC180" s="114" t="s">
        <v>99</v>
      </c>
      <c r="AD180" s="114" t="s">
        <v>100</v>
      </c>
      <c r="AE180" s="114" t="s">
        <v>101</v>
      </c>
      <c r="AF180" s="114" t="s">
        <v>96</v>
      </c>
      <c r="AG180" s="114" t="s">
        <v>96</v>
      </c>
      <c r="AH180" s="114">
        <v>1401</v>
      </c>
      <c r="AI180" s="113"/>
      <c r="AK180"/>
      <c r="AL180"/>
      <c r="AM180"/>
    </row>
    <row r="181" spans="1:39" s="157" customFormat="1" x14ac:dyDescent="0.25">
      <c r="A181" s="113"/>
      <c r="B181" s="113"/>
      <c r="C181" s="113"/>
      <c r="D181" s="113"/>
      <c r="E181" s="113"/>
      <c r="F181" s="113"/>
      <c r="G181" s="113"/>
      <c r="H181" s="113"/>
      <c r="I181" s="113"/>
      <c r="J181" s="113"/>
      <c r="K181" s="114"/>
      <c r="L181" s="114"/>
      <c r="M181" s="114"/>
      <c r="N181" s="114"/>
      <c r="O181" s="114"/>
      <c r="P181" s="114"/>
      <c r="Q181" s="156"/>
      <c r="R181" s="156"/>
      <c r="S181" s="156"/>
      <c r="T181" s="156"/>
      <c r="U181" s="156"/>
      <c r="V181" s="156"/>
      <c r="W181" s="156"/>
      <c r="X181" s="114" t="s">
        <v>102</v>
      </c>
      <c r="Y181" s="114" t="s">
        <v>103</v>
      </c>
      <c r="Z181" s="114" t="str">
        <f t="shared" si="3"/>
        <v>TestingPool</v>
      </c>
      <c r="AA181" s="114" t="s">
        <v>104</v>
      </c>
      <c r="AB181" s="114" t="s">
        <v>105</v>
      </c>
      <c r="AC181" s="114" t="s">
        <v>106</v>
      </c>
      <c r="AD181" s="114" t="s">
        <v>107</v>
      </c>
      <c r="AE181" s="114" t="s">
        <v>108</v>
      </c>
      <c r="AF181" s="114" t="s">
        <v>103</v>
      </c>
      <c r="AG181" s="114" t="s">
        <v>102</v>
      </c>
      <c r="AH181" s="114">
        <v>1500</v>
      </c>
      <c r="AI181" s="113"/>
      <c r="AK181"/>
      <c r="AL181"/>
      <c r="AM181"/>
    </row>
    <row r="182" spans="1:39" s="157" customFormat="1" x14ac:dyDescent="0.25">
      <c r="A182" s="113"/>
      <c r="B182" s="113"/>
      <c r="C182" s="113"/>
      <c r="D182" s="113"/>
      <c r="E182" s="113"/>
      <c r="F182" s="113"/>
      <c r="G182" s="113"/>
      <c r="H182" s="113"/>
      <c r="I182" s="113"/>
      <c r="J182" s="113"/>
      <c r="K182" s="114"/>
      <c r="L182" s="114"/>
      <c r="M182" s="114"/>
      <c r="N182" s="114"/>
      <c r="O182" s="114"/>
      <c r="P182" s="114"/>
      <c r="Q182" s="156"/>
      <c r="R182" s="156"/>
      <c r="S182" s="156"/>
      <c r="T182" s="156"/>
      <c r="U182" s="156"/>
      <c r="V182" s="156"/>
      <c r="W182" s="156"/>
      <c r="X182" s="114">
        <v>0</v>
      </c>
      <c r="Y182" s="114" t="s">
        <v>109</v>
      </c>
      <c r="Z182" s="114">
        <f t="shared" si="3"/>
        <v>0</v>
      </c>
      <c r="AA182" s="114">
        <v>0</v>
      </c>
      <c r="AB182" s="114">
        <v>0</v>
      </c>
      <c r="AC182" s="114">
        <v>0</v>
      </c>
      <c r="AD182" s="114">
        <v>0</v>
      </c>
      <c r="AE182" s="114"/>
      <c r="AF182" s="114">
        <v>0</v>
      </c>
      <c r="AG182" s="114">
        <v>0</v>
      </c>
      <c r="AH182" s="114">
        <v>0</v>
      </c>
      <c r="AI182" s="113"/>
      <c r="AK182"/>
      <c r="AL182"/>
      <c r="AM182"/>
    </row>
    <row r="183" spans="1:39" s="157" customFormat="1" x14ac:dyDescent="0.25">
      <c r="A183" s="113"/>
      <c r="B183" s="113"/>
      <c r="C183" s="113"/>
      <c r="D183" s="113"/>
      <c r="E183" s="113"/>
      <c r="F183" s="113"/>
      <c r="G183" s="113"/>
      <c r="H183" s="113"/>
      <c r="I183" s="113"/>
      <c r="J183" s="113"/>
      <c r="K183" s="114"/>
      <c r="L183" s="114"/>
      <c r="M183" s="114"/>
      <c r="N183" s="114"/>
      <c r="O183" s="114"/>
      <c r="P183" s="114"/>
      <c r="Q183" s="156"/>
      <c r="R183" s="156"/>
      <c r="S183" s="156"/>
      <c r="T183" s="156"/>
      <c r="U183" s="156"/>
      <c r="V183" s="156"/>
      <c r="W183" s="156"/>
      <c r="X183" s="114">
        <v>0</v>
      </c>
      <c r="Y183" s="114">
        <v>0</v>
      </c>
      <c r="Z183" s="114">
        <f t="shared" si="3"/>
        <v>0</v>
      </c>
      <c r="AA183" s="114">
        <v>0</v>
      </c>
      <c r="AB183" s="114">
        <v>0</v>
      </c>
      <c r="AC183" s="114">
        <v>0</v>
      </c>
      <c r="AD183" s="114">
        <v>0</v>
      </c>
      <c r="AE183" s="114"/>
      <c r="AF183" s="114">
        <v>0</v>
      </c>
      <c r="AG183" s="114">
        <v>0</v>
      </c>
      <c r="AH183" s="114">
        <v>0</v>
      </c>
      <c r="AI183" s="113"/>
      <c r="AK183"/>
      <c r="AL183"/>
      <c r="AM183"/>
    </row>
    <row r="184" spans="1:39" s="157" customFormat="1" x14ac:dyDescent="0.25">
      <c r="A184" s="113"/>
      <c r="B184" s="113"/>
      <c r="C184" s="113"/>
      <c r="D184" s="113"/>
      <c r="E184" s="113"/>
      <c r="F184" s="113"/>
      <c r="G184" s="113"/>
      <c r="H184" s="113"/>
      <c r="I184" s="113"/>
      <c r="J184" s="113"/>
      <c r="K184" s="114"/>
      <c r="L184" s="114"/>
      <c r="M184" s="114"/>
      <c r="N184" s="114"/>
      <c r="O184" s="114"/>
      <c r="P184" s="114"/>
      <c r="Q184" s="156"/>
      <c r="R184" s="156"/>
      <c r="S184" s="156"/>
      <c r="T184" s="156"/>
      <c r="U184" s="156"/>
      <c r="V184" s="156"/>
      <c r="W184" s="156"/>
      <c r="X184" s="114">
        <v>0</v>
      </c>
      <c r="Y184" s="114">
        <v>0</v>
      </c>
      <c r="Z184" s="114">
        <f t="shared" si="3"/>
        <v>0</v>
      </c>
      <c r="AA184" s="114">
        <v>0</v>
      </c>
      <c r="AB184" s="114">
        <v>0</v>
      </c>
      <c r="AC184" s="114">
        <v>0</v>
      </c>
      <c r="AD184" s="114">
        <v>0</v>
      </c>
      <c r="AE184" s="114"/>
      <c r="AF184" s="114">
        <v>0</v>
      </c>
      <c r="AG184" s="114">
        <v>0</v>
      </c>
      <c r="AH184" s="114">
        <v>0</v>
      </c>
      <c r="AI184" s="113"/>
      <c r="AK184"/>
      <c r="AL184"/>
      <c r="AM184"/>
    </row>
    <row r="185" spans="1:39" s="157" customFormat="1" x14ac:dyDescent="0.25">
      <c r="A185" s="113"/>
      <c r="B185" s="113"/>
      <c r="C185" s="113"/>
      <c r="D185" s="113"/>
      <c r="E185" s="113"/>
      <c r="F185" s="113"/>
      <c r="G185" s="113"/>
      <c r="H185" s="113"/>
      <c r="I185" s="113"/>
      <c r="J185" s="113"/>
      <c r="K185" s="114"/>
      <c r="L185" s="114"/>
      <c r="M185" s="114"/>
      <c r="N185" s="114"/>
      <c r="O185" s="114"/>
      <c r="P185" s="114"/>
      <c r="Q185" s="156"/>
      <c r="R185" s="156"/>
      <c r="S185" s="156"/>
      <c r="T185" s="156"/>
      <c r="U185" s="156"/>
      <c r="V185" s="156"/>
      <c r="W185" s="156"/>
      <c r="X185" s="114">
        <v>0</v>
      </c>
      <c r="Y185" s="114">
        <v>0</v>
      </c>
      <c r="Z185" s="114">
        <f t="shared" si="3"/>
        <v>0</v>
      </c>
      <c r="AA185" s="114">
        <v>0</v>
      </c>
      <c r="AB185" s="114">
        <v>0</v>
      </c>
      <c r="AC185" s="114">
        <v>0</v>
      </c>
      <c r="AD185" s="114">
        <v>0</v>
      </c>
      <c r="AE185" s="114"/>
      <c r="AF185" s="114">
        <v>0</v>
      </c>
      <c r="AG185" s="114">
        <v>0</v>
      </c>
      <c r="AH185" s="114">
        <v>0</v>
      </c>
      <c r="AI185" s="113"/>
      <c r="AK185"/>
      <c r="AL185"/>
      <c r="AM185"/>
    </row>
    <row r="186" spans="1:39" s="157" customFormat="1" x14ac:dyDescent="0.25">
      <c r="A186" s="113"/>
      <c r="B186" s="113"/>
      <c r="C186" s="113"/>
      <c r="D186" s="113"/>
      <c r="E186" s="113"/>
      <c r="F186" s="113"/>
      <c r="G186" s="113"/>
      <c r="H186" s="113"/>
      <c r="I186" s="113"/>
      <c r="J186" s="113"/>
      <c r="K186" s="114"/>
      <c r="L186" s="114"/>
      <c r="M186" s="114"/>
      <c r="N186" s="114"/>
      <c r="O186" s="114"/>
      <c r="P186" s="114"/>
      <c r="Q186" s="156"/>
      <c r="R186" s="156"/>
      <c r="S186" s="156"/>
      <c r="T186" s="156"/>
      <c r="U186" s="156"/>
      <c r="V186" s="156"/>
      <c r="W186" s="156"/>
      <c r="X186" s="114">
        <v>0</v>
      </c>
      <c r="Y186" s="114">
        <v>0</v>
      </c>
      <c r="Z186" s="114">
        <f t="shared" si="3"/>
        <v>0</v>
      </c>
      <c r="AA186" s="114">
        <v>0</v>
      </c>
      <c r="AB186" s="114">
        <v>0</v>
      </c>
      <c r="AC186" s="114">
        <v>0</v>
      </c>
      <c r="AD186" s="114">
        <v>0</v>
      </c>
      <c r="AE186" s="114"/>
      <c r="AF186" s="114">
        <v>0</v>
      </c>
      <c r="AG186" s="114">
        <v>0</v>
      </c>
      <c r="AH186" s="114">
        <v>0</v>
      </c>
      <c r="AI186" s="113"/>
      <c r="AK186"/>
      <c r="AL186"/>
      <c r="AM186"/>
    </row>
    <row r="187" spans="1:39" s="157" customFormat="1" x14ac:dyDescent="0.25">
      <c r="A187" s="113"/>
      <c r="B187" s="113"/>
      <c r="C187" s="113"/>
      <c r="D187" s="113"/>
      <c r="E187" s="113"/>
      <c r="F187" s="113"/>
      <c r="G187" s="113"/>
      <c r="H187" s="113"/>
      <c r="I187" s="113"/>
      <c r="J187" s="113"/>
      <c r="K187" s="114"/>
      <c r="L187" s="114"/>
      <c r="M187" s="114"/>
      <c r="N187" s="114"/>
      <c r="O187" s="114"/>
      <c r="P187" s="114"/>
      <c r="Q187" s="156"/>
      <c r="R187" s="156"/>
      <c r="S187" s="156"/>
      <c r="T187" s="156"/>
      <c r="U187" s="156"/>
      <c r="V187" s="156"/>
      <c r="W187" s="156"/>
      <c r="X187" s="114">
        <v>0</v>
      </c>
      <c r="Y187" s="114">
        <v>0</v>
      </c>
      <c r="Z187" s="114">
        <f t="shared" si="3"/>
        <v>0</v>
      </c>
      <c r="AA187" s="114">
        <v>0</v>
      </c>
      <c r="AB187" s="114">
        <v>0</v>
      </c>
      <c r="AC187" s="114">
        <v>0</v>
      </c>
      <c r="AD187" s="114">
        <v>0</v>
      </c>
      <c r="AE187" s="114"/>
      <c r="AF187" s="114">
        <v>0</v>
      </c>
      <c r="AG187" s="114">
        <v>0</v>
      </c>
      <c r="AH187" s="114">
        <v>0</v>
      </c>
      <c r="AI187" s="113"/>
      <c r="AK187"/>
      <c r="AL187"/>
      <c r="AM187"/>
    </row>
    <row r="188" spans="1:39" s="157" customFormat="1" x14ac:dyDescent="0.25">
      <c r="A188" s="113"/>
      <c r="B188" s="113"/>
      <c r="C188" s="113"/>
      <c r="D188" s="113"/>
      <c r="E188" s="113"/>
      <c r="F188" s="113"/>
      <c r="G188" s="113"/>
      <c r="H188" s="113"/>
      <c r="I188" s="113"/>
      <c r="J188" s="113"/>
      <c r="K188" s="114"/>
      <c r="L188" s="114"/>
      <c r="M188" s="114"/>
      <c r="N188" s="114"/>
      <c r="O188" s="114"/>
      <c r="P188" s="114"/>
      <c r="Q188" s="156"/>
      <c r="R188" s="156"/>
      <c r="S188" s="156"/>
      <c r="T188" s="156"/>
      <c r="U188" s="156"/>
      <c r="V188" s="156"/>
      <c r="W188" s="156"/>
      <c r="X188" s="114">
        <v>0</v>
      </c>
      <c r="Y188" s="114">
        <v>0</v>
      </c>
      <c r="Z188" s="114">
        <f t="shared" si="3"/>
        <v>0</v>
      </c>
      <c r="AA188" s="114">
        <v>0</v>
      </c>
      <c r="AB188" s="114">
        <v>0</v>
      </c>
      <c r="AC188" s="114">
        <v>0</v>
      </c>
      <c r="AD188" s="114">
        <v>0</v>
      </c>
      <c r="AE188" s="114"/>
      <c r="AF188" s="114">
        <v>0</v>
      </c>
      <c r="AG188" s="114">
        <v>0</v>
      </c>
      <c r="AH188" s="114">
        <v>0</v>
      </c>
      <c r="AI188" s="113"/>
      <c r="AK188"/>
      <c r="AL188"/>
      <c r="AM188"/>
    </row>
    <row r="189" spans="1:39" s="157" customFormat="1" x14ac:dyDescent="0.25">
      <c r="A189" s="113"/>
      <c r="B189" s="113"/>
      <c r="C189" s="113"/>
      <c r="D189" s="113"/>
      <c r="E189" s="113"/>
      <c r="F189" s="113"/>
      <c r="G189" s="113"/>
      <c r="H189" s="113"/>
      <c r="I189" s="113"/>
      <c r="J189" s="113"/>
      <c r="K189" s="114"/>
      <c r="L189" s="114"/>
      <c r="M189" s="114"/>
      <c r="N189" s="114"/>
      <c r="O189" s="114"/>
      <c r="P189" s="114"/>
      <c r="Q189" s="156"/>
      <c r="R189" s="156"/>
      <c r="S189" s="156"/>
      <c r="T189" s="156"/>
      <c r="U189" s="156"/>
      <c r="V189" s="156"/>
      <c r="W189" s="156"/>
      <c r="X189" s="114">
        <v>0</v>
      </c>
      <c r="Y189" s="114">
        <v>0</v>
      </c>
      <c r="Z189" s="114">
        <f t="shared" si="3"/>
        <v>0</v>
      </c>
      <c r="AA189" s="114">
        <v>0</v>
      </c>
      <c r="AB189" s="114">
        <v>0</v>
      </c>
      <c r="AC189" s="114">
        <v>0</v>
      </c>
      <c r="AD189" s="114">
        <v>0</v>
      </c>
      <c r="AE189" s="114"/>
      <c r="AF189" s="114">
        <v>0</v>
      </c>
      <c r="AG189" s="114">
        <v>0</v>
      </c>
      <c r="AH189" s="114">
        <v>0</v>
      </c>
      <c r="AI189" s="113"/>
      <c r="AK189"/>
      <c r="AL189"/>
      <c r="AM189"/>
    </row>
    <row r="190" spans="1:39" s="157" customFormat="1" x14ac:dyDescent="0.25">
      <c r="A190" s="113"/>
      <c r="B190" s="113"/>
      <c r="C190" s="113"/>
      <c r="D190" s="113"/>
      <c r="E190" s="113"/>
      <c r="F190" s="113"/>
      <c r="G190" s="113"/>
      <c r="H190" s="113"/>
      <c r="I190" s="113"/>
      <c r="J190" s="113"/>
      <c r="K190" s="114"/>
      <c r="L190" s="114"/>
      <c r="M190" s="114"/>
      <c r="N190" s="114"/>
      <c r="O190" s="114"/>
      <c r="P190" s="114"/>
      <c r="Q190" s="156"/>
      <c r="R190" s="156"/>
      <c r="S190" s="156"/>
      <c r="T190" s="156"/>
      <c r="U190" s="156"/>
      <c r="V190" s="156"/>
      <c r="W190" s="156"/>
      <c r="X190" s="114">
        <v>0</v>
      </c>
      <c r="Y190" s="114">
        <v>0</v>
      </c>
      <c r="Z190" s="114">
        <f t="shared" si="3"/>
        <v>0</v>
      </c>
      <c r="AA190" s="114">
        <v>0</v>
      </c>
      <c r="AB190" s="114">
        <v>0</v>
      </c>
      <c r="AC190" s="114">
        <v>0</v>
      </c>
      <c r="AD190" s="114">
        <v>0</v>
      </c>
      <c r="AE190" s="114"/>
      <c r="AF190" s="114">
        <v>0</v>
      </c>
      <c r="AG190" s="114">
        <v>0</v>
      </c>
      <c r="AH190" s="114">
        <v>0</v>
      </c>
      <c r="AI190" s="113"/>
      <c r="AK190"/>
      <c r="AL190"/>
      <c r="AM190"/>
    </row>
    <row r="191" spans="1:39" s="157" customFormat="1" x14ac:dyDescent="0.25">
      <c r="A191" s="113"/>
      <c r="B191" s="113"/>
      <c r="C191" s="113"/>
      <c r="D191" s="113"/>
      <c r="E191" s="113"/>
      <c r="F191" s="113"/>
      <c r="G191" s="113"/>
      <c r="H191" s="113"/>
      <c r="I191" s="113"/>
      <c r="J191" s="113"/>
      <c r="K191" s="114"/>
      <c r="L191" s="114"/>
      <c r="M191" s="114"/>
      <c r="N191" s="114"/>
      <c r="O191" s="114"/>
      <c r="P191" s="114"/>
      <c r="Q191" s="156"/>
      <c r="R191" s="156"/>
      <c r="S191" s="156"/>
      <c r="T191" s="156"/>
      <c r="U191" s="156"/>
      <c r="V191" s="156"/>
      <c r="W191" s="156"/>
      <c r="X191" s="114">
        <v>0</v>
      </c>
      <c r="Y191" s="114">
        <v>0</v>
      </c>
      <c r="Z191" s="114">
        <f t="shared" si="3"/>
        <v>0</v>
      </c>
      <c r="AA191" s="114">
        <v>0</v>
      </c>
      <c r="AB191" s="114">
        <v>0</v>
      </c>
      <c r="AC191" s="114">
        <v>0</v>
      </c>
      <c r="AD191" s="114">
        <v>0</v>
      </c>
      <c r="AE191" s="114"/>
      <c r="AF191" s="114">
        <v>0</v>
      </c>
      <c r="AG191" s="114">
        <v>0</v>
      </c>
      <c r="AH191" s="114">
        <v>0</v>
      </c>
      <c r="AI191" s="113"/>
      <c r="AK191"/>
      <c r="AL191"/>
      <c r="AM191"/>
    </row>
    <row r="192" spans="1:39" s="157" customFormat="1" x14ac:dyDescent="0.25">
      <c r="A192" s="113"/>
      <c r="B192" s="113"/>
      <c r="C192" s="113"/>
      <c r="D192" s="113"/>
      <c r="E192" s="113"/>
      <c r="F192" s="113"/>
      <c r="G192" s="113"/>
      <c r="H192" s="113"/>
      <c r="I192" s="113"/>
      <c r="J192" s="113"/>
      <c r="K192" s="114"/>
      <c r="L192" s="114"/>
      <c r="M192" s="114"/>
      <c r="N192" s="114"/>
      <c r="O192" s="114"/>
      <c r="P192" s="114"/>
      <c r="Q192" s="156"/>
      <c r="R192" s="156"/>
      <c r="S192" s="156"/>
      <c r="T192" s="156"/>
      <c r="U192" s="156"/>
      <c r="V192" s="156"/>
      <c r="W192" s="156"/>
      <c r="X192" s="114">
        <v>0</v>
      </c>
      <c r="Y192" s="114">
        <v>0</v>
      </c>
      <c r="Z192" s="114">
        <f t="shared" si="3"/>
        <v>0</v>
      </c>
      <c r="AA192" s="114">
        <v>0</v>
      </c>
      <c r="AB192" s="114">
        <v>0</v>
      </c>
      <c r="AC192" s="114">
        <v>0</v>
      </c>
      <c r="AD192" s="114">
        <v>0</v>
      </c>
      <c r="AE192" s="114"/>
      <c r="AF192" s="114">
        <v>0</v>
      </c>
      <c r="AG192" s="114">
        <v>0</v>
      </c>
      <c r="AH192" s="114">
        <v>0</v>
      </c>
      <c r="AI192" s="113"/>
      <c r="AK192"/>
      <c r="AL192"/>
      <c r="AM192"/>
    </row>
    <row r="193" spans="1:39" s="157" customFormat="1" x14ac:dyDescent="0.25">
      <c r="A193" s="113"/>
      <c r="B193" s="113"/>
      <c r="C193" s="113"/>
      <c r="D193" s="113"/>
      <c r="E193" s="113"/>
      <c r="F193" s="113"/>
      <c r="G193" s="113"/>
      <c r="H193" s="113"/>
      <c r="I193" s="113"/>
      <c r="J193" s="113"/>
      <c r="K193" s="114"/>
      <c r="L193" s="114"/>
      <c r="M193" s="114"/>
      <c r="N193" s="114"/>
      <c r="O193" s="114"/>
      <c r="P193" s="114"/>
      <c r="Q193" s="156"/>
      <c r="R193" s="156"/>
      <c r="S193" s="156"/>
      <c r="T193" s="156"/>
      <c r="U193" s="156"/>
      <c r="V193" s="156"/>
      <c r="W193" s="156"/>
      <c r="X193" s="114">
        <v>0</v>
      </c>
      <c r="Y193" s="114">
        <v>0</v>
      </c>
      <c r="Z193" s="114">
        <f t="shared" si="3"/>
        <v>0</v>
      </c>
      <c r="AA193" s="114">
        <v>0</v>
      </c>
      <c r="AB193" s="114">
        <v>0</v>
      </c>
      <c r="AC193" s="114">
        <v>0</v>
      </c>
      <c r="AD193" s="114">
        <v>0</v>
      </c>
      <c r="AE193" s="114"/>
      <c r="AF193" s="114">
        <v>0</v>
      </c>
      <c r="AG193" s="114">
        <v>0</v>
      </c>
      <c r="AH193" s="114">
        <v>0</v>
      </c>
      <c r="AI193" s="113"/>
      <c r="AK193"/>
      <c r="AL193"/>
      <c r="AM193"/>
    </row>
    <row r="194" spans="1:39" s="157" customFormat="1" x14ac:dyDescent="0.25">
      <c r="A194" s="113"/>
      <c r="B194" s="113"/>
      <c r="C194" s="113"/>
      <c r="D194" s="113"/>
      <c r="E194" s="113"/>
      <c r="F194" s="113"/>
      <c r="G194" s="113"/>
      <c r="H194" s="113"/>
      <c r="I194" s="113"/>
      <c r="J194" s="113"/>
      <c r="K194" s="114"/>
      <c r="L194" s="114"/>
      <c r="M194" s="114"/>
      <c r="N194" s="114"/>
      <c r="O194" s="114"/>
      <c r="P194" s="114"/>
      <c r="Q194" s="156"/>
      <c r="R194" s="156"/>
      <c r="S194" s="156"/>
      <c r="T194" s="156"/>
      <c r="U194" s="156"/>
      <c r="V194" s="156"/>
      <c r="W194" s="156"/>
      <c r="X194" s="114">
        <v>0</v>
      </c>
      <c r="Y194" s="114">
        <v>0</v>
      </c>
      <c r="Z194" s="114">
        <f t="shared" si="3"/>
        <v>0</v>
      </c>
      <c r="AA194" s="114">
        <v>0</v>
      </c>
      <c r="AB194" s="114">
        <v>0</v>
      </c>
      <c r="AC194" s="114">
        <v>0</v>
      </c>
      <c r="AD194" s="114">
        <v>0</v>
      </c>
      <c r="AE194" s="114"/>
      <c r="AF194" s="114">
        <v>0</v>
      </c>
      <c r="AG194" s="114">
        <v>0</v>
      </c>
      <c r="AH194" s="114">
        <v>0</v>
      </c>
      <c r="AI194" s="113"/>
      <c r="AK194"/>
      <c r="AL194"/>
      <c r="AM194"/>
    </row>
    <row r="195" spans="1:39" s="157" customFormat="1" x14ac:dyDescent="0.25">
      <c r="A195" s="113"/>
      <c r="B195" s="113"/>
      <c r="C195" s="113"/>
      <c r="D195" s="113"/>
      <c r="E195" s="113"/>
      <c r="F195" s="113"/>
      <c r="G195" s="113"/>
      <c r="H195" s="113"/>
      <c r="I195" s="113"/>
      <c r="J195" s="113"/>
      <c r="K195" s="114"/>
      <c r="L195" s="114"/>
      <c r="M195" s="114"/>
      <c r="N195" s="114"/>
      <c r="O195" s="114"/>
      <c r="P195" s="114"/>
      <c r="Q195" s="156"/>
      <c r="R195" s="156"/>
      <c r="S195" s="156"/>
      <c r="T195" s="156"/>
      <c r="U195" s="156"/>
      <c r="V195" s="156"/>
      <c r="W195" s="156"/>
      <c r="X195" s="114">
        <v>0</v>
      </c>
      <c r="Y195" s="114">
        <v>0</v>
      </c>
      <c r="Z195" s="114">
        <f t="shared" si="3"/>
        <v>0</v>
      </c>
      <c r="AA195" s="114">
        <v>0</v>
      </c>
      <c r="AB195" s="114">
        <v>0</v>
      </c>
      <c r="AC195" s="114">
        <v>0</v>
      </c>
      <c r="AD195" s="114">
        <v>0</v>
      </c>
      <c r="AE195" s="114"/>
      <c r="AF195" s="114">
        <v>0</v>
      </c>
      <c r="AG195" s="114">
        <v>0</v>
      </c>
      <c r="AH195" s="114">
        <v>0</v>
      </c>
      <c r="AI195" s="113"/>
      <c r="AK195"/>
      <c r="AL195"/>
      <c r="AM195"/>
    </row>
    <row r="196" spans="1:39" s="157" customFormat="1" x14ac:dyDescent="0.25">
      <c r="A196" s="113"/>
      <c r="B196" s="113"/>
      <c r="C196" s="113"/>
      <c r="D196" s="113"/>
      <c r="E196" s="113"/>
      <c r="F196" s="113"/>
      <c r="G196" s="113"/>
      <c r="H196" s="113"/>
      <c r="I196" s="113"/>
      <c r="J196" s="113"/>
      <c r="K196" s="114"/>
      <c r="L196" s="114"/>
      <c r="M196" s="114"/>
      <c r="N196" s="114"/>
      <c r="O196" s="114"/>
      <c r="P196" s="114"/>
      <c r="Q196" s="156"/>
      <c r="R196" s="156"/>
      <c r="S196" s="156"/>
      <c r="T196" s="156"/>
      <c r="U196" s="156"/>
      <c r="V196" s="156"/>
      <c r="W196" s="156"/>
      <c r="X196" s="114">
        <v>0</v>
      </c>
      <c r="Y196" s="114">
        <v>0</v>
      </c>
      <c r="Z196" s="114">
        <f t="shared" si="3"/>
        <v>0</v>
      </c>
      <c r="AA196" s="114">
        <v>0</v>
      </c>
      <c r="AB196" s="114">
        <v>0</v>
      </c>
      <c r="AC196" s="114">
        <v>0</v>
      </c>
      <c r="AD196" s="114">
        <v>0</v>
      </c>
      <c r="AE196" s="114"/>
      <c r="AF196" s="114">
        <v>0</v>
      </c>
      <c r="AG196" s="114">
        <v>0</v>
      </c>
      <c r="AH196" s="114">
        <v>0</v>
      </c>
      <c r="AI196" s="113"/>
      <c r="AK196"/>
      <c r="AL196"/>
      <c r="AM196"/>
    </row>
    <row r="197" spans="1:39" s="157" customFormat="1" x14ac:dyDescent="0.25">
      <c r="A197" s="113"/>
      <c r="B197" s="113"/>
      <c r="C197" s="113"/>
      <c r="D197" s="113"/>
      <c r="E197" s="113"/>
      <c r="F197" s="113"/>
      <c r="G197" s="113"/>
      <c r="H197" s="113"/>
      <c r="I197" s="113"/>
      <c r="J197" s="113"/>
      <c r="K197" s="114"/>
      <c r="L197" s="114"/>
      <c r="M197" s="114"/>
      <c r="N197" s="114"/>
      <c r="O197" s="114"/>
      <c r="P197" s="114"/>
      <c r="Q197" s="156"/>
      <c r="R197" s="156"/>
      <c r="S197" s="156"/>
      <c r="T197" s="156"/>
      <c r="U197" s="156"/>
      <c r="V197" s="156"/>
      <c r="W197" s="156"/>
      <c r="X197" s="114">
        <v>0</v>
      </c>
      <c r="Y197" s="114">
        <v>0</v>
      </c>
      <c r="Z197" s="114">
        <f t="shared" si="3"/>
        <v>0</v>
      </c>
      <c r="AA197" s="114">
        <v>0</v>
      </c>
      <c r="AB197" s="114">
        <v>0</v>
      </c>
      <c r="AC197" s="114">
        <v>0</v>
      </c>
      <c r="AD197" s="114">
        <v>0</v>
      </c>
      <c r="AE197" s="114"/>
      <c r="AF197" s="114">
        <v>0</v>
      </c>
      <c r="AG197" s="114">
        <v>0</v>
      </c>
      <c r="AH197" s="114">
        <v>0</v>
      </c>
      <c r="AI197" s="113"/>
      <c r="AK197"/>
      <c r="AL197"/>
      <c r="AM197"/>
    </row>
    <row r="198" spans="1:39" s="157" customFormat="1" x14ac:dyDescent="0.25">
      <c r="A198" s="113"/>
      <c r="B198" s="113"/>
      <c r="C198" s="113"/>
      <c r="D198" s="113"/>
      <c r="E198" s="113"/>
      <c r="F198" s="113"/>
      <c r="G198" s="113"/>
      <c r="H198" s="113"/>
      <c r="I198" s="113"/>
      <c r="J198" s="113"/>
      <c r="K198" s="114"/>
      <c r="L198" s="114"/>
      <c r="M198" s="114"/>
      <c r="N198" s="114"/>
      <c r="O198" s="114"/>
      <c r="P198" s="114"/>
      <c r="Q198" s="156"/>
      <c r="R198" s="156"/>
      <c r="S198" s="156"/>
      <c r="T198" s="156"/>
      <c r="U198" s="156"/>
      <c r="V198" s="156"/>
      <c r="W198" s="156"/>
      <c r="X198" s="114">
        <v>0</v>
      </c>
      <c r="Y198" s="114">
        <v>0</v>
      </c>
      <c r="Z198" s="114">
        <f t="shared" si="3"/>
        <v>0</v>
      </c>
      <c r="AA198" s="114">
        <v>0</v>
      </c>
      <c r="AB198" s="114">
        <v>0</v>
      </c>
      <c r="AC198" s="114">
        <v>0</v>
      </c>
      <c r="AD198" s="114">
        <v>0</v>
      </c>
      <c r="AE198" s="114"/>
      <c r="AF198" s="114">
        <v>0</v>
      </c>
      <c r="AG198" s="114">
        <v>0</v>
      </c>
      <c r="AH198" s="114">
        <v>0</v>
      </c>
      <c r="AI198" s="113"/>
      <c r="AK198"/>
      <c r="AL198"/>
      <c r="AM198"/>
    </row>
    <row r="199" spans="1:39" s="157" customFormat="1" x14ac:dyDescent="0.25">
      <c r="A199" s="113"/>
      <c r="B199" s="113"/>
      <c r="C199" s="113"/>
      <c r="D199" s="113"/>
      <c r="E199" s="113"/>
      <c r="F199" s="113"/>
      <c r="G199" s="113"/>
      <c r="H199" s="113"/>
      <c r="I199" s="113"/>
      <c r="J199" s="113"/>
      <c r="K199" s="114"/>
      <c r="L199" s="114"/>
      <c r="M199" s="114"/>
      <c r="N199" s="114"/>
      <c r="O199" s="114"/>
      <c r="P199" s="114"/>
      <c r="Q199" s="156"/>
      <c r="R199" s="156"/>
      <c r="S199" s="156"/>
      <c r="T199" s="156"/>
      <c r="U199" s="156"/>
      <c r="V199" s="156"/>
      <c r="W199" s="156"/>
      <c r="X199" s="114">
        <v>0</v>
      </c>
      <c r="Y199" s="114">
        <v>0</v>
      </c>
      <c r="Z199" s="114">
        <f t="shared" si="3"/>
        <v>0</v>
      </c>
      <c r="AA199" s="114">
        <v>0</v>
      </c>
      <c r="AB199" s="114">
        <v>0</v>
      </c>
      <c r="AC199" s="114">
        <v>0</v>
      </c>
      <c r="AD199" s="114">
        <v>0</v>
      </c>
      <c r="AE199" s="114"/>
      <c r="AF199" s="114">
        <v>0</v>
      </c>
      <c r="AG199" s="114">
        <v>0</v>
      </c>
      <c r="AH199" s="114">
        <v>0</v>
      </c>
      <c r="AI199" s="113"/>
      <c r="AK199"/>
      <c r="AL199"/>
      <c r="AM199"/>
    </row>
    <row r="200" spans="1:39" s="157" customFormat="1" x14ac:dyDescent="0.25">
      <c r="A200" s="113"/>
      <c r="B200" s="113"/>
      <c r="C200" s="113"/>
      <c r="D200" s="113"/>
      <c r="E200" s="113"/>
      <c r="F200" s="113"/>
      <c r="G200" s="113"/>
      <c r="H200" s="113"/>
      <c r="I200" s="113"/>
      <c r="J200" s="113"/>
      <c r="K200" s="114"/>
      <c r="L200" s="114"/>
      <c r="M200" s="114"/>
      <c r="N200" s="114"/>
      <c r="O200" s="114"/>
      <c r="P200" s="114"/>
      <c r="Q200" s="156"/>
      <c r="R200" s="156"/>
      <c r="S200" s="156"/>
      <c r="T200" s="156"/>
      <c r="U200" s="156"/>
      <c r="V200" s="156"/>
      <c r="W200" s="156"/>
      <c r="X200" s="114">
        <v>0</v>
      </c>
      <c r="Y200" s="114">
        <v>0</v>
      </c>
      <c r="Z200" s="114">
        <f t="shared" si="3"/>
        <v>0</v>
      </c>
      <c r="AA200" s="114">
        <v>0</v>
      </c>
      <c r="AB200" s="114">
        <v>0</v>
      </c>
      <c r="AC200" s="114">
        <v>0</v>
      </c>
      <c r="AD200" s="114">
        <v>0</v>
      </c>
      <c r="AE200" s="114"/>
      <c r="AF200" s="114">
        <v>0</v>
      </c>
      <c r="AG200" s="114">
        <v>0</v>
      </c>
      <c r="AH200" s="114">
        <v>0</v>
      </c>
      <c r="AI200" s="113"/>
      <c r="AK200"/>
      <c r="AL200"/>
      <c r="AM200"/>
    </row>
    <row r="201" spans="1:39" s="157" customFormat="1" x14ac:dyDescent="0.25">
      <c r="A201" s="113"/>
      <c r="B201" s="113"/>
      <c r="C201" s="113"/>
      <c r="D201" s="113"/>
      <c r="E201" s="113"/>
      <c r="F201" s="113"/>
      <c r="G201" s="113"/>
      <c r="H201" s="113"/>
      <c r="I201" s="113"/>
      <c r="J201" s="113"/>
      <c r="K201" s="114"/>
      <c r="L201" s="114"/>
      <c r="M201" s="114"/>
      <c r="N201" s="114"/>
      <c r="O201" s="114"/>
      <c r="P201" s="114"/>
      <c r="Q201" s="156"/>
      <c r="R201" s="156"/>
      <c r="S201" s="156"/>
      <c r="T201" s="156"/>
      <c r="U201" s="156"/>
      <c r="V201" s="156"/>
      <c r="W201" s="156"/>
      <c r="X201" s="114">
        <v>0</v>
      </c>
      <c r="Y201" s="114">
        <v>0</v>
      </c>
      <c r="Z201" s="114">
        <f t="shared" si="3"/>
        <v>0</v>
      </c>
      <c r="AA201" s="114">
        <v>0</v>
      </c>
      <c r="AB201" s="114">
        <v>0</v>
      </c>
      <c r="AC201" s="114">
        <v>0</v>
      </c>
      <c r="AD201" s="114">
        <v>0</v>
      </c>
      <c r="AE201" s="114"/>
      <c r="AF201" s="114">
        <v>0</v>
      </c>
      <c r="AG201" s="114">
        <v>0</v>
      </c>
      <c r="AH201" s="114">
        <v>0</v>
      </c>
      <c r="AI201" s="113"/>
      <c r="AK201"/>
      <c r="AL201"/>
      <c r="AM201"/>
    </row>
    <row r="202" spans="1:39" s="157" customFormat="1" x14ac:dyDescent="0.25">
      <c r="A202" s="113"/>
      <c r="B202" s="113"/>
      <c r="C202" s="113"/>
      <c r="D202" s="113"/>
      <c r="E202" s="113"/>
      <c r="F202" s="113"/>
      <c r="G202" s="113"/>
      <c r="H202" s="113"/>
      <c r="I202" s="113"/>
      <c r="J202" s="113"/>
      <c r="K202" s="114"/>
      <c r="L202" s="114"/>
      <c r="M202" s="114"/>
      <c r="N202" s="114"/>
      <c r="O202" s="114"/>
      <c r="P202" s="114"/>
      <c r="Q202" s="156"/>
      <c r="R202" s="156"/>
      <c r="S202" s="156"/>
      <c r="T202" s="156"/>
      <c r="U202" s="156"/>
      <c r="V202" s="156"/>
      <c r="W202" s="156"/>
      <c r="X202" s="114">
        <v>0</v>
      </c>
      <c r="Y202" s="114">
        <v>0</v>
      </c>
      <c r="Z202" s="114">
        <f t="shared" si="3"/>
        <v>0</v>
      </c>
      <c r="AA202" s="114">
        <v>0</v>
      </c>
      <c r="AB202" s="114">
        <v>0</v>
      </c>
      <c r="AC202" s="114">
        <v>0</v>
      </c>
      <c r="AD202" s="114">
        <v>0</v>
      </c>
      <c r="AE202" s="114"/>
      <c r="AF202" s="114">
        <v>0</v>
      </c>
      <c r="AG202" s="114">
        <v>0</v>
      </c>
      <c r="AH202" s="114">
        <v>0</v>
      </c>
      <c r="AI202" s="113"/>
      <c r="AK202"/>
      <c r="AL202"/>
      <c r="AM202"/>
    </row>
    <row r="203" spans="1:39" s="157" customFormat="1" x14ac:dyDescent="0.25">
      <c r="A203" s="113"/>
      <c r="B203" s="113"/>
      <c r="C203" s="113"/>
      <c r="D203" s="113"/>
      <c r="E203" s="113"/>
      <c r="F203" s="113"/>
      <c r="G203" s="113"/>
      <c r="H203" s="113"/>
      <c r="I203" s="113"/>
      <c r="J203" s="113"/>
      <c r="K203" s="114"/>
      <c r="L203" s="114"/>
      <c r="M203" s="114"/>
      <c r="N203" s="114"/>
      <c r="O203" s="114"/>
      <c r="P203" s="114"/>
      <c r="Q203" s="156"/>
      <c r="R203" s="156"/>
      <c r="S203" s="156"/>
      <c r="T203" s="156"/>
      <c r="U203" s="156"/>
      <c r="V203" s="156"/>
      <c r="W203" s="156"/>
      <c r="X203" s="114">
        <v>0</v>
      </c>
      <c r="Y203" s="114">
        <v>0</v>
      </c>
      <c r="Z203" s="114">
        <f t="shared" si="3"/>
        <v>0</v>
      </c>
      <c r="AA203" s="114">
        <v>0</v>
      </c>
      <c r="AB203" s="114">
        <v>0</v>
      </c>
      <c r="AC203" s="114">
        <v>0</v>
      </c>
      <c r="AD203" s="114">
        <v>0</v>
      </c>
      <c r="AE203" s="114"/>
      <c r="AF203" s="114">
        <v>0</v>
      </c>
      <c r="AG203" s="114">
        <v>0</v>
      </c>
      <c r="AH203" s="114">
        <v>0</v>
      </c>
      <c r="AI203" s="113"/>
      <c r="AK203"/>
      <c r="AL203"/>
      <c r="AM203"/>
    </row>
    <row r="204" spans="1:39" s="157" customFormat="1" x14ac:dyDescent="0.25">
      <c r="A204" s="113"/>
      <c r="B204" s="113"/>
      <c r="C204" s="113"/>
      <c r="D204" s="113"/>
      <c r="E204" s="113"/>
      <c r="F204" s="113"/>
      <c r="G204" s="113"/>
      <c r="H204" s="113"/>
      <c r="I204" s="113"/>
      <c r="J204" s="113"/>
      <c r="K204" s="114"/>
      <c r="L204" s="114"/>
      <c r="M204" s="114"/>
      <c r="N204" s="114"/>
      <c r="O204" s="114"/>
      <c r="P204" s="114"/>
      <c r="Q204" s="156"/>
      <c r="R204" s="156"/>
      <c r="S204" s="156"/>
      <c r="T204" s="156"/>
      <c r="U204" s="156"/>
      <c r="V204" s="156"/>
      <c r="W204" s="156"/>
      <c r="X204" s="114">
        <v>0</v>
      </c>
      <c r="Y204" s="114">
        <v>0</v>
      </c>
      <c r="Z204" s="114">
        <f t="shared" si="3"/>
        <v>0</v>
      </c>
      <c r="AA204" s="114">
        <v>0</v>
      </c>
      <c r="AB204" s="114">
        <v>0</v>
      </c>
      <c r="AC204" s="114">
        <v>0</v>
      </c>
      <c r="AD204" s="114">
        <v>0</v>
      </c>
      <c r="AE204" s="114"/>
      <c r="AF204" s="114">
        <v>0</v>
      </c>
      <c r="AG204" s="114">
        <v>0</v>
      </c>
      <c r="AH204" s="114">
        <v>0</v>
      </c>
      <c r="AI204" s="113"/>
      <c r="AK204"/>
      <c r="AL204"/>
      <c r="AM204"/>
    </row>
    <row r="205" spans="1:39" s="157" customFormat="1" x14ac:dyDescent="0.25">
      <c r="A205" s="113"/>
      <c r="B205" s="113"/>
      <c r="C205" s="113"/>
      <c r="D205" s="113"/>
      <c r="E205" s="113"/>
      <c r="F205" s="113"/>
      <c r="G205" s="113"/>
      <c r="H205" s="113"/>
      <c r="I205" s="113"/>
      <c r="J205" s="113"/>
      <c r="K205" s="114"/>
      <c r="L205" s="114"/>
      <c r="M205" s="114"/>
      <c r="N205" s="114"/>
      <c r="O205" s="114"/>
      <c r="P205" s="114"/>
      <c r="Q205" s="156"/>
      <c r="R205" s="156"/>
      <c r="S205" s="156"/>
      <c r="T205" s="156"/>
      <c r="U205" s="156"/>
      <c r="V205" s="156"/>
      <c r="W205" s="156"/>
      <c r="X205" s="114">
        <v>0</v>
      </c>
      <c r="Y205" s="114">
        <v>0</v>
      </c>
      <c r="Z205" s="114">
        <f t="shared" si="3"/>
        <v>0</v>
      </c>
      <c r="AA205" s="114">
        <v>0</v>
      </c>
      <c r="AB205" s="114">
        <v>0</v>
      </c>
      <c r="AC205" s="114">
        <v>0</v>
      </c>
      <c r="AD205" s="114">
        <v>0</v>
      </c>
      <c r="AE205" s="114"/>
      <c r="AF205" s="114">
        <v>0</v>
      </c>
      <c r="AG205" s="114">
        <v>0</v>
      </c>
      <c r="AH205" s="114">
        <v>0</v>
      </c>
      <c r="AI205" s="113"/>
      <c r="AK205"/>
      <c r="AL205"/>
      <c r="AM205"/>
    </row>
    <row r="206" spans="1:39" s="157" customFormat="1" x14ac:dyDescent="0.25">
      <c r="A206" s="113"/>
      <c r="B206" s="113"/>
      <c r="C206" s="113"/>
      <c r="D206" s="113"/>
      <c r="E206" s="113"/>
      <c r="F206" s="113"/>
      <c r="G206" s="113"/>
      <c r="H206" s="113"/>
      <c r="I206" s="113"/>
      <c r="J206" s="113"/>
      <c r="K206" s="114"/>
      <c r="L206" s="114"/>
      <c r="M206" s="114"/>
      <c r="N206" s="114"/>
      <c r="O206" s="114"/>
      <c r="P206" s="114"/>
      <c r="Q206" s="156"/>
      <c r="R206" s="156"/>
      <c r="S206" s="156"/>
      <c r="T206" s="156"/>
      <c r="U206" s="156"/>
      <c r="V206" s="156"/>
      <c r="W206" s="156"/>
      <c r="X206" s="114">
        <v>0</v>
      </c>
      <c r="Y206" s="114">
        <v>0</v>
      </c>
      <c r="Z206" s="114">
        <f t="shared" si="3"/>
        <v>0</v>
      </c>
      <c r="AA206" s="114">
        <v>0</v>
      </c>
      <c r="AB206" s="114">
        <v>0</v>
      </c>
      <c r="AC206" s="114">
        <v>0</v>
      </c>
      <c r="AD206" s="114">
        <v>0</v>
      </c>
      <c r="AE206" s="114"/>
      <c r="AF206" s="114">
        <v>0</v>
      </c>
      <c r="AG206" s="114">
        <v>0</v>
      </c>
      <c r="AH206" s="114">
        <v>0</v>
      </c>
      <c r="AI206" s="113"/>
      <c r="AK206"/>
      <c r="AL206"/>
      <c r="AM206"/>
    </row>
    <row r="207" spans="1:39" s="157" customFormat="1" x14ac:dyDescent="0.25">
      <c r="A207" s="113"/>
      <c r="B207" s="113"/>
      <c r="C207" s="113"/>
      <c r="D207" s="113"/>
      <c r="E207" s="113"/>
      <c r="F207" s="113"/>
      <c r="G207" s="113"/>
      <c r="H207" s="113"/>
      <c r="I207" s="113"/>
      <c r="J207" s="113"/>
      <c r="K207" s="114"/>
      <c r="L207" s="114"/>
      <c r="M207" s="114"/>
      <c r="N207" s="114"/>
      <c r="O207" s="114"/>
      <c r="P207" s="114"/>
      <c r="Q207" s="156"/>
      <c r="R207" s="156"/>
      <c r="S207" s="156"/>
      <c r="T207" s="156"/>
      <c r="U207" s="156"/>
      <c r="V207" s="156"/>
      <c r="W207" s="156"/>
      <c r="X207" s="114">
        <v>0</v>
      </c>
      <c r="Y207" s="114">
        <v>0</v>
      </c>
      <c r="Z207" s="114">
        <f t="shared" si="3"/>
        <v>0</v>
      </c>
      <c r="AA207" s="114">
        <v>0</v>
      </c>
      <c r="AB207" s="114">
        <v>0</v>
      </c>
      <c r="AC207" s="114">
        <v>0</v>
      </c>
      <c r="AD207" s="114">
        <v>0</v>
      </c>
      <c r="AE207" s="114"/>
      <c r="AF207" s="114">
        <v>0</v>
      </c>
      <c r="AG207" s="114">
        <v>0</v>
      </c>
      <c r="AH207" s="114">
        <v>0</v>
      </c>
      <c r="AI207" s="113"/>
      <c r="AK207"/>
      <c r="AL207"/>
      <c r="AM207"/>
    </row>
    <row r="208" spans="1:39" s="157" customFormat="1" x14ac:dyDescent="0.25">
      <c r="A208" s="113"/>
      <c r="B208" s="113"/>
      <c r="C208" s="113"/>
      <c r="D208" s="113"/>
      <c r="E208" s="113"/>
      <c r="F208" s="113"/>
      <c r="G208" s="113"/>
      <c r="H208" s="113"/>
      <c r="I208" s="113"/>
      <c r="J208" s="113"/>
      <c r="K208" s="114"/>
      <c r="L208" s="114"/>
      <c r="M208" s="114"/>
      <c r="N208" s="114"/>
      <c r="O208" s="114"/>
      <c r="P208" s="114"/>
      <c r="Q208" s="156"/>
      <c r="R208" s="156"/>
      <c r="S208" s="156"/>
      <c r="T208" s="156"/>
      <c r="U208" s="156"/>
      <c r="V208" s="156"/>
      <c r="W208" s="156"/>
      <c r="X208" s="114">
        <v>0</v>
      </c>
      <c r="Y208" s="114">
        <v>0</v>
      </c>
      <c r="Z208" s="114">
        <f t="shared" si="3"/>
        <v>0</v>
      </c>
      <c r="AA208" s="114">
        <v>0</v>
      </c>
      <c r="AB208" s="114">
        <v>0</v>
      </c>
      <c r="AC208" s="114">
        <v>0</v>
      </c>
      <c r="AD208" s="114">
        <v>0</v>
      </c>
      <c r="AE208" s="114"/>
      <c r="AF208" s="114">
        <v>0</v>
      </c>
      <c r="AG208" s="114">
        <v>0</v>
      </c>
      <c r="AH208" s="114">
        <v>0</v>
      </c>
      <c r="AI208" s="113"/>
      <c r="AK208"/>
      <c r="AL208"/>
      <c r="AM208"/>
    </row>
    <row r="209" spans="1:39" s="157" customFormat="1" x14ac:dyDescent="0.25">
      <c r="A209" s="113"/>
      <c r="B209" s="113"/>
      <c r="C209" s="113"/>
      <c r="D209" s="113"/>
      <c r="E209" s="113"/>
      <c r="F209" s="113"/>
      <c r="G209" s="113"/>
      <c r="H209" s="113"/>
      <c r="I209" s="113"/>
      <c r="J209" s="113"/>
      <c r="K209" s="114"/>
      <c r="L209" s="114"/>
      <c r="M209" s="114"/>
      <c r="N209" s="114"/>
      <c r="O209" s="114"/>
      <c r="P209" s="114"/>
      <c r="Q209" s="156"/>
      <c r="R209" s="156"/>
      <c r="S209" s="156"/>
      <c r="T209" s="156"/>
      <c r="U209" s="156"/>
      <c r="V209" s="156"/>
      <c r="W209" s="156"/>
      <c r="X209" s="114">
        <v>0</v>
      </c>
      <c r="Y209" s="114">
        <v>0</v>
      </c>
      <c r="Z209" s="114">
        <f t="shared" si="3"/>
        <v>0</v>
      </c>
      <c r="AA209" s="114">
        <v>0</v>
      </c>
      <c r="AB209" s="114">
        <v>0</v>
      </c>
      <c r="AC209" s="114">
        <v>0</v>
      </c>
      <c r="AD209" s="114">
        <v>0</v>
      </c>
      <c r="AE209" s="114"/>
      <c r="AF209" s="114">
        <v>0</v>
      </c>
      <c r="AG209" s="114">
        <v>0</v>
      </c>
      <c r="AH209" s="114">
        <v>0</v>
      </c>
      <c r="AI209" s="113"/>
      <c r="AK209"/>
      <c r="AL209"/>
      <c r="AM209"/>
    </row>
    <row r="210" spans="1:39" s="157" customFormat="1" x14ac:dyDescent="0.25">
      <c r="A210" s="113"/>
      <c r="B210" s="113"/>
      <c r="C210" s="113"/>
      <c r="D210" s="113"/>
      <c r="E210" s="113"/>
      <c r="F210" s="113"/>
      <c r="G210" s="113"/>
      <c r="H210" s="113"/>
      <c r="I210" s="113"/>
      <c r="J210" s="113"/>
      <c r="K210" s="114"/>
      <c r="L210" s="114"/>
      <c r="M210" s="114"/>
      <c r="N210" s="114"/>
      <c r="O210" s="114"/>
      <c r="P210" s="114"/>
      <c r="Q210" s="156"/>
      <c r="R210" s="156"/>
      <c r="S210" s="156"/>
      <c r="T210" s="156"/>
      <c r="U210" s="156"/>
      <c r="V210" s="156"/>
      <c r="W210" s="156"/>
      <c r="X210" s="114">
        <v>0</v>
      </c>
      <c r="Y210" s="114">
        <v>0</v>
      </c>
      <c r="Z210" s="114">
        <f t="shared" si="3"/>
        <v>0</v>
      </c>
      <c r="AA210" s="114">
        <v>0</v>
      </c>
      <c r="AB210" s="114">
        <v>0</v>
      </c>
      <c r="AC210" s="114">
        <v>0</v>
      </c>
      <c r="AD210" s="114">
        <v>0</v>
      </c>
      <c r="AE210" s="114"/>
      <c r="AF210" s="114">
        <v>0</v>
      </c>
      <c r="AG210" s="114">
        <v>0</v>
      </c>
      <c r="AH210" s="114">
        <v>0</v>
      </c>
      <c r="AI210" s="113"/>
      <c r="AK210"/>
      <c r="AL210"/>
      <c r="AM210"/>
    </row>
    <row r="211" spans="1:39" s="157" customFormat="1" x14ac:dyDescent="0.25">
      <c r="A211" s="113"/>
      <c r="B211" s="113"/>
      <c r="C211" s="113"/>
      <c r="D211" s="113"/>
      <c r="E211" s="113"/>
      <c r="F211" s="113"/>
      <c r="G211" s="113"/>
      <c r="H211" s="113"/>
      <c r="I211" s="113"/>
      <c r="J211" s="113"/>
      <c r="K211" s="114"/>
      <c r="L211" s="114"/>
      <c r="M211" s="114"/>
      <c r="N211" s="114"/>
      <c r="O211" s="114"/>
      <c r="P211" s="114"/>
      <c r="Q211" s="156"/>
      <c r="R211" s="156"/>
      <c r="S211" s="156"/>
      <c r="T211" s="156"/>
      <c r="U211" s="156"/>
      <c r="V211" s="156"/>
      <c r="W211" s="156"/>
      <c r="X211" s="114">
        <v>0</v>
      </c>
      <c r="Y211" s="114">
        <v>0</v>
      </c>
      <c r="Z211" s="114">
        <f t="shared" si="3"/>
        <v>0</v>
      </c>
      <c r="AA211" s="114">
        <v>0</v>
      </c>
      <c r="AB211" s="114">
        <v>0</v>
      </c>
      <c r="AC211" s="114">
        <v>0</v>
      </c>
      <c r="AD211" s="114">
        <v>0</v>
      </c>
      <c r="AE211" s="114"/>
      <c r="AF211" s="114">
        <v>0</v>
      </c>
      <c r="AG211" s="114">
        <v>0</v>
      </c>
      <c r="AH211" s="114">
        <v>0</v>
      </c>
      <c r="AI211" s="113"/>
      <c r="AK211"/>
      <c r="AL211"/>
      <c r="AM211"/>
    </row>
    <row r="212" spans="1:39" s="157" customFormat="1" x14ac:dyDescent="0.25">
      <c r="A212" s="113"/>
      <c r="B212" s="113"/>
      <c r="C212" s="113"/>
      <c r="D212" s="113"/>
      <c r="E212" s="113"/>
      <c r="F212" s="113"/>
      <c r="G212" s="113"/>
      <c r="H212" s="113"/>
      <c r="I212" s="113"/>
      <c r="J212" s="113"/>
      <c r="K212" s="114"/>
      <c r="L212" s="114"/>
      <c r="M212" s="114"/>
      <c r="N212" s="114"/>
      <c r="O212" s="114"/>
      <c r="P212" s="114"/>
      <c r="Q212" s="156"/>
      <c r="R212" s="156"/>
      <c r="S212" s="156"/>
      <c r="T212" s="156"/>
      <c r="U212" s="156"/>
      <c r="V212" s="156"/>
      <c r="W212" s="156"/>
      <c r="X212" s="114">
        <v>0</v>
      </c>
      <c r="Y212" s="114">
        <v>0</v>
      </c>
      <c r="Z212" s="114">
        <f t="shared" si="3"/>
        <v>0</v>
      </c>
      <c r="AA212" s="114">
        <v>0</v>
      </c>
      <c r="AB212" s="114">
        <v>0</v>
      </c>
      <c r="AC212" s="114">
        <v>0</v>
      </c>
      <c r="AD212" s="114">
        <v>0</v>
      </c>
      <c r="AE212" s="114"/>
      <c r="AF212" s="114">
        <v>0</v>
      </c>
      <c r="AG212" s="114">
        <v>0</v>
      </c>
      <c r="AH212" s="114">
        <v>0</v>
      </c>
      <c r="AI212" s="113"/>
      <c r="AK212"/>
      <c r="AL212"/>
      <c r="AM212"/>
    </row>
    <row r="213" spans="1:39" s="157" customFormat="1" x14ac:dyDescent="0.25">
      <c r="A213" s="113"/>
      <c r="B213" s="113"/>
      <c r="C213" s="113"/>
      <c r="D213" s="113"/>
      <c r="E213" s="113"/>
      <c r="F213" s="113"/>
      <c r="G213" s="113"/>
      <c r="H213" s="113"/>
      <c r="I213" s="113"/>
      <c r="J213" s="113"/>
      <c r="K213" s="114"/>
      <c r="L213" s="114"/>
      <c r="M213" s="114"/>
      <c r="N213" s="114"/>
      <c r="O213" s="114"/>
      <c r="P213" s="114"/>
      <c r="Q213" s="156"/>
      <c r="R213" s="156"/>
      <c r="S213" s="156"/>
      <c r="T213" s="156"/>
      <c r="U213" s="156"/>
      <c r="V213" s="156"/>
      <c r="W213" s="156"/>
      <c r="X213" s="114">
        <v>0</v>
      </c>
      <c r="Y213" s="114">
        <v>0</v>
      </c>
      <c r="Z213" s="114">
        <f t="shared" si="3"/>
        <v>0</v>
      </c>
      <c r="AA213" s="114">
        <v>0</v>
      </c>
      <c r="AB213" s="114">
        <v>0</v>
      </c>
      <c r="AC213" s="114">
        <v>0</v>
      </c>
      <c r="AD213" s="114">
        <v>0</v>
      </c>
      <c r="AE213" s="114"/>
      <c r="AF213" s="114">
        <v>0</v>
      </c>
      <c r="AG213" s="114">
        <v>0</v>
      </c>
      <c r="AH213" s="114">
        <v>0</v>
      </c>
      <c r="AI213" s="113"/>
      <c r="AK213"/>
      <c r="AL213"/>
      <c r="AM213"/>
    </row>
    <row r="214" spans="1:39" s="157" customFormat="1" x14ac:dyDescent="0.25">
      <c r="A214" s="113"/>
      <c r="B214" s="113"/>
      <c r="C214" s="113"/>
      <c r="D214" s="113"/>
      <c r="E214" s="113"/>
      <c r="F214" s="113"/>
      <c r="G214" s="113"/>
      <c r="H214" s="113"/>
      <c r="I214" s="113"/>
      <c r="J214" s="113"/>
      <c r="K214" s="114"/>
      <c r="L214" s="114"/>
      <c r="M214" s="114"/>
      <c r="N214" s="114"/>
      <c r="O214" s="114"/>
      <c r="P214" s="114"/>
      <c r="Q214" s="156"/>
      <c r="R214" s="156"/>
      <c r="S214" s="156"/>
      <c r="T214" s="156"/>
      <c r="U214" s="156"/>
      <c r="V214" s="156"/>
      <c r="W214" s="156"/>
      <c r="X214" s="114">
        <v>0</v>
      </c>
      <c r="Y214" s="114">
        <v>0</v>
      </c>
      <c r="Z214" s="114">
        <f t="shared" si="3"/>
        <v>0</v>
      </c>
      <c r="AA214" s="114">
        <v>0</v>
      </c>
      <c r="AB214" s="114">
        <v>0</v>
      </c>
      <c r="AC214" s="114">
        <v>0</v>
      </c>
      <c r="AD214" s="114">
        <v>0</v>
      </c>
      <c r="AE214" s="114"/>
      <c r="AF214" s="114">
        <v>0</v>
      </c>
      <c r="AG214" s="114">
        <v>0</v>
      </c>
      <c r="AH214" s="114">
        <v>0</v>
      </c>
      <c r="AI214" s="113"/>
      <c r="AK214"/>
      <c r="AL214"/>
      <c r="AM214"/>
    </row>
    <row r="215" spans="1:39" s="157" customFormat="1" x14ac:dyDescent="0.25">
      <c r="A215" s="113"/>
      <c r="B215" s="113"/>
      <c r="C215" s="113"/>
      <c r="D215" s="113"/>
      <c r="E215" s="113"/>
      <c r="F215" s="113"/>
      <c r="G215" s="113"/>
      <c r="H215" s="113"/>
      <c r="I215" s="113"/>
      <c r="J215" s="113"/>
      <c r="K215" s="114"/>
      <c r="L215" s="114"/>
      <c r="M215" s="114"/>
      <c r="N215" s="114"/>
      <c r="O215" s="114"/>
      <c r="P215" s="114"/>
      <c r="Q215" s="156"/>
      <c r="R215" s="156"/>
      <c r="S215" s="156"/>
      <c r="T215" s="156"/>
      <c r="U215" s="156"/>
      <c r="V215" s="156"/>
      <c r="W215" s="156"/>
      <c r="X215" s="114">
        <v>0</v>
      </c>
      <c r="Y215" s="114">
        <v>0</v>
      </c>
      <c r="Z215" s="114">
        <f t="shared" si="3"/>
        <v>0</v>
      </c>
      <c r="AA215" s="114">
        <v>0</v>
      </c>
      <c r="AB215" s="114">
        <v>0</v>
      </c>
      <c r="AC215" s="114">
        <v>0</v>
      </c>
      <c r="AD215" s="114">
        <v>0</v>
      </c>
      <c r="AE215" s="114"/>
      <c r="AF215" s="114">
        <v>0</v>
      </c>
      <c r="AG215" s="114">
        <v>0</v>
      </c>
      <c r="AH215" s="114">
        <v>0</v>
      </c>
      <c r="AI215" s="113"/>
      <c r="AK215"/>
      <c r="AL215"/>
      <c r="AM215"/>
    </row>
    <row r="216" spans="1:39" s="157" customFormat="1" x14ac:dyDescent="0.25">
      <c r="A216" s="113"/>
      <c r="B216" s="113"/>
      <c r="C216" s="113"/>
      <c r="D216" s="113"/>
      <c r="E216" s="113"/>
      <c r="F216" s="113"/>
      <c r="G216" s="113"/>
      <c r="H216" s="113"/>
      <c r="I216" s="113"/>
      <c r="J216" s="113"/>
      <c r="K216" s="114"/>
      <c r="L216" s="114"/>
      <c r="M216" s="114"/>
      <c r="N216" s="114"/>
      <c r="O216" s="114"/>
      <c r="P216" s="114"/>
      <c r="Q216" s="156"/>
      <c r="R216" s="156"/>
      <c r="S216" s="156"/>
      <c r="T216" s="156"/>
      <c r="U216" s="156"/>
      <c r="V216" s="156"/>
      <c r="W216" s="156"/>
      <c r="X216" s="114">
        <v>0</v>
      </c>
      <c r="Y216" s="114">
        <v>0</v>
      </c>
      <c r="Z216" s="114">
        <f t="shared" si="3"/>
        <v>0</v>
      </c>
      <c r="AA216" s="114">
        <v>0</v>
      </c>
      <c r="AB216" s="114">
        <v>0</v>
      </c>
      <c r="AC216" s="114">
        <v>0</v>
      </c>
      <c r="AD216" s="114">
        <v>0</v>
      </c>
      <c r="AE216" s="114"/>
      <c r="AF216" s="114">
        <v>0</v>
      </c>
      <c r="AG216" s="114">
        <v>0</v>
      </c>
      <c r="AH216" s="114">
        <v>0</v>
      </c>
      <c r="AI216" s="113"/>
      <c r="AK216"/>
      <c r="AL216"/>
      <c r="AM216"/>
    </row>
    <row r="217" spans="1:39" s="157" customFormat="1" x14ac:dyDescent="0.25">
      <c r="A217" s="113"/>
      <c r="B217" s="113"/>
      <c r="C217" s="113"/>
      <c r="D217" s="113"/>
      <c r="E217" s="113"/>
      <c r="F217" s="113"/>
      <c r="G217" s="113"/>
      <c r="H217" s="113"/>
      <c r="I217" s="113"/>
      <c r="J217" s="113"/>
      <c r="K217" s="114"/>
      <c r="L217" s="114"/>
      <c r="M217" s="114"/>
      <c r="N217" s="114"/>
      <c r="O217" s="114"/>
      <c r="P217" s="114"/>
      <c r="Q217" s="156"/>
      <c r="R217" s="156"/>
      <c r="S217" s="156"/>
      <c r="T217" s="156"/>
      <c r="U217" s="156"/>
      <c r="V217" s="156"/>
      <c r="W217" s="156"/>
      <c r="X217" s="114">
        <v>0</v>
      </c>
      <c r="Y217" s="114">
        <v>0</v>
      </c>
      <c r="Z217" s="114">
        <f t="shared" si="3"/>
        <v>0</v>
      </c>
      <c r="AA217" s="114">
        <v>0</v>
      </c>
      <c r="AB217" s="114">
        <v>0</v>
      </c>
      <c r="AC217" s="114">
        <v>0</v>
      </c>
      <c r="AD217" s="114">
        <v>0</v>
      </c>
      <c r="AE217" s="114"/>
      <c r="AF217" s="114">
        <v>0</v>
      </c>
      <c r="AG217" s="114">
        <v>0</v>
      </c>
      <c r="AH217" s="114">
        <v>0</v>
      </c>
      <c r="AI217" s="113"/>
      <c r="AK217"/>
      <c r="AL217"/>
      <c r="AM217"/>
    </row>
    <row r="218" spans="1:39" s="157" customFormat="1" x14ac:dyDescent="0.25">
      <c r="A218" s="113"/>
      <c r="B218" s="113"/>
      <c r="C218" s="113"/>
      <c r="D218" s="113"/>
      <c r="E218" s="113"/>
      <c r="F218" s="113"/>
      <c r="G218" s="113"/>
      <c r="H218" s="113"/>
      <c r="I218" s="113"/>
      <c r="J218" s="113"/>
      <c r="K218" s="114"/>
      <c r="L218" s="114"/>
      <c r="M218" s="114"/>
      <c r="N218" s="114"/>
      <c r="O218" s="114"/>
      <c r="P218" s="114"/>
      <c r="Q218" s="156"/>
      <c r="R218" s="156"/>
      <c r="S218" s="156"/>
      <c r="T218" s="156"/>
      <c r="U218" s="156"/>
      <c r="V218" s="156"/>
      <c r="W218" s="156"/>
      <c r="X218" s="114">
        <v>0</v>
      </c>
      <c r="Y218" s="114">
        <v>0</v>
      </c>
      <c r="Z218" s="114">
        <f t="shared" si="3"/>
        <v>0</v>
      </c>
      <c r="AA218" s="114">
        <v>0</v>
      </c>
      <c r="AB218" s="114">
        <v>0</v>
      </c>
      <c r="AC218" s="114">
        <v>0</v>
      </c>
      <c r="AD218" s="114">
        <v>0</v>
      </c>
      <c r="AE218" s="114"/>
      <c r="AF218" s="114">
        <v>0</v>
      </c>
      <c r="AG218" s="114">
        <v>0</v>
      </c>
      <c r="AH218" s="114">
        <v>0</v>
      </c>
      <c r="AI218" s="113"/>
      <c r="AK218"/>
      <c r="AL218"/>
      <c r="AM218"/>
    </row>
    <row r="219" spans="1:39" s="157" customFormat="1" x14ac:dyDescent="0.25">
      <c r="A219" s="113"/>
      <c r="B219" s="113"/>
      <c r="C219" s="113"/>
      <c r="D219" s="113"/>
      <c r="E219" s="113"/>
      <c r="F219" s="113"/>
      <c r="G219" s="113"/>
      <c r="H219" s="113"/>
      <c r="I219" s="113"/>
      <c r="J219" s="113"/>
      <c r="K219" s="114"/>
      <c r="L219" s="114"/>
      <c r="M219" s="114"/>
      <c r="N219" s="114"/>
      <c r="O219" s="114"/>
      <c r="P219" s="114"/>
      <c r="Q219" s="156"/>
      <c r="R219" s="156"/>
      <c r="S219" s="156"/>
      <c r="T219" s="156"/>
      <c r="U219" s="156"/>
      <c r="V219" s="156"/>
      <c r="W219" s="156"/>
      <c r="X219" s="114">
        <v>0</v>
      </c>
      <c r="Y219" s="114">
        <v>0</v>
      </c>
      <c r="Z219" s="114">
        <f t="shared" si="3"/>
        <v>0</v>
      </c>
      <c r="AA219" s="114">
        <v>0</v>
      </c>
      <c r="AB219" s="114">
        <v>0</v>
      </c>
      <c r="AC219" s="114">
        <v>0</v>
      </c>
      <c r="AD219" s="114">
        <v>0</v>
      </c>
      <c r="AE219" s="114"/>
      <c r="AF219" s="114">
        <v>0</v>
      </c>
      <c r="AG219" s="114">
        <v>0</v>
      </c>
      <c r="AH219" s="114">
        <v>0</v>
      </c>
      <c r="AI219" s="113"/>
      <c r="AK219"/>
      <c r="AL219"/>
      <c r="AM219"/>
    </row>
    <row r="220" spans="1:39" s="157" customFormat="1" x14ac:dyDescent="0.25">
      <c r="A220" s="113"/>
      <c r="B220" s="113"/>
      <c r="C220" s="113"/>
      <c r="D220" s="113"/>
      <c r="E220" s="113"/>
      <c r="F220" s="113"/>
      <c r="G220" s="113"/>
      <c r="H220" s="113"/>
      <c r="I220" s="113"/>
      <c r="J220" s="113"/>
      <c r="K220" s="114"/>
      <c r="L220" s="114"/>
      <c r="M220" s="114"/>
      <c r="N220" s="114"/>
      <c r="O220" s="114"/>
      <c r="P220" s="114"/>
      <c r="Q220" s="156"/>
      <c r="R220" s="156"/>
      <c r="S220" s="156"/>
      <c r="T220" s="156"/>
      <c r="U220" s="156"/>
      <c r="V220" s="156"/>
      <c r="W220" s="156"/>
      <c r="X220" s="114">
        <v>0</v>
      </c>
      <c r="Y220" s="114">
        <v>0</v>
      </c>
      <c r="Z220" s="114">
        <f t="shared" si="3"/>
        <v>0</v>
      </c>
      <c r="AA220" s="114">
        <v>0</v>
      </c>
      <c r="AB220" s="114">
        <v>0</v>
      </c>
      <c r="AC220" s="114">
        <v>0</v>
      </c>
      <c r="AD220" s="114">
        <v>0</v>
      </c>
      <c r="AE220" s="114"/>
      <c r="AF220" s="114">
        <v>0</v>
      </c>
      <c r="AG220" s="114">
        <v>0</v>
      </c>
      <c r="AH220" s="114">
        <v>0</v>
      </c>
      <c r="AI220" s="113"/>
      <c r="AK220"/>
      <c r="AL220"/>
      <c r="AM220"/>
    </row>
    <row r="221" spans="1:39" s="157" customFormat="1" x14ac:dyDescent="0.25">
      <c r="A221" s="113"/>
      <c r="B221" s="113"/>
      <c r="C221" s="113"/>
      <c r="D221" s="113"/>
      <c r="E221" s="113"/>
      <c r="F221" s="113"/>
      <c r="G221" s="113"/>
      <c r="H221" s="113"/>
      <c r="I221" s="113"/>
      <c r="J221" s="113"/>
      <c r="K221" s="114"/>
      <c r="L221" s="114"/>
      <c r="M221" s="114"/>
      <c r="N221" s="114"/>
      <c r="O221" s="114"/>
      <c r="P221" s="114"/>
      <c r="Q221" s="156"/>
      <c r="R221" s="156"/>
      <c r="S221" s="156"/>
      <c r="T221" s="156"/>
      <c r="U221" s="156"/>
      <c r="V221" s="156"/>
      <c r="W221" s="156"/>
      <c r="X221" s="114">
        <v>0</v>
      </c>
      <c r="Y221" s="114">
        <v>0</v>
      </c>
      <c r="Z221" s="114">
        <f t="shared" si="3"/>
        <v>0</v>
      </c>
      <c r="AA221" s="114">
        <v>0</v>
      </c>
      <c r="AB221" s="114">
        <v>0</v>
      </c>
      <c r="AC221" s="114">
        <v>0</v>
      </c>
      <c r="AD221" s="114">
        <v>0</v>
      </c>
      <c r="AE221" s="114"/>
      <c r="AF221" s="114">
        <v>0</v>
      </c>
      <c r="AG221" s="114">
        <v>0</v>
      </c>
      <c r="AH221" s="114">
        <v>0</v>
      </c>
      <c r="AI221" s="113"/>
      <c r="AK221"/>
      <c r="AL221"/>
      <c r="AM221"/>
    </row>
    <row r="222" spans="1:39" s="157" customFormat="1" x14ac:dyDescent="0.25">
      <c r="A222" s="113"/>
      <c r="B222" s="113"/>
      <c r="C222" s="113"/>
      <c r="D222" s="113"/>
      <c r="E222" s="113"/>
      <c r="F222" s="113"/>
      <c r="G222" s="113"/>
      <c r="H222" s="113"/>
      <c r="I222" s="113"/>
      <c r="J222" s="113"/>
      <c r="K222" s="114"/>
      <c r="L222" s="114"/>
      <c r="M222" s="114"/>
      <c r="N222" s="114"/>
      <c r="O222" s="114"/>
      <c r="P222" s="114"/>
      <c r="Q222" s="156"/>
      <c r="R222" s="156"/>
      <c r="S222" s="156"/>
      <c r="T222" s="156"/>
      <c r="U222" s="156"/>
      <c r="V222" s="156"/>
      <c r="W222" s="156"/>
      <c r="X222" s="114">
        <v>0</v>
      </c>
      <c r="Y222" s="114">
        <v>0</v>
      </c>
      <c r="Z222" s="114">
        <f t="shared" si="3"/>
        <v>0</v>
      </c>
      <c r="AA222" s="114">
        <v>0</v>
      </c>
      <c r="AB222" s="114">
        <v>0</v>
      </c>
      <c r="AC222" s="114">
        <v>0</v>
      </c>
      <c r="AD222" s="114">
        <v>0</v>
      </c>
      <c r="AE222" s="114"/>
      <c r="AF222" s="114">
        <v>0</v>
      </c>
      <c r="AG222" s="114">
        <v>0</v>
      </c>
      <c r="AH222" s="114">
        <v>0</v>
      </c>
      <c r="AI222" s="113"/>
      <c r="AK222"/>
      <c r="AL222"/>
      <c r="AM222"/>
    </row>
    <row r="223" spans="1:39" s="157" customFormat="1" x14ac:dyDescent="0.25">
      <c r="A223" s="113"/>
      <c r="B223" s="113"/>
      <c r="C223" s="113"/>
      <c r="D223" s="113"/>
      <c r="E223" s="113"/>
      <c r="F223" s="113"/>
      <c r="G223" s="113"/>
      <c r="H223" s="113"/>
      <c r="I223" s="113"/>
      <c r="J223" s="113"/>
      <c r="K223" s="114"/>
      <c r="L223" s="114"/>
      <c r="M223" s="114"/>
      <c r="N223" s="114"/>
      <c r="O223" s="114"/>
      <c r="P223" s="114"/>
      <c r="Q223" s="156"/>
      <c r="R223" s="156"/>
      <c r="S223" s="156"/>
      <c r="T223" s="156"/>
      <c r="U223" s="156"/>
      <c r="V223" s="156"/>
      <c r="W223" s="156"/>
      <c r="X223" s="114">
        <v>0</v>
      </c>
      <c r="Y223" s="114">
        <v>0</v>
      </c>
      <c r="Z223" s="114">
        <f t="shared" si="3"/>
        <v>0</v>
      </c>
      <c r="AA223" s="114">
        <v>0</v>
      </c>
      <c r="AB223" s="114">
        <v>0</v>
      </c>
      <c r="AC223" s="114">
        <v>0</v>
      </c>
      <c r="AD223" s="114">
        <v>0</v>
      </c>
      <c r="AE223" s="114"/>
      <c r="AF223" s="114">
        <v>0</v>
      </c>
      <c r="AG223" s="114">
        <v>0</v>
      </c>
      <c r="AH223" s="114">
        <v>0</v>
      </c>
      <c r="AI223" s="113"/>
      <c r="AK223"/>
      <c r="AL223"/>
      <c r="AM223"/>
    </row>
    <row r="224" spans="1:39" s="157" customFormat="1" x14ac:dyDescent="0.25">
      <c r="A224" s="113"/>
      <c r="B224" s="113"/>
      <c r="C224" s="113"/>
      <c r="D224" s="113"/>
      <c r="E224" s="113"/>
      <c r="F224" s="113"/>
      <c r="G224" s="113"/>
      <c r="H224" s="113"/>
      <c r="I224" s="113"/>
      <c r="J224" s="113"/>
      <c r="K224" s="114"/>
      <c r="L224" s="114"/>
      <c r="M224" s="114"/>
      <c r="N224" s="114"/>
      <c r="O224" s="114"/>
      <c r="P224" s="114"/>
      <c r="Q224" s="156"/>
      <c r="R224" s="156"/>
      <c r="S224" s="156"/>
      <c r="T224" s="156"/>
      <c r="U224" s="156"/>
      <c r="V224" s="156"/>
      <c r="W224" s="156"/>
      <c r="X224" s="114">
        <v>0</v>
      </c>
      <c r="Y224" s="114">
        <v>0</v>
      </c>
      <c r="Z224" s="114">
        <f t="shared" si="3"/>
        <v>0</v>
      </c>
      <c r="AA224" s="114">
        <v>0</v>
      </c>
      <c r="AB224" s="114">
        <v>0</v>
      </c>
      <c r="AC224" s="114">
        <v>0</v>
      </c>
      <c r="AD224" s="114">
        <v>0</v>
      </c>
      <c r="AE224" s="114"/>
      <c r="AF224" s="114">
        <v>0</v>
      </c>
      <c r="AG224" s="114">
        <v>0</v>
      </c>
      <c r="AH224" s="114">
        <v>0</v>
      </c>
      <c r="AI224" s="113"/>
      <c r="AK224"/>
      <c r="AL224"/>
      <c r="AM224"/>
    </row>
    <row r="225" spans="1:39" s="157" customFormat="1" x14ac:dyDescent="0.25">
      <c r="A225" s="113"/>
      <c r="B225" s="113"/>
      <c r="C225" s="113"/>
      <c r="D225" s="113"/>
      <c r="E225" s="113"/>
      <c r="F225" s="113"/>
      <c r="G225" s="113"/>
      <c r="H225" s="113"/>
      <c r="I225" s="113"/>
      <c r="J225" s="113"/>
      <c r="K225" s="114"/>
      <c r="L225" s="114"/>
      <c r="M225" s="114"/>
      <c r="N225" s="114"/>
      <c r="O225" s="114"/>
      <c r="P225" s="114"/>
      <c r="Q225" s="156"/>
      <c r="R225" s="156"/>
      <c r="S225" s="156"/>
      <c r="T225" s="156"/>
      <c r="U225" s="156"/>
      <c r="V225" s="156"/>
      <c r="W225" s="156"/>
      <c r="X225" s="114">
        <v>0</v>
      </c>
      <c r="Y225" s="114">
        <v>0</v>
      </c>
      <c r="Z225" s="114">
        <f t="shared" si="3"/>
        <v>0</v>
      </c>
      <c r="AA225" s="114">
        <v>0</v>
      </c>
      <c r="AB225" s="114">
        <v>0</v>
      </c>
      <c r="AC225" s="114">
        <v>0</v>
      </c>
      <c r="AD225" s="114">
        <v>0</v>
      </c>
      <c r="AE225" s="114"/>
      <c r="AF225" s="114">
        <v>0</v>
      </c>
      <c r="AG225" s="114">
        <v>0</v>
      </c>
      <c r="AH225" s="114">
        <v>0</v>
      </c>
      <c r="AI225" s="113"/>
      <c r="AK225"/>
      <c r="AL225"/>
      <c r="AM225"/>
    </row>
    <row r="226" spans="1:39" s="157" customFormat="1" x14ac:dyDescent="0.25">
      <c r="A226" s="113"/>
      <c r="B226" s="113"/>
      <c r="C226" s="113"/>
      <c r="D226" s="113"/>
      <c r="E226" s="113"/>
      <c r="F226" s="113"/>
      <c r="G226" s="113"/>
      <c r="H226" s="113"/>
      <c r="I226" s="113"/>
      <c r="J226" s="113"/>
      <c r="K226" s="114"/>
      <c r="L226" s="114"/>
      <c r="M226" s="114"/>
      <c r="N226" s="114"/>
      <c r="O226" s="114"/>
      <c r="P226" s="114"/>
      <c r="Q226" s="156"/>
      <c r="R226" s="156"/>
      <c r="S226" s="156"/>
      <c r="T226" s="156"/>
      <c r="U226" s="156"/>
      <c r="V226" s="156"/>
      <c r="W226" s="156"/>
      <c r="X226" s="114">
        <v>0</v>
      </c>
      <c r="Y226" s="114">
        <v>0</v>
      </c>
      <c r="Z226" s="114">
        <f t="shared" si="3"/>
        <v>0</v>
      </c>
      <c r="AA226" s="114">
        <v>0</v>
      </c>
      <c r="AB226" s="114">
        <v>0</v>
      </c>
      <c r="AC226" s="114">
        <v>0</v>
      </c>
      <c r="AD226" s="114">
        <v>0</v>
      </c>
      <c r="AE226" s="114"/>
      <c r="AF226" s="114">
        <v>0</v>
      </c>
      <c r="AG226" s="114">
        <v>0</v>
      </c>
      <c r="AH226" s="114">
        <v>0</v>
      </c>
      <c r="AI226" s="113"/>
      <c r="AK226"/>
      <c r="AL226"/>
      <c r="AM226"/>
    </row>
    <row r="227" spans="1:39" s="157" customFormat="1" x14ac:dyDescent="0.25">
      <c r="A227" s="113"/>
      <c r="B227" s="113"/>
      <c r="C227" s="113"/>
      <c r="D227" s="113"/>
      <c r="E227" s="113"/>
      <c r="F227" s="113"/>
      <c r="G227" s="113"/>
      <c r="H227" s="113"/>
      <c r="I227" s="113"/>
      <c r="J227" s="113"/>
      <c r="K227" s="114"/>
      <c r="L227" s="114"/>
      <c r="M227" s="114"/>
      <c r="N227" s="114"/>
      <c r="O227" s="114"/>
      <c r="P227" s="114"/>
      <c r="Q227" s="156"/>
      <c r="R227" s="156"/>
      <c r="S227" s="156"/>
      <c r="T227" s="156"/>
      <c r="U227" s="156"/>
      <c r="V227" s="156"/>
      <c r="W227" s="156"/>
      <c r="X227" s="114">
        <v>0</v>
      </c>
      <c r="Y227" s="114">
        <v>0</v>
      </c>
      <c r="Z227" s="114">
        <f t="shared" si="3"/>
        <v>0</v>
      </c>
      <c r="AA227" s="114">
        <v>0</v>
      </c>
      <c r="AB227" s="114">
        <v>0</v>
      </c>
      <c r="AC227" s="114">
        <v>0</v>
      </c>
      <c r="AD227" s="114">
        <v>0</v>
      </c>
      <c r="AE227" s="114"/>
      <c r="AF227" s="114">
        <v>0</v>
      </c>
      <c r="AG227" s="114">
        <v>0</v>
      </c>
      <c r="AH227" s="114">
        <v>0</v>
      </c>
      <c r="AI227" s="113"/>
      <c r="AK227"/>
      <c r="AL227"/>
      <c r="AM227"/>
    </row>
    <row r="228" spans="1:39" s="157" customFormat="1" x14ac:dyDescent="0.25">
      <c r="A228" s="113"/>
      <c r="B228" s="113"/>
      <c r="C228" s="113"/>
      <c r="D228" s="113"/>
      <c r="E228" s="113"/>
      <c r="F228" s="113"/>
      <c r="G228" s="113"/>
      <c r="H228" s="113"/>
      <c r="I228" s="113"/>
      <c r="J228" s="113"/>
      <c r="K228" s="114"/>
      <c r="L228" s="114"/>
      <c r="M228" s="114"/>
      <c r="N228" s="114"/>
      <c r="O228" s="114"/>
      <c r="P228" s="114"/>
      <c r="Q228" s="156"/>
      <c r="R228" s="156"/>
      <c r="S228" s="156"/>
      <c r="T228" s="156"/>
      <c r="U228" s="156"/>
      <c r="V228" s="156"/>
      <c r="W228" s="156"/>
      <c r="X228" s="114">
        <v>0</v>
      </c>
      <c r="Y228" s="114">
        <v>0</v>
      </c>
      <c r="Z228" s="114">
        <f t="shared" si="3"/>
        <v>0</v>
      </c>
      <c r="AA228" s="114">
        <v>0</v>
      </c>
      <c r="AB228" s="114">
        <v>0</v>
      </c>
      <c r="AC228" s="114">
        <v>0</v>
      </c>
      <c r="AD228" s="114">
        <v>0</v>
      </c>
      <c r="AE228" s="114"/>
      <c r="AF228" s="114">
        <v>0</v>
      </c>
      <c r="AG228" s="114">
        <v>0</v>
      </c>
      <c r="AH228" s="114">
        <v>0</v>
      </c>
      <c r="AI228" s="113"/>
      <c r="AK228"/>
      <c r="AL228"/>
      <c r="AM228"/>
    </row>
    <row r="229" spans="1:39" s="157" customFormat="1" x14ac:dyDescent="0.25">
      <c r="A229" s="113"/>
      <c r="B229" s="113"/>
      <c r="C229" s="113"/>
      <c r="D229" s="113"/>
      <c r="E229" s="113"/>
      <c r="F229" s="113"/>
      <c r="G229" s="113"/>
      <c r="H229" s="113"/>
      <c r="I229" s="113"/>
      <c r="J229" s="113"/>
      <c r="K229" s="114"/>
      <c r="L229" s="114"/>
      <c r="M229" s="114"/>
      <c r="N229" s="114"/>
      <c r="O229" s="114"/>
      <c r="P229" s="114"/>
      <c r="Q229" s="156"/>
      <c r="R229" s="156"/>
      <c r="S229" s="156"/>
      <c r="T229" s="156"/>
      <c r="U229" s="156"/>
      <c r="V229" s="156"/>
      <c r="W229" s="156"/>
      <c r="X229" s="114">
        <v>0</v>
      </c>
      <c r="Y229" s="114">
        <v>0</v>
      </c>
      <c r="Z229" s="114">
        <f t="shared" si="3"/>
        <v>0</v>
      </c>
      <c r="AA229" s="114">
        <v>0</v>
      </c>
      <c r="AB229" s="114">
        <v>0</v>
      </c>
      <c r="AC229" s="114">
        <v>0</v>
      </c>
      <c r="AD229" s="114">
        <v>0</v>
      </c>
      <c r="AE229" s="114"/>
      <c r="AF229" s="114">
        <v>0</v>
      </c>
      <c r="AG229" s="114">
        <v>0</v>
      </c>
      <c r="AH229" s="114">
        <v>0</v>
      </c>
      <c r="AI229" s="113"/>
      <c r="AK229"/>
      <c r="AL229"/>
      <c r="AM229"/>
    </row>
    <row r="230" spans="1:39" s="157" customFormat="1" x14ac:dyDescent="0.25">
      <c r="A230" s="113"/>
      <c r="B230" s="113"/>
      <c r="C230" s="113"/>
      <c r="D230" s="113"/>
      <c r="E230" s="113"/>
      <c r="F230" s="113"/>
      <c r="G230" s="113"/>
      <c r="H230" s="113"/>
      <c r="I230" s="113"/>
      <c r="J230" s="113"/>
      <c r="K230" s="114"/>
      <c r="L230" s="114"/>
      <c r="M230" s="114"/>
      <c r="N230" s="114"/>
      <c r="O230" s="114"/>
      <c r="P230" s="114"/>
      <c r="Q230" s="156"/>
      <c r="R230" s="156"/>
      <c r="S230" s="156"/>
      <c r="T230" s="156"/>
      <c r="U230" s="156"/>
      <c r="V230" s="156"/>
      <c r="W230" s="156"/>
      <c r="X230" s="114">
        <v>0</v>
      </c>
      <c r="Y230" s="114">
        <v>0</v>
      </c>
      <c r="Z230" s="114">
        <f t="shared" si="3"/>
        <v>0</v>
      </c>
      <c r="AA230" s="114">
        <v>0</v>
      </c>
      <c r="AB230" s="114">
        <v>0</v>
      </c>
      <c r="AC230" s="114">
        <v>0</v>
      </c>
      <c r="AD230" s="114">
        <v>0</v>
      </c>
      <c r="AE230" s="114"/>
      <c r="AF230" s="114">
        <v>0</v>
      </c>
      <c r="AG230" s="114">
        <v>0</v>
      </c>
      <c r="AH230" s="114">
        <v>0</v>
      </c>
      <c r="AI230" s="113"/>
      <c r="AK230"/>
      <c r="AL230"/>
      <c r="AM230"/>
    </row>
    <row r="231" spans="1:39" s="157" customFormat="1" x14ac:dyDescent="0.25">
      <c r="A231" s="113"/>
      <c r="B231" s="113"/>
      <c r="C231" s="113"/>
      <c r="D231" s="113"/>
      <c r="E231" s="113"/>
      <c r="F231" s="113"/>
      <c r="G231" s="113"/>
      <c r="H231" s="113"/>
      <c r="I231" s="113"/>
      <c r="J231" s="113"/>
      <c r="K231" s="114"/>
      <c r="L231" s="114"/>
      <c r="M231" s="114"/>
      <c r="N231" s="114"/>
      <c r="O231" s="114"/>
      <c r="P231" s="114"/>
      <c r="Q231" s="156"/>
      <c r="R231" s="156"/>
      <c r="S231" s="156"/>
      <c r="T231" s="156"/>
      <c r="U231" s="156"/>
      <c r="V231" s="156"/>
      <c r="W231" s="156"/>
      <c r="X231" s="114">
        <v>0</v>
      </c>
      <c r="Y231" s="114">
        <v>0</v>
      </c>
      <c r="Z231" s="114">
        <f t="shared" si="3"/>
        <v>0</v>
      </c>
      <c r="AA231" s="114">
        <v>0</v>
      </c>
      <c r="AB231" s="114">
        <v>0</v>
      </c>
      <c r="AC231" s="114">
        <v>0</v>
      </c>
      <c r="AD231" s="114">
        <v>0</v>
      </c>
      <c r="AE231" s="114"/>
      <c r="AF231" s="114">
        <v>0</v>
      </c>
      <c r="AG231" s="114">
        <v>0</v>
      </c>
      <c r="AH231" s="114">
        <v>0</v>
      </c>
      <c r="AI231" s="113"/>
      <c r="AK231"/>
      <c r="AL231"/>
      <c r="AM231"/>
    </row>
    <row r="232" spans="1:39" s="157" customFormat="1" x14ac:dyDescent="0.25">
      <c r="A232" s="113"/>
      <c r="B232" s="113"/>
      <c r="C232" s="113"/>
      <c r="D232" s="113"/>
      <c r="E232" s="113"/>
      <c r="F232" s="113"/>
      <c r="G232" s="113"/>
      <c r="H232" s="113"/>
      <c r="I232" s="113"/>
      <c r="J232" s="113"/>
      <c r="K232" s="114"/>
      <c r="L232" s="114"/>
      <c r="M232" s="114"/>
      <c r="N232" s="114"/>
      <c r="O232" s="114"/>
      <c r="P232" s="114"/>
      <c r="Q232" s="156"/>
      <c r="R232" s="156"/>
      <c r="S232" s="156"/>
      <c r="T232" s="156"/>
      <c r="U232" s="156"/>
      <c r="V232" s="156"/>
      <c r="W232" s="156"/>
      <c r="X232" s="114">
        <v>0</v>
      </c>
      <c r="Y232" s="114">
        <v>0</v>
      </c>
      <c r="Z232" s="114">
        <f t="shared" si="3"/>
        <v>0</v>
      </c>
      <c r="AA232" s="114">
        <v>0</v>
      </c>
      <c r="AB232" s="114">
        <v>0</v>
      </c>
      <c r="AC232" s="114">
        <v>0</v>
      </c>
      <c r="AD232" s="114">
        <v>0</v>
      </c>
      <c r="AE232" s="114"/>
      <c r="AF232" s="114">
        <v>0</v>
      </c>
      <c r="AG232" s="114">
        <v>0</v>
      </c>
      <c r="AH232" s="114">
        <v>0</v>
      </c>
      <c r="AI232" s="113"/>
      <c r="AK232"/>
      <c r="AL232"/>
      <c r="AM232"/>
    </row>
    <row r="233" spans="1:39" s="157" customFormat="1" x14ac:dyDescent="0.25">
      <c r="A233" s="113"/>
      <c r="B233" s="113"/>
      <c r="C233" s="113"/>
      <c r="D233" s="113"/>
      <c r="E233" s="113"/>
      <c r="F233" s="113"/>
      <c r="G233" s="113"/>
      <c r="H233" s="113"/>
      <c r="I233" s="113"/>
      <c r="J233" s="113"/>
      <c r="K233" s="114"/>
      <c r="L233" s="114"/>
      <c r="M233" s="114"/>
      <c r="N233" s="114"/>
      <c r="O233" s="114"/>
      <c r="P233" s="114"/>
      <c r="Q233" s="156"/>
      <c r="R233" s="156"/>
      <c r="S233" s="156"/>
      <c r="T233" s="156"/>
      <c r="U233" s="156"/>
      <c r="V233" s="156"/>
      <c r="W233" s="156"/>
      <c r="X233" s="114">
        <v>0</v>
      </c>
      <c r="Y233" s="114">
        <v>0</v>
      </c>
      <c r="Z233" s="114">
        <f t="shared" si="3"/>
        <v>0</v>
      </c>
      <c r="AA233" s="114">
        <v>0</v>
      </c>
      <c r="AB233" s="114">
        <v>0</v>
      </c>
      <c r="AC233" s="114">
        <v>0</v>
      </c>
      <c r="AD233" s="114">
        <v>0</v>
      </c>
      <c r="AE233" s="114"/>
      <c r="AF233" s="114">
        <v>0</v>
      </c>
      <c r="AG233" s="114">
        <v>0</v>
      </c>
      <c r="AH233" s="114">
        <v>0</v>
      </c>
      <c r="AI233" s="113"/>
      <c r="AK233"/>
      <c r="AL233"/>
      <c r="AM233"/>
    </row>
    <row r="234" spans="1:39" s="157" customFormat="1" x14ac:dyDescent="0.25">
      <c r="A234" s="113"/>
      <c r="B234" s="113"/>
      <c r="C234" s="113"/>
      <c r="D234" s="113"/>
      <c r="E234" s="113"/>
      <c r="F234" s="113"/>
      <c r="G234" s="113"/>
      <c r="H234" s="113"/>
      <c r="I234" s="113"/>
      <c r="J234" s="113"/>
      <c r="K234" s="114"/>
      <c r="L234" s="114"/>
      <c r="M234" s="114"/>
      <c r="N234" s="114"/>
      <c r="O234" s="114"/>
      <c r="P234" s="114"/>
      <c r="Q234" s="156"/>
      <c r="R234" s="156"/>
      <c r="S234" s="156"/>
      <c r="T234" s="156"/>
      <c r="U234" s="156"/>
      <c r="V234" s="156"/>
      <c r="W234" s="156"/>
      <c r="X234" s="114">
        <v>0</v>
      </c>
      <c r="Y234" s="114">
        <v>0</v>
      </c>
      <c r="Z234" s="114">
        <f t="shared" si="3"/>
        <v>0</v>
      </c>
      <c r="AA234" s="114">
        <v>0</v>
      </c>
      <c r="AB234" s="114">
        <v>0</v>
      </c>
      <c r="AC234" s="114">
        <v>0</v>
      </c>
      <c r="AD234" s="114">
        <v>0</v>
      </c>
      <c r="AE234" s="114"/>
      <c r="AF234" s="114">
        <v>0</v>
      </c>
      <c r="AG234" s="114">
        <v>0</v>
      </c>
      <c r="AH234" s="114">
        <v>0</v>
      </c>
      <c r="AI234" s="113"/>
      <c r="AK234"/>
      <c r="AL234"/>
      <c r="AM234"/>
    </row>
    <row r="235" spans="1:39" s="157" customFormat="1" x14ac:dyDescent="0.25">
      <c r="A235" s="113"/>
      <c r="B235" s="113"/>
      <c r="C235" s="113"/>
      <c r="D235" s="113"/>
      <c r="E235" s="113"/>
      <c r="F235" s="113"/>
      <c r="G235" s="113"/>
      <c r="H235" s="113"/>
      <c r="I235" s="113"/>
      <c r="J235" s="113"/>
      <c r="K235" s="114"/>
      <c r="L235" s="114"/>
      <c r="M235" s="114"/>
      <c r="N235" s="114"/>
      <c r="O235" s="114"/>
      <c r="P235" s="114"/>
      <c r="Q235" s="156"/>
      <c r="R235" s="156"/>
      <c r="S235" s="156"/>
      <c r="T235" s="156"/>
      <c r="U235" s="156"/>
      <c r="V235" s="156"/>
      <c r="W235" s="156"/>
      <c r="X235" s="114">
        <v>0</v>
      </c>
      <c r="Y235" s="114">
        <v>0</v>
      </c>
      <c r="Z235" s="114">
        <f t="shared" si="3"/>
        <v>0</v>
      </c>
      <c r="AA235" s="114">
        <v>0</v>
      </c>
      <c r="AB235" s="114">
        <v>0</v>
      </c>
      <c r="AC235" s="114">
        <v>0</v>
      </c>
      <c r="AD235" s="114">
        <v>0</v>
      </c>
      <c r="AE235" s="114"/>
      <c r="AF235" s="114">
        <v>0</v>
      </c>
      <c r="AG235" s="114">
        <v>0</v>
      </c>
      <c r="AH235" s="114">
        <v>0</v>
      </c>
      <c r="AI235" s="113"/>
      <c r="AK235"/>
      <c r="AL235"/>
      <c r="AM235"/>
    </row>
    <row r="236" spans="1:39" s="157" customFormat="1" x14ac:dyDescent="0.25">
      <c r="A236" s="113"/>
      <c r="B236" s="113"/>
      <c r="C236" s="113"/>
      <c r="D236" s="113"/>
      <c r="E236" s="113"/>
      <c r="F236" s="113"/>
      <c r="G236" s="113"/>
      <c r="H236" s="113"/>
      <c r="I236" s="113"/>
      <c r="J236" s="113"/>
      <c r="K236" s="114"/>
      <c r="L236" s="114"/>
      <c r="M236" s="114"/>
      <c r="N236" s="114"/>
      <c r="O236" s="114"/>
      <c r="P236" s="114"/>
      <c r="Q236" s="156"/>
      <c r="R236" s="156"/>
      <c r="S236" s="156"/>
      <c r="T236" s="156"/>
      <c r="U236" s="156"/>
      <c r="V236" s="156"/>
      <c r="W236" s="156"/>
      <c r="X236" s="114">
        <v>0</v>
      </c>
      <c r="Y236" s="114">
        <v>0</v>
      </c>
      <c r="Z236" s="114">
        <f t="shared" si="3"/>
        <v>0</v>
      </c>
      <c r="AA236" s="114">
        <v>0</v>
      </c>
      <c r="AB236" s="114">
        <v>0</v>
      </c>
      <c r="AC236" s="114">
        <v>0</v>
      </c>
      <c r="AD236" s="114">
        <v>0</v>
      </c>
      <c r="AE236" s="114"/>
      <c r="AF236" s="114">
        <v>0</v>
      </c>
      <c r="AG236" s="114">
        <v>0</v>
      </c>
      <c r="AH236" s="114">
        <v>0</v>
      </c>
      <c r="AI236" s="113"/>
      <c r="AK236"/>
      <c r="AL236"/>
      <c r="AM236"/>
    </row>
    <row r="237" spans="1:39" s="157" customFormat="1" x14ac:dyDescent="0.25">
      <c r="A237" s="113"/>
      <c r="B237" s="113"/>
      <c r="C237" s="113"/>
      <c r="D237" s="113"/>
      <c r="E237" s="113"/>
      <c r="F237" s="113"/>
      <c r="G237" s="113"/>
      <c r="H237" s="113"/>
      <c r="I237" s="113"/>
      <c r="J237" s="113"/>
      <c r="K237" s="114"/>
      <c r="L237" s="114"/>
      <c r="M237" s="114"/>
      <c r="N237" s="114"/>
      <c r="O237" s="114"/>
      <c r="P237" s="114"/>
      <c r="Q237" s="156"/>
      <c r="R237" s="156"/>
      <c r="S237" s="156"/>
      <c r="T237" s="156"/>
      <c r="U237" s="156"/>
      <c r="V237" s="156"/>
      <c r="W237" s="156"/>
      <c r="X237" s="114">
        <v>0</v>
      </c>
      <c r="Y237" s="114">
        <v>0</v>
      </c>
      <c r="Z237" s="114">
        <f t="shared" si="3"/>
        <v>0</v>
      </c>
      <c r="AA237" s="114">
        <v>0</v>
      </c>
      <c r="AB237" s="114">
        <v>0</v>
      </c>
      <c r="AC237" s="114">
        <v>0</v>
      </c>
      <c r="AD237" s="114">
        <v>0</v>
      </c>
      <c r="AE237" s="114"/>
      <c r="AF237" s="114">
        <v>0</v>
      </c>
      <c r="AG237" s="114">
        <v>0</v>
      </c>
      <c r="AH237" s="114">
        <v>0</v>
      </c>
      <c r="AI237" s="113"/>
      <c r="AK237"/>
      <c r="AL237"/>
      <c r="AM237"/>
    </row>
    <row r="238" spans="1:39" s="157" customFormat="1" x14ac:dyDescent="0.25">
      <c r="A238" s="113"/>
      <c r="B238" s="113"/>
      <c r="C238" s="113"/>
      <c r="D238" s="113"/>
      <c r="E238" s="113"/>
      <c r="F238" s="113"/>
      <c r="G238" s="113"/>
      <c r="H238" s="113"/>
      <c r="I238" s="113"/>
      <c r="J238" s="113"/>
      <c r="K238" s="114"/>
      <c r="L238" s="114"/>
      <c r="M238" s="114"/>
      <c r="N238" s="114"/>
      <c r="O238" s="114"/>
      <c r="P238" s="114"/>
      <c r="Q238" s="156"/>
      <c r="R238" s="156"/>
      <c r="S238" s="156"/>
      <c r="T238" s="156"/>
      <c r="U238" s="156"/>
      <c r="V238" s="156"/>
      <c r="W238" s="156"/>
      <c r="X238" s="114">
        <v>0</v>
      </c>
      <c r="Y238" s="114">
        <v>0</v>
      </c>
      <c r="Z238" s="114">
        <f t="shared" si="3"/>
        <v>0</v>
      </c>
      <c r="AA238" s="114">
        <v>0</v>
      </c>
      <c r="AB238" s="114">
        <v>0</v>
      </c>
      <c r="AC238" s="114">
        <v>0</v>
      </c>
      <c r="AD238" s="114">
        <v>0</v>
      </c>
      <c r="AE238" s="114"/>
      <c r="AF238" s="114">
        <v>0</v>
      </c>
      <c r="AG238" s="114">
        <v>0</v>
      </c>
      <c r="AH238" s="114">
        <v>0</v>
      </c>
      <c r="AI238" s="113"/>
      <c r="AK238"/>
      <c r="AL238"/>
      <c r="AM238"/>
    </row>
    <row r="239" spans="1:39" s="157" customFormat="1" x14ac:dyDescent="0.25">
      <c r="A239" s="113"/>
      <c r="B239" s="113"/>
      <c r="C239" s="113"/>
      <c r="D239" s="113"/>
      <c r="E239" s="113"/>
      <c r="F239" s="113"/>
      <c r="G239" s="113"/>
      <c r="H239" s="113"/>
      <c r="I239" s="113"/>
      <c r="J239" s="113"/>
      <c r="K239" s="114"/>
      <c r="L239" s="114"/>
      <c r="M239" s="114"/>
      <c r="N239" s="114"/>
      <c r="O239" s="114"/>
      <c r="P239" s="114"/>
      <c r="Q239" s="156"/>
      <c r="R239" s="156"/>
      <c r="S239" s="156"/>
      <c r="T239" s="156"/>
      <c r="U239" s="156"/>
      <c r="V239" s="156"/>
      <c r="W239" s="156"/>
      <c r="X239" s="114">
        <v>0</v>
      </c>
      <c r="Y239" s="114">
        <v>0</v>
      </c>
      <c r="Z239" s="114">
        <f t="shared" ref="Z239:Z273" si="4">X239</f>
        <v>0</v>
      </c>
      <c r="AA239" s="114">
        <v>0</v>
      </c>
      <c r="AB239" s="114">
        <v>0</v>
      </c>
      <c r="AC239" s="114">
        <v>0</v>
      </c>
      <c r="AD239" s="114">
        <v>0</v>
      </c>
      <c r="AE239" s="114"/>
      <c r="AF239" s="114">
        <v>0</v>
      </c>
      <c r="AG239" s="114">
        <v>0</v>
      </c>
      <c r="AH239" s="114">
        <v>0</v>
      </c>
      <c r="AI239" s="113"/>
      <c r="AK239"/>
      <c r="AL239"/>
      <c r="AM239"/>
    </row>
    <row r="240" spans="1:39" s="157" customFormat="1" x14ac:dyDescent="0.25">
      <c r="A240" s="113"/>
      <c r="B240" s="113"/>
      <c r="C240" s="113"/>
      <c r="D240" s="113"/>
      <c r="E240" s="113"/>
      <c r="F240" s="113"/>
      <c r="G240" s="113"/>
      <c r="H240" s="113"/>
      <c r="I240" s="113"/>
      <c r="J240" s="113"/>
      <c r="K240" s="114"/>
      <c r="L240" s="114"/>
      <c r="M240" s="114"/>
      <c r="N240" s="114"/>
      <c r="O240" s="114"/>
      <c r="P240" s="114"/>
      <c r="Q240" s="156"/>
      <c r="R240" s="156"/>
      <c r="S240" s="156"/>
      <c r="T240" s="156"/>
      <c r="U240" s="156"/>
      <c r="V240" s="156"/>
      <c r="W240" s="156"/>
      <c r="X240" s="114">
        <v>0</v>
      </c>
      <c r="Y240" s="114">
        <v>0</v>
      </c>
      <c r="Z240" s="114">
        <f t="shared" si="4"/>
        <v>0</v>
      </c>
      <c r="AA240" s="114">
        <v>0</v>
      </c>
      <c r="AB240" s="114">
        <v>0</v>
      </c>
      <c r="AC240" s="114">
        <v>0</v>
      </c>
      <c r="AD240" s="114">
        <v>0</v>
      </c>
      <c r="AE240" s="114"/>
      <c r="AF240" s="114">
        <v>0</v>
      </c>
      <c r="AG240" s="114">
        <v>0</v>
      </c>
      <c r="AH240" s="114">
        <v>0</v>
      </c>
      <c r="AI240" s="113"/>
      <c r="AK240"/>
      <c r="AL240"/>
      <c r="AM240"/>
    </row>
    <row r="241" spans="1:39" s="157" customFormat="1" x14ac:dyDescent="0.25">
      <c r="A241" s="113"/>
      <c r="B241" s="113"/>
      <c r="C241" s="113"/>
      <c r="D241" s="113"/>
      <c r="E241" s="113"/>
      <c r="F241" s="113"/>
      <c r="G241" s="113"/>
      <c r="H241" s="113"/>
      <c r="I241" s="113"/>
      <c r="J241" s="113"/>
      <c r="K241" s="114"/>
      <c r="L241" s="114"/>
      <c r="M241" s="114"/>
      <c r="N241" s="114"/>
      <c r="O241" s="114"/>
      <c r="P241" s="114"/>
      <c r="Q241" s="156"/>
      <c r="R241" s="156"/>
      <c r="S241" s="156"/>
      <c r="T241" s="156"/>
      <c r="U241" s="156"/>
      <c r="V241" s="156"/>
      <c r="W241" s="156"/>
      <c r="X241" s="114">
        <v>0</v>
      </c>
      <c r="Y241" s="114">
        <v>0</v>
      </c>
      <c r="Z241" s="114">
        <f t="shared" si="4"/>
        <v>0</v>
      </c>
      <c r="AA241" s="114">
        <v>0</v>
      </c>
      <c r="AB241" s="114">
        <v>0</v>
      </c>
      <c r="AC241" s="114">
        <v>0</v>
      </c>
      <c r="AD241" s="114">
        <v>0</v>
      </c>
      <c r="AE241" s="114"/>
      <c r="AF241" s="114">
        <v>0</v>
      </c>
      <c r="AG241" s="114">
        <v>0</v>
      </c>
      <c r="AH241" s="114">
        <v>0</v>
      </c>
      <c r="AI241" s="113"/>
      <c r="AK241"/>
      <c r="AL241"/>
      <c r="AM241"/>
    </row>
    <row r="242" spans="1:39" s="157" customFormat="1" x14ac:dyDescent="0.25">
      <c r="A242" s="113"/>
      <c r="B242" s="113"/>
      <c r="C242" s="113"/>
      <c r="D242" s="113"/>
      <c r="E242" s="113"/>
      <c r="F242" s="113"/>
      <c r="G242" s="113"/>
      <c r="H242" s="113"/>
      <c r="I242" s="113"/>
      <c r="J242" s="113"/>
      <c r="K242" s="114"/>
      <c r="L242" s="114"/>
      <c r="M242" s="114"/>
      <c r="N242" s="114"/>
      <c r="O242" s="114"/>
      <c r="P242" s="114"/>
      <c r="Q242" s="156"/>
      <c r="R242" s="156"/>
      <c r="S242" s="156"/>
      <c r="T242" s="156"/>
      <c r="U242" s="156"/>
      <c r="V242" s="156"/>
      <c r="W242" s="156"/>
      <c r="X242" s="114">
        <v>0</v>
      </c>
      <c r="Y242" s="114">
        <v>0</v>
      </c>
      <c r="Z242" s="114">
        <f t="shared" si="4"/>
        <v>0</v>
      </c>
      <c r="AA242" s="114">
        <v>0</v>
      </c>
      <c r="AB242" s="114">
        <v>0</v>
      </c>
      <c r="AC242" s="114">
        <v>0</v>
      </c>
      <c r="AD242" s="114">
        <v>0</v>
      </c>
      <c r="AE242" s="114"/>
      <c r="AF242" s="114">
        <v>0</v>
      </c>
      <c r="AG242" s="114">
        <v>0</v>
      </c>
      <c r="AH242" s="114">
        <v>0</v>
      </c>
      <c r="AI242" s="113"/>
      <c r="AK242"/>
      <c r="AL242"/>
      <c r="AM242"/>
    </row>
    <row r="243" spans="1:39" s="157" customFormat="1" x14ac:dyDescent="0.25">
      <c r="A243" s="113"/>
      <c r="B243" s="113"/>
      <c r="C243" s="113"/>
      <c r="D243" s="113"/>
      <c r="E243" s="113"/>
      <c r="F243" s="113"/>
      <c r="G243" s="113"/>
      <c r="H243" s="113"/>
      <c r="I243" s="113"/>
      <c r="J243" s="113"/>
      <c r="K243" s="114"/>
      <c r="L243" s="114"/>
      <c r="M243" s="114"/>
      <c r="N243" s="114"/>
      <c r="O243" s="114"/>
      <c r="P243" s="114"/>
      <c r="Q243" s="156"/>
      <c r="R243" s="156"/>
      <c r="S243" s="156"/>
      <c r="T243" s="156"/>
      <c r="U243" s="156"/>
      <c r="V243" s="156"/>
      <c r="W243" s="156"/>
      <c r="X243" s="114">
        <v>0</v>
      </c>
      <c r="Y243" s="114">
        <v>0</v>
      </c>
      <c r="Z243" s="114">
        <f t="shared" si="4"/>
        <v>0</v>
      </c>
      <c r="AA243" s="114">
        <v>0</v>
      </c>
      <c r="AB243" s="114">
        <v>0</v>
      </c>
      <c r="AC243" s="114">
        <v>0</v>
      </c>
      <c r="AD243" s="114">
        <v>0</v>
      </c>
      <c r="AE243" s="114"/>
      <c r="AF243" s="114">
        <v>0</v>
      </c>
      <c r="AG243" s="114">
        <v>0</v>
      </c>
      <c r="AH243" s="114">
        <v>0</v>
      </c>
      <c r="AI243" s="113"/>
      <c r="AK243"/>
      <c r="AL243"/>
      <c r="AM243"/>
    </row>
    <row r="244" spans="1:39" s="157" customFormat="1" x14ac:dyDescent="0.25">
      <c r="A244" s="113"/>
      <c r="B244" s="113"/>
      <c r="C244" s="113"/>
      <c r="D244" s="113"/>
      <c r="E244" s="113"/>
      <c r="F244" s="113"/>
      <c r="G244" s="113"/>
      <c r="H244" s="113"/>
      <c r="I244" s="113"/>
      <c r="J244" s="113"/>
      <c r="K244" s="114"/>
      <c r="L244" s="114"/>
      <c r="M244" s="114"/>
      <c r="N244" s="114"/>
      <c r="O244" s="114"/>
      <c r="P244" s="114"/>
      <c r="Q244" s="156"/>
      <c r="R244" s="156"/>
      <c r="S244" s="156"/>
      <c r="T244" s="156"/>
      <c r="U244" s="156"/>
      <c r="V244" s="156"/>
      <c r="W244" s="156"/>
      <c r="X244" s="114">
        <v>0</v>
      </c>
      <c r="Y244" s="114">
        <v>0</v>
      </c>
      <c r="Z244" s="114">
        <f t="shared" si="4"/>
        <v>0</v>
      </c>
      <c r="AA244" s="114">
        <v>0</v>
      </c>
      <c r="AB244" s="114">
        <v>0</v>
      </c>
      <c r="AC244" s="114">
        <v>0</v>
      </c>
      <c r="AD244" s="114">
        <v>0</v>
      </c>
      <c r="AE244" s="114"/>
      <c r="AF244" s="114">
        <v>0</v>
      </c>
      <c r="AG244" s="114">
        <v>0</v>
      </c>
      <c r="AH244" s="114">
        <v>0</v>
      </c>
      <c r="AI244" s="113"/>
      <c r="AK244"/>
      <c r="AL244"/>
      <c r="AM244"/>
    </row>
    <row r="245" spans="1:39" s="157" customFormat="1" x14ac:dyDescent="0.25">
      <c r="A245" s="113"/>
      <c r="B245" s="113"/>
      <c r="C245" s="113"/>
      <c r="D245" s="113"/>
      <c r="E245" s="113"/>
      <c r="F245" s="113"/>
      <c r="G245" s="113"/>
      <c r="H245" s="113"/>
      <c r="I245" s="113"/>
      <c r="J245" s="113"/>
      <c r="K245" s="114"/>
      <c r="L245" s="114"/>
      <c r="M245" s="114"/>
      <c r="N245" s="114"/>
      <c r="O245" s="114"/>
      <c r="P245" s="114"/>
      <c r="Q245" s="156"/>
      <c r="R245" s="156"/>
      <c r="S245" s="156"/>
      <c r="T245" s="156"/>
      <c r="U245" s="156"/>
      <c r="V245" s="156"/>
      <c r="W245" s="156"/>
      <c r="X245" s="114">
        <v>0</v>
      </c>
      <c r="Y245" s="114">
        <v>0</v>
      </c>
      <c r="Z245" s="114">
        <f t="shared" si="4"/>
        <v>0</v>
      </c>
      <c r="AA245" s="114">
        <v>0</v>
      </c>
      <c r="AB245" s="114">
        <v>0</v>
      </c>
      <c r="AC245" s="114">
        <v>0</v>
      </c>
      <c r="AD245" s="114">
        <v>0</v>
      </c>
      <c r="AE245" s="114"/>
      <c r="AF245" s="114">
        <v>0</v>
      </c>
      <c r="AG245" s="114">
        <v>0</v>
      </c>
      <c r="AH245" s="114">
        <v>0</v>
      </c>
      <c r="AI245" s="113"/>
      <c r="AK245"/>
      <c r="AL245"/>
      <c r="AM245"/>
    </row>
    <row r="246" spans="1:39" s="157" customFormat="1" x14ac:dyDescent="0.25">
      <c r="A246" s="113"/>
      <c r="B246" s="113"/>
      <c r="C246" s="113"/>
      <c r="D246" s="113"/>
      <c r="E246" s="113"/>
      <c r="F246" s="113"/>
      <c r="G246" s="113"/>
      <c r="H246" s="113"/>
      <c r="I246" s="113"/>
      <c r="J246" s="113"/>
      <c r="K246" s="114"/>
      <c r="L246" s="114"/>
      <c r="M246" s="114"/>
      <c r="N246" s="114"/>
      <c r="O246" s="114"/>
      <c r="P246" s="114"/>
      <c r="Q246" s="156"/>
      <c r="R246" s="156"/>
      <c r="S246" s="156"/>
      <c r="T246" s="156"/>
      <c r="U246" s="156"/>
      <c r="V246" s="156"/>
      <c r="W246" s="156"/>
      <c r="X246" s="114">
        <v>0</v>
      </c>
      <c r="Y246" s="114">
        <v>0</v>
      </c>
      <c r="Z246" s="114">
        <f t="shared" si="4"/>
        <v>0</v>
      </c>
      <c r="AA246" s="114">
        <v>0</v>
      </c>
      <c r="AB246" s="114">
        <v>0</v>
      </c>
      <c r="AC246" s="114">
        <v>0</v>
      </c>
      <c r="AD246" s="114">
        <v>0</v>
      </c>
      <c r="AE246" s="114"/>
      <c r="AF246" s="114">
        <v>0</v>
      </c>
      <c r="AG246" s="114">
        <v>0</v>
      </c>
      <c r="AH246" s="114">
        <v>0</v>
      </c>
      <c r="AI246" s="113"/>
      <c r="AK246"/>
      <c r="AL246"/>
      <c r="AM246"/>
    </row>
    <row r="247" spans="1:39" s="157" customFormat="1" x14ac:dyDescent="0.25">
      <c r="A247" s="113"/>
      <c r="B247" s="113"/>
      <c r="C247" s="113"/>
      <c r="D247" s="113"/>
      <c r="E247" s="113"/>
      <c r="F247" s="113"/>
      <c r="G247" s="113"/>
      <c r="H247" s="113"/>
      <c r="I247" s="113"/>
      <c r="J247" s="113"/>
      <c r="K247" s="114"/>
      <c r="L247" s="114"/>
      <c r="M247" s="114"/>
      <c r="N247" s="114"/>
      <c r="O247" s="114"/>
      <c r="P247" s="114"/>
      <c r="Q247" s="156"/>
      <c r="R247" s="156"/>
      <c r="S247" s="156"/>
      <c r="T247" s="156"/>
      <c r="U247" s="156"/>
      <c r="V247" s="156"/>
      <c r="W247" s="156"/>
      <c r="X247" s="114">
        <v>0</v>
      </c>
      <c r="Y247" s="114">
        <v>0</v>
      </c>
      <c r="Z247" s="114">
        <f t="shared" si="4"/>
        <v>0</v>
      </c>
      <c r="AA247" s="114">
        <v>0</v>
      </c>
      <c r="AB247" s="114">
        <v>0</v>
      </c>
      <c r="AC247" s="114">
        <v>0</v>
      </c>
      <c r="AD247" s="114">
        <v>0</v>
      </c>
      <c r="AE247" s="114"/>
      <c r="AF247" s="114">
        <v>0</v>
      </c>
      <c r="AG247" s="114">
        <v>0</v>
      </c>
      <c r="AH247" s="114">
        <v>0</v>
      </c>
      <c r="AI247" s="113"/>
      <c r="AK247"/>
      <c r="AL247"/>
      <c r="AM247"/>
    </row>
    <row r="248" spans="1:39" s="157" customFormat="1" x14ac:dyDescent="0.25">
      <c r="A248" s="113"/>
      <c r="B248" s="113"/>
      <c r="C248" s="113"/>
      <c r="D248" s="113"/>
      <c r="E248" s="113"/>
      <c r="F248" s="113"/>
      <c r="G248" s="113"/>
      <c r="H248" s="113"/>
      <c r="I248" s="113"/>
      <c r="J248" s="113"/>
      <c r="K248" s="114"/>
      <c r="L248" s="114"/>
      <c r="M248" s="114"/>
      <c r="N248" s="114"/>
      <c r="O248" s="114"/>
      <c r="P248" s="114"/>
      <c r="Q248" s="156"/>
      <c r="R248" s="156"/>
      <c r="S248" s="156"/>
      <c r="T248" s="156"/>
      <c r="U248" s="156"/>
      <c r="V248" s="156"/>
      <c r="W248" s="156"/>
      <c r="X248" s="114">
        <v>0</v>
      </c>
      <c r="Y248" s="114">
        <v>0</v>
      </c>
      <c r="Z248" s="114">
        <f t="shared" si="4"/>
        <v>0</v>
      </c>
      <c r="AA248" s="114">
        <v>0</v>
      </c>
      <c r="AB248" s="114">
        <v>0</v>
      </c>
      <c r="AC248" s="114">
        <v>0</v>
      </c>
      <c r="AD248" s="114">
        <v>0</v>
      </c>
      <c r="AE248" s="114"/>
      <c r="AF248" s="114">
        <v>0</v>
      </c>
      <c r="AG248" s="114">
        <v>0</v>
      </c>
      <c r="AH248" s="114">
        <v>0</v>
      </c>
      <c r="AI248" s="113"/>
      <c r="AK248"/>
      <c r="AL248"/>
      <c r="AM248"/>
    </row>
    <row r="249" spans="1:39" s="157" customFormat="1" x14ac:dyDescent="0.25">
      <c r="A249" s="113"/>
      <c r="B249" s="113"/>
      <c r="C249" s="113"/>
      <c r="D249" s="113"/>
      <c r="E249" s="113"/>
      <c r="F249" s="113"/>
      <c r="G249" s="113"/>
      <c r="H249" s="113"/>
      <c r="I249" s="113"/>
      <c r="J249" s="113"/>
      <c r="K249" s="114"/>
      <c r="L249" s="114"/>
      <c r="M249" s="114"/>
      <c r="N249" s="114"/>
      <c r="O249" s="114"/>
      <c r="P249" s="114"/>
      <c r="Q249" s="156"/>
      <c r="R249" s="156"/>
      <c r="S249" s="156"/>
      <c r="T249" s="156"/>
      <c r="U249" s="156"/>
      <c r="V249" s="156"/>
      <c r="W249" s="156"/>
      <c r="X249" s="114">
        <v>0</v>
      </c>
      <c r="Y249" s="114">
        <v>0</v>
      </c>
      <c r="Z249" s="114">
        <f t="shared" si="4"/>
        <v>0</v>
      </c>
      <c r="AA249" s="114">
        <v>0</v>
      </c>
      <c r="AB249" s="114">
        <v>0</v>
      </c>
      <c r="AC249" s="114">
        <v>0</v>
      </c>
      <c r="AD249" s="114">
        <v>0</v>
      </c>
      <c r="AE249" s="114"/>
      <c r="AF249" s="114">
        <v>0</v>
      </c>
      <c r="AG249" s="114">
        <v>0</v>
      </c>
      <c r="AH249" s="114">
        <v>0</v>
      </c>
      <c r="AI249" s="113"/>
      <c r="AK249"/>
      <c r="AL249"/>
      <c r="AM249"/>
    </row>
    <row r="250" spans="1:39" s="157" customFormat="1" x14ac:dyDescent="0.25">
      <c r="A250" s="113"/>
      <c r="B250" s="113"/>
      <c r="C250" s="113"/>
      <c r="D250" s="113"/>
      <c r="E250" s="113"/>
      <c r="F250" s="113"/>
      <c r="G250" s="113"/>
      <c r="H250" s="113"/>
      <c r="I250" s="113"/>
      <c r="J250" s="113"/>
      <c r="K250" s="114"/>
      <c r="L250" s="114"/>
      <c r="M250" s="114"/>
      <c r="N250" s="114"/>
      <c r="O250" s="114"/>
      <c r="P250" s="114"/>
      <c r="Q250" s="156"/>
      <c r="R250" s="156"/>
      <c r="S250" s="156"/>
      <c r="T250" s="156"/>
      <c r="U250" s="156"/>
      <c r="V250" s="156"/>
      <c r="W250" s="156"/>
      <c r="X250" s="114">
        <v>0</v>
      </c>
      <c r="Y250" s="114">
        <v>0</v>
      </c>
      <c r="Z250" s="114">
        <f t="shared" si="4"/>
        <v>0</v>
      </c>
      <c r="AA250" s="114">
        <v>0</v>
      </c>
      <c r="AB250" s="114">
        <v>0</v>
      </c>
      <c r="AC250" s="114">
        <v>0</v>
      </c>
      <c r="AD250" s="114">
        <v>0</v>
      </c>
      <c r="AE250" s="114"/>
      <c r="AF250" s="114">
        <v>0</v>
      </c>
      <c r="AG250" s="114">
        <v>0</v>
      </c>
      <c r="AH250" s="114">
        <v>0</v>
      </c>
      <c r="AI250" s="113"/>
      <c r="AK250"/>
      <c r="AL250"/>
      <c r="AM250"/>
    </row>
    <row r="251" spans="1:39" s="157" customFormat="1" x14ac:dyDescent="0.25">
      <c r="A251" s="113"/>
      <c r="B251" s="113"/>
      <c r="C251" s="113"/>
      <c r="D251" s="113"/>
      <c r="E251" s="113"/>
      <c r="F251" s="113"/>
      <c r="G251" s="113"/>
      <c r="H251" s="113"/>
      <c r="I251" s="113"/>
      <c r="J251" s="113"/>
      <c r="K251" s="114"/>
      <c r="L251" s="114"/>
      <c r="M251" s="114"/>
      <c r="N251" s="114"/>
      <c r="O251" s="114"/>
      <c r="P251" s="114"/>
      <c r="Q251" s="156"/>
      <c r="R251" s="156"/>
      <c r="S251" s="156"/>
      <c r="T251" s="156"/>
      <c r="U251" s="156"/>
      <c r="V251" s="156"/>
      <c r="W251" s="156"/>
      <c r="X251" s="114">
        <v>0</v>
      </c>
      <c r="Y251" s="114">
        <v>0</v>
      </c>
      <c r="Z251" s="114">
        <f t="shared" si="4"/>
        <v>0</v>
      </c>
      <c r="AA251" s="114">
        <v>0</v>
      </c>
      <c r="AB251" s="114">
        <v>0</v>
      </c>
      <c r="AC251" s="114">
        <v>0</v>
      </c>
      <c r="AD251" s="114">
        <v>0</v>
      </c>
      <c r="AE251" s="114"/>
      <c r="AF251" s="114">
        <v>0</v>
      </c>
      <c r="AG251" s="114">
        <v>0</v>
      </c>
      <c r="AH251" s="114">
        <v>0</v>
      </c>
      <c r="AI251" s="113"/>
      <c r="AK251"/>
      <c r="AL251"/>
      <c r="AM251"/>
    </row>
    <row r="252" spans="1:39" s="157" customFormat="1" x14ac:dyDescent="0.25">
      <c r="A252" s="113"/>
      <c r="B252" s="113"/>
      <c r="C252" s="113"/>
      <c r="D252" s="113"/>
      <c r="E252" s="113"/>
      <c r="F252" s="113"/>
      <c r="G252" s="113"/>
      <c r="H252" s="113"/>
      <c r="I252" s="113"/>
      <c r="J252" s="113"/>
      <c r="K252" s="114"/>
      <c r="L252" s="114"/>
      <c r="M252" s="114"/>
      <c r="N252" s="114"/>
      <c r="O252" s="114"/>
      <c r="P252" s="114"/>
      <c r="Q252" s="156"/>
      <c r="R252" s="156"/>
      <c r="S252" s="156"/>
      <c r="T252" s="156"/>
      <c r="U252" s="156"/>
      <c r="V252" s="156"/>
      <c r="W252" s="156"/>
      <c r="X252" s="114">
        <v>0</v>
      </c>
      <c r="Y252" s="114">
        <v>0</v>
      </c>
      <c r="Z252" s="114">
        <f t="shared" si="4"/>
        <v>0</v>
      </c>
      <c r="AA252" s="114">
        <v>0</v>
      </c>
      <c r="AB252" s="114">
        <v>0</v>
      </c>
      <c r="AC252" s="114">
        <v>0</v>
      </c>
      <c r="AD252" s="114">
        <v>0</v>
      </c>
      <c r="AE252" s="114"/>
      <c r="AF252" s="114">
        <v>0</v>
      </c>
      <c r="AG252" s="114">
        <v>0</v>
      </c>
      <c r="AH252" s="114">
        <v>0</v>
      </c>
      <c r="AI252" s="113"/>
      <c r="AK252"/>
      <c r="AL252"/>
      <c r="AM252"/>
    </row>
    <row r="253" spans="1:39" s="157" customFormat="1" x14ac:dyDescent="0.25">
      <c r="A253" s="113"/>
      <c r="B253" s="113"/>
      <c r="C253" s="113"/>
      <c r="D253" s="113"/>
      <c r="E253" s="113"/>
      <c r="F253" s="113"/>
      <c r="G253" s="113"/>
      <c r="H253" s="113"/>
      <c r="I253" s="113"/>
      <c r="J253" s="113"/>
      <c r="K253" s="114"/>
      <c r="L253" s="114"/>
      <c r="M253" s="114"/>
      <c r="N253" s="114"/>
      <c r="O253" s="114"/>
      <c r="P253" s="114"/>
      <c r="Q253" s="156"/>
      <c r="R253" s="156"/>
      <c r="S253" s="156"/>
      <c r="T253" s="156"/>
      <c r="U253" s="156"/>
      <c r="V253" s="156"/>
      <c r="W253" s="156"/>
      <c r="X253" s="114">
        <v>0</v>
      </c>
      <c r="Y253" s="114">
        <v>0</v>
      </c>
      <c r="Z253" s="114">
        <f t="shared" si="4"/>
        <v>0</v>
      </c>
      <c r="AA253" s="114">
        <v>0</v>
      </c>
      <c r="AB253" s="114">
        <v>0</v>
      </c>
      <c r="AC253" s="114">
        <v>0</v>
      </c>
      <c r="AD253" s="114">
        <v>0</v>
      </c>
      <c r="AE253" s="114"/>
      <c r="AF253" s="114">
        <v>0</v>
      </c>
      <c r="AG253" s="114">
        <v>0</v>
      </c>
      <c r="AH253" s="114">
        <v>0</v>
      </c>
      <c r="AI253" s="113"/>
      <c r="AK253"/>
      <c r="AL253"/>
      <c r="AM253"/>
    </row>
    <row r="254" spans="1:39" s="157" customFormat="1" x14ac:dyDescent="0.25">
      <c r="A254" s="113"/>
      <c r="B254" s="113"/>
      <c r="C254" s="113"/>
      <c r="D254" s="113"/>
      <c r="E254" s="113"/>
      <c r="F254" s="113"/>
      <c r="G254" s="113"/>
      <c r="H254" s="113"/>
      <c r="I254" s="113"/>
      <c r="J254" s="113"/>
      <c r="K254" s="114"/>
      <c r="L254" s="114"/>
      <c r="M254" s="114"/>
      <c r="N254" s="114"/>
      <c r="O254" s="114"/>
      <c r="P254" s="114"/>
      <c r="Q254" s="156"/>
      <c r="R254" s="156"/>
      <c r="S254" s="156"/>
      <c r="T254" s="156"/>
      <c r="U254" s="156"/>
      <c r="V254" s="156"/>
      <c r="W254" s="156"/>
      <c r="X254" s="114">
        <v>0</v>
      </c>
      <c r="Y254" s="114">
        <v>0</v>
      </c>
      <c r="Z254" s="114">
        <f t="shared" si="4"/>
        <v>0</v>
      </c>
      <c r="AA254" s="114">
        <v>0</v>
      </c>
      <c r="AB254" s="114">
        <v>0</v>
      </c>
      <c r="AC254" s="114">
        <v>0</v>
      </c>
      <c r="AD254" s="114">
        <v>0</v>
      </c>
      <c r="AE254" s="114"/>
      <c r="AF254" s="114">
        <v>0</v>
      </c>
      <c r="AG254" s="114">
        <v>0</v>
      </c>
      <c r="AH254" s="114">
        <v>0</v>
      </c>
      <c r="AI254" s="113"/>
      <c r="AK254"/>
      <c r="AL254"/>
      <c r="AM254"/>
    </row>
    <row r="255" spans="1:39" s="157" customFormat="1" x14ac:dyDescent="0.25">
      <c r="A255" s="113"/>
      <c r="B255" s="113"/>
      <c r="C255" s="113"/>
      <c r="D255" s="113"/>
      <c r="E255" s="113"/>
      <c r="F255" s="113"/>
      <c r="G255" s="113"/>
      <c r="H255" s="113"/>
      <c r="I255" s="113"/>
      <c r="J255" s="113"/>
      <c r="K255" s="114"/>
      <c r="L255" s="114"/>
      <c r="M255" s="114"/>
      <c r="N255" s="114"/>
      <c r="O255" s="114"/>
      <c r="P255" s="114"/>
      <c r="Q255" s="156"/>
      <c r="R255" s="156"/>
      <c r="S255" s="156"/>
      <c r="T255" s="156"/>
      <c r="U255" s="156"/>
      <c r="V255" s="156"/>
      <c r="W255" s="156"/>
      <c r="X255" s="114">
        <v>0</v>
      </c>
      <c r="Y255" s="114">
        <v>0</v>
      </c>
      <c r="Z255" s="114">
        <f t="shared" si="4"/>
        <v>0</v>
      </c>
      <c r="AA255" s="114">
        <v>0</v>
      </c>
      <c r="AB255" s="114">
        <v>0</v>
      </c>
      <c r="AC255" s="114">
        <v>0</v>
      </c>
      <c r="AD255" s="114">
        <v>0</v>
      </c>
      <c r="AE255" s="114"/>
      <c r="AF255" s="114">
        <v>0</v>
      </c>
      <c r="AG255" s="114">
        <v>0</v>
      </c>
      <c r="AH255" s="114">
        <v>0</v>
      </c>
      <c r="AI255" s="113"/>
      <c r="AK255"/>
      <c r="AL255"/>
      <c r="AM255"/>
    </row>
    <row r="256" spans="1:39" s="157" customFormat="1" x14ac:dyDescent="0.25">
      <c r="A256" s="113"/>
      <c r="B256" s="113"/>
      <c r="C256" s="113"/>
      <c r="D256" s="113"/>
      <c r="E256" s="113"/>
      <c r="F256" s="113"/>
      <c r="G256" s="113"/>
      <c r="H256" s="113"/>
      <c r="I256" s="113"/>
      <c r="J256" s="113"/>
      <c r="K256" s="114"/>
      <c r="L256" s="114"/>
      <c r="M256" s="114"/>
      <c r="N256" s="114"/>
      <c r="O256" s="114"/>
      <c r="P256" s="114"/>
      <c r="Q256" s="156"/>
      <c r="R256" s="156"/>
      <c r="S256" s="156"/>
      <c r="T256" s="156"/>
      <c r="U256" s="156"/>
      <c r="V256" s="156"/>
      <c r="W256" s="156"/>
      <c r="X256" s="114">
        <v>0</v>
      </c>
      <c r="Y256" s="114">
        <v>0</v>
      </c>
      <c r="Z256" s="114">
        <f t="shared" si="4"/>
        <v>0</v>
      </c>
      <c r="AA256" s="114">
        <v>0</v>
      </c>
      <c r="AB256" s="114">
        <v>0</v>
      </c>
      <c r="AC256" s="114">
        <v>0</v>
      </c>
      <c r="AD256" s="114">
        <v>0</v>
      </c>
      <c r="AE256" s="114"/>
      <c r="AF256" s="114">
        <v>0</v>
      </c>
      <c r="AG256" s="114">
        <v>0</v>
      </c>
      <c r="AH256" s="114">
        <v>0</v>
      </c>
      <c r="AI256" s="113"/>
      <c r="AK256"/>
      <c r="AL256"/>
      <c r="AM256"/>
    </row>
    <row r="257" spans="1:39" s="157" customFormat="1" x14ac:dyDescent="0.25">
      <c r="A257" s="113"/>
      <c r="B257" s="113"/>
      <c r="C257" s="113"/>
      <c r="D257" s="113"/>
      <c r="E257" s="113"/>
      <c r="F257" s="113"/>
      <c r="G257" s="113"/>
      <c r="H257" s="113"/>
      <c r="I257" s="113"/>
      <c r="J257" s="113"/>
      <c r="K257" s="114"/>
      <c r="L257" s="114"/>
      <c r="M257" s="114"/>
      <c r="N257" s="114"/>
      <c r="O257" s="114"/>
      <c r="P257" s="114"/>
      <c r="Q257" s="156"/>
      <c r="R257" s="156"/>
      <c r="S257" s="156"/>
      <c r="T257" s="156"/>
      <c r="U257" s="156"/>
      <c r="V257" s="156"/>
      <c r="W257" s="156"/>
      <c r="X257" s="114">
        <v>0</v>
      </c>
      <c r="Y257" s="114">
        <v>0</v>
      </c>
      <c r="Z257" s="114">
        <f t="shared" si="4"/>
        <v>0</v>
      </c>
      <c r="AA257" s="114">
        <v>0</v>
      </c>
      <c r="AB257" s="114">
        <v>0</v>
      </c>
      <c r="AC257" s="114">
        <v>0</v>
      </c>
      <c r="AD257" s="114">
        <v>0</v>
      </c>
      <c r="AE257" s="114"/>
      <c r="AF257" s="114">
        <v>0</v>
      </c>
      <c r="AG257" s="114">
        <v>0</v>
      </c>
      <c r="AH257" s="114">
        <v>0</v>
      </c>
      <c r="AI257" s="113"/>
      <c r="AK257"/>
      <c r="AL257"/>
      <c r="AM257"/>
    </row>
    <row r="258" spans="1:39" s="157" customFormat="1" x14ac:dyDescent="0.25">
      <c r="A258" s="113"/>
      <c r="B258" s="113"/>
      <c r="C258" s="113"/>
      <c r="D258" s="113"/>
      <c r="E258" s="113"/>
      <c r="F258" s="113"/>
      <c r="G258" s="113"/>
      <c r="H258" s="113"/>
      <c r="I258" s="113"/>
      <c r="J258" s="113"/>
      <c r="K258" s="114"/>
      <c r="L258" s="114"/>
      <c r="M258" s="114"/>
      <c r="N258" s="114"/>
      <c r="O258" s="114"/>
      <c r="P258" s="114"/>
      <c r="Q258" s="156"/>
      <c r="R258" s="156"/>
      <c r="S258" s="156"/>
      <c r="T258" s="156"/>
      <c r="U258" s="156"/>
      <c r="V258" s="156"/>
      <c r="W258" s="156"/>
      <c r="X258" s="114">
        <v>0</v>
      </c>
      <c r="Y258" s="114">
        <v>0</v>
      </c>
      <c r="Z258" s="114">
        <f t="shared" si="4"/>
        <v>0</v>
      </c>
      <c r="AA258" s="114">
        <v>0</v>
      </c>
      <c r="AB258" s="114">
        <v>0</v>
      </c>
      <c r="AC258" s="114">
        <v>0</v>
      </c>
      <c r="AD258" s="114">
        <v>0</v>
      </c>
      <c r="AE258" s="114"/>
      <c r="AF258" s="114">
        <v>0</v>
      </c>
      <c r="AG258" s="114">
        <v>0</v>
      </c>
      <c r="AH258" s="114">
        <v>0</v>
      </c>
      <c r="AI258" s="113"/>
      <c r="AK258"/>
      <c r="AL258"/>
      <c r="AM258"/>
    </row>
    <row r="259" spans="1:39" s="157" customFormat="1" x14ac:dyDescent="0.25">
      <c r="A259" s="113"/>
      <c r="B259" s="113"/>
      <c r="C259" s="113"/>
      <c r="D259" s="113"/>
      <c r="E259" s="113"/>
      <c r="F259" s="113"/>
      <c r="G259" s="113"/>
      <c r="H259" s="113"/>
      <c r="I259" s="113"/>
      <c r="J259" s="113"/>
      <c r="K259" s="114"/>
      <c r="L259" s="114"/>
      <c r="M259" s="114"/>
      <c r="N259" s="114"/>
      <c r="O259" s="114"/>
      <c r="P259" s="114"/>
      <c r="Q259" s="156"/>
      <c r="R259" s="156"/>
      <c r="S259" s="156"/>
      <c r="T259" s="156"/>
      <c r="U259" s="156"/>
      <c r="V259" s="156"/>
      <c r="W259" s="156"/>
      <c r="X259" s="114">
        <v>0</v>
      </c>
      <c r="Y259" s="114">
        <v>0</v>
      </c>
      <c r="Z259" s="114">
        <f t="shared" si="4"/>
        <v>0</v>
      </c>
      <c r="AA259" s="114">
        <v>0</v>
      </c>
      <c r="AB259" s="114">
        <v>0</v>
      </c>
      <c r="AC259" s="114">
        <v>0</v>
      </c>
      <c r="AD259" s="114">
        <v>0</v>
      </c>
      <c r="AE259" s="114"/>
      <c r="AF259" s="114">
        <v>0</v>
      </c>
      <c r="AG259" s="114">
        <v>0</v>
      </c>
      <c r="AH259" s="114">
        <v>0</v>
      </c>
      <c r="AI259" s="113"/>
      <c r="AK259"/>
      <c r="AL259"/>
      <c r="AM259"/>
    </row>
    <row r="260" spans="1:39" s="157" customFormat="1" x14ac:dyDescent="0.25">
      <c r="A260" s="113"/>
      <c r="B260" s="113"/>
      <c r="C260" s="113"/>
      <c r="D260" s="113"/>
      <c r="E260" s="113"/>
      <c r="F260" s="113"/>
      <c r="G260" s="113"/>
      <c r="H260" s="113"/>
      <c r="I260" s="113"/>
      <c r="J260" s="113"/>
      <c r="K260" s="114"/>
      <c r="L260" s="114"/>
      <c r="M260" s="114"/>
      <c r="N260" s="114"/>
      <c r="O260" s="114"/>
      <c r="P260" s="114"/>
      <c r="Q260" s="156"/>
      <c r="R260" s="156"/>
      <c r="S260" s="156"/>
      <c r="T260" s="156"/>
      <c r="U260" s="156"/>
      <c r="V260" s="156"/>
      <c r="W260" s="156"/>
      <c r="X260" s="114">
        <v>0</v>
      </c>
      <c r="Y260" s="114">
        <v>0</v>
      </c>
      <c r="Z260" s="114">
        <f t="shared" si="4"/>
        <v>0</v>
      </c>
      <c r="AA260" s="114">
        <v>0</v>
      </c>
      <c r="AB260" s="114">
        <v>0</v>
      </c>
      <c r="AC260" s="114">
        <v>0</v>
      </c>
      <c r="AD260" s="114">
        <v>0</v>
      </c>
      <c r="AE260" s="114"/>
      <c r="AF260" s="114">
        <v>0</v>
      </c>
      <c r="AG260" s="114">
        <v>0</v>
      </c>
      <c r="AH260" s="114">
        <v>0</v>
      </c>
      <c r="AI260" s="113"/>
      <c r="AK260"/>
      <c r="AL260"/>
      <c r="AM260"/>
    </row>
    <row r="261" spans="1:39" s="157" customFormat="1" x14ac:dyDescent="0.25">
      <c r="A261" s="113"/>
      <c r="B261" s="113"/>
      <c r="C261" s="113"/>
      <c r="D261" s="113"/>
      <c r="E261" s="113"/>
      <c r="F261" s="113"/>
      <c r="G261" s="113"/>
      <c r="H261" s="113"/>
      <c r="I261" s="113"/>
      <c r="J261" s="113"/>
      <c r="K261" s="114"/>
      <c r="L261" s="114"/>
      <c r="M261" s="114"/>
      <c r="N261" s="114"/>
      <c r="O261" s="114"/>
      <c r="P261" s="114"/>
      <c r="Q261" s="156"/>
      <c r="R261" s="156"/>
      <c r="S261" s="156"/>
      <c r="T261" s="156"/>
      <c r="U261" s="156"/>
      <c r="V261" s="156"/>
      <c r="W261" s="156"/>
      <c r="X261" s="114">
        <v>0</v>
      </c>
      <c r="Y261" s="114">
        <v>0</v>
      </c>
      <c r="Z261" s="114">
        <f t="shared" si="4"/>
        <v>0</v>
      </c>
      <c r="AA261" s="114">
        <v>0</v>
      </c>
      <c r="AB261" s="114">
        <v>0</v>
      </c>
      <c r="AC261" s="114">
        <v>0</v>
      </c>
      <c r="AD261" s="114">
        <v>0</v>
      </c>
      <c r="AE261" s="114"/>
      <c r="AF261" s="114">
        <v>0</v>
      </c>
      <c r="AG261" s="114">
        <v>0</v>
      </c>
      <c r="AH261" s="114">
        <v>0</v>
      </c>
      <c r="AI261" s="113"/>
      <c r="AK261"/>
      <c r="AL261"/>
      <c r="AM261"/>
    </row>
    <row r="262" spans="1:39" s="157" customFormat="1" x14ac:dyDescent="0.25">
      <c r="A262" s="113"/>
      <c r="B262" s="113"/>
      <c r="C262" s="113"/>
      <c r="D262" s="113"/>
      <c r="E262" s="113"/>
      <c r="F262" s="113"/>
      <c r="G262" s="113"/>
      <c r="H262" s="113"/>
      <c r="I262" s="113"/>
      <c r="J262" s="113"/>
      <c r="K262" s="114"/>
      <c r="L262" s="114"/>
      <c r="M262" s="114"/>
      <c r="N262" s="114"/>
      <c r="O262" s="114"/>
      <c r="P262" s="114"/>
      <c r="Q262" s="156"/>
      <c r="R262" s="156"/>
      <c r="S262" s="156"/>
      <c r="T262" s="156"/>
      <c r="U262" s="156"/>
      <c r="V262" s="156"/>
      <c r="W262" s="156"/>
      <c r="X262" s="114">
        <v>0</v>
      </c>
      <c r="Y262" s="114">
        <v>0</v>
      </c>
      <c r="Z262" s="114">
        <f t="shared" si="4"/>
        <v>0</v>
      </c>
      <c r="AA262" s="114">
        <v>0</v>
      </c>
      <c r="AB262" s="114">
        <v>0</v>
      </c>
      <c r="AC262" s="114">
        <v>0</v>
      </c>
      <c r="AD262" s="114">
        <v>0</v>
      </c>
      <c r="AE262" s="114"/>
      <c r="AF262" s="114">
        <v>0</v>
      </c>
      <c r="AG262" s="114">
        <v>0</v>
      </c>
      <c r="AH262" s="114">
        <v>0</v>
      </c>
      <c r="AI262" s="113"/>
      <c r="AK262"/>
      <c r="AL262"/>
      <c r="AM262"/>
    </row>
    <row r="263" spans="1:39" s="157" customFormat="1" x14ac:dyDescent="0.25">
      <c r="A263" s="113"/>
      <c r="B263" s="113"/>
      <c r="C263" s="113"/>
      <c r="D263" s="113"/>
      <c r="E263" s="113"/>
      <c r="F263" s="113"/>
      <c r="G263" s="113"/>
      <c r="H263" s="113"/>
      <c r="I263" s="113"/>
      <c r="J263" s="113"/>
      <c r="K263" s="114"/>
      <c r="L263" s="114"/>
      <c r="M263" s="114"/>
      <c r="N263" s="114"/>
      <c r="O263" s="114"/>
      <c r="P263" s="114"/>
      <c r="Q263" s="156"/>
      <c r="R263" s="156"/>
      <c r="S263" s="156"/>
      <c r="T263" s="156"/>
      <c r="U263" s="156"/>
      <c r="V263" s="156"/>
      <c r="W263" s="156"/>
      <c r="X263" s="114">
        <v>0</v>
      </c>
      <c r="Y263" s="114">
        <v>0</v>
      </c>
      <c r="Z263" s="114">
        <f t="shared" si="4"/>
        <v>0</v>
      </c>
      <c r="AA263" s="114">
        <v>0</v>
      </c>
      <c r="AB263" s="114">
        <v>0</v>
      </c>
      <c r="AC263" s="114">
        <v>0</v>
      </c>
      <c r="AD263" s="114">
        <v>0</v>
      </c>
      <c r="AE263" s="114"/>
      <c r="AF263" s="114">
        <v>0</v>
      </c>
      <c r="AG263" s="114">
        <v>0</v>
      </c>
      <c r="AH263" s="114">
        <v>0</v>
      </c>
      <c r="AI263" s="113"/>
      <c r="AK263"/>
      <c r="AL263"/>
      <c r="AM263"/>
    </row>
    <row r="264" spans="1:39" s="157" customFormat="1" x14ac:dyDescent="0.25">
      <c r="A264" s="113"/>
      <c r="B264" s="113"/>
      <c r="C264" s="113"/>
      <c r="D264" s="113"/>
      <c r="E264" s="113"/>
      <c r="F264" s="113"/>
      <c r="G264" s="113"/>
      <c r="H264" s="113"/>
      <c r="I264" s="113"/>
      <c r="J264" s="113"/>
      <c r="K264" s="114"/>
      <c r="L264" s="114"/>
      <c r="M264" s="114"/>
      <c r="N264" s="114"/>
      <c r="O264" s="114"/>
      <c r="P264" s="114"/>
      <c r="Q264" s="156"/>
      <c r="R264" s="156"/>
      <c r="S264" s="156"/>
      <c r="T264" s="156"/>
      <c r="U264" s="156"/>
      <c r="V264" s="156"/>
      <c r="W264" s="156"/>
      <c r="X264" s="114">
        <v>0</v>
      </c>
      <c r="Y264" s="114">
        <v>0</v>
      </c>
      <c r="Z264" s="114">
        <f t="shared" si="4"/>
        <v>0</v>
      </c>
      <c r="AA264" s="114">
        <v>0</v>
      </c>
      <c r="AB264" s="114">
        <v>0</v>
      </c>
      <c r="AC264" s="114">
        <v>0</v>
      </c>
      <c r="AD264" s="114">
        <v>0</v>
      </c>
      <c r="AE264" s="114"/>
      <c r="AF264" s="114">
        <v>0</v>
      </c>
      <c r="AG264" s="114">
        <v>0</v>
      </c>
      <c r="AH264" s="114">
        <v>0</v>
      </c>
      <c r="AI264" s="113"/>
      <c r="AK264"/>
      <c r="AL264"/>
      <c r="AM264"/>
    </row>
    <row r="265" spans="1:39" s="157" customFormat="1" x14ac:dyDescent="0.25">
      <c r="A265" s="113"/>
      <c r="B265" s="113"/>
      <c r="C265" s="113"/>
      <c r="D265" s="113"/>
      <c r="E265" s="113"/>
      <c r="F265" s="113"/>
      <c r="G265" s="113"/>
      <c r="H265" s="113"/>
      <c r="I265" s="113"/>
      <c r="J265" s="113"/>
      <c r="K265" s="114"/>
      <c r="L265" s="114"/>
      <c r="M265" s="114"/>
      <c r="N265" s="114"/>
      <c r="O265" s="114"/>
      <c r="P265" s="114"/>
      <c r="Q265" s="156"/>
      <c r="R265" s="156"/>
      <c r="S265" s="156"/>
      <c r="T265" s="156"/>
      <c r="U265" s="156"/>
      <c r="V265" s="156"/>
      <c r="W265" s="156"/>
      <c r="X265" s="114">
        <v>0</v>
      </c>
      <c r="Y265" s="114">
        <v>0</v>
      </c>
      <c r="Z265" s="114">
        <f t="shared" si="4"/>
        <v>0</v>
      </c>
      <c r="AA265" s="114">
        <v>0</v>
      </c>
      <c r="AB265" s="114">
        <v>0</v>
      </c>
      <c r="AC265" s="114">
        <v>0</v>
      </c>
      <c r="AD265" s="114">
        <v>0</v>
      </c>
      <c r="AE265" s="114"/>
      <c r="AF265" s="114">
        <v>0</v>
      </c>
      <c r="AG265" s="114">
        <v>0</v>
      </c>
      <c r="AH265" s="114">
        <v>0</v>
      </c>
      <c r="AI265" s="113"/>
      <c r="AK265"/>
      <c r="AL265"/>
      <c r="AM265"/>
    </row>
    <row r="266" spans="1:39" s="157" customFormat="1" x14ac:dyDescent="0.25">
      <c r="A266" s="113"/>
      <c r="B266" s="113"/>
      <c r="C266" s="113"/>
      <c r="D266" s="113"/>
      <c r="E266" s="113"/>
      <c r="F266" s="113"/>
      <c r="G266" s="113"/>
      <c r="H266" s="113"/>
      <c r="I266" s="113"/>
      <c r="J266" s="113"/>
      <c r="K266" s="114"/>
      <c r="L266" s="114"/>
      <c r="M266" s="114"/>
      <c r="N266" s="114"/>
      <c r="O266" s="114"/>
      <c r="P266" s="114"/>
      <c r="Q266" s="156"/>
      <c r="R266" s="156"/>
      <c r="S266" s="156"/>
      <c r="T266" s="156"/>
      <c r="U266" s="156"/>
      <c r="V266" s="156"/>
      <c r="W266" s="156"/>
      <c r="X266" s="114">
        <v>0</v>
      </c>
      <c r="Y266" s="114">
        <v>0</v>
      </c>
      <c r="Z266" s="114">
        <f t="shared" si="4"/>
        <v>0</v>
      </c>
      <c r="AA266" s="114">
        <v>0</v>
      </c>
      <c r="AB266" s="114">
        <v>0</v>
      </c>
      <c r="AC266" s="114">
        <v>0</v>
      </c>
      <c r="AD266" s="114">
        <v>0</v>
      </c>
      <c r="AE266" s="114"/>
      <c r="AF266" s="114">
        <v>0</v>
      </c>
      <c r="AG266" s="114">
        <v>0</v>
      </c>
      <c r="AH266" s="114">
        <v>0</v>
      </c>
      <c r="AI266" s="113"/>
      <c r="AK266"/>
      <c r="AL266"/>
      <c r="AM266"/>
    </row>
    <row r="267" spans="1:39" s="157" customFormat="1" x14ac:dyDescent="0.25">
      <c r="A267" s="113"/>
      <c r="B267" s="113"/>
      <c r="C267" s="113"/>
      <c r="D267" s="113"/>
      <c r="E267" s="113"/>
      <c r="F267" s="113"/>
      <c r="G267" s="113"/>
      <c r="H267" s="113"/>
      <c r="I267" s="113"/>
      <c r="J267" s="113"/>
      <c r="K267" s="114"/>
      <c r="L267" s="114"/>
      <c r="M267" s="114"/>
      <c r="N267" s="114"/>
      <c r="O267" s="114"/>
      <c r="P267" s="114"/>
      <c r="Q267" s="156"/>
      <c r="R267" s="156"/>
      <c r="S267" s="156"/>
      <c r="T267" s="156"/>
      <c r="U267" s="156"/>
      <c r="V267" s="156"/>
      <c r="W267" s="156"/>
      <c r="X267" s="114">
        <v>0</v>
      </c>
      <c r="Y267" s="114">
        <v>0</v>
      </c>
      <c r="Z267" s="114">
        <f t="shared" si="4"/>
        <v>0</v>
      </c>
      <c r="AA267" s="114">
        <v>0</v>
      </c>
      <c r="AB267" s="114">
        <v>0</v>
      </c>
      <c r="AC267" s="114">
        <v>0</v>
      </c>
      <c r="AD267" s="114">
        <v>0</v>
      </c>
      <c r="AE267" s="114"/>
      <c r="AF267" s="114">
        <v>0</v>
      </c>
      <c r="AG267" s="114">
        <v>0</v>
      </c>
      <c r="AH267" s="114">
        <v>0</v>
      </c>
      <c r="AI267" s="113"/>
      <c r="AK267"/>
      <c r="AL267"/>
      <c r="AM267"/>
    </row>
    <row r="268" spans="1:39" s="157" customFormat="1" x14ac:dyDescent="0.25">
      <c r="A268" s="113"/>
      <c r="B268" s="113"/>
      <c r="C268" s="113"/>
      <c r="D268" s="113"/>
      <c r="E268" s="113"/>
      <c r="F268" s="113"/>
      <c r="G268" s="113"/>
      <c r="H268" s="113"/>
      <c r="I268" s="113"/>
      <c r="J268" s="113"/>
      <c r="K268" s="114"/>
      <c r="L268" s="114"/>
      <c r="M268" s="114"/>
      <c r="N268" s="114"/>
      <c r="O268" s="114"/>
      <c r="P268" s="114"/>
      <c r="Q268" s="156"/>
      <c r="R268" s="156"/>
      <c r="S268" s="156"/>
      <c r="T268" s="156"/>
      <c r="U268" s="156"/>
      <c r="V268" s="156"/>
      <c r="W268" s="156"/>
      <c r="X268" s="114">
        <v>0</v>
      </c>
      <c r="Y268" s="114">
        <v>0</v>
      </c>
      <c r="Z268" s="114">
        <f t="shared" si="4"/>
        <v>0</v>
      </c>
      <c r="AA268" s="114">
        <v>0</v>
      </c>
      <c r="AB268" s="114">
        <v>0</v>
      </c>
      <c r="AC268" s="114">
        <v>0</v>
      </c>
      <c r="AD268" s="114">
        <v>0</v>
      </c>
      <c r="AE268" s="114"/>
      <c r="AF268" s="114">
        <v>0</v>
      </c>
      <c r="AG268" s="114">
        <v>0</v>
      </c>
      <c r="AH268" s="114">
        <v>0</v>
      </c>
      <c r="AI268" s="113"/>
      <c r="AK268"/>
      <c r="AL268"/>
      <c r="AM268"/>
    </row>
    <row r="269" spans="1:39" s="157" customFormat="1" x14ac:dyDescent="0.25">
      <c r="A269" s="113"/>
      <c r="B269" s="113"/>
      <c r="C269" s="113"/>
      <c r="D269" s="113"/>
      <c r="E269" s="113"/>
      <c r="F269" s="113"/>
      <c r="G269" s="113"/>
      <c r="H269" s="113"/>
      <c r="I269" s="113"/>
      <c r="J269" s="113"/>
      <c r="K269" s="114"/>
      <c r="L269" s="114"/>
      <c r="M269" s="114"/>
      <c r="N269" s="114"/>
      <c r="O269" s="114"/>
      <c r="P269" s="114"/>
      <c r="Q269" s="156"/>
      <c r="R269" s="156"/>
      <c r="S269" s="156"/>
      <c r="T269" s="156"/>
      <c r="U269" s="156"/>
      <c r="V269" s="156"/>
      <c r="W269" s="156"/>
      <c r="X269" s="114">
        <v>0</v>
      </c>
      <c r="Y269" s="114">
        <v>0</v>
      </c>
      <c r="Z269" s="114">
        <f t="shared" si="4"/>
        <v>0</v>
      </c>
      <c r="AA269" s="114">
        <v>0</v>
      </c>
      <c r="AB269" s="114">
        <v>0</v>
      </c>
      <c r="AC269" s="114">
        <v>0</v>
      </c>
      <c r="AD269" s="114">
        <v>0</v>
      </c>
      <c r="AE269" s="114"/>
      <c r="AF269" s="114">
        <v>0</v>
      </c>
      <c r="AG269" s="114">
        <v>0</v>
      </c>
      <c r="AH269" s="114">
        <v>0</v>
      </c>
      <c r="AI269" s="113"/>
      <c r="AK269"/>
      <c r="AL269"/>
      <c r="AM269"/>
    </row>
    <row r="270" spans="1:39" s="157" customFormat="1" x14ac:dyDescent="0.25">
      <c r="A270" s="113"/>
      <c r="B270" s="113"/>
      <c r="C270" s="113"/>
      <c r="D270" s="113"/>
      <c r="E270" s="113"/>
      <c r="F270" s="113"/>
      <c r="G270" s="113"/>
      <c r="H270" s="113"/>
      <c r="I270" s="113"/>
      <c r="J270" s="113"/>
      <c r="K270" s="114"/>
      <c r="L270" s="114"/>
      <c r="M270" s="114"/>
      <c r="N270" s="114"/>
      <c r="O270" s="114"/>
      <c r="P270" s="114"/>
      <c r="Q270" s="156"/>
      <c r="R270" s="156"/>
      <c r="S270" s="156"/>
      <c r="T270" s="156"/>
      <c r="U270" s="156"/>
      <c r="V270" s="156"/>
      <c r="W270" s="156"/>
      <c r="X270" s="114">
        <v>0</v>
      </c>
      <c r="Y270" s="114">
        <v>0</v>
      </c>
      <c r="Z270" s="114">
        <f t="shared" si="4"/>
        <v>0</v>
      </c>
      <c r="AA270" s="114">
        <v>0</v>
      </c>
      <c r="AB270" s="114">
        <v>0</v>
      </c>
      <c r="AC270" s="114">
        <v>0</v>
      </c>
      <c r="AD270" s="114">
        <v>0</v>
      </c>
      <c r="AE270" s="114"/>
      <c r="AF270" s="114">
        <v>0</v>
      </c>
      <c r="AG270" s="114">
        <v>0</v>
      </c>
      <c r="AH270" s="114">
        <v>0</v>
      </c>
      <c r="AI270" s="113"/>
      <c r="AK270"/>
      <c r="AL270"/>
      <c r="AM270"/>
    </row>
    <row r="271" spans="1:39" s="157" customFormat="1" x14ac:dyDescent="0.25">
      <c r="A271" s="113"/>
      <c r="B271" s="113"/>
      <c r="C271" s="113"/>
      <c r="D271" s="113"/>
      <c r="E271" s="113"/>
      <c r="F271" s="113"/>
      <c r="G271" s="113"/>
      <c r="H271" s="113"/>
      <c r="I271" s="113"/>
      <c r="J271" s="113"/>
      <c r="K271" s="114"/>
      <c r="L271" s="114"/>
      <c r="M271" s="114"/>
      <c r="N271" s="114"/>
      <c r="O271" s="114"/>
      <c r="P271" s="114"/>
      <c r="Q271" s="156"/>
      <c r="R271" s="156"/>
      <c r="S271" s="156"/>
      <c r="T271" s="156"/>
      <c r="U271" s="156"/>
      <c r="V271" s="156"/>
      <c r="W271" s="156"/>
      <c r="X271" s="114">
        <v>0</v>
      </c>
      <c r="Y271" s="114">
        <v>0</v>
      </c>
      <c r="Z271" s="114">
        <f t="shared" si="4"/>
        <v>0</v>
      </c>
      <c r="AA271" s="114">
        <v>0</v>
      </c>
      <c r="AB271" s="114">
        <v>0</v>
      </c>
      <c r="AC271" s="114">
        <v>0</v>
      </c>
      <c r="AD271" s="114">
        <v>0</v>
      </c>
      <c r="AE271" s="114"/>
      <c r="AF271" s="114">
        <v>0</v>
      </c>
      <c r="AG271" s="114">
        <v>0</v>
      </c>
      <c r="AH271" s="114">
        <v>0</v>
      </c>
      <c r="AI271" s="113"/>
      <c r="AK271"/>
      <c r="AL271"/>
      <c r="AM271"/>
    </row>
    <row r="272" spans="1:39" s="157" customFormat="1" x14ac:dyDescent="0.25">
      <c r="A272" s="113"/>
      <c r="B272" s="113"/>
      <c r="C272" s="113"/>
      <c r="D272" s="113"/>
      <c r="E272" s="113"/>
      <c r="F272" s="113"/>
      <c r="G272" s="113"/>
      <c r="H272" s="113"/>
      <c r="I272" s="113"/>
      <c r="J272" s="113"/>
      <c r="K272" s="114"/>
      <c r="L272" s="114"/>
      <c r="M272" s="114"/>
      <c r="N272" s="114"/>
      <c r="O272" s="114"/>
      <c r="P272" s="114"/>
      <c r="Q272" s="156"/>
      <c r="R272" s="156"/>
      <c r="S272" s="156"/>
      <c r="T272" s="156"/>
      <c r="U272" s="156"/>
      <c r="V272" s="156"/>
      <c r="W272" s="156"/>
      <c r="X272" s="114">
        <v>0</v>
      </c>
      <c r="Y272" s="114">
        <v>0</v>
      </c>
      <c r="Z272" s="114">
        <f t="shared" si="4"/>
        <v>0</v>
      </c>
      <c r="AA272" s="114">
        <v>0</v>
      </c>
      <c r="AB272" s="114">
        <v>0</v>
      </c>
      <c r="AC272" s="114">
        <v>0</v>
      </c>
      <c r="AD272" s="114">
        <v>0</v>
      </c>
      <c r="AE272" s="114"/>
      <c r="AF272" s="114">
        <v>0</v>
      </c>
      <c r="AG272" s="114">
        <v>0</v>
      </c>
      <c r="AH272" s="114">
        <v>0</v>
      </c>
      <c r="AI272" s="113"/>
      <c r="AK272"/>
      <c r="AL272"/>
      <c r="AM272"/>
    </row>
    <row r="273" spans="1:39" s="157" customFormat="1" x14ac:dyDescent="0.25">
      <c r="A273" s="113"/>
      <c r="B273" s="113"/>
      <c r="C273" s="113"/>
      <c r="D273" s="113"/>
      <c r="E273" s="113"/>
      <c r="F273" s="113"/>
      <c r="G273" s="113"/>
      <c r="H273" s="113"/>
      <c r="I273" s="113"/>
      <c r="J273" s="113"/>
      <c r="K273" s="114"/>
      <c r="L273" s="114"/>
      <c r="M273" s="114"/>
      <c r="N273" s="114"/>
      <c r="O273" s="114"/>
      <c r="P273" s="114"/>
      <c r="Q273" s="156"/>
      <c r="R273" s="156"/>
      <c r="S273" s="156"/>
      <c r="T273" s="156"/>
      <c r="U273" s="156"/>
      <c r="V273" s="156"/>
      <c r="W273" s="156"/>
      <c r="X273" s="114">
        <v>0</v>
      </c>
      <c r="Y273" s="114">
        <v>0</v>
      </c>
      <c r="Z273" s="114">
        <f t="shared" si="4"/>
        <v>0</v>
      </c>
      <c r="AA273" s="114">
        <v>0</v>
      </c>
      <c r="AB273" s="114">
        <v>0</v>
      </c>
      <c r="AC273" s="114">
        <v>0</v>
      </c>
      <c r="AD273" s="114">
        <v>0</v>
      </c>
      <c r="AE273" s="114"/>
      <c r="AF273" s="114">
        <v>0</v>
      </c>
      <c r="AG273" s="114">
        <v>0</v>
      </c>
      <c r="AH273" s="114">
        <v>0</v>
      </c>
      <c r="AI273" s="113"/>
      <c r="AK273"/>
      <c r="AL273"/>
      <c r="AM273"/>
    </row>
    <row r="274" spans="1:39" s="157" customFormat="1" x14ac:dyDescent="0.25">
      <c r="A274" s="113"/>
      <c r="B274" s="113"/>
      <c r="C274" s="113"/>
      <c r="D274" s="113"/>
      <c r="E274" s="113"/>
      <c r="F274" s="113"/>
      <c r="G274" s="113"/>
      <c r="H274" s="113"/>
      <c r="I274" s="113"/>
      <c r="J274" s="113"/>
      <c r="K274" s="114"/>
      <c r="L274" s="114"/>
      <c r="M274" s="114"/>
      <c r="N274" s="114"/>
      <c r="O274" s="114"/>
      <c r="P274" s="114"/>
      <c r="Q274" s="156"/>
      <c r="R274" s="156"/>
      <c r="S274" s="156"/>
      <c r="T274" s="156"/>
      <c r="U274" s="156"/>
      <c r="V274" s="156"/>
      <c r="W274" s="156"/>
      <c r="X274" s="114">
        <v>0</v>
      </c>
      <c r="Y274" s="114">
        <v>0</v>
      </c>
      <c r="Z274" s="114"/>
      <c r="AA274" s="114"/>
      <c r="AB274" s="114"/>
      <c r="AC274" s="114"/>
      <c r="AD274" s="114"/>
      <c r="AE274" s="114"/>
      <c r="AF274" s="114"/>
      <c r="AG274" s="114"/>
      <c r="AH274" s="114"/>
      <c r="AI274" s="113"/>
      <c r="AK274"/>
      <c r="AL274"/>
      <c r="AM274"/>
    </row>
  </sheetData>
  <mergeCells count="150">
    <mergeCell ref="A6:D6"/>
    <mergeCell ref="E6:I6"/>
    <mergeCell ref="A7:D7"/>
    <mergeCell ref="E7:F7"/>
    <mergeCell ref="A10:B10"/>
    <mergeCell ref="C10:D10"/>
    <mergeCell ref="E10:F10"/>
    <mergeCell ref="G10:I10"/>
    <mergeCell ref="B2:D2"/>
    <mergeCell ref="H2:J2"/>
    <mergeCell ref="A3:J3"/>
    <mergeCell ref="A4:D4"/>
    <mergeCell ref="E4:F4"/>
    <mergeCell ref="A5:D5"/>
    <mergeCell ref="E5:F5"/>
    <mergeCell ref="G5:H5"/>
    <mergeCell ref="A17:B17"/>
    <mergeCell ref="C17:I17"/>
    <mergeCell ref="L17:O17"/>
    <mergeCell ref="A19:B19"/>
    <mergeCell ref="C19:I19"/>
    <mergeCell ref="H21:I21"/>
    <mergeCell ref="A11:B11"/>
    <mergeCell ref="C11:D11"/>
    <mergeCell ref="F11:I11"/>
    <mergeCell ref="A13:I13"/>
    <mergeCell ref="A15:B15"/>
    <mergeCell ref="C15:I15"/>
    <mergeCell ref="H28:I28"/>
    <mergeCell ref="H29:I29"/>
    <mergeCell ref="H30:I30"/>
    <mergeCell ref="H31:I31"/>
    <mergeCell ref="H32:I32"/>
    <mergeCell ref="H33:I33"/>
    <mergeCell ref="H22:I22"/>
    <mergeCell ref="H23:I23"/>
    <mergeCell ref="H24:I24"/>
    <mergeCell ref="H25:I25"/>
    <mergeCell ref="H26:I26"/>
    <mergeCell ref="H27:I27"/>
    <mergeCell ref="H40:I40"/>
    <mergeCell ref="H41:I41"/>
    <mergeCell ref="H42:I42"/>
    <mergeCell ref="H43:I43"/>
    <mergeCell ref="H44:I44"/>
    <mergeCell ref="H45:I45"/>
    <mergeCell ref="H34:I34"/>
    <mergeCell ref="H35:I35"/>
    <mergeCell ref="H36:I36"/>
    <mergeCell ref="H37:I37"/>
    <mergeCell ref="H38:I38"/>
    <mergeCell ref="H39:I39"/>
    <mergeCell ref="H52:I52"/>
    <mergeCell ref="H53:I53"/>
    <mergeCell ref="H54:I54"/>
    <mergeCell ref="H55:I55"/>
    <mergeCell ref="H56:I56"/>
    <mergeCell ref="H57:I57"/>
    <mergeCell ref="H46:I46"/>
    <mergeCell ref="H47:I47"/>
    <mergeCell ref="H48:I48"/>
    <mergeCell ref="H49:I49"/>
    <mergeCell ref="H50:I50"/>
    <mergeCell ref="H51:I51"/>
    <mergeCell ref="H64:I64"/>
    <mergeCell ref="H65:I65"/>
    <mergeCell ref="F66:G66"/>
    <mergeCell ref="H66:I66"/>
    <mergeCell ref="F67:G67"/>
    <mergeCell ref="H67:I67"/>
    <mergeCell ref="H58:I58"/>
    <mergeCell ref="H59:I59"/>
    <mergeCell ref="H60:I60"/>
    <mergeCell ref="H61:I61"/>
    <mergeCell ref="H62:I62"/>
    <mergeCell ref="H63:I63"/>
    <mergeCell ref="H74:I74"/>
    <mergeCell ref="H75:I75"/>
    <mergeCell ref="H76:I76"/>
    <mergeCell ref="H77:I77"/>
    <mergeCell ref="H78:I78"/>
    <mergeCell ref="H79:I79"/>
    <mergeCell ref="H68:I68"/>
    <mergeCell ref="H69:I69"/>
    <mergeCell ref="H70:I70"/>
    <mergeCell ref="H71:I71"/>
    <mergeCell ref="H72:I72"/>
    <mergeCell ref="H73:I73"/>
    <mergeCell ref="H86:I86"/>
    <mergeCell ref="H87:I87"/>
    <mergeCell ref="H88:I88"/>
    <mergeCell ref="H89:I89"/>
    <mergeCell ref="H90:I90"/>
    <mergeCell ref="H91:I91"/>
    <mergeCell ref="H80:I80"/>
    <mergeCell ref="H81:I81"/>
    <mergeCell ref="H82:I82"/>
    <mergeCell ref="H83:I83"/>
    <mergeCell ref="H84:I84"/>
    <mergeCell ref="H85:I85"/>
    <mergeCell ref="H98:I98"/>
    <mergeCell ref="H99:I99"/>
    <mergeCell ref="H100:I100"/>
    <mergeCell ref="H101:I101"/>
    <mergeCell ref="H102:I102"/>
    <mergeCell ref="H103:I103"/>
    <mergeCell ref="H92:I92"/>
    <mergeCell ref="H93:I93"/>
    <mergeCell ref="H94:I94"/>
    <mergeCell ref="H95:I95"/>
    <mergeCell ref="H96:I96"/>
    <mergeCell ref="H97:I97"/>
    <mergeCell ref="H110:I110"/>
    <mergeCell ref="H111:I111"/>
    <mergeCell ref="H112:I112"/>
    <mergeCell ref="H113:I113"/>
    <mergeCell ref="H114:I114"/>
    <mergeCell ref="H115:I115"/>
    <mergeCell ref="H104:I104"/>
    <mergeCell ref="H105:I105"/>
    <mergeCell ref="H106:I106"/>
    <mergeCell ref="H107:I107"/>
    <mergeCell ref="H108:I108"/>
    <mergeCell ref="H109:I109"/>
    <mergeCell ref="H122:I122"/>
    <mergeCell ref="H123:I123"/>
    <mergeCell ref="H124:I124"/>
    <mergeCell ref="H125:I125"/>
    <mergeCell ref="E126:G126"/>
    <mergeCell ref="H126:I126"/>
    <mergeCell ref="H116:I116"/>
    <mergeCell ref="H117:I117"/>
    <mergeCell ref="H118:I118"/>
    <mergeCell ref="H119:I119"/>
    <mergeCell ref="H120:I120"/>
    <mergeCell ref="H121:I121"/>
    <mergeCell ref="F155:I155"/>
    <mergeCell ref="A132:I132"/>
    <mergeCell ref="E133:G133"/>
    <mergeCell ref="H133:I133"/>
    <mergeCell ref="A146:D149"/>
    <mergeCell ref="F146:I146"/>
    <mergeCell ref="F148:I148"/>
    <mergeCell ref="E127:G127"/>
    <mergeCell ref="H127:I127"/>
    <mergeCell ref="H128:I128"/>
    <mergeCell ref="E129:G129"/>
    <mergeCell ref="H129:I129"/>
    <mergeCell ref="A131:D131"/>
    <mergeCell ref="H131:I131"/>
  </mergeCells>
  <dataValidations count="2">
    <dataValidation type="list" allowBlank="1" showInputMessage="1" showErrorMessage="1" sqref="M8:N9" xr:uid="{3C79982D-96FA-4DAC-87B5-D1CE6777A9E3}">
      <formula1>$X$175:$X$183</formula1>
    </dataValidation>
    <dataValidation type="list" allowBlank="1" showInputMessage="1" showErrorMessage="1" sqref="M11" xr:uid="{812E85DB-D245-45AF-8627-9F39ECF80E33}">
      <formula1>$S$176:$S$187</formula1>
    </dataValidation>
  </dataValidations>
  <hyperlinks>
    <hyperlink ref="AE178" r:id="rId1" xr:uid="{778070BE-05C0-451B-9963-AA3B130A2352}"/>
    <hyperlink ref="AE177" r:id="rId2" xr:uid="{934779C8-F6F6-49E4-9D85-A84A3E2B4E74}"/>
    <hyperlink ref="AE176" r:id="rId3" xr:uid="{D8C83DA5-EBE0-4892-BD01-863AC8E67D46}"/>
    <hyperlink ref="AE179" r:id="rId4" xr:uid="{8E73588E-E426-4D6D-B190-A7ACD765B718}"/>
    <hyperlink ref="AE180" r:id="rId5" xr:uid="{7C4E13AF-9BE0-41A2-8B38-1DFA14FDED91}"/>
    <hyperlink ref="AE181" r:id="rId6" xr:uid="{4353F21A-94AA-4AB0-9FE5-C6446CCA53A2}"/>
  </hyperlinks>
  <printOptions horizontalCentered="1"/>
  <pageMargins left="0.4" right="0.4" top="0.65" bottom="0.4" header="0.25" footer="0.25"/>
  <pageSetup paperSize="9" scale="80" orientation="portrait" horizontalDpi="1200" verticalDpi="1200" r:id="rId7"/>
  <headerFooter alignWithMargins="0">
    <oddFooter>&amp;C&amp;"Arial,Bold"&amp;8Blue Water Trade Winds Pvt. Ltd.&amp;"Arial,Regular"&amp;10
&amp;7 4 Siddarth Enclave GMS Road Ballupur Dehradun - 248001 Uttarkhand INDIA
Tel:+91-135-2649301, 2649464 Corporate Email: info@bwesglobal.com Website:www.bwesglobal.com</oddFooter>
  </headerFooter>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1EA6E-2650-4A4A-8097-42A2C6D30E00}">
  <dimension ref="A2:BQ27"/>
  <sheetViews>
    <sheetView topLeftCell="AZ4" workbookViewId="0">
      <selection activeCell="BB4" sqref="BB4:BD19"/>
    </sheetView>
  </sheetViews>
  <sheetFormatPr defaultRowHeight="15" x14ac:dyDescent="0.25"/>
  <cols>
    <col min="1" max="1" width="12.42578125" bestFit="1" customWidth="1"/>
    <col min="4" max="4" width="11.5703125" bestFit="1" customWidth="1"/>
    <col min="8" max="8" width="13.85546875" bestFit="1" customWidth="1"/>
    <col min="11" max="11" width="11" bestFit="1" customWidth="1"/>
    <col min="14" max="14" width="6.28515625" bestFit="1" customWidth="1"/>
    <col min="17" max="17" width="12.85546875" bestFit="1" customWidth="1"/>
    <col min="20" max="20" width="6.5703125" bestFit="1" customWidth="1"/>
    <col min="23" max="23" width="11.140625" bestFit="1" customWidth="1"/>
    <col min="26" max="26" width="12.140625" bestFit="1" customWidth="1"/>
    <col min="29" max="29" width="13.42578125" bestFit="1" customWidth="1"/>
    <col min="32" max="32" width="12.42578125" bestFit="1" customWidth="1"/>
    <col min="35" max="35" width="12" bestFit="1" customWidth="1"/>
    <col min="38" max="38" width="8.85546875" bestFit="1" customWidth="1"/>
    <col min="41" max="41" width="11.28515625" bestFit="1" customWidth="1"/>
    <col min="44" max="44" width="7.140625" bestFit="1" customWidth="1"/>
    <col min="47" max="47" width="10.42578125" bestFit="1" customWidth="1"/>
    <col min="50" max="50" width="13.7109375" bestFit="1" customWidth="1"/>
    <col min="52" max="52" width="21.7109375" bestFit="1" customWidth="1"/>
    <col min="53" max="53" width="13.85546875" bestFit="1" customWidth="1"/>
    <col min="54" max="54" width="15.28515625" bestFit="1" customWidth="1"/>
    <col min="55" max="55" width="16.42578125" bestFit="1" customWidth="1"/>
    <col min="56" max="56" width="12.85546875" bestFit="1" customWidth="1"/>
    <col min="59" max="59" width="19.140625" bestFit="1" customWidth="1"/>
    <col min="62" max="62" width="15.5703125" bestFit="1" customWidth="1"/>
    <col min="65" max="65" width="6" bestFit="1" customWidth="1"/>
    <col min="68" max="68" width="9.42578125" bestFit="1" customWidth="1"/>
  </cols>
  <sheetData>
    <row r="2" spans="1:69" ht="15.75" thickBot="1" x14ac:dyDescent="0.3">
      <c r="C2" s="384"/>
      <c r="D2" s="385"/>
    </row>
    <row r="3" spans="1:69" s="490" customFormat="1" ht="14.25" thickTop="1" thickBot="1" x14ac:dyDescent="0.25">
      <c r="A3" s="483" t="s">
        <v>140</v>
      </c>
      <c r="B3" s="483"/>
      <c r="C3" s="483"/>
      <c r="D3" s="483" t="s">
        <v>141</v>
      </c>
      <c r="E3" s="483"/>
      <c r="F3" s="483"/>
      <c r="G3" s="484"/>
      <c r="H3" s="484" t="s">
        <v>248</v>
      </c>
      <c r="I3" s="484"/>
      <c r="J3" s="484"/>
      <c r="K3" s="484" t="s">
        <v>142</v>
      </c>
      <c r="L3" s="484"/>
      <c r="M3" s="484"/>
      <c r="N3" s="485" t="s">
        <v>143</v>
      </c>
      <c r="O3" s="485"/>
      <c r="P3" s="485"/>
      <c r="Q3" s="485" t="s">
        <v>144</v>
      </c>
      <c r="R3" s="485"/>
      <c r="S3" s="485"/>
      <c r="T3" s="484" t="s">
        <v>145</v>
      </c>
      <c r="U3" s="484"/>
      <c r="V3" s="484"/>
      <c r="W3" s="485" t="s">
        <v>146</v>
      </c>
      <c r="X3" s="485"/>
      <c r="Y3" s="485"/>
      <c r="Z3" s="484" t="s">
        <v>147</v>
      </c>
      <c r="AA3" s="484"/>
      <c r="AB3" s="484"/>
      <c r="AC3" s="484" t="s">
        <v>204</v>
      </c>
      <c r="AD3" s="484"/>
      <c r="AE3" s="484"/>
      <c r="AF3" s="484" t="s">
        <v>148</v>
      </c>
      <c r="AG3" s="484"/>
      <c r="AH3" s="484"/>
      <c r="AI3" s="484" t="s">
        <v>149</v>
      </c>
      <c r="AJ3" s="484"/>
      <c r="AK3" s="484"/>
      <c r="AL3" s="484" t="s">
        <v>150</v>
      </c>
      <c r="AM3" s="484"/>
      <c r="AN3" s="484"/>
      <c r="AO3" s="485" t="s">
        <v>151</v>
      </c>
      <c r="AP3" s="485"/>
      <c r="AQ3" s="485"/>
      <c r="AR3" s="484" t="s">
        <v>152</v>
      </c>
      <c r="AS3" s="484"/>
      <c r="AT3" s="484"/>
      <c r="AU3" s="484" t="s">
        <v>249</v>
      </c>
      <c r="AV3" s="484"/>
      <c r="AW3" s="484"/>
      <c r="AX3" s="484" t="s">
        <v>206</v>
      </c>
      <c r="AY3" s="484"/>
      <c r="AZ3" s="486"/>
      <c r="BA3" s="484" t="s">
        <v>208</v>
      </c>
      <c r="BB3" s="487"/>
      <c r="BC3" s="484"/>
      <c r="BD3" s="485" t="s">
        <v>226</v>
      </c>
      <c r="BE3" s="484"/>
      <c r="BF3" s="486"/>
      <c r="BG3" s="484" t="s">
        <v>239</v>
      </c>
      <c r="BH3" s="487"/>
      <c r="BI3" s="488"/>
      <c r="BJ3" s="485" t="s">
        <v>250</v>
      </c>
      <c r="BK3" s="489"/>
      <c r="BL3" s="488"/>
      <c r="BM3" s="484" t="s">
        <v>251</v>
      </c>
      <c r="BN3" s="489"/>
      <c r="BO3" s="488"/>
      <c r="BP3" s="484" t="s">
        <v>252</v>
      </c>
      <c r="BQ3" s="489"/>
    </row>
    <row r="4" spans="1:69" x14ac:dyDescent="0.25">
      <c r="BB4" s="252" t="s">
        <v>55</v>
      </c>
      <c r="BC4" s="252" t="s">
        <v>253</v>
      </c>
      <c r="BD4" s="252" t="s">
        <v>154</v>
      </c>
    </row>
    <row r="5" spans="1:69" x14ac:dyDescent="0.25">
      <c r="BB5" t="s">
        <v>140</v>
      </c>
      <c r="BC5" t="s">
        <v>163</v>
      </c>
      <c r="BD5">
        <v>33003</v>
      </c>
    </row>
    <row r="6" spans="1:69" x14ac:dyDescent="0.25">
      <c r="AZ6" t="s">
        <v>141</v>
      </c>
      <c r="BB6" t="s">
        <v>140</v>
      </c>
      <c r="BC6" t="s">
        <v>162</v>
      </c>
      <c r="BD6">
        <v>33748</v>
      </c>
    </row>
    <row r="7" spans="1:69" x14ac:dyDescent="0.25">
      <c r="AZ7" t="s">
        <v>248</v>
      </c>
      <c r="BB7" t="s">
        <v>140</v>
      </c>
      <c r="BC7" t="s">
        <v>163</v>
      </c>
      <c r="BD7">
        <v>34506</v>
      </c>
    </row>
    <row r="8" spans="1:69" x14ac:dyDescent="0.25">
      <c r="AZ8" t="s">
        <v>142</v>
      </c>
      <c r="BB8" t="s">
        <v>145</v>
      </c>
      <c r="BC8" t="s">
        <v>176</v>
      </c>
      <c r="BD8">
        <v>32450</v>
      </c>
    </row>
    <row r="9" spans="1:69" x14ac:dyDescent="0.25">
      <c r="AZ9" t="s">
        <v>143</v>
      </c>
      <c r="BB9" t="s">
        <v>204</v>
      </c>
      <c r="BC9" t="s">
        <v>205</v>
      </c>
      <c r="BD9">
        <v>32570</v>
      </c>
    </row>
    <row r="10" spans="1:69" x14ac:dyDescent="0.25">
      <c r="AZ10" t="s">
        <v>144</v>
      </c>
      <c r="BB10" t="s">
        <v>204</v>
      </c>
      <c r="BC10" t="s">
        <v>176</v>
      </c>
      <c r="BD10">
        <v>33439</v>
      </c>
    </row>
    <row r="11" spans="1:69" x14ac:dyDescent="0.25">
      <c r="BB11" t="s">
        <v>204</v>
      </c>
      <c r="BC11" t="s">
        <v>205</v>
      </c>
      <c r="BD11">
        <v>33959</v>
      </c>
    </row>
    <row r="12" spans="1:69" x14ac:dyDescent="0.25">
      <c r="AZ12" t="s">
        <v>146</v>
      </c>
      <c r="BB12" t="s">
        <v>148</v>
      </c>
      <c r="BC12" t="s">
        <v>235</v>
      </c>
      <c r="BD12">
        <v>32623</v>
      </c>
    </row>
    <row r="13" spans="1:69" x14ac:dyDescent="0.25">
      <c r="AZ13" t="s">
        <v>147</v>
      </c>
      <c r="BB13" t="s">
        <v>148</v>
      </c>
      <c r="BC13" t="s">
        <v>162</v>
      </c>
      <c r="BD13">
        <v>33064</v>
      </c>
    </row>
    <row r="14" spans="1:69" x14ac:dyDescent="0.25">
      <c r="BB14" t="s">
        <v>148</v>
      </c>
      <c r="BC14" t="s">
        <v>163</v>
      </c>
      <c r="BD14">
        <v>34064</v>
      </c>
    </row>
    <row r="15" spans="1:69" x14ac:dyDescent="0.25">
      <c r="AZ15" t="s">
        <v>148</v>
      </c>
      <c r="BB15" t="s">
        <v>148</v>
      </c>
      <c r="BC15" t="s">
        <v>162</v>
      </c>
      <c r="BD15">
        <v>34210</v>
      </c>
    </row>
    <row r="16" spans="1:69" x14ac:dyDescent="0.25">
      <c r="AZ16" t="s">
        <v>149</v>
      </c>
      <c r="BB16" t="s">
        <v>239</v>
      </c>
      <c r="BC16" t="s">
        <v>163</v>
      </c>
      <c r="BD16">
        <v>32880</v>
      </c>
    </row>
    <row r="17" spans="52:56" x14ac:dyDescent="0.25">
      <c r="AZ17" t="s">
        <v>150</v>
      </c>
      <c r="BB17" t="s">
        <v>239</v>
      </c>
      <c r="BC17" t="s">
        <v>162</v>
      </c>
      <c r="BD17">
        <v>33429</v>
      </c>
    </row>
    <row r="18" spans="52:56" x14ac:dyDescent="0.25">
      <c r="AZ18" t="s">
        <v>151</v>
      </c>
      <c r="BB18" t="s">
        <v>239</v>
      </c>
      <c r="BC18" t="s">
        <v>163</v>
      </c>
      <c r="BD18">
        <v>33927</v>
      </c>
    </row>
    <row r="19" spans="52:56" x14ac:dyDescent="0.25">
      <c r="AZ19" t="s">
        <v>152</v>
      </c>
      <c r="BB19" t="s">
        <v>239</v>
      </c>
      <c r="BC19" t="s">
        <v>162</v>
      </c>
      <c r="BD19">
        <v>34208</v>
      </c>
    </row>
    <row r="20" spans="52:56" x14ac:dyDescent="0.25">
      <c r="AZ20" t="s">
        <v>249</v>
      </c>
    </row>
    <row r="21" spans="52:56" x14ac:dyDescent="0.25">
      <c r="AZ21" t="s">
        <v>206</v>
      </c>
    </row>
    <row r="22" spans="52:56" x14ac:dyDescent="0.25">
      <c r="AZ22" t="s">
        <v>208</v>
      </c>
    </row>
    <row r="23" spans="52:56" x14ac:dyDescent="0.25">
      <c r="AZ23" t="s">
        <v>226</v>
      </c>
    </row>
    <row r="24" spans="52:56" x14ac:dyDescent="0.25">
      <c r="AZ24" t="s">
        <v>239</v>
      </c>
    </row>
    <row r="25" spans="52:56" x14ac:dyDescent="0.25">
      <c r="AZ25" t="s">
        <v>250</v>
      </c>
    </row>
    <row r="26" spans="52:56" x14ac:dyDescent="0.25">
      <c r="AZ26" t="s">
        <v>251</v>
      </c>
    </row>
    <row r="27" spans="52:56" x14ac:dyDescent="0.25">
      <c r="AZ27" t="s">
        <v>252</v>
      </c>
    </row>
  </sheetData>
  <mergeCells count="1">
    <mergeCell ref="C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D91AD-7E45-48D0-8FE2-0EBC59E3C34D}">
  <sheetPr>
    <tabColor rgb="FF006600"/>
  </sheetPr>
  <dimension ref="A1:AX274"/>
  <sheetViews>
    <sheetView showZeros="0" view="pageBreakPreview" topLeftCell="A3" zoomScale="95" zoomScaleNormal="91" zoomScaleSheetLayoutView="95" workbookViewId="0">
      <selection activeCell="A3" sqref="A3:J3"/>
    </sheetView>
  </sheetViews>
  <sheetFormatPr defaultColWidth="9.140625" defaultRowHeight="15" x14ac:dyDescent="0.25"/>
  <cols>
    <col min="1" max="1" width="4.28515625" style="113" customWidth="1"/>
    <col min="2" max="2" width="16" style="113" customWidth="1"/>
    <col min="3" max="3" width="20.42578125" style="113" bestFit="1" customWidth="1"/>
    <col min="4" max="4" width="18.85546875" style="113" customWidth="1"/>
    <col min="5" max="5" width="9.42578125" style="113" customWidth="1"/>
    <col min="6" max="6" width="11.28515625" style="113" customWidth="1"/>
    <col min="7" max="7" width="4.85546875" style="113" customWidth="1"/>
    <col min="8" max="8" width="6.42578125" style="113" customWidth="1"/>
    <col min="9" max="9" width="10.85546875" style="113" customWidth="1"/>
    <col min="10" max="10" width="0.7109375" style="114" customWidth="1"/>
    <col min="11" max="11" width="0.85546875" style="114" customWidth="1"/>
    <col min="12" max="12" width="13.5703125" style="114" hidden="1" customWidth="1"/>
    <col min="13" max="13" width="9.140625" style="114" hidden="1" customWidth="1"/>
    <col min="14" max="14" width="13.28515625" style="114" hidden="1" customWidth="1"/>
    <col min="15" max="15" width="9.140625" style="114" hidden="1" customWidth="1"/>
    <col min="16" max="16" width="13.85546875" style="114" hidden="1" customWidth="1"/>
    <col min="17" max="18" width="27.28515625" style="156" hidden="1" customWidth="1"/>
    <col min="19" max="19" width="25.42578125" style="156" hidden="1" customWidth="1"/>
    <col min="20" max="20" width="23.28515625" style="156" hidden="1" customWidth="1"/>
    <col min="21" max="22" width="5.7109375" style="156" hidden="1" customWidth="1"/>
    <col min="23" max="23" width="0" style="156" hidden="1" customWidth="1"/>
    <col min="24" max="24" width="19.5703125" style="114" hidden="1" customWidth="1"/>
    <col min="25" max="25" width="8.85546875" style="114" hidden="1" customWidth="1"/>
    <col min="26" max="26" width="19.5703125" style="114" hidden="1" customWidth="1"/>
    <col min="27" max="27" width="23.5703125" style="114" hidden="1" customWidth="1"/>
    <col min="28" max="28" width="0.7109375" style="114" hidden="1" customWidth="1"/>
    <col min="29" max="29" width="0.85546875" style="114" hidden="1" customWidth="1"/>
    <col min="30" max="31" width="0.5703125" style="114" hidden="1" customWidth="1"/>
    <col min="32" max="32" width="0.7109375" style="114" hidden="1" customWidth="1"/>
    <col min="33" max="34" width="0.5703125" style="114" hidden="1" customWidth="1"/>
    <col min="35" max="35" width="0.5703125" style="114" customWidth="1"/>
    <col min="36" max="36" width="1.140625" style="157" customWidth="1"/>
    <col min="37" max="37" width="25.42578125" customWidth="1"/>
    <col min="38" max="38" width="12.7109375" customWidth="1"/>
    <col min="39" max="39" width="20" customWidth="1"/>
    <col min="40" max="50" width="9.140625" style="157"/>
    <col min="51" max="16384" width="9.140625" style="113"/>
  </cols>
  <sheetData>
    <row r="1" spans="1:50" ht="24" hidden="1" customHeight="1" x14ac:dyDescent="0.25">
      <c r="A1" s="155"/>
      <c r="B1" s="155"/>
      <c r="C1" s="155"/>
      <c r="D1" s="155"/>
      <c r="E1" s="111"/>
      <c r="F1" s="112"/>
      <c r="G1" s="155"/>
    </row>
    <row r="2" spans="1:50" ht="24" hidden="1" customHeight="1" x14ac:dyDescent="0.25">
      <c r="A2" s="114"/>
      <c r="B2" s="335"/>
      <c r="C2" s="335"/>
      <c r="D2" s="335"/>
      <c r="E2" s="115"/>
      <c r="F2" s="116"/>
      <c r="G2" s="155"/>
      <c r="H2" s="336"/>
      <c r="I2" s="336"/>
      <c r="J2" s="336"/>
    </row>
    <row r="3" spans="1:50" ht="45.75" customHeight="1" x14ac:dyDescent="0.25">
      <c r="A3" s="337"/>
      <c r="B3" s="337"/>
      <c r="C3" s="337"/>
      <c r="D3" s="337"/>
      <c r="E3" s="337"/>
      <c r="F3" s="337"/>
      <c r="G3" s="337"/>
      <c r="H3" s="337"/>
      <c r="I3" s="337"/>
      <c r="J3" s="337"/>
      <c r="N3" s="117"/>
      <c r="O3" s="118"/>
      <c r="P3" s="118"/>
    </row>
    <row r="4" spans="1:50" ht="15" customHeight="1" x14ac:dyDescent="0.25">
      <c r="A4" s="338" t="s">
        <v>75</v>
      </c>
      <c r="B4" s="338"/>
      <c r="C4" s="338"/>
      <c r="D4" s="339"/>
      <c r="E4" s="339" t="s">
        <v>74</v>
      </c>
      <c r="F4" s="340"/>
      <c r="G4" s="316" t="s">
        <v>255</v>
      </c>
      <c r="H4" s="158"/>
      <c r="I4" s="159"/>
      <c r="J4" s="119"/>
      <c r="L4" s="114" t="s">
        <v>73</v>
      </c>
      <c r="N4" s="118"/>
      <c r="O4" s="118"/>
      <c r="P4" s="118"/>
    </row>
    <row r="5" spans="1:50" s="122" customFormat="1" ht="15.95" customHeight="1" x14ac:dyDescent="0.25">
      <c r="A5" s="341" t="s">
        <v>184</v>
      </c>
      <c r="B5" s="342"/>
      <c r="C5" s="342"/>
      <c r="D5" s="343"/>
      <c r="E5" s="344" t="s">
        <v>72</v>
      </c>
      <c r="F5" s="345"/>
      <c r="G5" s="346">
        <v>44138</v>
      </c>
      <c r="H5" s="346"/>
      <c r="I5" s="160"/>
      <c r="J5" s="119"/>
      <c r="K5" s="119"/>
      <c r="L5" s="120">
        <v>7</v>
      </c>
      <c r="M5" s="119"/>
      <c r="N5" s="121"/>
      <c r="O5" s="121"/>
      <c r="P5" s="121"/>
      <c r="Q5" s="161"/>
      <c r="R5" s="161"/>
      <c r="S5" s="161"/>
      <c r="T5" s="161"/>
      <c r="U5" s="161"/>
      <c r="V5" s="161"/>
      <c r="W5" s="161"/>
      <c r="X5" s="119"/>
      <c r="Y5" s="119"/>
      <c r="Z5" s="119"/>
      <c r="AA5" s="119"/>
      <c r="AB5" s="119"/>
      <c r="AC5" s="119"/>
      <c r="AD5" s="119"/>
      <c r="AE5" s="119"/>
      <c r="AF5" s="119"/>
      <c r="AG5" s="119"/>
      <c r="AH5" s="119"/>
      <c r="AI5" s="119"/>
      <c r="AJ5" s="157"/>
      <c r="AK5"/>
      <c r="AL5"/>
      <c r="AM5"/>
      <c r="AN5" s="157"/>
      <c r="AO5" s="157"/>
      <c r="AP5" s="157"/>
      <c r="AQ5" s="157"/>
      <c r="AR5" s="157"/>
      <c r="AS5" s="157"/>
      <c r="AT5" s="157"/>
      <c r="AU5" s="157"/>
      <c r="AV5" s="157"/>
      <c r="AW5" s="157"/>
      <c r="AX5" s="157"/>
    </row>
    <row r="6" spans="1:50" s="122" customFormat="1" ht="15.95" customHeight="1" x14ac:dyDescent="0.25">
      <c r="A6" s="317" t="s">
        <v>185</v>
      </c>
      <c r="B6" s="318"/>
      <c r="C6" s="318"/>
      <c r="D6" s="319"/>
      <c r="E6" s="320" t="s">
        <v>257</v>
      </c>
      <c r="F6" s="321"/>
      <c r="G6" s="321"/>
      <c r="H6" s="321"/>
      <c r="I6" s="322"/>
      <c r="J6" s="123"/>
      <c r="K6" s="123"/>
      <c r="L6" s="123"/>
      <c r="M6" s="119"/>
      <c r="N6" s="121"/>
      <c r="O6" s="121"/>
      <c r="P6" s="121"/>
      <c r="Q6" s="161"/>
      <c r="R6" s="161"/>
      <c r="S6" s="161"/>
      <c r="T6" s="161"/>
      <c r="U6" s="161"/>
      <c r="V6" s="161"/>
      <c r="W6" s="161"/>
      <c r="X6" s="119"/>
      <c r="Y6" s="119"/>
      <c r="Z6" s="119"/>
      <c r="AA6" s="119"/>
      <c r="AB6" s="119"/>
      <c r="AC6" s="119"/>
      <c r="AD6" s="119"/>
      <c r="AE6" s="119"/>
      <c r="AF6" s="119"/>
      <c r="AG6" s="119"/>
      <c r="AH6" s="119"/>
      <c r="AI6" s="119"/>
      <c r="AJ6" s="157"/>
      <c r="AK6"/>
      <c r="AL6"/>
      <c r="AM6"/>
      <c r="AN6" s="157"/>
      <c r="AO6" s="157"/>
      <c r="AP6" s="157"/>
      <c r="AQ6" s="157"/>
      <c r="AR6" s="157"/>
      <c r="AS6" s="157"/>
      <c r="AT6" s="157"/>
      <c r="AU6" s="157"/>
      <c r="AV6" s="157"/>
      <c r="AW6" s="157"/>
      <c r="AX6" s="157"/>
    </row>
    <row r="7" spans="1:50" s="122" customFormat="1" ht="15.95" customHeight="1" x14ac:dyDescent="0.25">
      <c r="A7" s="323" t="s">
        <v>186</v>
      </c>
      <c r="B7" s="324"/>
      <c r="C7" s="324"/>
      <c r="D7" s="325"/>
      <c r="E7" s="326" t="s">
        <v>70</v>
      </c>
      <c r="F7" s="327"/>
      <c r="G7" s="162" t="str">
        <f>G4</f>
        <v>1184/2021</v>
      </c>
      <c r="H7" s="163"/>
      <c r="I7" s="164"/>
      <c r="J7" s="119"/>
      <c r="K7" s="124"/>
      <c r="L7" s="119" t="s">
        <v>26</v>
      </c>
      <c r="M7" s="119"/>
      <c r="N7" s="119" t="s">
        <v>31</v>
      </c>
      <c r="O7" s="119"/>
      <c r="P7" s="119"/>
      <c r="Q7" s="161"/>
      <c r="R7" s="161"/>
      <c r="S7" s="161"/>
      <c r="T7" s="161"/>
      <c r="U7" s="161"/>
      <c r="V7" s="161"/>
      <c r="W7" s="161"/>
      <c r="X7" s="119"/>
      <c r="Y7" s="119"/>
      <c r="Z7" s="119"/>
      <c r="AA7" s="119"/>
      <c r="AB7" s="119"/>
      <c r="AC7" s="119"/>
      <c r="AD7" s="119"/>
      <c r="AE7" s="119"/>
      <c r="AF7" s="119"/>
      <c r="AG7" s="119"/>
      <c r="AH7" s="119"/>
      <c r="AI7" s="119"/>
      <c r="AJ7" s="157"/>
      <c r="AK7"/>
      <c r="AL7"/>
      <c r="AM7"/>
      <c r="AN7" s="157"/>
      <c r="AO7" s="157"/>
      <c r="AP7" s="157"/>
      <c r="AQ7" s="157"/>
      <c r="AR7" s="157"/>
      <c r="AS7" s="157"/>
      <c r="AT7" s="157"/>
      <c r="AU7" s="157"/>
      <c r="AV7" s="157"/>
      <c r="AW7" s="157"/>
      <c r="AX7" s="157"/>
    </row>
    <row r="8" spans="1:50" ht="2.25" customHeight="1" x14ac:dyDescent="0.25">
      <c r="A8" s="165"/>
      <c r="B8" s="165"/>
      <c r="C8" s="165"/>
      <c r="D8" s="165"/>
      <c r="E8" s="166"/>
      <c r="F8" s="166"/>
      <c r="G8" s="166"/>
      <c r="H8" s="166"/>
      <c r="I8" s="166"/>
      <c r="L8" s="125" t="str">
        <f>IF(M8="","",UPPER(M8))</f>
        <v>RELIANCE</v>
      </c>
      <c r="M8" s="126" t="s">
        <v>69</v>
      </c>
      <c r="N8" s="126" t="s">
        <v>69</v>
      </c>
    </row>
    <row r="9" spans="1:50" ht="3" customHeight="1" x14ac:dyDescent="0.25">
      <c r="A9" s="167"/>
      <c r="B9" s="167"/>
      <c r="C9" s="167"/>
      <c r="D9" s="168"/>
      <c r="E9" s="114"/>
      <c r="F9" s="114"/>
      <c r="G9" s="114"/>
      <c r="H9" s="114"/>
      <c r="I9" s="114"/>
      <c r="L9" s="125"/>
      <c r="M9" s="126"/>
      <c r="N9" s="126"/>
    </row>
    <row r="10" spans="1:50" ht="15.95" customHeight="1" x14ac:dyDescent="0.25">
      <c r="A10" s="328" t="s">
        <v>110</v>
      </c>
      <c r="B10" s="329"/>
      <c r="C10" s="330" t="s">
        <v>192</v>
      </c>
      <c r="D10" s="331"/>
      <c r="E10" s="332" t="s">
        <v>111</v>
      </c>
      <c r="F10" s="333"/>
      <c r="G10" s="333" t="s">
        <v>120</v>
      </c>
      <c r="H10" s="333"/>
      <c r="I10" s="334"/>
      <c r="L10" s="114" t="s">
        <v>67</v>
      </c>
      <c r="M10" s="114" t="s">
        <v>66</v>
      </c>
    </row>
    <row r="11" spans="1:50" ht="15.95" customHeight="1" x14ac:dyDescent="0.25">
      <c r="A11" s="328" t="s">
        <v>68</v>
      </c>
      <c r="B11" s="329"/>
      <c r="C11" s="357" t="s">
        <v>187</v>
      </c>
      <c r="D11" s="358"/>
      <c r="E11" s="169" t="s">
        <v>132</v>
      </c>
      <c r="F11" s="359" t="s">
        <v>256</v>
      </c>
      <c r="G11" s="359"/>
      <c r="H11" s="359"/>
      <c r="I11" s="360"/>
      <c r="L11" s="125" t="s">
        <v>65</v>
      </c>
      <c r="M11" s="125" t="s">
        <v>3</v>
      </c>
    </row>
    <row r="12" spans="1:50" ht="2.25" customHeight="1" x14ac:dyDescent="0.25">
      <c r="A12" s="114"/>
      <c r="B12" s="114"/>
      <c r="C12" s="114"/>
      <c r="D12" s="114"/>
      <c r="E12" s="114"/>
      <c r="F12" s="114"/>
      <c r="G12" s="114"/>
      <c r="H12" s="114"/>
      <c r="I12" s="114"/>
    </row>
    <row r="13" spans="1:50" ht="18" customHeight="1" x14ac:dyDescent="0.25">
      <c r="A13" s="361" t="s">
        <v>64</v>
      </c>
      <c r="B13" s="362"/>
      <c r="C13" s="362"/>
      <c r="D13" s="362"/>
      <c r="E13" s="362"/>
      <c r="F13" s="362"/>
      <c r="G13" s="362"/>
      <c r="H13" s="362"/>
      <c r="I13" s="363"/>
      <c r="J13" s="119"/>
      <c r="L13" s="126"/>
      <c r="M13" s="114" t="s">
        <v>63</v>
      </c>
    </row>
    <row r="14" spans="1:50" ht="5.0999999999999996" customHeight="1" x14ac:dyDescent="0.25">
      <c r="A14" s="127"/>
      <c r="B14" s="128"/>
      <c r="C14" s="128"/>
      <c r="D14" s="128"/>
      <c r="E14" s="129"/>
      <c r="F14" s="128"/>
      <c r="G14" s="128"/>
      <c r="H14" s="128"/>
      <c r="I14" s="130"/>
      <c r="J14" s="121"/>
    </row>
    <row r="15" spans="1:50" ht="15.95" customHeight="1" x14ac:dyDescent="0.25">
      <c r="A15" s="347" t="s">
        <v>118</v>
      </c>
      <c r="B15" s="348"/>
      <c r="C15" s="349" t="s">
        <v>193</v>
      </c>
      <c r="D15" s="349"/>
      <c r="E15" s="349"/>
      <c r="F15" s="349"/>
      <c r="G15" s="349"/>
      <c r="H15" s="349"/>
      <c r="I15" s="350"/>
      <c r="L15" s="114" t="s">
        <v>62</v>
      </c>
    </row>
    <row r="16" spans="1:50" ht="5.0999999999999996" customHeight="1" x14ac:dyDescent="0.25">
      <c r="A16" s="131"/>
      <c r="B16" s="132"/>
      <c r="C16" s="133"/>
      <c r="D16" s="133"/>
      <c r="E16" s="133"/>
      <c r="F16" s="133"/>
      <c r="G16" s="133"/>
      <c r="H16" s="133"/>
      <c r="I16" s="134"/>
    </row>
    <row r="17" spans="1:50" ht="15.95" customHeight="1" x14ac:dyDescent="0.25">
      <c r="A17" s="347" t="s">
        <v>117</v>
      </c>
      <c r="B17" s="348"/>
      <c r="C17" s="349" t="s">
        <v>61</v>
      </c>
      <c r="D17" s="349"/>
      <c r="E17" s="349"/>
      <c r="F17" s="349"/>
      <c r="G17" s="349"/>
      <c r="H17" s="349"/>
      <c r="I17" s="350"/>
      <c r="L17" s="351" t="str">
        <f>IF(N8="","",VLOOKUP(N8,$X$175:$AE$193,8,FALSE))</f>
        <v>\\172.16.5.100\Finance\Finance\Current\Finance\BIM\Reliance</v>
      </c>
      <c r="M17" s="351"/>
      <c r="N17" s="351"/>
      <c r="O17" s="351"/>
    </row>
    <row r="18" spans="1:50" ht="5.0999999999999996" customHeight="1" x14ac:dyDescent="0.25">
      <c r="A18" s="307"/>
      <c r="B18" s="314"/>
      <c r="C18" s="133"/>
      <c r="D18" s="133"/>
      <c r="E18" s="133"/>
      <c r="F18" s="133"/>
      <c r="G18" s="133"/>
      <c r="H18" s="133"/>
      <c r="I18" s="134"/>
    </row>
    <row r="19" spans="1:50" ht="15.95" customHeight="1" x14ac:dyDescent="0.25">
      <c r="A19" s="352" t="s">
        <v>116</v>
      </c>
      <c r="B19" s="353"/>
      <c r="C19" s="354" t="s">
        <v>194</v>
      </c>
      <c r="D19" s="354"/>
      <c r="E19" s="354"/>
      <c r="F19" s="354"/>
      <c r="G19" s="354"/>
      <c r="H19" s="354"/>
      <c r="I19" s="355"/>
      <c r="L19" s="114" t="s">
        <v>59</v>
      </c>
      <c r="M19" s="126">
        <v>13</v>
      </c>
    </row>
    <row r="20" spans="1:50" ht="2.25" customHeight="1" x14ac:dyDescent="0.25">
      <c r="A20" s="132"/>
      <c r="B20" s="132"/>
      <c r="C20" s="132"/>
      <c r="D20" s="132"/>
      <c r="E20" s="132"/>
      <c r="F20" s="132"/>
      <c r="G20" s="132"/>
      <c r="H20" s="132"/>
      <c r="I20" s="132"/>
    </row>
    <row r="21" spans="1:50" s="122" customFormat="1" ht="21.75" customHeight="1" thickBot="1" x14ac:dyDescent="0.3">
      <c r="A21" s="315" t="s">
        <v>188</v>
      </c>
      <c r="B21" s="215" t="s">
        <v>56</v>
      </c>
      <c r="C21" s="216" t="s">
        <v>55</v>
      </c>
      <c r="D21" s="216" t="s">
        <v>153</v>
      </c>
      <c r="E21" s="217" t="s">
        <v>154</v>
      </c>
      <c r="F21" s="315" t="s">
        <v>24</v>
      </c>
      <c r="G21" s="315" t="s">
        <v>54</v>
      </c>
      <c r="H21" s="356" t="s">
        <v>114</v>
      </c>
      <c r="I21" s="356"/>
      <c r="J21" s="119"/>
      <c r="K21" s="119"/>
      <c r="L21" s="119"/>
      <c r="M21" s="119" t="s">
        <v>52</v>
      </c>
      <c r="N21" s="119" t="s">
        <v>51</v>
      </c>
      <c r="O21" s="119" t="s">
        <v>50</v>
      </c>
      <c r="P21" s="161" t="s">
        <v>159</v>
      </c>
      <c r="Q21" s="161" t="s">
        <v>160</v>
      </c>
      <c r="R21" s="161" t="s">
        <v>161</v>
      </c>
      <c r="S21" s="161"/>
      <c r="T21" s="161"/>
      <c r="U21" s="161"/>
      <c r="V21" s="161"/>
      <c r="W21" s="119"/>
      <c r="X21" s="119"/>
      <c r="Y21" s="119"/>
      <c r="Z21" s="119"/>
      <c r="AA21" s="119"/>
      <c r="AB21" s="119"/>
      <c r="AC21" s="119"/>
      <c r="AD21" s="119"/>
      <c r="AE21" s="119"/>
      <c r="AF21" s="119"/>
      <c r="AG21" s="119"/>
      <c r="AH21" s="119"/>
      <c r="AI21" s="119"/>
      <c r="AJ21" s="157"/>
      <c r="AK21"/>
      <c r="AL21"/>
      <c r="AM21"/>
      <c r="AN21" s="157"/>
      <c r="AO21" s="157"/>
      <c r="AP21" s="157"/>
      <c r="AQ21" s="157"/>
      <c r="AR21" s="157"/>
      <c r="AS21" s="157"/>
      <c r="AT21" s="157"/>
      <c r="AU21" s="157"/>
      <c r="AV21" s="157"/>
      <c r="AW21" s="157"/>
      <c r="AX21" s="157"/>
    </row>
    <row r="22" spans="1:50" s="122" customFormat="1" ht="15" customHeight="1" thickBot="1" x14ac:dyDescent="0.3">
      <c r="A22" s="283">
        <v>1</v>
      </c>
      <c r="B22" s="284" t="s">
        <v>189</v>
      </c>
      <c r="C22" s="229" t="s">
        <v>140</v>
      </c>
      <c r="D22" s="229" t="s">
        <v>163</v>
      </c>
      <c r="E22" s="285">
        <v>33003</v>
      </c>
      <c r="F22" s="230">
        <v>13000</v>
      </c>
      <c r="G22" s="286">
        <v>1</v>
      </c>
      <c r="H22" s="366">
        <f t="shared" ref="H22:H65" si="0">G22*F22</f>
        <v>13000</v>
      </c>
      <c r="I22" s="367"/>
      <c r="J22" s="119"/>
      <c r="K22" s="119"/>
      <c r="L22" s="119"/>
      <c r="M22" s="119"/>
      <c r="N22" s="119"/>
      <c r="O22" s="119"/>
      <c r="P22" s="161" t="s">
        <v>143</v>
      </c>
      <c r="Q22" s="161" t="s">
        <v>167</v>
      </c>
      <c r="R22" s="161" t="s">
        <v>168</v>
      </c>
      <c r="S22" s="161" t="s">
        <v>168</v>
      </c>
      <c r="T22" s="161" t="s">
        <v>158</v>
      </c>
      <c r="U22" s="161">
        <v>13200</v>
      </c>
      <c r="V22" s="161"/>
      <c r="W22" s="119"/>
      <c r="X22" s="119" t="s">
        <v>149</v>
      </c>
      <c r="Y22" s="119">
        <v>1</v>
      </c>
      <c r="Z22" s="119"/>
      <c r="AA22" s="119"/>
      <c r="AB22" s="119"/>
      <c r="AC22" s="119"/>
      <c r="AD22" s="119"/>
      <c r="AE22" s="119"/>
      <c r="AF22" s="119"/>
      <c r="AG22" s="119"/>
      <c r="AH22" s="119"/>
      <c r="AI22" s="119"/>
      <c r="AJ22" s="157"/>
      <c r="AK22">
        <v>1</v>
      </c>
      <c r="AL22" t="s">
        <v>140</v>
      </c>
      <c r="AM22" s="300" t="s">
        <v>162</v>
      </c>
      <c r="AN22" s="300">
        <v>26005</v>
      </c>
      <c r="AO22" s="303">
        <v>13000</v>
      </c>
      <c r="AP22" s="157"/>
      <c r="AQ22" s="157"/>
      <c r="AR22" s="157"/>
      <c r="AS22" s="157"/>
      <c r="AT22" s="157"/>
      <c r="AU22" s="157"/>
      <c r="AV22" s="157"/>
      <c r="AW22" s="157"/>
      <c r="AX22" s="157"/>
    </row>
    <row r="23" spans="1:50" s="122" customFormat="1" ht="15" customHeight="1" thickBot="1" x14ac:dyDescent="0.3">
      <c r="A23" s="231">
        <v>2</v>
      </c>
      <c r="B23" s="218" t="s">
        <v>189</v>
      </c>
      <c r="C23" s="194" t="s">
        <v>140</v>
      </c>
      <c r="D23" s="194" t="s">
        <v>162</v>
      </c>
      <c r="E23" s="195">
        <v>33748</v>
      </c>
      <c r="F23" s="196">
        <v>13000</v>
      </c>
      <c r="G23" s="197">
        <v>1</v>
      </c>
      <c r="H23" s="364">
        <f t="shared" si="0"/>
        <v>13000</v>
      </c>
      <c r="I23" s="365"/>
      <c r="J23" s="119"/>
      <c r="K23" s="119"/>
      <c r="L23" s="119"/>
      <c r="M23" s="119"/>
      <c r="N23" s="119"/>
      <c r="O23" s="119"/>
      <c r="P23" s="161"/>
      <c r="Q23" s="161"/>
      <c r="R23" s="161"/>
      <c r="S23" s="161"/>
      <c r="T23" s="161"/>
      <c r="U23" s="161"/>
      <c r="V23" s="161"/>
      <c r="W23" s="119"/>
      <c r="X23" s="119"/>
      <c r="Y23" s="119"/>
      <c r="Z23" s="119"/>
      <c r="AA23" s="119"/>
      <c r="AB23" s="119"/>
      <c r="AC23" s="119"/>
      <c r="AD23" s="119"/>
      <c r="AE23" s="119"/>
      <c r="AF23" s="119"/>
      <c r="AG23" s="119"/>
      <c r="AH23" s="119"/>
      <c r="AI23" s="119"/>
      <c r="AJ23" s="157"/>
      <c r="AK23">
        <v>2</v>
      </c>
      <c r="AL23" t="s">
        <v>140</v>
      </c>
      <c r="AM23" s="300" t="s">
        <v>163</v>
      </c>
      <c r="AN23" s="300">
        <v>26976</v>
      </c>
      <c r="AO23" s="303">
        <v>13000</v>
      </c>
      <c r="AP23" s="157"/>
      <c r="AQ23" s="157"/>
      <c r="AR23" s="157"/>
      <c r="AS23" s="157"/>
      <c r="AT23" s="157"/>
      <c r="AU23" s="157"/>
      <c r="AV23" s="157"/>
      <c r="AW23" s="157"/>
      <c r="AX23" s="157"/>
    </row>
    <row r="24" spans="1:50" s="122" customFormat="1" ht="15" customHeight="1" thickBot="1" x14ac:dyDescent="0.3">
      <c r="A24" s="231">
        <v>3</v>
      </c>
      <c r="B24" s="218" t="s">
        <v>189</v>
      </c>
      <c r="C24" s="194" t="s">
        <v>140</v>
      </c>
      <c r="D24" s="198" t="s">
        <v>163</v>
      </c>
      <c r="E24" s="195">
        <v>34506</v>
      </c>
      <c r="F24" s="196">
        <v>13000</v>
      </c>
      <c r="G24" s="197">
        <v>1</v>
      </c>
      <c r="H24" s="364">
        <f t="shared" si="0"/>
        <v>13000</v>
      </c>
      <c r="I24" s="365"/>
      <c r="J24" s="119"/>
      <c r="K24" s="119"/>
      <c r="L24" s="119"/>
      <c r="M24" s="119"/>
      <c r="N24" s="119"/>
      <c r="O24" s="119"/>
      <c r="P24" s="161"/>
      <c r="Q24" s="161" t="s">
        <v>169</v>
      </c>
      <c r="R24" s="161" t="s">
        <v>170</v>
      </c>
      <c r="S24" s="161" t="s">
        <v>170</v>
      </c>
      <c r="T24" s="161" t="s">
        <v>166</v>
      </c>
      <c r="U24" s="161">
        <v>10000</v>
      </c>
      <c r="V24" s="161"/>
      <c r="W24" s="119"/>
      <c r="X24" s="119" t="s">
        <v>150</v>
      </c>
      <c r="Y24" s="119">
        <v>2</v>
      </c>
      <c r="Z24" s="119"/>
      <c r="AA24" s="119"/>
      <c r="AB24" s="119"/>
      <c r="AC24" s="119"/>
      <c r="AD24" s="119"/>
      <c r="AE24" s="119"/>
      <c r="AF24" s="119"/>
      <c r="AG24" s="119"/>
      <c r="AH24" s="119"/>
      <c r="AI24" s="119"/>
      <c r="AJ24" s="157"/>
      <c r="AK24">
        <v>3</v>
      </c>
      <c r="AL24" t="s">
        <v>140</v>
      </c>
      <c r="AM24" s="301" t="s">
        <v>162</v>
      </c>
      <c r="AN24" s="301">
        <v>27168</v>
      </c>
      <c r="AO24" s="302">
        <v>13000</v>
      </c>
      <c r="AP24" s="157"/>
      <c r="AQ24" s="157"/>
      <c r="AR24" s="157"/>
      <c r="AS24" s="157"/>
      <c r="AT24" s="157"/>
      <c r="AU24" s="157"/>
      <c r="AV24" s="157"/>
      <c r="AW24" s="157"/>
      <c r="AX24" s="157"/>
    </row>
    <row r="25" spans="1:50" s="122" customFormat="1" ht="15" customHeight="1" thickBot="1" x14ac:dyDescent="0.3">
      <c r="A25" s="231">
        <v>4</v>
      </c>
      <c r="B25" s="218" t="s">
        <v>189</v>
      </c>
      <c r="C25" s="194" t="s">
        <v>145</v>
      </c>
      <c r="D25" s="198" t="s">
        <v>176</v>
      </c>
      <c r="E25" s="195">
        <v>32450</v>
      </c>
      <c r="F25" s="196">
        <v>13000</v>
      </c>
      <c r="G25" s="197">
        <v>1</v>
      </c>
      <c r="H25" s="364">
        <f t="shared" si="0"/>
        <v>13000</v>
      </c>
      <c r="I25" s="365"/>
      <c r="J25" s="119"/>
      <c r="K25" s="119"/>
      <c r="L25" s="119"/>
      <c r="M25" s="119"/>
      <c r="N25" s="119"/>
      <c r="O25" s="119"/>
      <c r="P25" s="161"/>
      <c r="Q25" s="161"/>
      <c r="R25" s="161"/>
      <c r="S25" s="161"/>
      <c r="T25" s="161"/>
      <c r="U25" s="161"/>
      <c r="V25" s="161"/>
      <c r="W25" s="119"/>
      <c r="X25" s="119"/>
      <c r="Y25" s="119"/>
      <c r="Z25" s="119"/>
      <c r="AA25" s="119"/>
      <c r="AB25" s="119"/>
      <c r="AC25" s="119"/>
      <c r="AD25" s="119"/>
      <c r="AE25" s="119"/>
      <c r="AF25" s="119"/>
      <c r="AG25" s="119"/>
      <c r="AH25" s="119"/>
      <c r="AI25" s="119"/>
      <c r="AJ25" s="157"/>
      <c r="AK25">
        <v>4</v>
      </c>
      <c r="AL25" t="s">
        <v>145</v>
      </c>
      <c r="AM25" s="300" t="s">
        <v>235</v>
      </c>
      <c r="AN25" s="300">
        <v>25889</v>
      </c>
      <c r="AO25" s="157">
        <v>6000</v>
      </c>
      <c r="AP25" s="157"/>
      <c r="AQ25" s="157"/>
      <c r="AR25" s="157"/>
      <c r="AS25" s="157"/>
      <c r="AT25" s="157"/>
      <c r="AU25" s="157"/>
      <c r="AV25" s="157"/>
      <c r="AW25" s="157"/>
      <c r="AX25" s="157"/>
    </row>
    <row r="26" spans="1:50" s="122" customFormat="1" ht="15" customHeight="1" thickBot="1" x14ac:dyDescent="0.3">
      <c r="A26" s="231">
        <v>5</v>
      </c>
      <c r="B26" s="218" t="s">
        <v>189</v>
      </c>
      <c r="C26" s="194" t="s">
        <v>204</v>
      </c>
      <c r="D26" s="194" t="s">
        <v>205</v>
      </c>
      <c r="E26" s="195">
        <v>32570</v>
      </c>
      <c r="F26" s="196">
        <v>13000</v>
      </c>
      <c r="G26" s="197">
        <v>1</v>
      </c>
      <c r="H26" s="364">
        <f t="shared" si="0"/>
        <v>13000</v>
      </c>
      <c r="I26" s="365"/>
      <c r="J26" s="119"/>
      <c r="K26" s="119"/>
      <c r="L26" s="119"/>
      <c r="M26" s="119"/>
      <c r="N26" s="119"/>
      <c r="O26" s="119"/>
      <c r="P26" s="161"/>
      <c r="Q26" s="161"/>
      <c r="R26" s="161"/>
      <c r="S26" s="161"/>
      <c r="T26" s="161"/>
      <c r="U26" s="161"/>
      <c r="V26" s="161"/>
      <c r="W26" s="119"/>
      <c r="X26" s="119"/>
      <c r="Y26" s="119"/>
      <c r="Z26" s="119"/>
      <c r="AA26" s="119"/>
      <c r="AB26" s="119"/>
      <c r="AC26" s="119"/>
      <c r="AD26" s="119"/>
      <c r="AE26" s="119"/>
      <c r="AF26" s="119"/>
      <c r="AG26" s="119"/>
      <c r="AH26" s="119"/>
      <c r="AI26" s="119"/>
      <c r="AJ26" s="157"/>
      <c r="AK26">
        <v>5</v>
      </c>
      <c r="AL26" t="s">
        <v>145</v>
      </c>
      <c r="AM26" s="300" t="s">
        <v>176</v>
      </c>
      <c r="AN26" s="300">
        <v>26091</v>
      </c>
      <c r="AO26" s="157">
        <v>13000</v>
      </c>
      <c r="AP26" s="157"/>
      <c r="AQ26" s="157"/>
      <c r="AR26" s="157"/>
      <c r="AS26" s="157"/>
      <c r="AT26" s="157"/>
      <c r="AU26" s="157"/>
      <c r="AV26" s="157"/>
      <c r="AW26" s="157"/>
      <c r="AX26" s="157"/>
    </row>
    <row r="27" spans="1:50" s="122" customFormat="1" ht="15" customHeight="1" thickBot="1" x14ac:dyDescent="0.3">
      <c r="A27" s="231">
        <v>6</v>
      </c>
      <c r="B27" s="218" t="s">
        <v>189</v>
      </c>
      <c r="C27" s="194" t="s">
        <v>204</v>
      </c>
      <c r="D27" s="198" t="s">
        <v>176</v>
      </c>
      <c r="E27" s="195">
        <v>33439</v>
      </c>
      <c r="F27" s="196">
        <v>13000</v>
      </c>
      <c r="G27" s="197">
        <v>1</v>
      </c>
      <c r="H27" s="364">
        <f t="shared" si="0"/>
        <v>13000</v>
      </c>
      <c r="I27" s="365"/>
      <c r="J27" s="119"/>
      <c r="K27" s="119"/>
      <c r="L27" s="119"/>
      <c r="M27" s="119"/>
      <c r="N27" s="119"/>
      <c r="O27" s="119"/>
      <c r="P27" s="161"/>
      <c r="Q27" s="161"/>
      <c r="R27" s="161"/>
      <c r="S27" s="161"/>
      <c r="T27" s="161"/>
      <c r="U27" s="161"/>
      <c r="V27" s="161"/>
      <c r="W27" s="119"/>
      <c r="X27" s="119"/>
      <c r="Y27" s="119"/>
      <c r="Z27" s="119"/>
      <c r="AA27" s="119"/>
      <c r="AB27" s="119"/>
      <c r="AC27" s="119"/>
      <c r="AD27" s="119"/>
      <c r="AE27" s="119"/>
      <c r="AF27" s="119"/>
      <c r="AG27" s="119"/>
      <c r="AH27" s="119"/>
      <c r="AI27" s="119"/>
      <c r="AJ27" s="157"/>
      <c r="AK27">
        <v>6</v>
      </c>
      <c r="AL27" t="s">
        <v>145</v>
      </c>
      <c r="AM27" s="300" t="s">
        <v>205</v>
      </c>
      <c r="AN27" s="300">
        <v>27205</v>
      </c>
      <c r="AO27" s="157">
        <v>13000</v>
      </c>
      <c r="AP27" s="157"/>
      <c r="AQ27" s="157"/>
      <c r="AR27" s="157"/>
      <c r="AS27" s="157"/>
      <c r="AT27" s="157"/>
      <c r="AU27" s="157"/>
      <c r="AV27" s="157"/>
      <c r="AW27" s="157"/>
      <c r="AX27" s="157"/>
    </row>
    <row r="28" spans="1:50" s="122" customFormat="1" ht="15" customHeight="1" thickBot="1" x14ac:dyDescent="0.3">
      <c r="A28" s="231">
        <v>7</v>
      </c>
      <c r="B28" s="218" t="s">
        <v>189</v>
      </c>
      <c r="C28" s="194" t="s">
        <v>204</v>
      </c>
      <c r="D28" s="194" t="s">
        <v>205</v>
      </c>
      <c r="E28" s="195">
        <v>33959</v>
      </c>
      <c r="F28" s="196">
        <v>13000</v>
      </c>
      <c r="G28" s="197">
        <v>1</v>
      </c>
      <c r="H28" s="364">
        <f t="shared" si="0"/>
        <v>13000</v>
      </c>
      <c r="I28" s="365"/>
      <c r="J28" s="119"/>
      <c r="K28" s="119"/>
      <c r="L28" s="119"/>
      <c r="M28" s="119"/>
      <c r="N28" s="119"/>
      <c r="O28" s="119"/>
      <c r="P28" s="161"/>
      <c r="Q28" s="161"/>
      <c r="R28" s="161"/>
      <c r="S28" s="161"/>
      <c r="T28" s="161"/>
      <c r="U28" s="161"/>
      <c r="V28" s="161"/>
      <c r="W28" s="119"/>
      <c r="X28" s="119"/>
      <c r="Y28" s="119"/>
      <c r="Z28" s="119"/>
      <c r="AA28" s="119"/>
      <c r="AB28" s="119"/>
      <c r="AC28" s="119"/>
      <c r="AD28" s="119"/>
      <c r="AE28" s="119"/>
      <c r="AF28" s="119"/>
      <c r="AG28" s="119"/>
      <c r="AH28" s="119"/>
      <c r="AI28" s="119"/>
      <c r="AJ28" s="157"/>
      <c r="AK28">
        <v>7</v>
      </c>
      <c r="AL28" t="s">
        <v>145</v>
      </c>
      <c r="AM28" s="300" t="s">
        <v>176</v>
      </c>
      <c r="AN28" s="300">
        <v>27508</v>
      </c>
      <c r="AO28" s="157">
        <v>13000</v>
      </c>
      <c r="AP28" s="157"/>
      <c r="AQ28" s="157"/>
      <c r="AR28" s="157"/>
      <c r="AS28" s="157"/>
      <c r="AT28" s="157"/>
      <c r="AU28" s="157"/>
      <c r="AV28" s="157"/>
      <c r="AW28" s="157"/>
      <c r="AX28" s="157"/>
    </row>
    <row r="29" spans="1:50" s="122" customFormat="1" ht="15" customHeight="1" thickBot="1" x14ac:dyDescent="0.3">
      <c r="A29" s="231">
        <v>8</v>
      </c>
      <c r="B29" s="218" t="s">
        <v>189</v>
      </c>
      <c r="C29" s="194" t="s">
        <v>148</v>
      </c>
      <c r="D29" s="194" t="s">
        <v>235</v>
      </c>
      <c r="E29" s="195">
        <v>32623</v>
      </c>
      <c r="F29" s="196">
        <v>6000</v>
      </c>
      <c r="G29" s="197">
        <v>1</v>
      </c>
      <c r="H29" s="364">
        <f t="shared" si="0"/>
        <v>6000</v>
      </c>
      <c r="I29" s="365"/>
      <c r="J29" s="119"/>
      <c r="K29" s="119"/>
      <c r="L29" s="119"/>
      <c r="M29" s="119"/>
      <c r="N29" s="119"/>
      <c r="O29" s="119"/>
      <c r="P29" s="161"/>
      <c r="Q29" s="161" t="s">
        <v>171</v>
      </c>
      <c r="R29" s="161" t="s">
        <v>172</v>
      </c>
      <c r="S29" s="161" t="s">
        <v>172</v>
      </c>
      <c r="T29" s="161" t="s">
        <v>166</v>
      </c>
      <c r="U29" s="161">
        <v>10000</v>
      </c>
      <c r="V29" s="161"/>
      <c r="W29" s="119"/>
      <c r="X29" s="119" t="s">
        <v>151</v>
      </c>
      <c r="Y29" s="119">
        <v>2</v>
      </c>
      <c r="Z29" s="119"/>
      <c r="AA29" s="119"/>
      <c r="AB29" s="119"/>
      <c r="AC29" s="119"/>
      <c r="AD29" s="119"/>
      <c r="AE29" s="119"/>
      <c r="AF29" s="119"/>
      <c r="AG29" s="119"/>
      <c r="AH29" s="119"/>
      <c r="AI29" s="119"/>
      <c r="AJ29" s="157"/>
      <c r="AK29">
        <v>8</v>
      </c>
      <c r="AL29" t="s">
        <v>204</v>
      </c>
      <c r="AM29" s="300" t="s">
        <v>238</v>
      </c>
      <c r="AN29" s="300">
        <v>25989</v>
      </c>
      <c r="AO29" s="157">
        <v>13000</v>
      </c>
      <c r="AP29" s="157"/>
      <c r="AQ29" s="157"/>
      <c r="AR29" s="157"/>
      <c r="AS29" s="157"/>
      <c r="AT29" s="157"/>
      <c r="AU29" s="157"/>
      <c r="AV29" s="157"/>
      <c r="AW29" s="157"/>
      <c r="AX29" s="157"/>
    </row>
    <row r="30" spans="1:50" s="122" customFormat="1" ht="15" customHeight="1" thickBot="1" x14ac:dyDescent="0.3">
      <c r="A30" s="231">
        <v>9</v>
      </c>
      <c r="B30" s="218" t="s">
        <v>189</v>
      </c>
      <c r="C30" s="194" t="s">
        <v>148</v>
      </c>
      <c r="D30" s="194" t="s">
        <v>162</v>
      </c>
      <c r="E30" s="195">
        <v>33064</v>
      </c>
      <c r="F30" s="196">
        <v>13000</v>
      </c>
      <c r="G30" s="197">
        <v>1</v>
      </c>
      <c r="H30" s="364">
        <f t="shared" si="0"/>
        <v>13000</v>
      </c>
      <c r="I30" s="365"/>
      <c r="J30" s="119"/>
      <c r="K30" s="119"/>
      <c r="L30" s="119"/>
      <c r="M30" s="119"/>
      <c r="N30" s="119"/>
      <c r="O30" s="119"/>
      <c r="P30" s="161"/>
      <c r="Q30" s="161" t="s">
        <v>173</v>
      </c>
      <c r="R30" s="161" t="s">
        <v>174</v>
      </c>
      <c r="S30" s="161" t="s">
        <v>174</v>
      </c>
      <c r="T30" s="161" t="s">
        <v>158</v>
      </c>
      <c r="U30" s="161">
        <v>13200</v>
      </c>
      <c r="V30" s="161"/>
      <c r="W30" s="119"/>
      <c r="X30" s="119" t="s">
        <v>152</v>
      </c>
      <c r="Y30" s="119">
        <v>3</v>
      </c>
      <c r="Z30" s="119"/>
      <c r="AA30" s="119"/>
      <c r="AB30" s="119"/>
      <c r="AC30" s="119"/>
      <c r="AD30" s="119"/>
      <c r="AE30" s="119"/>
      <c r="AF30" s="119"/>
      <c r="AG30" s="119"/>
      <c r="AH30" s="119"/>
      <c r="AI30" s="119"/>
      <c r="AJ30" s="157"/>
      <c r="AK30">
        <v>9</v>
      </c>
      <c r="AL30" t="s">
        <v>204</v>
      </c>
      <c r="AM30" s="300" t="s">
        <v>182</v>
      </c>
      <c r="AN30" s="300">
        <v>26427</v>
      </c>
      <c r="AO30" s="157">
        <v>7000</v>
      </c>
      <c r="AP30" s="157"/>
      <c r="AQ30" s="157"/>
      <c r="AR30" s="157"/>
      <c r="AS30" s="157"/>
      <c r="AT30" s="157"/>
      <c r="AU30" s="157"/>
      <c r="AV30" s="157"/>
      <c r="AW30" s="157"/>
      <c r="AX30" s="157"/>
    </row>
    <row r="31" spans="1:50" s="122" customFormat="1" ht="15" customHeight="1" thickBot="1" x14ac:dyDescent="0.3">
      <c r="A31" s="231">
        <v>10</v>
      </c>
      <c r="B31" s="218" t="s">
        <v>189</v>
      </c>
      <c r="C31" s="194" t="s">
        <v>148</v>
      </c>
      <c r="D31" s="198" t="s">
        <v>163</v>
      </c>
      <c r="E31" s="195">
        <v>34064</v>
      </c>
      <c r="F31" s="196">
        <v>13000</v>
      </c>
      <c r="G31" s="197">
        <v>1</v>
      </c>
      <c r="H31" s="364">
        <f t="shared" si="0"/>
        <v>13000</v>
      </c>
      <c r="I31" s="365"/>
      <c r="J31" s="119"/>
      <c r="K31" s="119"/>
      <c r="L31" s="119"/>
      <c r="M31" s="119"/>
      <c r="N31" s="119"/>
      <c r="O31" s="119"/>
      <c r="P31" s="161" t="s">
        <v>144</v>
      </c>
      <c r="Q31" s="161" t="s">
        <v>175</v>
      </c>
      <c r="R31" s="161" t="s">
        <v>175</v>
      </c>
      <c r="S31" s="161" t="s">
        <v>175</v>
      </c>
      <c r="T31" s="161" t="s">
        <v>158</v>
      </c>
      <c r="U31" s="161">
        <v>13200</v>
      </c>
      <c r="V31" s="161"/>
      <c r="W31" s="119"/>
      <c r="X31" s="119"/>
      <c r="Y31" s="119"/>
      <c r="Z31" s="119"/>
      <c r="AA31" s="119"/>
      <c r="AB31" s="119"/>
      <c r="AC31" s="119"/>
      <c r="AD31" s="119"/>
      <c r="AE31" s="119"/>
      <c r="AF31" s="119"/>
      <c r="AG31" s="119"/>
      <c r="AH31" s="119"/>
      <c r="AI31" s="119"/>
      <c r="AJ31" s="157"/>
      <c r="AK31">
        <v>10</v>
      </c>
      <c r="AL31" t="s">
        <v>204</v>
      </c>
      <c r="AM31" s="300" t="s">
        <v>205</v>
      </c>
      <c r="AN31" s="300">
        <v>27019</v>
      </c>
      <c r="AO31" s="157">
        <v>13000</v>
      </c>
      <c r="AP31" s="157"/>
      <c r="AQ31" s="157"/>
      <c r="AR31" s="157"/>
      <c r="AS31" s="157"/>
      <c r="AT31" s="157"/>
      <c r="AU31" s="157"/>
      <c r="AV31" s="157"/>
      <c r="AW31" s="157"/>
      <c r="AX31" s="157"/>
    </row>
    <row r="32" spans="1:50" s="122" customFormat="1" ht="15" customHeight="1" thickBot="1" x14ac:dyDescent="0.3">
      <c r="A32" s="231">
        <v>11</v>
      </c>
      <c r="B32" s="218" t="s">
        <v>189</v>
      </c>
      <c r="C32" s="194" t="s">
        <v>148</v>
      </c>
      <c r="D32" s="194" t="s">
        <v>162</v>
      </c>
      <c r="E32" s="195">
        <v>34210</v>
      </c>
      <c r="F32" s="196">
        <v>13000</v>
      </c>
      <c r="G32" s="197">
        <v>1</v>
      </c>
      <c r="H32" s="364">
        <f t="shared" si="0"/>
        <v>13000</v>
      </c>
      <c r="I32" s="365"/>
      <c r="J32" s="119"/>
      <c r="K32" s="119"/>
      <c r="L32" s="119"/>
      <c r="M32" s="119"/>
      <c r="N32" s="119"/>
      <c r="O32" s="119"/>
      <c r="P32" s="161" t="s">
        <v>145</v>
      </c>
      <c r="Q32" s="161" t="s">
        <v>164</v>
      </c>
      <c r="R32" s="161" t="s">
        <v>165</v>
      </c>
      <c r="S32" s="161" t="s">
        <v>165</v>
      </c>
      <c r="T32" s="161" t="s">
        <v>166</v>
      </c>
      <c r="U32" s="161">
        <v>10000</v>
      </c>
      <c r="V32" s="161"/>
      <c r="W32" s="119"/>
      <c r="X32" s="119"/>
      <c r="Y32" s="119"/>
      <c r="Z32" s="119"/>
      <c r="AA32" s="119"/>
      <c r="AB32" s="119"/>
      <c r="AC32" s="119"/>
      <c r="AD32" s="119"/>
      <c r="AE32" s="119"/>
      <c r="AF32" s="119"/>
      <c r="AG32" s="119"/>
      <c r="AH32" s="119"/>
      <c r="AI32" s="119"/>
      <c r="AJ32" s="157"/>
      <c r="AK32">
        <v>11</v>
      </c>
      <c r="AL32" t="s">
        <v>204</v>
      </c>
      <c r="AM32" s="300" t="s">
        <v>176</v>
      </c>
      <c r="AN32" s="300">
        <v>27247</v>
      </c>
      <c r="AO32" s="157">
        <v>13000</v>
      </c>
      <c r="AP32" s="157"/>
      <c r="AQ32" s="157"/>
      <c r="AR32" s="157"/>
      <c r="AS32" s="157"/>
      <c r="AT32" s="157"/>
      <c r="AU32" s="157"/>
      <c r="AV32" s="157"/>
      <c r="AW32" s="157"/>
      <c r="AX32" s="157"/>
    </row>
    <row r="33" spans="1:50" s="122" customFormat="1" ht="15" customHeight="1" thickBot="1" x14ac:dyDescent="0.3">
      <c r="A33" s="231">
        <v>12</v>
      </c>
      <c r="B33" s="218" t="s">
        <v>189</v>
      </c>
      <c r="C33" s="194" t="s">
        <v>239</v>
      </c>
      <c r="D33" s="194" t="s">
        <v>163</v>
      </c>
      <c r="E33" s="195">
        <v>32880</v>
      </c>
      <c r="F33" s="196">
        <v>13000</v>
      </c>
      <c r="G33" s="197">
        <v>1</v>
      </c>
      <c r="H33" s="364">
        <f t="shared" si="0"/>
        <v>13000</v>
      </c>
      <c r="I33" s="365"/>
      <c r="J33" s="119"/>
      <c r="K33" s="119"/>
      <c r="L33" s="119"/>
      <c r="M33" s="119"/>
      <c r="N33" s="119"/>
      <c r="O33" s="119"/>
      <c r="P33" s="161"/>
      <c r="Q33" s="161" t="s">
        <v>176</v>
      </c>
      <c r="R33" s="161" t="s">
        <v>177</v>
      </c>
      <c r="S33" s="161" t="s">
        <v>177</v>
      </c>
      <c r="T33" s="161" t="s">
        <v>157</v>
      </c>
      <c r="U33" s="161">
        <v>13250</v>
      </c>
      <c r="V33" s="161"/>
      <c r="W33" s="119"/>
      <c r="X33" s="119"/>
      <c r="Y33" s="119"/>
      <c r="Z33" s="119"/>
      <c r="AA33" s="119"/>
      <c r="AB33" s="119"/>
      <c r="AC33" s="119"/>
      <c r="AD33" s="119"/>
      <c r="AE33" s="119"/>
      <c r="AF33" s="119"/>
      <c r="AG33" s="119"/>
      <c r="AH33" s="119"/>
      <c r="AI33" s="119"/>
      <c r="AJ33" s="157"/>
      <c r="AK33">
        <v>12</v>
      </c>
      <c r="AL33" t="s">
        <v>148</v>
      </c>
      <c r="AM33" s="300" t="s">
        <v>162</v>
      </c>
      <c r="AN33" s="300">
        <v>25836</v>
      </c>
      <c r="AO33" s="157">
        <v>13000</v>
      </c>
      <c r="AP33" s="157"/>
      <c r="AQ33" s="157"/>
      <c r="AR33" s="157"/>
      <c r="AS33" s="157"/>
      <c r="AT33" s="157"/>
      <c r="AU33" s="157"/>
      <c r="AV33" s="157"/>
      <c r="AW33" s="157"/>
      <c r="AX33" s="157"/>
    </row>
    <row r="34" spans="1:50" s="122" customFormat="1" ht="15" customHeight="1" thickBot="1" x14ac:dyDescent="0.3">
      <c r="A34" s="231">
        <v>13</v>
      </c>
      <c r="B34" s="218" t="s">
        <v>189</v>
      </c>
      <c r="C34" s="194" t="s">
        <v>239</v>
      </c>
      <c r="D34" s="194" t="s">
        <v>162</v>
      </c>
      <c r="E34" s="195">
        <v>33429</v>
      </c>
      <c r="F34" s="196">
        <v>13000</v>
      </c>
      <c r="G34" s="197">
        <v>1</v>
      </c>
      <c r="H34" s="364">
        <f t="shared" si="0"/>
        <v>13000</v>
      </c>
      <c r="I34" s="365"/>
      <c r="J34" s="119"/>
      <c r="K34" s="119"/>
      <c r="L34" s="119"/>
      <c r="M34" s="119"/>
      <c r="N34" s="119"/>
      <c r="O34" s="119"/>
      <c r="P34" s="161"/>
      <c r="Q34" s="161"/>
      <c r="R34" s="161"/>
      <c r="S34" s="161"/>
      <c r="T34" s="161"/>
      <c r="U34" s="161"/>
      <c r="V34" s="161"/>
      <c r="W34" s="119"/>
      <c r="X34" s="119"/>
      <c r="Y34" s="119"/>
      <c r="Z34" s="119"/>
      <c r="AA34" s="119"/>
      <c r="AB34" s="119"/>
      <c r="AC34" s="119"/>
      <c r="AD34" s="119"/>
      <c r="AE34" s="119"/>
      <c r="AF34" s="119"/>
      <c r="AG34" s="119"/>
      <c r="AH34" s="119"/>
      <c r="AI34" s="119"/>
      <c r="AJ34" s="157"/>
      <c r="AK34">
        <v>13</v>
      </c>
      <c r="AL34" t="s">
        <v>148</v>
      </c>
      <c r="AM34" s="300" t="s">
        <v>163</v>
      </c>
      <c r="AN34" s="300">
        <v>26168</v>
      </c>
      <c r="AO34" s="157">
        <v>13000</v>
      </c>
      <c r="AP34" s="157"/>
      <c r="AQ34" s="157"/>
      <c r="AR34" s="157"/>
      <c r="AS34" s="157"/>
      <c r="AT34" s="157"/>
      <c r="AU34" s="157"/>
      <c r="AV34" s="157"/>
      <c r="AW34" s="157"/>
      <c r="AX34" s="157"/>
    </row>
    <row r="35" spans="1:50" s="122" customFormat="1" ht="15" customHeight="1" thickBot="1" x14ac:dyDescent="0.3">
      <c r="A35" s="231">
        <v>14</v>
      </c>
      <c r="B35" s="218" t="s">
        <v>189</v>
      </c>
      <c r="C35" s="194" t="s">
        <v>239</v>
      </c>
      <c r="D35" s="194" t="s">
        <v>163</v>
      </c>
      <c r="E35" s="195">
        <v>33927</v>
      </c>
      <c r="F35" s="196">
        <v>13000</v>
      </c>
      <c r="G35" s="197">
        <v>1</v>
      </c>
      <c r="H35" s="364">
        <f t="shared" si="0"/>
        <v>13000</v>
      </c>
      <c r="I35" s="365"/>
      <c r="J35" s="119"/>
      <c r="K35" s="119"/>
      <c r="L35" s="119"/>
      <c r="M35" s="119"/>
      <c r="N35" s="119"/>
      <c r="O35" s="119"/>
      <c r="P35" s="161"/>
      <c r="Q35" s="161"/>
      <c r="R35" s="161"/>
      <c r="S35" s="161"/>
      <c r="T35" s="161"/>
      <c r="U35" s="161"/>
      <c r="V35" s="161"/>
      <c r="W35" s="119"/>
      <c r="X35" s="119"/>
      <c r="Y35" s="119"/>
      <c r="Z35" s="119"/>
      <c r="AA35" s="119"/>
      <c r="AB35" s="119"/>
      <c r="AC35" s="119"/>
      <c r="AD35" s="119"/>
      <c r="AE35" s="119"/>
      <c r="AF35" s="119"/>
      <c r="AG35" s="119"/>
      <c r="AH35" s="119"/>
      <c r="AI35" s="119"/>
      <c r="AJ35" s="157"/>
      <c r="AK35">
        <v>14</v>
      </c>
      <c r="AL35" t="s">
        <v>148</v>
      </c>
      <c r="AM35" s="300" t="s">
        <v>162</v>
      </c>
      <c r="AN35" s="300">
        <v>26384</v>
      </c>
      <c r="AO35" s="157">
        <v>13000</v>
      </c>
      <c r="AP35" s="157"/>
      <c r="AQ35" s="157"/>
      <c r="AR35" s="157"/>
      <c r="AS35" s="157"/>
      <c r="AT35" s="157"/>
      <c r="AU35" s="157"/>
      <c r="AV35" s="157"/>
      <c r="AW35" s="157"/>
      <c r="AX35" s="157"/>
    </row>
    <row r="36" spans="1:50" s="122" customFormat="1" ht="15" customHeight="1" thickBot="1" x14ac:dyDescent="0.3">
      <c r="A36" s="231">
        <v>15</v>
      </c>
      <c r="B36" s="218" t="s">
        <v>189</v>
      </c>
      <c r="C36" s="194" t="s">
        <v>239</v>
      </c>
      <c r="D36" s="194" t="s">
        <v>162</v>
      </c>
      <c r="E36" s="195">
        <v>34208</v>
      </c>
      <c r="F36" s="196">
        <v>13000</v>
      </c>
      <c r="G36" s="197">
        <v>1</v>
      </c>
      <c r="H36" s="364">
        <f t="shared" si="0"/>
        <v>13000</v>
      </c>
      <c r="I36" s="365"/>
      <c r="J36" s="119"/>
      <c r="K36" s="119"/>
      <c r="L36" s="119"/>
      <c r="M36" s="119"/>
      <c r="N36" s="119"/>
      <c r="O36" s="119"/>
      <c r="P36" s="161"/>
      <c r="Q36" s="161"/>
      <c r="R36" s="161"/>
      <c r="S36" s="161"/>
      <c r="T36" s="161"/>
      <c r="U36" s="161"/>
      <c r="V36" s="161"/>
      <c r="W36" s="119"/>
      <c r="X36" s="119"/>
      <c r="Y36" s="119"/>
      <c r="Z36" s="119"/>
      <c r="AA36" s="119"/>
      <c r="AB36" s="119"/>
      <c r="AC36" s="119"/>
      <c r="AD36" s="119"/>
      <c r="AE36" s="119"/>
      <c r="AF36" s="119"/>
      <c r="AG36" s="119"/>
      <c r="AH36" s="119"/>
      <c r="AI36" s="119"/>
      <c r="AJ36" s="157"/>
      <c r="AK36">
        <v>15</v>
      </c>
      <c r="AL36" t="s">
        <v>148</v>
      </c>
      <c r="AM36" s="300" t="s">
        <v>163</v>
      </c>
      <c r="AN36" s="300">
        <v>27338</v>
      </c>
      <c r="AO36" s="157">
        <v>13000</v>
      </c>
      <c r="AP36" s="157"/>
      <c r="AQ36" s="157"/>
      <c r="AR36" s="157"/>
      <c r="AS36" s="157"/>
      <c r="AT36" s="157"/>
      <c r="AU36" s="157"/>
      <c r="AV36" s="157"/>
      <c r="AW36" s="157"/>
      <c r="AX36" s="157"/>
    </row>
    <row r="37" spans="1:50" s="122" customFormat="1" ht="15" customHeight="1" thickBot="1" x14ac:dyDescent="0.3">
      <c r="A37" s="231"/>
      <c r="B37" s="218"/>
      <c r="C37" s="194"/>
      <c r="D37" s="194"/>
      <c r="E37" s="195"/>
      <c r="F37" s="196"/>
      <c r="G37" s="197"/>
      <c r="H37" s="364">
        <f t="shared" si="0"/>
        <v>0</v>
      </c>
      <c r="I37" s="365"/>
      <c r="J37" s="119"/>
      <c r="K37" s="119"/>
      <c r="L37" s="119"/>
      <c r="M37" s="119"/>
      <c r="N37" s="119"/>
      <c r="O37" s="119"/>
      <c r="P37" s="161"/>
      <c r="Q37" s="161" t="s">
        <v>175</v>
      </c>
      <c r="R37" s="161" t="s">
        <v>175</v>
      </c>
      <c r="S37" s="161" t="s">
        <v>175</v>
      </c>
      <c r="T37" s="161" t="s">
        <v>158</v>
      </c>
      <c r="U37" s="161">
        <v>13200</v>
      </c>
      <c r="V37" s="161"/>
      <c r="W37" s="119"/>
      <c r="X37" s="119"/>
      <c r="Y37" s="119"/>
      <c r="Z37" s="119"/>
      <c r="AA37" s="119"/>
      <c r="AB37" s="119"/>
      <c r="AC37" s="119"/>
      <c r="AD37" s="119"/>
      <c r="AE37" s="119"/>
      <c r="AF37" s="119"/>
      <c r="AG37" s="119"/>
      <c r="AH37" s="119"/>
      <c r="AI37" s="119"/>
      <c r="AJ37" s="157"/>
      <c r="AK37">
        <v>16</v>
      </c>
      <c r="AL37" t="s">
        <v>148</v>
      </c>
      <c r="AM37" s="300" t="s">
        <v>162</v>
      </c>
      <c r="AN37" s="300">
        <v>27500</v>
      </c>
      <c r="AO37" s="157">
        <v>13000</v>
      </c>
      <c r="AP37" s="157"/>
      <c r="AQ37" s="157"/>
      <c r="AR37" s="157"/>
      <c r="AS37" s="157"/>
      <c r="AT37" s="157"/>
      <c r="AU37" s="157"/>
      <c r="AV37" s="157"/>
      <c r="AW37" s="157"/>
      <c r="AX37" s="157"/>
    </row>
    <row r="38" spans="1:50" s="122" customFormat="1" ht="15" customHeight="1" thickBot="1" x14ac:dyDescent="0.3">
      <c r="A38" s="231"/>
      <c r="B38" s="218"/>
      <c r="C38" s="194"/>
      <c r="D38" s="194"/>
      <c r="E38" s="195"/>
      <c r="F38" s="196"/>
      <c r="G38" s="197"/>
      <c r="H38" s="364">
        <f t="shared" si="0"/>
        <v>0</v>
      </c>
      <c r="I38" s="365"/>
      <c r="J38" s="119"/>
      <c r="K38" s="119"/>
      <c r="L38" s="119"/>
      <c r="M38" s="119"/>
      <c r="N38" s="119"/>
      <c r="O38" s="119"/>
      <c r="P38" s="161" t="s">
        <v>146</v>
      </c>
      <c r="Q38" s="161" t="s">
        <v>178</v>
      </c>
      <c r="R38" s="161" t="s">
        <v>179</v>
      </c>
      <c r="S38" s="161" t="s">
        <v>179</v>
      </c>
      <c r="T38" s="161" t="s">
        <v>158</v>
      </c>
      <c r="U38" s="161">
        <v>13200</v>
      </c>
      <c r="V38" s="161"/>
      <c r="W38" s="119"/>
      <c r="X38" s="119"/>
      <c r="Y38" s="119"/>
      <c r="Z38" s="119"/>
      <c r="AA38" s="119"/>
      <c r="AB38" s="119"/>
      <c r="AC38" s="119"/>
      <c r="AD38" s="119"/>
      <c r="AE38" s="119"/>
      <c r="AF38" s="119"/>
      <c r="AG38" s="119"/>
      <c r="AH38" s="119"/>
      <c r="AI38" s="119"/>
      <c r="AJ38" s="157"/>
      <c r="AK38">
        <v>17</v>
      </c>
      <c r="AL38" t="s">
        <v>149</v>
      </c>
      <c r="AM38" s="300" t="s">
        <v>200</v>
      </c>
      <c r="AN38" s="300">
        <v>26011</v>
      </c>
      <c r="AO38" s="157">
        <v>13000</v>
      </c>
      <c r="AP38" s="157"/>
      <c r="AQ38" s="157"/>
      <c r="AR38" s="157"/>
      <c r="AS38" s="157"/>
      <c r="AT38" s="157"/>
      <c r="AU38" s="157"/>
      <c r="AV38" s="157"/>
      <c r="AW38" s="157"/>
      <c r="AX38" s="157"/>
    </row>
    <row r="39" spans="1:50" s="122" customFormat="1" ht="15" customHeight="1" thickBot="1" x14ac:dyDescent="0.3">
      <c r="A39" s="231"/>
      <c r="B39" s="218"/>
      <c r="C39" s="194"/>
      <c r="D39" s="194"/>
      <c r="E39" s="195"/>
      <c r="F39" s="196"/>
      <c r="G39" s="197"/>
      <c r="H39" s="364">
        <f t="shared" si="0"/>
        <v>0</v>
      </c>
      <c r="I39" s="365"/>
      <c r="J39" s="119"/>
      <c r="K39" s="119"/>
      <c r="L39" s="119"/>
      <c r="M39" s="119"/>
      <c r="N39" s="119"/>
      <c r="O39" s="119"/>
      <c r="P39" s="161"/>
      <c r="Q39" s="161" t="s">
        <v>163</v>
      </c>
      <c r="R39" s="161" t="s">
        <v>156</v>
      </c>
      <c r="S39" s="161" t="s">
        <v>156</v>
      </c>
      <c r="T39" s="161" t="s">
        <v>158</v>
      </c>
      <c r="U39" s="161">
        <v>13200</v>
      </c>
      <c r="V39" s="161"/>
      <c r="W39" s="119"/>
      <c r="X39" s="119"/>
      <c r="Y39" s="119"/>
      <c r="Z39" s="119"/>
      <c r="AA39" s="119"/>
      <c r="AB39" s="119"/>
      <c r="AC39" s="119"/>
      <c r="AD39" s="119"/>
      <c r="AE39" s="119"/>
      <c r="AF39" s="119"/>
      <c r="AG39" s="119"/>
      <c r="AH39" s="119"/>
      <c r="AI39" s="119"/>
      <c r="AJ39" s="157"/>
      <c r="AK39">
        <v>18</v>
      </c>
      <c r="AL39" t="s">
        <v>149</v>
      </c>
      <c r="AM39" s="300" t="s">
        <v>163</v>
      </c>
      <c r="AN39" s="300">
        <v>26775</v>
      </c>
      <c r="AO39" s="157">
        <v>13000</v>
      </c>
      <c r="AP39" s="157"/>
      <c r="AQ39" s="157"/>
      <c r="AR39" s="157"/>
      <c r="AS39" s="157"/>
      <c r="AT39" s="157"/>
      <c r="AU39" s="157"/>
      <c r="AV39" s="157"/>
      <c r="AW39" s="157"/>
      <c r="AX39" s="157"/>
    </row>
    <row r="40" spans="1:50" s="122" customFormat="1" ht="15" customHeight="1" thickBot="1" x14ac:dyDescent="0.3">
      <c r="A40" s="231"/>
      <c r="B40" s="218"/>
      <c r="C40" s="194"/>
      <c r="D40" s="194"/>
      <c r="E40" s="195"/>
      <c r="F40" s="196"/>
      <c r="G40" s="197"/>
      <c r="H40" s="364">
        <f t="shared" si="0"/>
        <v>0</v>
      </c>
      <c r="I40" s="365"/>
      <c r="J40" s="119"/>
      <c r="K40" s="119"/>
      <c r="L40" s="119"/>
      <c r="M40" s="119"/>
      <c r="N40" s="119"/>
      <c r="O40" s="119"/>
      <c r="P40" s="161"/>
      <c r="Q40" s="161"/>
      <c r="R40" s="161"/>
      <c r="S40" s="161"/>
      <c r="T40" s="161"/>
      <c r="U40" s="161"/>
      <c r="V40" s="161"/>
      <c r="W40" s="119"/>
      <c r="X40" s="119"/>
      <c r="Y40" s="119"/>
      <c r="Z40" s="119"/>
      <c r="AA40" s="119"/>
      <c r="AB40" s="119"/>
      <c r="AC40" s="119"/>
      <c r="AD40" s="119"/>
      <c r="AE40" s="119"/>
      <c r="AF40" s="119"/>
      <c r="AG40" s="119"/>
      <c r="AH40" s="119"/>
      <c r="AI40" s="119"/>
      <c r="AJ40" s="157"/>
      <c r="AK40">
        <v>19</v>
      </c>
      <c r="AL40" t="s">
        <v>149</v>
      </c>
      <c r="AM40" s="300" t="s">
        <v>162</v>
      </c>
      <c r="AN40" s="300">
        <v>27129</v>
      </c>
      <c r="AO40" s="157">
        <v>13000</v>
      </c>
      <c r="AP40" s="157"/>
      <c r="AQ40" s="157"/>
      <c r="AR40" s="157"/>
      <c r="AS40" s="157"/>
      <c r="AT40" s="157"/>
      <c r="AU40" s="157"/>
      <c r="AV40" s="157"/>
      <c r="AW40" s="157"/>
      <c r="AX40" s="157"/>
    </row>
    <row r="41" spans="1:50" s="122" customFormat="1" ht="15" customHeight="1" thickBot="1" x14ac:dyDescent="0.3">
      <c r="A41" s="231"/>
      <c r="B41" s="218"/>
      <c r="C41" s="194"/>
      <c r="D41" s="194"/>
      <c r="E41" s="195"/>
      <c r="F41" s="196"/>
      <c r="G41" s="197"/>
      <c r="H41" s="364">
        <f t="shared" si="0"/>
        <v>0</v>
      </c>
      <c r="I41" s="365"/>
      <c r="J41" s="119"/>
      <c r="K41" s="119"/>
      <c r="L41" s="119"/>
      <c r="M41" s="119"/>
      <c r="N41" s="119"/>
      <c r="O41" s="119"/>
      <c r="P41" s="161"/>
      <c r="Q41" s="161"/>
      <c r="R41" s="161"/>
      <c r="S41" s="161"/>
      <c r="T41" s="161"/>
      <c r="U41" s="161"/>
      <c r="V41" s="161"/>
      <c r="W41" s="119"/>
      <c r="X41" s="119"/>
      <c r="Y41" s="119"/>
      <c r="Z41" s="119"/>
      <c r="AA41" s="119"/>
      <c r="AB41" s="119"/>
      <c r="AC41" s="119"/>
      <c r="AD41" s="119"/>
      <c r="AE41" s="119"/>
      <c r="AF41" s="119"/>
      <c r="AG41" s="119"/>
      <c r="AH41" s="119"/>
      <c r="AI41" s="119"/>
      <c r="AJ41" s="157"/>
      <c r="AK41">
        <v>20</v>
      </c>
      <c r="AL41" t="s">
        <v>150</v>
      </c>
      <c r="AM41" s="300" t="s">
        <v>162</v>
      </c>
      <c r="AN41" s="300">
        <v>25911</v>
      </c>
      <c r="AO41" s="157">
        <v>13000</v>
      </c>
      <c r="AP41" s="157"/>
      <c r="AQ41" s="157"/>
      <c r="AR41" s="157"/>
      <c r="AS41" s="157"/>
      <c r="AT41" s="157"/>
      <c r="AU41" s="157"/>
      <c r="AV41" s="157"/>
      <c r="AW41" s="157"/>
      <c r="AX41" s="157"/>
    </row>
    <row r="42" spans="1:50" s="122" customFormat="1" ht="15" customHeight="1" x14ac:dyDescent="0.25">
      <c r="A42" s="231"/>
      <c r="B42" s="218"/>
      <c r="C42" s="194"/>
      <c r="D42" s="194"/>
      <c r="E42" s="195"/>
      <c r="F42" s="196"/>
      <c r="G42" s="197"/>
      <c r="H42" s="364">
        <f t="shared" si="0"/>
        <v>0</v>
      </c>
      <c r="I42" s="365"/>
      <c r="J42" s="119"/>
      <c r="K42" s="119"/>
      <c r="L42" s="119"/>
      <c r="M42" s="119"/>
      <c r="N42" s="119"/>
      <c r="O42" s="119"/>
      <c r="P42" s="161"/>
      <c r="Q42" s="161"/>
      <c r="R42" s="161"/>
      <c r="S42" s="161"/>
      <c r="T42" s="161"/>
      <c r="U42" s="161"/>
      <c r="V42" s="161"/>
      <c r="W42" s="119"/>
      <c r="X42" s="119"/>
      <c r="Y42" s="119"/>
      <c r="Z42" s="119"/>
      <c r="AA42" s="119"/>
      <c r="AB42" s="119"/>
      <c r="AC42" s="119"/>
      <c r="AD42" s="119"/>
      <c r="AE42" s="119"/>
      <c r="AF42" s="119"/>
      <c r="AG42" s="119"/>
      <c r="AH42" s="119"/>
      <c r="AI42" s="119"/>
      <c r="AJ42" s="157"/>
      <c r="AK42">
        <v>21</v>
      </c>
      <c r="AL42" t="s">
        <v>150</v>
      </c>
      <c r="AM42" t="s">
        <v>163</v>
      </c>
      <c r="AN42">
        <v>26486</v>
      </c>
      <c r="AO42" s="157">
        <v>13000</v>
      </c>
      <c r="AP42" s="157"/>
      <c r="AQ42" s="157"/>
      <c r="AR42" s="157"/>
      <c r="AS42" s="157"/>
      <c r="AT42" s="157"/>
      <c r="AU42" s="157"/>
      <c r="AV42" s="157"/>
      <c r="AW42" s="157"/>
      <c r="AX42" s="157"/>
    </row>
    <row r="43" spans="1:50" s="122" customFormat="1" ht="15" hidden="1" customHeight="1" x14ac:dyDescent="0.25">
      <c r="A43" s="231"/>
      <c r="B43" s="218"/>
      <c r="C43" s="194"/>
      <c r="D43" s="194"/>
      <c r="E43" s="195"/>
      <c r="F43" s="196"/>
      <c r="G43" s="197"/>
      <c r="H43" s="364">
        <f t="shared" si="0"/>
        <v>0</v>
      </c>
      <c r="I43" s="365"/>
      <c r="J43" s="119"/>
      <c r="K43" s="119"/>
      <c r="L43" s="119"/>
      <c r="M43" s="119"/>
      <c r="N43" s="119"/>
      <c r="O43" s="119"/>
      <c r="P43" s="161"/>
      <c r="Q43" s="161" t="s">
        <v>180</v>
      </c>
      <c r="R43" s="161" t="s">
        <v>180</v>
      </c>
      <c r="S43" s="161" t="s">
        <v>180</v>
      </c>
      <c r="T43" s="161" t="s">
        <v>166</v>
      </c>
      <c r="U43" s="161">
        <v>10000</v>
      </c>
      <c r="V43" s="161"/>
      <c r="W43" s="119"/>
      <c r="X43" s="119"/>
      <c r="Y43" s="119"/>
      <c r="Z43" s="119"/>
      <c r="AA43" s="119"/>
      <c r="AB43" s="119"/>
      <c r="AC43" s="119"/>
      <c r="AD43" s="119"/>
      <c r="AE43" s="119"/>
      <c r="AF43" s="119"/>
      <c r="AG43" s="119"/>
      <c r="AH43" s="119"/>
      <c r="AI43" s="119"/>
      <c r="AJ43" s="157"/>
      <c r="AK43">
        <v>22</v>
      </c>
      <c r="AL43" t="s">
        <v>150</v>
      </c>
      <c r="AM43" t="s">
        <v>162</v>
      </c>
      <c r="AN43">
        <v>26824</v>
      </c>
      <c r="AO43" s="157">
        <v>13000</v>
      </c>
      <c r="AP43" s="157"/>
      <c r="AQ43" s="157"/>
      <c r="AR43" s="157"/>
      <c r="AS43" s="157"/>
      <c r="AT43" s="157"/>
      <c r="AU43" s="157"/>
      <c r="AV43" s="157"/>
      <c r="AW43" s="157"/>
      <c r="AX43" s="157"/>
    </row>
    <row r="44" spans="1:50" s="122" customFormat="1" ht="15" hidden="1" customHeight="1" x14ac:dyDescent="0.25">
      <c r="A44" s="231"/>
      <c r="B44" s="218"/>
      <c r="C44" s="194"/>
      <c r="D44" s="194"/>
      <c r="E44" s="195"/>
      <c r="F44" s="196"/>
      <c r="G44" s="197"/>
      <c r="H44" s="364">
        <f t="shared" si="0"/>
        <v>0</v>
      </c>
      <c r="I44" s="365"/>
      <c r="J44" s="119"/>
      <c r="K44" s="119"/>
      <c r="L44" s="119"/>
      <c r="M44" s="119"/>
      <c r="N44" s="119"/>
      <c r="O44" s="119"/>
      <c r="P44" s="161"/>
      <c r="Q44" s="161" t="s">
        <v>178</v>
      </c>
      <c r="R44" s="161" t="s">
        <v>179</v>
      </c>
      <c r="S44" s="161" t="s">
        <v>179</v>
      </c>
      <c r="T44" s="161" t="s">
        <v>158</v>
      </c>
      <c r="U44" s="161">
        <v>13200</v>
      </c>
      <c r="V44" s="161"/>
      <c r="W44" s="119"/>
      <c r="X44" s="119"/>
      <c r="Y44" s="119"/>
      <c r="Z44" s="119"/>
      <c r="AA44" s="119"/>
      <c r="AB44" s="119"/>
      <c r="AC44" s="119"/>
      <c r="AD44" s="119"/>
      <c r="AE44" s="119"/>
      <c r="AF44" s="119"/>
      <c r="AG44" s="119"/>
      <c r="AH44" s="119"/>
      <c r="AI44" s="119"/>
      <c r="AJ44" s="157"/>
      <c r="AK44">
        <v>23</v>
      </c>
      <c r="AL44" t="s">
        <v>208</v>
      </c>
      <c r="AM44" t="s">
        <v>162</v>
      </c>
      <c r="AN44">
        <v>26446</v>
      </c>
      <c r="AO44" s="157">
        <v>13000</v>
      </c>
      <c r="AP44" s="157"/>
      <c r="AQ44" s="157"/>
      <c r="AR44" s="157"/>
      <c r="AS44" s="157"/>
      <c r="AT44" s="157"/>
      <c r="AU44" s="157"/>
      <c r="AV44" s="157"/>
      <c r="AW44" s="157"/>
      <c r="AX44" s="157"/>
    </row>
    <row r="45" spans="1:50" s="122" customFormat="1" ht="15" customHeight="1" thickBot="1" x14ac:dyDescent="0.3">
      <c r="A45" s="231"/>
      <c r="B45" s="218"/>
      <c r="C45" s="194"/>
      <c r="D45" s="194"/>
      <c r="E45" s="195"/>
      <c r="F45" s="196"/>
      <c r="G45" s="197"/>
      <c r="H45" s="364">
        <f t="shared" si="0"/>
        <v>0</v>
      </c>
      <c r="I45" s="365"/>
      <c r="J45" s="119"/>
      <c r="K45" s="119"/>
      <c r="L45" s="119"/>
      <c r="M45" s="119"/>
      <c r="N45" s="119"/>
      <c r="O45" s="119"/>
      <c r="P45" s="161" t="s">
        <v>147</v>
      </c>
      <c r="Q45" s="161" t="s">
        <v>162</v>
      </c>
      <c r="R45" s="161" t="s">
        <v>155</v>
      </c>
      <c r="S45" s="161" t="s">
        <v>155</v>
      </c>
      <c r="T45" s="161" t="s">
        <v>157</v>
      </c>
      <c r="U45" s="161">
        <v>13250</v>
      </c>
      <c r="V45" s="161"/>
      <c r="W45" s="119"/>
      <c r="X45" s="119"/>
      <c r="Y45" s="119"/>
      <c r="Z45" s="119"/>
      <c r="AA45" s="119"/>
      <c r="AB45" s="119"/>
      <c r="AC45" s="119"/>
      <c r="AD45" s="119"/>
      <c r="AE45" s="119"/>
      <c r="AF45" s="119"/>
      <c r="AG45" s="119"/>
      <c r="AH45" s="119"/>
      <c r="AI45" s="119"/>
      <c r="AJ45" s="157"/>
      <c r="AK45">
        <v>24</v>
      </c>
      <c r="AL45" t="s">
        <v>239</v>
      </c>
      <c r="AM45" t="s">
        <v>162</v>
      </c>
      <c r="AN45">
        <v>27185</v>
      </c>
      <c r="AO45" s="157">
        <v>13000</v>
      </c>
      <c r="AP45" s="157"/>
      <c r="AQ45" s="157"/>
      <c r="AR45" s="157"/>
      <c r="AS45" s="157"/>
      <c r="AT45" s="157"/>
      <c r="AU45" s="157"/>
      <c r="AV45" s="157"/>
      <c r="AW45" s="157"/>
      <c r="AX45" s="157"/>
    </row>
    <row r="46" spans="1:50" s="122" customFormat="1" ht="15.95" customHeight="1" thickBot="1" x14ac:dyDescent="0.3">
      <c r="A46" s="231"/>
      <c r="B46" s="218"/>
      <c r="C46" s="194"/>
      <c r="D46" s="194"/>
      <c r="E46" s="195"/>
      <c r="F46" s="196"/>
      <c r="G46" s="197"/>
      <c r="H46" s="364">
        <f t="shared" si="0"/>
        <v>0</v>
      </c>
      <c r="I46" s="365"/>
      <c r="J46" s="119"/>
      <c r="K46" s="119"/>
      <c r="L46" s="119"/>
      <c r="M46" s="119"/>
      <c r="N46" s="119"/>
      <c r="O46" s="119"/>
      <c r="P46" s="161"/>
      <c r="Q46" s="161"/>
      <c r="R46" s="161"/>
      <c r="S46" s="161"/>
      <c r="T46" s="161"/>
      <c r="U46" s="161"/>
      <c r="V46" s="161"/>
      <c r="W46" s="119"/>
      <c r="X46" s="119"/>
      <c r="Y46" s="119"/>
      <c r="Z46" s="119"/>
      <c r="AA46" s="119"/>
      <c r="AB46" s="119"/>
      <c r="AC46" s="119"/>
      <c r="AD46" s="119"/>
      <c r="AE46" s="119"/>
      <c r="AF46" s="119"/>
      <c r="AG46" s="119"/>
      <c r="AH46" s="119"/>
      <c r="AI46" s="119"/>
      <c r="AJ46" s="156"/>
      <c r="AK46">
        <v>25</v>
      </c>
      <c r="AL46" t="s">
        <v>239</v>
      </c>
      <c r="AM46" s="300" t="s">
        <v>163</v>
      </c>
      <c r="AN46" s="300">
        <v>27519</v>
      </c>
      <c r="AO46" s="157">
        <v>13000</v>
      </c>
      <c r="AP46" s="157"/>
      <c r="AQ46" s="157"/>
      <c r="AR46" s="157"/>
      <c r="AS46" s="157"/>
      <c r="AT46" s="157"/>
      <c r="AU46" s="157"/>
      <c r="AV46" s="157"/>
      <c r="AW46" s="157"/>
      <c r="AX46" s="157"/>
    </row>
    <row r="47" spans="1:50" s="122" customFormat="1" ht="17.100000000000001" hidden="1" customHeight="1" thickBot="1" x14ac:dyDescent="0.3">
      <c r="A47" s="231"/>
      <c r="B47" s="218"/>
      <c r="C47" s="194"/>
      <c r="D47" s="194"/>
      <c r="E47" s="195"/>
      <c r="F47" s="196"/>
      <c r="G47" s="197"/>
      <c r="H47" s="364">
        <f t="shared" si="0"/>
        <v>0</v>
      </c>
      <c r="I47" s="365"/>
      <c r="J47" s="119"/>
      <c r="K47" s="119"/>
      <c r="L47" s="119"/>
      <c r="M47" s="119"/>
      <c r="N47" s="119"/>
      <c r="O47" s="119"/>
      <c r="P47" s="161"/>
      <c r="Q47" s="161"/>
      <c r="R47" s="161"/>
      <c r="S47" s="161"/>
      <c r="T47" s="161"/>
      <c r="U47" s="161"/>
      <c r="V47" s="161"/>
      <c r="W47" s="119"/>
      <c r="X47" s="119"/>
      <c r="Y47" s="119"/>
      <c r="Z47" s="119"/>
      <c r="AA47" s="119"/>
      <c r="AB47" s="119"/>
      <c r="AC47" s="119"/>
      <c r="AD47" s="119"/>
      <c r="AE47" s="119"/>
      <c r="AF47" s="119"/>
      <c r="AG47" s="119"/>
      <c r="AH47" s="119"/>
      <c r="AI47" s="119"/>
      <c r="AJ47" s="157"/>
      <c r="AK47">
        <v>26</v>
      </c>
      <c r="AL47" t="s">
        <v>150</v>
      </c>
      <c r="AM47" s="300" t="s">
        <v>163</v>
      </c>
      <c r="AN47" s="300">
        <v>23577</v>
      </c>
      <c r="AO47" s="157">
        <f t="shared" ref="AO47:AO50" si="1">VLOOKUP(AM47,$D$22:$G$82,3,FALSE)</f>
        <v>13000</v>
      </c>
      <c r="AP47" s="157"/>
      <c r="AQ47" s="157"/>
      <c r="AR47" s="157"/>
      <c r="AS47" s="157"/>
      <c r="AT47" s="157"/>
      <c r="AU47" s="157"/>
      <c r="AV47" s="157"/>
      <c r="AW47" s="157"/>
      <c r="AX47" s="157"/>
    </row>
    <row r="48" spans="1:50" s="122" customFormat="1" ht="17.100000000000001" hidden="1" customHeight="1" thickBot="1" x14ac:dyDescent="0.3">
      <c r="A48" s="231"/>
      <c r="B48" s="218"/>
      <c r="C48" s="194"/>
      <c r="D48" s="194"/>
      <c r="E48" s="195"/>
      <c r="F48" s="196"/>
      <c r="G48" s="197"/>
      <c r="H48" s="364">
        <f t="shared" si="0"/>
        <v>0</v>
      </c>
      <c r="I48" s="365"/>
      <c r="J48" s="119"/>
      <c r="K48" s="119"/>
      <c r="L48" s="119"/>
      <c r="M48" s="119"/>
      <c r="N48" s="119"/>
      <c r="O48" s="119"/>
      <c r="P48" s="161"/>
      <c r="Q48" s="161"/>
      <c r="R48" s="161"/>
      <c r="S48" s="161"/>
      <c r="T48" s="161"/>
      <c r="U48" s="161"/>
      <c r="V48" s="161"/>
      <c r="W48" s="119"/>
      <c r="X48" s="119"/>
      <c r="Y48" s="119"/>
      <c r="Z48" s="119"/>
      <c r="AA48" s="119"/>
      <c r="AB48" s="119"/>
      <c r="AC48" s="119"/>
      <c r="AD48" s="119"/>
      <c r="AE48" s="119"/>
      <c r="AF48" s="119"/>
      <c r="AG48" s="119"/>
      <c r="AH48" s="119"/>
      <c r="AI48" s="119"/>
      <c r="AJ48" s="157"/>
      <c r="AK48">
        <v>27</v>
      </c>
      <c r="AL48" t="s">
        <v>150</v>
      </c>
      <c r="AM48" s="300" t="s">
        <v>162</v>
      </c>
      <c r="AN48" s="300">
        <v>23735</v>
      </c>
      <c r="AO48" s="157">
        <f t="shared" si="1"/>
        <v>13000</v>
      </c>
      <c r="AP48" s="157"/>
      <c r="AQ48" s="157"/>
      <c r="AR48" s="157"/>
      <c r="AS48" s="157"/>
      <c r="AT48" s="157"/>
      <c r="AU48" s="157"/>
      <c r="AV48" s="157"/>
      <c r="AW48" s="157"/>
      <c r="AX48" s="157"/>
    </row>
    <row r="49" spans="1:50" s="122" customFormat="1" ht="17.100000000000001" hidden="1" customHeight="1" thickBot="1" x14ac:dyDescent="0.3">
      <c r="A49" s="231"/>
      <c r="B49" s="218"/>
      <c r="C49" s="194"/>
      <c r="D49" s="194"/>
      <c r="E49" s="195"/>
      <c r="F49" s="196"/>
      <c r="G49" s="197"/>
      <c r="H49" s="364">
        <f t="shared" si="0"/>
        <v>0</v>
      </c>
      <c r="I49" s="365"/>
      <c r="J49" s="119"/>
      <c r="K49" s="119"/>
      <c r="L49" s="119"/>
      <c r="M49" s="119"/>
      <c r="N49" s="119"/>
      <c r="O49" s="119"/>
      <c r="P49" s="161"/>
      <c r="Q49" s="161"/>
      <c r="R49" s="161"/>
      <c r="S49" s="161"/>
      <c r="T49" s="161"/>
      <c r="U49" s="161"/>
      <c r="V49" s="161"/>
      <c r="W49" s="119"/>
      <c r="X49" s="119"/>
      <c r="Y49" s="119"/>
      <c r="Z49" s="119"/>
      <c r="AA49" s="119"/>
      <c r="AB49" s="119"/>
      <c r="AC49" s="119"/>
      <c r="AD49" s="119"/>
      <c r="AE49" s="119"/>
      <c r="AF49" s="119"/>
      <c r="AG49" s="119"/>
      <c r="AH49" s="119"/>
      <c r="AI49" s="119"/>
      <c r="AJ49" s="157"/>
      <c r="AK49">
        <v>28</v>
      </c>
      <c r="AL49" t="s">
        <v>232</v>
      </c>
      <c r="AM49" s="300" t="s">
        <v>163</v>
      </c>
      <c r="AN49" s="300">
        <v>22727</v>
      </c>
      <c r="AO49" s="157">
        <f t="shared" si="1"/>
        <v>13000</v>
      </c>
      <c r="AP49" s="157"/>
      <c r="AQ49" s="157"/>
      <c r="AR49" s="157"/>
      <c r="AS49" s="157"/>
      <c r="AT49" s="157"/>
      <c r="AU49" s="157"/>
      <c r="AV49" s="157"/>
      <c r="AW49" s="157"/>
      <c r="AX49" s="157"/>
    </row>
    <row r="50" spans="1:50" s="122" customFormat="1" ht="17.100000000000001" hidden="1" customHeight="1" thickBot="1" x14ac:dyDescent="0.3">
      <c r="A50" s="231"/>
      <c r="B50" s="218"/>
      <c r="C50" s="194"/>
      <c r="D50" s="194"/>
      <c r="E50" s="195"/>
      <c r="F50" s="196"/>
      <c r="G50" s="197"/>
      <c r="H50" s="364">
        <f t="shared" si="0"/>
        <v>0</v>
      </c>
      <c r="I50" s="365"/>
      <c r="J50" s="119"/>
      <c r="K50" s="119"/>
      <c r="L50" s="119"/>
      <c r="M50" s="119"/>
      <c r="N50" s="119"/>
      <c r="O50" s="119"/>
      <c r="P50" s="161"/>
      <c r="Q50" s="161"/>
      <c r="R50" s="161"/>
      <c r="S50" s="161"/>
      <c r="T50" s="161"/>
      <c r="U50" s="161"/>
      <c r="V50" s="161"/>
      <c r="W50" s="119"/>
      <c r="X50" s="119"/>
      <c r="Y50" s="119"/>
      <c r="Z50" s="119"/>
      <c r="AA50" s="119"/>
      <c r="AB50" s="119"/>
      <c r="AC50" s="119"/>
      <c r="AD50" s="119"/>
      <c r="AE50" s="119"/>
      <c r="AF50" s="119"/>
      <c r="AG50" s="119"/>
      <c r="AH50" s="119"/>
      <c r="AI50" s="119"/>
      <c r="AJ50" s="157"/>
      <c r="AK50">
        <v>29</v>
      </c>
      <c r="AL50" t="s">
        <v>232</v>
      </c>
      <c r="AM50" s="300" t="s">
        <v>162</v>
      </c>
      <c r="AN50" s="300">
        <v>22992</v>
      </c>
      <c r="AO50" s="157">
        <f t="shared" si="1"/>
        <v>13000</v>
      </c>
      <c r="AP50" s="157"/>
      <c r="AQ50" s="157"/>
      <c r="AR50" s="157"/>
      <c r="AS50" s="157"/>
      <c r="AT50" s="157"/>
      <c r="AU50" s="157"/>
      <c r="AV50" s="157"/>
      <c r="AW50" s="157"/>
      <c r="AX50" s="157"/>
    </row>
    <row r="51" spans="1:50" s="122" customFormat="1" ht="17.100000000000001" hidden="1" customHeight="1" x14ac:dyDescent="0.25">
      <c r="A51" s="231"/>
      <c r="B51" s="218"/>
      <c r="C51" s="194"/>
      <c r="D51" s="198"/>
      <c r="E51" s="199"/>
      <c r="F51" s="200"/>
      <c r="G51" s="197"/>
      <c r="H51" s="364">
        <f t="shared" si="0"/>
        <v>0</v>
      </c>
      <c r="I51" s="365"/>
      <c r="J51" s="119"/>
      <c r="K51" s="119"/>
      <c r="L51" s="119"/>
      <c r="M51" s="119"/>
      <c r="N51" s="119"/>
      <c r="O51" s="119"/>
      <c r="P51" s="161"/>
      <c r="Q51" s="161"/>
      <c r="R51" s="161"/>
      <c r="S51" s="161"/>
      <c r="T51" s="161"/>
      <c r="U51" s="161"/>
      <c r="V51" s="161"/>
      <c r="W51" s="119"/>
      <c r="X51" s="119"/>
      <c r="Y51" s="119"/>
      <c r="Z51" s="119"/>
      <c r="AA51" s="119"/>
      <c r="AB51" s="119"/>
      <c r="AC51" s="119"/>
      <c r="AD51" s="119"/>
      <c r="AE51" s="119"/>
      <c r="AF51" s="119"/>
      <c r="AG51" s="119"/>
      <c r="AH51" s="119"/>
      <c r="AI51" s="119"/>
      <c r="AJ51" s="157"/>
      <c r="AK51"/>
      <c r="AL51"/>
      <c r="AM51"/>
      <c r="AN51" s="157"/>
      <c r="AO51" s="157"/>
      <c r="AP51" s="157"/>
      <c r="AQ51" s="157"/>
      <c r="AR51" s="157"/>
      <c r="AS51" s="157"/>
      <c r="AT51" s="157"/>
      <c r="AU51" s="157"/>
      <c r="AV51" s="157"/>
      <c r="AW51" s="157"/>
      <c r="AX51" s="157"/>
    </row>
    <row r="52" spans="1:50" s="122" customFormat="1" ht="17.100000000000001" hidden="1" customHeight="1" x14ac:dyDescent="0.25">
      <c r="A52" s="231"/>
      <c r="B52" s="218"/>
      <c r="C52" s="194"/>
      <c r="D52" s="198"/>
      <c r="E52" s="199"/>
      <c r="F52" s="200"/>
      <c r="G52" s="197"/>
      <c r="H52" s="364">
        <f t="shared" si="0"/>
        <v>0</v>
      </c>
      <c r="I52" s="365"/>
      <c r="J52" s="119"/>
      <c r="K52" s="119"/>
      <c r="L52" s="119"/>
      <c r="M52" s="119"/>
      <c r="N52" s="119"/>
      <c r="O52" s="119"/>
      <c r="P52" s="161"/>
      <c r="Q52" s="161"/>
      <c r="R52" s="161"/>
      <c r="S52" s="161"/>
      <c r="T52" s="161"/>
      <c r="U52" s="161"/>
      <c r="V52" s="161"/>
      <c r="W52" s="119"/>
      <c r="X52" s="119"/>
      <c r="Y52" s="119"/>
      <c r="Z52" s="119"/>
      <c r="AA52" s="119"/>
      <c r="AB52" s="119"/>
      <c r="AC52" s="119"/>
      <c r="AD52" s="119"/>
      <c r="AE52" s="119"/>
      <c r="AF52" s="119"/>
      <c r="AG52" s="119"/>
      <c r="AH52" s="119"/>
      <c r="AI52" s="119"/>
      <c r="AJ52" s="157"/>
      <c r="AK52"/>
      <c r="AL52"/>
      <c r="AM52"/>
      <c r="AN52" s="157"/>
      <c r="AO52" s="157"/>
      <c r="AP52" s="157"/>
      <c r="AQ52" s="157"/>
      <c r="AR52" s="157"/>
      <c r="AS52" s="157"/>
      <c r="AT52" s="157"/>
      <c r="AU52" s="157"/>
      <c r="AV52" s="157"/>
      <c r="AW52" s="157"/>
      <c r="AX52" s="157"/>
    </row>
    <row r="53" spans="1:50" s="122" customFormat="1" ht="17.100000000000001" hidden="1" customHeight="1" x14ac:dyDescent="0.25">
      <c r="A53" s="231"/>
      <c r="B53" s="218"/>
      <c r="C53" s="194"/>
      <c r="D53" s="198"/>
      <c r="E53" s="199"/>
      <c r="F53" s="200"/>
      <c r="G53" s="197"/>
      <c r="H53" s="364">
        <f t="shared" si="0"/>
        <v>0</v>
      </c>
      <c r="I53" s="365"/>
      <c r="J53" s="119"/>
      <c r="K53" s="119"/>
      <c r="L53" s="119"/>
      <c r="M53" s="119"/>
      <c r="N53" s="119"/>
      <c r="O53" s="119"/>
      <c r="P53" s="161"/>
      <c r="Q53" s="161"/>
      <c r="R53" s="161"/>
      <c r="S53" s="161"/>
      <c r="T53" s="161"/>
      <c r="U53" s="161"/>
      <c r="V53" s="161"/>
      <c r="W53" s="119"/>
      <c r="X53" s="119"/>
      <c r="Y53" s="119"/>
      <c r="Z53" s="119"/>
      <c r="AA53" s="119"/>
      <c r="AB53" s="119"/>
      <c r="AC53" s="119"/>
      <c r="AD53" s="119"/>
      <c r="AE53" s="119"/>
      <c r="AF53" s="119"/>
      <c r="AG53" s="119"/>
      <c r="AH53" s="119"/>
      <c r="AI53" s="119"/>
      <c r="AJ53" s="157"/>
      <c r="AK53"/>
      <c r="AL53"/>
      <c r="AM53"/>
      <c r="AN53" s="157"/>
      <c r="AO53" s="157"/>
      <c r="AP53" s="157"/>
      <c r="AQ53" s="157"/>
      <c r="AR53" s="157"/>
      <c r="AS53" s="157"/>
      <c r="AT53" s="157"/>
      <c r="AU53" s="157"/>
      <c r="AV53" s="157"/>
      <c r="AW53" s="157"/>
      <c r="AX53" s="157"/>
    </row>
    <row r="54" spans="1:50" s="122" customFormat="1" ht="18" hidden="1" customHeight="1" x14ac:dyDescent="0.25">
      <c r="A54" s="232"/>
      <c r="B54" s="218"/>
      <c r="C54" s="234"/>
      <c r="D54" s="234"/>
      <c r="E54" s="235"/>
      <c r="F54" s="280"/>
      <c r="G54" s="237"/>
      <c r="H54" s="368">
        <f t="shared" si="0"/>
        <v>0</v>
      </c>
      <c r="I54" s="369"/>
      <c r="J54" s="119"/>
      <c r="K54" s="119"/>
      <c r="L54" s="119"/>
      <c r="M54" s="119"/>
      <c r="N54" s="119"/>
      <c r="O54" s="119"/>
      <c r="P54" s="161"/>
      <c r="Q54" s="161" t="s">
        <v>176</v>
      </c>
      <c r="R54" s="161" t="s">
        <v>177</v>
      </c>
      <c r="S54" s="161" t="s">
        <v>177</v>
      </c>
      <c r="T54" s="161" t="s">
        <v>157</v>
      </c>
      <c r="U54" s="161">
        <v>13250</v>
      </c>
      <c r="V54" s="161"/>
      <c r="W54" s="119"/>
      <c r="X54" s="119"/>
      <c r="Y54" s="119"/>
      <c r="Z54" s="119"/>
      <c r="AA54" s="119"/>
      <c r="AB54" s="119"/>
      <c r="AC54" s="119"/>
      <c r="AD54" s="119"/>
      <c r="AE54" s="119"/>
      <c r="AF54" s="119"/>
      <c r="AG54" s="119"/>
      <c r="AH54" s="119"/>
      <c r="AI54" s="119"/>
      <c r="AJ54" s="156"/>
      <c r="AK54"/>
      <c r="AL54"/>
      <c r="AM54"/>
      <c r="AN54" s="157"/>
      <c r="AO54" s="157"/>
      <c r="AP54" s="157"/>
      <c r="AQ54" s="157"/>
      <c r="AR54" s="157"/>
      <c r="AS54" s="157"/>
      <c r="AT54" s="157"/>
      <c r="AU54" s="157"/>
      <c r="AV54" s="157"/>
      <c r="AW54" s="157"/>
      <c r="AX54" s="157"/>
    </row>
    <row r="55" spans="1:50" s="122" customFormat="1" ht="18" hidden="1" customHeight="1" x14ac:dyDescent="0.25">
      <c r="A55" s="228"/>
      <c r="B55" s="219"/>
      <c r="C55" s="171"/>
      <c r="D55" s="171"/>
      <c r="E55" s="220"/>
      <c r="F55" s="221"/>
      <c r="G55" s="222"/>
      <c r="H55" s="370">
        <f t="shared" si="0"/>
        <v>0</v>
      </c>
      <c r="I55" s="371"/>
      <c r="J55" s="119"/>
      <c r="K55" s="119"/>
      <c r="L55" s="119"/>
      <c r="M55" s="119"/>
      <c r="N55" s="119"/>
      <c r="O55" s="119"/>
      <c r="P55" s="161"/>
      <c r="Q55" s="161"/>
      <c r="R55" s="161"/>
      <c r="S55" s="161"/>
      <c r="T55" s="161"/>
      <c r="U55" s="161"/>
      <c r="V55" s="161"/>
      <c r="W55" s="119"/>
      <c r="X55" s="119"/>
      <c r="Y55" s="119"/>
      <c r="Z55" s="119"/>
      <c r="AA55" s="119"/>
      <c r="AB55" s="119"/>
      <c r="AC55" s="119"/>
      <c r="AD55" s="119"/>
      <c r="AE55" s="119"/>
      <c r="AF55" s="119"/>
      <c r="AG55" s="119"/>
      <c r="AH55" s="119"/>
      <c r="AI55" s="119"/>
      <c r="AJ55" s="157"/>
      <c r="AK55"/>
      <c r="AL55"/>
      <c r="AM55"/>
      <c r="AN55" s="157"/>
      <c r="AO55" s="157"/>
      <c r="AP55" s="157"/>
      <c r="AQ55" s="157"/>
      <c r="AR55" s="157"/>
      <c r="AS55" s="157"/>
      <c r="AT55" s="157"/>
      <c r="AU55" s="157"/>
      <c r="AV55" s="157"/>
      <c r="AW55" s="157"/>
      <c r="AX55" s="157"/>
    </row>
    <row r="56" spans="1:50" s="122" customFormat="1" ht="18" hidden="1" customHeight="1" x14ac:dyDescent="0.25">
      <c r="A56" s="170"/>
      <c r="B56" s="135"/>
      <c r="C56" s="172"/>
      <c r="D56" s="172"/>
      <c r="E56" s="173"/>
      <c r="F56" s="174"/>
      <c r="G56" s="175"/>
      <c r="H56" s="372">
        <f t="shared" si="0"/>
        <v>0</v>
      </c>
      <c r="I56" s="373"/>
      <c r="J56" s="119"/>
      <c r="K56" s="119"/>
      <c r="L56" s="119"/>
      <c r="M56" s="119"/>
      <c r="N56" s="119"/>
      <c r="O56" s="119"/>
      <c r="P56" s="161"/>
      <c r="Q56" s="161"/>
      <c r="R56" s="161"/>
      <c r="S56" s="161"/>
      <c r="T56" s="161"/>
      <c r="U56" s="161"/>
      <c r="V56" s="161"/>
      <c r="W56" s="119"/>
      <c r="X56" s="119"/>
      <c r="Y56" s="119"/>
      <c r="Z56" s="119"/>
      <c r="AA56" s="119"/>
      <c r="AB56" s="119"/>
      <c r="AC56" s="119"/>
      <c r="AD56" s="119"/>
      <c r="AE56" s="119"/>
      <c r="AF56" s="119"/>
      <c r="AG56" s="119"/>
      <c r="AH56" s="119"/>
      <c r="AI56" s="119"/>
      <c r="AJ56" s="157"/>
      <c r="AK56"/>
      <c r="AL56"/>
      <c r="AM56"/>
      <c r="AN56" s="157"/>
      <c r="AO56" s="157"/>
      <c r="AP56" s="157"/>
      <c r="AQ56" s="157"/>
      <c r="AR56" s="157"/>
      <c r="AS56" s="157"/>
      <c r="AT56" s="157"/>
      <c r="AU56" s="157"/>
      <c r="AV56" s="157"/>
      <c r="AW56" s="157"/>
      <c r="AX56" s="157"/>
    </row>
    <row r="57" spans="1:50" s="122" customFormat="1" ht="18" hidden="1" customHeight="1" x14ac:dyDescent="0.25">
      <c r="A57" s="170"/>
      <c r="B57" s="135"/>
      <c r="C57" s="172"/>
      <c r="D57" s="172"/>
      <c r="E57" s="181"/>
      <c r="F57" s="174"/>
      <c r="G57" s="175"/>
      <c r="H57" s="372">
        <f t="shared" si="0"/>
        <v>0</v>
      </c>
      <c r="I57" s="373"/>
      <c r="J57" s="119"/>
      <c r="K57" s="119"/>
      <c r="L57" s="119"/>
      <c r="M57" s="119"/>
      <c r="N57" s="119"/>
      <c r="O57" s="119"/>
      <c r="P57" s="161"/>
      <c r="Q57" s="161"/>
      <c r="R57" s="161"/>
      <c r="S57" s="161"/>
      <c r="T57" s="161"/>
      <c r="U57" s="161"/>
      <c r="V57" s="161"/>
      <c r="W57" s="119"/>
      <c r="X57" s="119"/>
      <c r="Y57" s="119"/>
      <c r="Z57" s="119"/>
      <c r="AA57" s="119"/>
      <c r="AB57" s="119"/>
      <c r="AC57" s="119"/>
      <c r="AD57" s="119"/>
      <c r="AE57" s="119"/>
      <c r="AF57" s="119"/>
      <c r="AG57" s="119"/>
      <c r="AH57" s="119"/>
      <c r="AI57" s="119"/>
      <c r="AJ57" s="157"/>
      <c r="AK57"/>
      <c r="AL57"/>
      <c r="AM57"/>
      <c r="AN57" s="157"/>
      <c r="AO57" s="157"/>
      <c r="AP57" s="157"/>
      <c r="AQ57" s="157"/>
      <c r="AR57" s="157"/>
      <c r="AS57" s="157"/>
      <c r="AT57" s="157"/>
      <c r="AU57" s="157"/>
      <c r="AV57" s="157"/>
      <c r="AW57" s="157"/>
      <c r="AX57" s="157"/>
    </row>
    <row r="58" spans="1:50" s="122" customFormat="1" ht="18" hidden="1" customHeight="1" x14ac:dyDescent="0.25">
      <c r="A58" s="177"/>
      <c r="B58" s="136"/>
      <c r="C58" s="178"/>
      <c r="D58" s="178"/>
      <c r="E58" s="182"/>
      <c r="F58" s="183"/>
      <c r="G58" s="184"/>
      <c r="H58" s="379">
        <f t="shared" si="0"/>
        <v>0</v>
      </c>
      <c r="I58" s="380"/>
      <c r="J58" s="119"/>
      <c r="K58" s="119"/>
      <c r="L58" s="119"/>
      <c r="M58" s="119"/>
      <c r="N58" s="119"/>
      <c r="O58" s="119"/>
      <c r="P58" s="161"/>
      <c r="Q58" s="161"/>
      <c r="R58" s="161"/>
      <c r="S58" s="161"/>
      <c r="T58" s="161"/>
      <c r="U58" s="161"/>
      <c r="V58" s="161"/>
      <c r="W58" s="119"/>
      <c r="X58" s="119"/>
      <c r="Y58" s="119"/>
      <c r="Z58" s="119"/>
      <c r="AA58" s="119"/>
      <c r="AB58" s="119"/>
      <c r="AC58" s="119"/>
      <c r="AD58" s="119"/>
      <c r="AE58" s="119"/>
      <c r="AF58" s="119"/>
      <c r="AG58" s="119"/>
      <c r="AH58" s="119"/>
      <c r="AI58" s="119"/>
      <c r="AJ58" s="157"/>
      <c r="AK58"/>
      <c r="AL58"/>
      <c r="AM58"/>
      <c r="AN58" s="157"/>
      <c r="AO58" s="157"/>
      <c r="AP58" s="157"/>
      <c r="AQ58" s="157"/>
      <c r="AR58" s="157"/>
      <c r="AS58" s="157"/>
      <c r="AT58" s="157"/>
      <c r="AU58" s="157"/>
      <c r="AV58" s="157"/>
      <c r="AW58" s="157"/>
      <c r="AX58" s="157"/>
    </row>
    <row r="59" spans="1:50" s="122" customFormat="1" ht="18" hidden="1" customHeight="1" x14ac:dyDescent="0.25">
      <c r="A59" s="170"/>
      <c r="B59" s="135"/>
      <c r="C59" s="172"/>
      <c r="D59" s="172"/>
      <c r="E59" s="181"/>
      <c r="F59" s="174"/>
      <c r="G59" s="175"/>
      <c r="H59" s="372">
        <f t="shared" si="0"/>
        <v>0</v>
      </c>
      <c r="I59" s="373"/>
      <c r="J59" s="119"/>
      <c r="K59" s="119"/>
      <c r="L59" s="119"/>
      <c r="M59" s="119"/>
      <c r="N59" s="119"/>
      <c r="O59" s="119"/>
      <c r="P59" s="161"/>
      <c r="Q59" s="161"/>
      <c r="R59" s="161"/>
      <c r="S59" s="161"/>
      <c r="T59" s="161"/>
      <c r="U59" s="161"/>
      <c r="V59" s="161"/>
      <c r="W59" s="119"/>
      <c r="X59" s="119"/>
      <c r="Y59" s="119"/>
      <c r="Z59" s="119"/>
      <c r="AA59" s="119"/>
      <c r="AB59" s="119"/>
      <c r="AC59" s="119"/>
      <c r="AD59" s="119"/>
      <c r="AE59" s="119"/>
      <c r="AF59" s="119"/>
      <c r="AG59" s="119"/>
      <c r="AH59" s="119"/>
      <c r="AI59" s="119"/>
      <c r="AJ59" s="157"/>
      <c r="AK59"/>
      <c r="AL59"/>
      <c r="AM59"/>
      <c r="AN59" s="157"/>
      <c r="AO59" s="157"/>
      <c r="AP59" s="157"/>
      <c r="AQ59" s="157"/>
      <c r="AR59" s="157"/>
      <c r="AS59" s="157"/>
      <c r="AT59" s="157"/>
      <c r="AU59" s="157"/>
      <c r="AV59" s="157"/>
      <c r="AW59" s="157"/>
      <c r="AX59" s="157"/>
    </row>
    <row r="60" spans="1:50" s="122" customFormat="1" ht="15.95" hidden="1" customHeight="1" x14ac:dyDescent="0.25">
      <c r="A60" s="177"/>
      <c r="B60" s="136"/>
      <c r="C60" s="185"/>
      <c r="D60" s="178"/>
      <c r="E60" s="182"/>
      <c r="F60" s="186"/>
      <c r="G60" s="184"/>
      <c r="H60" s="379">
        <f t="shared" si="0"/>
        <v>0</v>
      </c>
      <c r="I60" s="380"/>
      <c r="J60" s="119"/>
      <c r="K60" s="119"/>
      <c r="L60" s="119"/>
      <c r="M60" s="119"/>
      <c r="N60" s="119"/>
      <c r="O60" s="119"/>
      <c r="P60" s="161"/>
      <c r="Q60" s="161" t="s">
        <v>178</v>
      </c>
      <c r="R60" s="161" t="s">
        <v>179</v>
      </c>
      <c r="S60" s="161" t="s">
        <v>179</v>
      </c>
      <c r="T60" s="161" t="s">
        <v>158</v>
      </c>
      <c r="U60" s="161">
        <v>13200</v>
      </c>
      <c r="V60" s="161"/>
      <c r="W60" s="119"/>
      <c r="X60" s="119"/>
      <c r="Y60" s="119"/>
      <c r="Z60" s="119"/>
      <c r="AA60" s="119"/>
      <c r="AB60" s="119"/>
      <c r="AC60" s="119"/>
      <c r="AD60" s="119"/>
      <c r="AE60" s="119"/>
      <c r="AF60" s="119"/>
      <c r="AG60" s="119"/>
      <c r="AH60" s="119"/>
      <c r="AI60" s="119"/>
      <c r="AJ60" s="157"/>
      <c r="AK60"/>
      <c r="AL60"/>
      <c r="AM60"/>
      <c r="AN60" s="157"/>
      <c r="AO60" s="157"/>
      <c r="AP60" s="157"/>
      <c r="AQ60" s="157"/>
      <c r="AR60" s="157"/>
      <c r="AS60" s="157"/>
      <c r="AT60" s="157"/>
      <c r="AU60" s="157"/>
      <c r="AV60" s="157"/>
      <c r="AW60" s="157"/>
      <c r="AX60" s="157"/>
    </row>
    <row r="61" spans="1:50" s="122" customFormat="1" ht="15.95" hidden="1" customHeight="1" x14ac:dyDescent="0.25">
      <c r="A61" s="170"/>
      <c r="B61" s="135"/>
      <c r="C61" s="187"/>
      <c r="D61" s="172"/>
      <c r="E61" s="181"/>
      <c r="F61" s="187"/>
      <c r="G61" s="175"/>
      <c r="H61" s="372">
        <f t="shared" si="0"/>
        <v>0</v>
      </c>
      <c r="I61" s="373"/>
      <c r="J61" s="119"/>
      <c r="K61" s="119"/>
      <c r="L61" s="119"/>
      <c r="M61" s="119"/>
      <c r="N61" s="119"/>
      <c r="O61" s="119"/>
      <c r="P61" s="161"/>
      <c r="Q61" s="161" t="s">
        <v>163</v>
      </c>
      <c r="R61" s="161" t="s">
        <v>156</v>
      </c>
      <c r="S61" s="161" t="s">
        <v>156</v>
      </c>
      <c r="T61" s="161" t="s">
        <v>158</v>
      </c>
      <c r="U61" s="161">
        <v>13200</v>
      </c>
      <c r="V61" s="161"/>
      <c r="W61" s="119"/>
      <c r="X61" s="119"/>
      <c r="Y61" s="119"/>
      <c r="Z61" s="119"/>
      <c r="AA61" s="119"/>
      <c r="AB61" s="119"/>
      <c r="AC61" s="119"/>
      <c r="AD61" s="119"/>
      <c r="AE61" s="119"/>
      <c r="AF61" s="119"/>
      <c r="AG61" s="119"/>
      <c r="AH61" s="119"/>
      <c r="AI61" s="119"/>
      <c r="AJ61" s="157"/>
      <c r="AK61"/>
      <c r="AL61"/>
      <c r="AM61"/>
      <c r="AN61" s="157"/>
      <c r="AO61" s="157"/>
      <c r="AP61" s="157"/>
      <c r="AQ61" s="157"/>
      <c r="AR61" s="157"/>
      <c r="AS61" s="157"/>
      <c r="AT61" s="157"/>
      <c r="AU61" s="157"/>
      <c r="AV61" s="157"/>
      <c r="AW61" s="157"/>
      <c r="AX61" s="157"/>
    </row>
    <row r="62" spans="1:50" s="122" customFormat="1" ht="15.95" hidden="1" customHeight="1" x14ac:dyDescent="0.25">
      <c r="A62" s="177"/>
      <c r="B62" s="136"/>
      <c r="C62" s="185"/>
      <c r="D62" s="179"/>
      <c r="E62" s="182"/>
      <c r="F62" s="186"/>
      <c r="G62" s="184"/>
      <c r="H62" s="379">
        <f t="shared" si="0"/>
        <v>0</v>
      </c>
      <c r="I62" s="380"/>
      <c r="J62" s="119"/>
      <c r="K62" s="119"/>
      <c r="L62" s="119"/>
      <c r="M62" s="119"/>
      <c r="N62" s="119"/>
      <c r="O62" s="119"/>
      <c r="P62" s="161"/>
      <c r="Q62" s="161" t="s">
        <v>163</v>
      </c>
      <c r="R62" s="161" t="s">
        <v>156</v>
      </c>
      <c r="S62" s="161" t="s">
        <v>156</v>
      </c>
      <c r="T62" s="161" t="s">
        <v>158</v>
      </c>
      <c r="U62" s="161">
        <v>13200</v>
      </c>
      <c r="V62" s="161"/>
      <c r="W62" s="119"/>
      <c r="X62" s="119"/>
      <c r="Y62" s="119"/>
      <c r="Z62" s="119"/>
      <c r="AA62" s="119"/>
      <c r="AB62" s="119"/>
      <c r="AC62" s="119"/>
      <c r="AD62" s="119"/>
      <c r="AE62" s="119"/>
      <c r="AF62" s="119"/>
      <c r="AG62" s="119"/>
      <c r="AH62" s="119"/>
      <c r="AI62" s="119"/>
      <c r="AJ62" s="157"/>
      <c r="AK62"/>
      <c r="AL62"/>
      <c r="AM62"/>
      <c r="AN62" s="157"/>
      <c r="AO62" s="157"/>
      <c r="AP62" s="157"/>
      <c r="AQ62" s="157"/>
      <c r="AR62" s="157"/>
      <c r="AS62" s="157"/>
      <c r="AT62" s="157"/>
      <c r="AU62" s="157"/>
      <c r="AV62" s="157"/>
      <c r="AW62" s="157"/>
      <c r="AX62" s="157"/>
    </row>
    <row r="63" spans="1:50" s="122" customFormat="1" ht="15.95" hidden="1" customHeight="1" x14ac:dyDescent="0.25">
      <c r="A63" s="170"/>
      <c r="B63" s="135"/>
      <c r="C63" s="187"/>
      <c r="D63" s="172"/>
      <c r="E63" s="181"/>
      <c r="F63" s="187"/>
      <c r="G63" s="175"/>
      <c r="H63" s="372">
        <f t="shared" si="0"/>
        <v>0</v>
      </c>
      <c r="I63" s="373"/>
      <c r="J63" s="119"/>
      <c r="K63" s="119"/>
      <c r="L63" s="119"/>
      <c r="M63" s="119"/>
      <c r="N63" s="119"/>
      <c r="O63" s="119"/>
      <c r="P63" s="161"/>
      <c r="Q63" s="161" t="s">
        <v>163</v>
      </c>
      <c r="R63" s="161" t="s">
        <v>156</v>
      </c>
      <c r="S63" s="161" t="s">
        <v>156</v>
      </c>
      <c r="T63" s="161" t="s">
        <v>158</v>
      </c>
      <c r="U63" s="161">
        <v>13200</v>
      </c>
      <c r="V63" s="161"/>
      <c r="W63" s="119"/>
      <c r="X63" s="119"/>
      <c r="Y63" s="119"/>
      <c r="Z63" s="119"/>
      <c r="AA63" s="119"/>
      <c r="AB63" s="119"/>
      <c r="AC63" s="119"/>
      <c r="AD63" s="119"/>
      <c r="AE63" s="119"/>
      <c r="AF63" s="119"/>
      <c r="AG63" s="119"/>
      <c r="AH63" s="119"/>
      <c r="AI63" s="119"/>
      <c r="AJ63" s="157"/>
      <c r="AK63"/>
      <c r="AL63"/>
      <c r="AM63"/>
      <c r="AN63" s="157"/>
      <c r="AO63" s="157"/>
      <c r="AP63" s="157"/>
      <c r="AQ63" s="157"/>
      <c r="AR63" s="157"/>
      <c r="AS63" s="157"/>
      <c r="AT63" s="157"/>
      <c r="AU63" s="157"/>
      <c r="AV63" s="157"/>
      <c r="AW63" s="157"/>
      <c r="AX63" s="157"/>
    </row>
    <row r="64" spans="1:50" s="122" customFormat="1" ht="15.95" hidden="1" customHeight="1" x14ac:dyDescent="0.25">
      <c r="A64" s="170"/>
      <c r="B64" s="135"/>
      <c r="C64" s="187"/>
      <c r="D64" s="176"/>
      <c r="E64" s="181"/>
      <c r="F64" s="187"/>
      <c r="G64" s="175"/>
      <c r="H64" s="372">
        <f t="shared" si="0"/>
        <v>0</v>
      </c>
      <c r="I64" s="373"/>
      <c r="J64" s="119"/>
      <c r="K64" s="119"/>
      <c r="L64" s="119"/>
      <c r="M64" s="119"/>
      <c r="N64" s="119"/>
      <c r="O64" s="119"/>
      <c r="P64" s="161"/>
      <c r="Q64" s="161" t="s">
        <v>163</v>
      </c>
      <c r="R64" s="161" t="s">
        <v>156</v>
      </c>
      <c r="S64" s="161" t="s">
        <v>156</v>
      </c>
      <c r="T64" s="161" t="s">
        <v>158</v>
      </c>
      <c r="U64" s="161">
        <v>13200</v>
      </c>
      <c r="V64" s="161"/>
      <c r="W64" s="119"/>
      <c r="X64" s="119"/>
      <c r="Y64" s="119"/>
      <c r="Z64" s="119"/>
      <c r="AA64" s="119"/>
      <c r="AB64" s="119"/>
      <c r="AC64" s="119"/>
      <c r="AD64" s="119"/>
      <c r="AE64" s="119"/>
      <c r="AF64" s="119"/>
      <c r="AG64" s="119"/>
      <c r="AH64" s="119"/>
      <c r="AI64" s="119"/>
      <c r="AJ64" s="157"/>
      <c r="AK64"/>
      <c r="AL64"/>
      <c r="AM64"/>
      <c r="AN64" s="157"/>
      <c r="AO64" s="157"/>
      <c r="AP64" s="157"/>
      <c r="AQ64" s="157"/>
      <c r="AR64" s="157"/>
      <c r="AS64" s="157"/>
      <c r="AT64" s="157"/>
      <c r="AU64" s="157"/>
      <c r="AV64" s="157"/>
      <c r="AW64" s="157"/>
      <c r="AX64" s="157"/>
    </row>
    <row r="65" spans="1:50" s="122" customFormat="1" ht="15.95" hidden="1" customHeight="1" x14ac:dyDescent="0.25">
      <c r="A65" s="188"/>
      <c r="B65" s="137"/>
      <c r="C65" s="189"/>
      <c r="D65" s="190"/>
      <c r="E65" s="191"/>
      <c r="F65" s="189"/>
      <c r="G65" s="192"/>
      <c r="H65" s="374">
        <f t="shared" si="0"/>
        <v>0</v>
      </c>
      <c r="I65" s="375"/>
      <c r="J65" s="119"/>
      <c r="K65" s="119"/>
      <c r="L65" s="119"/>
      <c r="M65" s="119"/>
      <c r="N65" s="119"/>
      <c r="O65" s="119"/>
      <c r="P65" s="161" t="s">
        <v>149</v>
      </c>
      <c r="Q65" s="161" t="s">
        <v>181</v>
      </c>
      <c r="R65" s="161" t="s">
        <v>156</v>
      </c>
      <c r="S65" s="161" t="s">
        <v>156</v>
      </c>
      <c r="T65" s="161" t="s">
        <v>158</v>
      </c>
      <c r="U65" s="161">
        <v>13200</v>
      </c>
      <c r="V65" s="161"/>
      <c r="W65" s="119"/>
      <c r="X65" s="119"/>
      <c r="Y65" s="119"/>
      <c r="Z65" s="119"/>
      <c r="AA65" s="119"/>
      <c r="AB65" s="119"/>
      <c r="AC65" s="119"/>
      <c r="AD65" s="119"/>
      <c r="AE65" s="119"/>
      <c r="AF65" s="119"/>
      <c r="AG65" s="119"/>
      <c r="AH65" s="119"/>
      <c r="AI65" s="119"/>
      <c r="AJ65" s="157"/>
      <c r="AK65"/>
      <c r="AL65"/>
      <c r="AM65"/>
      <c r="AN65" s="157"/>
      <c r="AO65" s="157"/>
      <c r="AP65" s="157"/>
      <c r="AQ65" s="157"/>
      <c r="AR65" s="157"/>
      <c r="AS65" s="157"/>
      <c r="AT65" s="157"/>
      <c r="AU65" s="157"/>
      <c r="AV65" s="157"/>
      <c r="AW65" s="157"/>
      <c r="AX65" s="157"/>
    </row>
    <row r="66" spans="1:50" s="122" customFormat="1" ht="24" hidden="1" customHeight="1" x14ac:dyDescent="0.25">
      <c r="A66" s="244"/>
      <c r="B66" s="245"/>
      <c r="C66" s="246"/>
      <c r="D66" s="247"/>
      <c r="E66" s="248"/>
      <c r="F66" s="376" t="s">
        <v>190</v>
      </c>
      <c r="G66" s="376"/>
      <c r="H66" s="377"/>
      <c r="I66" s="378"/>
      <c r="J66" s="119"/>
      <c r="K66" s="119"/>
      <c r="L66" s="119"/>
      <c r="M66" s="119"/>
      <c r="N66" s="119"/>
      <c r="O66" s="119"/>
      <c r="P66" s="161"/>
      <c r="Q66" s="161"/>
      <c r="R66" s="161"/>
      <c r="S66" s="161"/>
      <c r="T66" s="161"/>
      <c r="U66" s="161"/>
      <c r="V66" s="161"/>
      <c r="W66" s="119"/>
      <c r="X66" s="119"/>
      <c r="Y66" s="119"/>
      <c r="Z66" s="119"/>
      <c r="AA66" s="119"/>
      <c r="AB66" s="119"/>
      <c r="AC66" s="119"/>
      <c r="AD66" s="119"/>
      <c r="AE66" s="119"/>
      <c r="AF66" s="119"/>
      <c r="AG66" s="119"/>
      <c r="AH66" s="119"/>
      <c r="AI66" s="119"/>
      <c r="AJ66" s="157"/>
      <c r="AK66"/>
      <c r="AL66"/>
      <c r="AM66"/>
      <c r="AN66" s="157"/>
      <c r="AO66" s="157"/>
      <c r="AP66" s="157"/>
      <c r="AQ66" s="157"/>
      <c r="AR66" s="157"/>
      <c r="AS66" s="157"/>
      <c r="AT66" s="157"/>
      <c r="AU66" s="157"/>
      <c r="AV66" s="157"/>
      <c r="AW66" s="157"/>
      <c r="AX66" s="157"/>
    </row>
    <row r="67" spans="1:50" s="122" customFormat="1" ht="21" hidden="1" customHeight="1" x14ac:dyDescent="0.25">
      <c r="A67" s="244"/>
      <c r="B67" s="245"/>
      <c r="C67" s="246"/>
      <c r="D67" s="247"/>
      <c r="E67" s="248"/>
      <c r="F67" s="376" t="s">
        <v>191</v>
      </c>
      <c r="G67" s="376"/>
      <c r="H67" s="377"/>
      <c r="I67" s="378"/>
      <c r="J67" s="119"/>
      <c r="K67" s="119"/>
      <c r="L67" s="119"/>
      <c r="M67" s="119"/>
      <c r="N67" s="119"/>
      <c r="O67" s="119"/>
      <c r="P67" s="161"/>
      <c r="Q67" s="161"/>
      <c r="R67" s="161"/>
      <c r="S67" s="161"/>
      <c r="T67" s="161"/>
      <c r="U67" s="161"/>
      <c r="V67" s="161"/>
      <c r="W67" s="119"/>
      <c r="X67" s="119"/>
      <c r="Y67" s="119"/>
      <c r="Z67" s="119"/>
      <c r="AA67" s="119"/>
      <c r="AB67" s="119"/>
      <c r="AC67" s="119"/>
      <c r="AD67" s="119"/>
      <c r="AE67" s="119"/>
      <c r="AF67" s="119"/>
      <c r="AG67" s="119"/>
      <c r="AH67" s="119"/>
      <c r="AI67" s="119"/>
      <c r="AJ67" s="157"/>
      <c r="AK67"/>
      <c r="AL67"/>
      <c r="AM67"/>
      <c r="AN67" s="157"/>
      <c r="AO67" s="157"/>
      <c r="AP67" s="157"/>
      <c r="AQ67" s="157"/>
      <c r="AR67" s="157"/>
      <c r="AS67" s="157"/>
      <c r="AT67" s="157"/>
      <c r="AU67" s="157"/>
      <c r="AV67" s="157"/>
      <c r="AW67" s="157"/>
      <c r="AX67" s="157"/>
    </row>
    <row r="68" spans="1:50" s="122" customFormat="1" ht="21" hidden="1" customHeight="1" x14ac:dyDescent="0.25">
      <c r="A68" s="283">
        <v>25</v>
      </c>
      <c r="B68" s="284"/>
      <c r="C68" s="249"/>
      <c r="D68" s="287"/>
      <c r="E68" s="288"/>
      <c r="F68" s="230"/>
      <c r="G68" s="286"/>
      <c r="H68" s="366">
        <f t="shared" ref="H68:H87" si="2">G68*F68</f>
        <v>0</v>
      </c>
      <c r="I68" s="367"/>
      <c r="J68" s="119"/>
      <c r="K68" s="119"/>
      <c r="L68" s="119"/>
      <c r="M68" s="119"/>
      <c r="N68" s="119"/>
      <c r="O68" s="119"/>
      <c r="P68" s="161"/>
      <c r="Q68" s="161"/>
      <c r="R68" s="161"/>
      <c r="S68" s="161"/>
      <c r="T68" s="161"/>
      <c r="U68" s="161"/>
      <c r="V68" s="161"/>
      <c r="W68" s="119"/>
      <c r="X68" s="119"/>
      <c r="Y68" s="119"/>
      <c r="Z68" s="119"/>
      <c r="AA68" s="119"/>
      <c r="AB68" s="119"/>
      <c r="AC68" s="119"/>
      <c r="AD68" s="119"/>
      <c r="AE68" s="119"/>
      <c r="AF68" s="119"/>
      <c r="AG68" s="119"/>
      <c r="AH68" s="119"/>
      <c r="AI68" s="119"/>
      <c r="AJ68" s="157"/>
      <c r="AK68"/>
      <c r="AL68"/>
      <c r="AM68"/>
      <c r="AN68" s="157"/>
      <c r="AO68" s="157"/>
      <c r="AP68" s="157"/>
      <c r="AQ68" s="157"/>
      <c r="AR68" s="157"/>
      <c r="AS68" s="157"/>
      <c r="AT68" s="157"/>
      <c r="AU68" s="157"/>
      <c r="AV68" s="157"/>
      <c r="AW68" s="157"/>
      <c r="AX68" s="157"/>
    </row>
    <row r="69" spans="1:50" s="122" customFormat="1" ht="21" hidden="1" customHeight="1" x14ac:dyDescent="0.25">
      <c r="A69" s="231">
        <v>26</v>
      </c>
      <c r="B69" s="218"/>
      <c r="C69" s="193"/>
      <c r="D69" s="198"/>
      <c r="E69" s="199"/>
      <c r="F69" s="289"/>
      <c r="G69" s="197"/>
      <c r="H69" s="364">
        <f t="shared" si="2"/>
        <v>0</v>
      </c>
      <c r="I69" s="365"/>
      <c r="J69" s="119"/>
      <c r="K69" s="119"/>
      <c r="L69" s="119"/>
      <c r="M69" s="119"/>
      <c r="N69" s="119"/>
      <c r="O69" s="119"/>
      <c r="P69" s="161"/>
      <c r="Q69" s="161"/>
      <c r="R69" s="161"/>
      <c r="S69" s="161"/>
      <c r="T69" s="161"/>
      <c r="U69" s="161"/>
      <c r="V69" s="161"/>
      <c r="W69" s="119"/>
      <c r="X69" s="119"/>
      <c r="Y69" s="119"/>
      <c r="Z69" s="119"/>
      <c r="AA69" s="119"/>
      <c r="AB69" s="119"/>
      <c r="AC69" s="119"/>
      <c r="AD69" s="119"/>
      <c r="AE69" s="119"/>
      <c r="AF69" s="119"/>
      <c r="AG69" s="119"/>
      <c r="AH69" s="119"/>
      <c r="AI69" s="119"/>
      <c r="AJ69" s="157"/>
      <c r="AK69"/>
      <c r="AL69"/>
      <c r="AM69"/>
      <c r="AN69" s="157"/>
      <c r="AO69" s="157"/>
      <c r="AP69" s="157"/>
      <c r="AQ69" s="157"/>
      <c r="AR69" s="157"/>
      <c r="AS69" s="157"/>
      <c r="AT69" s="157"/>
      <c r="AU69" s="157"/>
      <c r="AV69" s="157"/>
      <c r="AW69" s="157"/>
      <c r="AX69" s="157"/>
    </row>
    <row r="70" spans="1:50" s="122" customFormat="1" ht="21" hidden="1" customHeight="1" x14ac:dyDescent="0.25">
      <c r="A70" s="231">
        <v>27</v>
      </c>
      <c r="B70" s="218"/>
      <c r="C70" s="193"/>
      <c r="D70" s="198"/>
      <c r="E70" s="199"/>
      <c r="F70" s="196"/>
      <c r="G70" s="197"/>
      <c r="H70" s="364">
        <f t="shared" si="2"/>
        <v>0</v>
      </c>
      <c r="I70" s="365"/>
      <c r="J70" s="119"/>
      <c r="K70" s="119"/>
      <c r="L70" s="119"/>
      <c r="M70" s="119"/>
      <c r="N70" s="119"/>
      <c r="O70" s="119"/>
      <c r="P70" s="161"/>
      <c r="Q70" s="161"/>
      <c r="R70" s="161"/>
      <c r="S70" s="161"/>
      <c r="T70" s="161"/>
      <c r="U70" s="161"/>
      <c r="V70" s="161"/>
      <c r="W70" s="119"/>
      <c r="X70" s="119"/>
      <c r="Y70" s="119"/>
      <c r="Z70" s="119"/>
      <c r="AA70" s="119"/>
      <c r="AB70" s="119"/>
      <c r="AC70" s="119"/>
      <c r="AD70" s="119"/>
      <c r="AE70" s="119"/>
      <c r="AF70" s="119"/>
      <c r="AG70" s="119"/>
      <c r="AH70" s="119"/>
      <c r="AI70" s="119"/>
      <c r="AJ70" s="157"/>
      <c r="AK70"/>
      <c r="AL70"/>
      <c r="AM70"/>
      <c r="AN70" s="157"/>
      <c r="AO70" s="157"/>
      <c r="AP70" s="157"/>
      <c r="AQ70" s="157"/>
      <c r="AR70" s="157"/>
      <c r="AS70" s="157"/>
      <c r="AT70" s="157"/>
      <c r="AU70" s="157"/>
      <c r="AV70" s="157"/>
      <c r="AW70" s="157"/>
      <c r="AX70" s="157"/>
    </row>
    <row r="71" spans="1:50" s="122" customFormat="1" ht="21" hidden="1" customHeight="1" x14ac:dyDescent="0.25">
      <c r="A71" s="231">
        <v>28</v>
      </c>
      <c r="B71" s="218"/>
      <c r="C71" s="193"/>
      <c r="D71" s="198"/>
      <c r="E71" s="199"/>
      <c r="F71" s="289"/>
      <c r="G71" s="197"/>
      <c r="H71" s="364">
        <f t="shared" si="2"/>
        <v>0</v>
      </c>
      <c r="I71" s="365"/>
      <c r="J71" s="119"/>
      <c r="K71" s="119"/>
      <c r="L71" s="119"/>
      <c r="M71" s="119"/>
      <c r="N71" s="119"/>
      <c r="O71" s="119"/>
      <c r="P71" s="161"/>
      <c r="Q71" s="161"/>
      <c r="R71" s="161"/>
      <c r="S71" s="161"/>
      <c r="T71" s="161"/>
      <c r="U71" s="161"/>
      <c r="V71" s="161"/>
      <c r="W71" s="119"/>
      <c r="X71" s="119"/>
      <c r="Y71" s="119"/>
      <c r="Z71" s="119"/>
      <c r="AA71" s="119"/>
      <c r="AB71" s="119"/>
      <c r="AC71" s="119"/>
      <c r="AD71" s="119"/>
      <c r="AE71" s="119"/>
      <c r="AF71" s="119"/>
      <c r="AG71" s="119"/>
      <c r="AH71" s="119"/>
      <c r="AI71" s="119"/>
      <c r="AJ71" s="157"/>
      <c r="AK71"/>
      <c r="AL71"/>
      <c r="AM71"/>
      <c r="AN71" s="157"/>
      <c r="AO71" s="157"/>
      <c r="AP71" s="157"/>
      <c r="AQ71" s="157"/>
      <c r="AR71" s="157"/>
      <c r="AS71" s="157"/>
      <c r="AT71" s="157"/>
      <c r="AU71" s="157"/>
      <c r="AV71" s="157"/>
      <c r="AW71" s="157"/>
      <c r="AX71" s="157"/>
    </row>
    <row r="72" spans="1:50" s="122" customFormat="1" ht="21" hidden="1" customHeight="1" x14ac:dyDescent="0.25">
      <c r="A72" s="231">
        <v>29</v>
      </c>
      <c r="B72" s="218"/>
      <c r="C72" s="193"/>
      <c r="D72" s="198"/>
      <c r="E72" s="199"/>
      <c r="F72" s="196"/>
      <c r="G72" s="197"/>
      <c r="H72" s="364">
        <f t="shared" si="2"/>
        <v>0</v>
      </c>
      <c r="I72" s="365"/>
      <c r="J72" s="119"/>
      <c r="K72" s="119"/>
      <c r="L72" s="119"/>
      <c r="M72" s="119"/>
      <c r="N72" s="119"/>
      <c r="O72" s="119"/>
      <c r="P72" s="161"/>
      <c r="Q72" s="161"/>
      <c r="R72" s="161"/>
      <c r="S72" s="161"/>
      <c r="T72" s="161"/>
      <c r="U72" s="161"/>
      <c r="V72" s="161"/>
      <c r="W72" s="119"/>
      <c r="X72" s="119"/>
      <c r="Y72" s="119"/>
      <c r="Z72" s="119"/>
      <c r="AA72" s="119"/>
      <c r="AB72" s="119"/>
      <c r="AC72" s="119"/>
      <c r="AD72" s="119"/>
      <c r="AE72" s="119"/>
      <c r="AF72" s="119"/>
      <c r="AG72" s="119"/>
      <c r="AH72" s="119"/>
      <c r="AI72" s="119"/>
      <c r="AJ72" s="157"/>
      <c r="AK72"/>
      <c r="AL72"/>
      <c r="AM72"/>
      <c r="AN72" s="157"/>
      <c r="AO72" s="157"/>
      <c r="AP72" s="157"/>
      <c r="AQ72" s="157"/>
      <c r="AR72" s="157"/>
      <c r="AS72" s="157"/>
      <c r="AT72" s="157"/>
      <c r="AU72" s="157"/>
      <c r="AV72" s="157"/>
      <c r="AW72" s="157"/>
      <c r="AX72" s="157"/>
    </row>
    <row r="73" spans="1:50" s="122" customFormat="1" ht="21" hidden="1" customHeight="1" x14ac:dyDescent="0.25">
      <c r="A73" s="231">
        <v>30</v>
      </c>
      <c r="B73" s="218"/>
      <c r="C73" s="193"/>
      <c r="D73" s="198"/>
      <c r="E73" s="199"/>
      <c r="F73" s="289"/>
      <c r="G73" s="197"/>
      <c r="H73" s="364">
        <f t="shared" si="2"/>
        <v>0</v>
      </c>
      <c r="I73" s="365"/>
      <c r="J73" s="119"/>
      <c r="K73" s="119"/>
      <c r="L73" s="119"/>
      <c r="M73" s="119"/>
      <c r="N73" s="119"/>
      <c r="O73" s="119"/>
      <c r="P73" s="161"/>
      <c r="Q73" s="161"/>
      <c r="R73" s="161"/>
      <c r="S73" s="161"/>
      <c r="T73" s="161"/>
      <c r="U73" s="161"/>
      <c r="V73" s="161"/>
      <c r="W73" s="119"/>
      <c r="X73" s="119"/>
      <c r="Y73" s="119"/>
      <c r="Z73" s="119"/>
      <c r="AA73" s="119"/>
      <c r="AB73" s="119"/>
      <c r="AC73" s="119"/>
      <c r="AD73" s="119"/>
      <c r="AE73" s="119"/>
      <c r="AF73" s="119"/>
      <c r="AG73" s="119"/>
      <c r="AH73" s="119"/>
      <c r="AI73" s="119"/>
      <c r="AJ73" s="157"/>
      <c r="AK73"/>
      <c r="AL73"/>
      <c r="AM73"/>
      <c r="AN73" s="157"/>
      <c r="AO73" s="157"/>
      <c r="AP73" s="157"/>
      <c r="AQ73" s="157"/>
      <c r="AR73" s="157"/>
      <c r="AS73" s="157"/>
      <c r="AT73" s="157"/>
      <c r="AU73" s="157"/>
      <c r="AV73" s="157"/>
      <c r="AW73" s="157"/>
      <c r="AX73" s="157"/>
    </row>
    <row r="74" spans="1:50" s="122" customFormat="1" ht="21" hidden="1" customHeight="1" x14ac:dyDescent="0.25">
      <c r="A74" s="231">
        <v>31</v>
      </c>
      <c r="B74" s="218"/>
      <c r="C74" s="193"/>
      <c r="D74" s="198"/>
      <c r="E74" s="199"/>
      <c r="F74" s="289"/>
      <c r="G74" s="197"/>
      <c r="H74" s="364">
        <f t="shared" si="2"/>
        <v>0</v>
      </c>
      <c r="I74" s="365"/>
      <c r="J74" s="119"/>
      <c r="K74" s="119"/>
      <c r="L74" s="119"/>
      <c r="M74" s="119"/>
      <c r="N74" s="119"/>
      <c r="O74" s="119"/>
      <c r="P74" s="161"/>
      <c r="Q74" s="161"/>
      <c r="R74" s="161"/>
      <c r="S74" s="161"/>
      <c r="T74" s="161"/>
      <c r="U74" s="161"/>
      <c r="V74" s="161"/>
      <c r="W74" s="119"/>
      <c r="X74" s="119"/>
      <c r="Y74" s="119"/>
      <c r="Z74" s="119"/>
      <c r="AA74" s="119"/>
      <c r="AB74" s="119"/>
      <c r="AC74" s="119"/>
      <c r="AD74" s="119"/>
      <c r="AE74" s="119"/>
      <c r="AF74" s="119"/>
      <c r="AG74" s="119"/>
      <c r="AH74" s="119"/>
      <c r="AI74" s="119"/>
      <c r="AJ74" s="157"/>
      <c r="AK74"/>
      <c r="AL74"/>
      <c r="AM74"/>
      <c r="AN74" s="157"/>
      <c r="AO74" s="157"/>
      <c r="AP74" s="157"/>
      <c r="AQ74" s="157"/>
      <c r="AR74" s="157"/>
      <c r="AS74" s="157"/>
      <c r="AT74" s="157"/>
      <c r="AU74" s="157"/>
      <c r="AV74" s="157"/>
      <c r="AW74" s="157"/>
      <c r="AX74" s="157"/>
    </row>
    <row r="75" spans="1:50" s="122" customFormat="1" ht="21" hidden="1" customHeight="1" x14ac:dyDescent="0.25">
      <c r="A75" s="231"/>
      <c r="B75" s="218"/>
      <c r="C75" s="193"/>
      <c r="D75" s="198"/>
      <c r="E75" s="199"/>
      <c r="F75" s="289"/>
      <c r="G75" s="197"/>
      <c r="H75" s="364">
        <f t="shared" si="2"/>
        <v>0</v>
      </c>
      <c r="I75" s="365"/>
      <c r="J75" s="119"/>
      <c r="K75" s="119"/>
      <c r="L75" s="119"/>
      <c r="M75" s="119"/>
      <c r="N75" s="119"/>
      <c r="O75" s="119"/>
      <c r="P75" s="161"/>
      <c r="Q75" s="161"/>
      <c r="R75" s="161"/>
      <c r="S75" s="161"/>
      <c r="T75" s="161"/>
      <c r="U75" s="161"/>
      <c r="V75" s="161"/>
      <c r="W75" s="119"/>
      <c r="X75" s="119"/>
      <c r="Y75" s="119"/>
      <c r="Z75" s="119"/>
      <c r="AA75" s="119"/>
      <c r="AB75" s="119"/>
      <c r="AC75" s="119"/>
      <c r="AD75" s="119"/>
      <c r="AE75" s="119"/>
      <c r="AF75" s="119"/>
      <c r="AG75" s="119"/>
      <c r="AH75" s="119"/>
      <c r="AI75" s="119"/>
      <c r="AJ75" s="157"/>
      <c r="AK75"/>
      <c r="AL75"/>
      <c r="AM75"/>
      <c r="AN75" s="157"/>
      <c r="AO75" s="157"/>
      <c r="AP75" s="157"/>
      <c r="AQ75" s="157"/>
      <c r="AR75" s="157"/>
      <c r="AS75" s="157"/>
      <c r="AT75" s="157"/>
      <c r="AU75" s="157"/>
      <c r="AV75" s="157"/>
      <c r="AW75" s="157"/>
      <c r="AX75" s="157"/>
    </row>
    <row r="76" spans="1:50" s="122" customFormat="1" ht="21" hidden="1" customHeight="1" x14ac:dyDescent="0.25">
      <c r="A76" s="231"/>
      <c r="B76" s="218"/>
      <c r="C76" s="193"/>
      <c r="D76" s="198"/>
      <c r="E76" s="199"/>
      <c r="F76" s="196"/>
      <c r="G76" s="197"/>
      <c r="H76" s="364">
        <f t="shared" si="2"/>
        <v>0</v>
      </c>
      <c r="I76" s="365"/>
      <c r="J76" s="119"/>
      <c r="K76" s="119"/>
      <c r="L76" s="119"/>
      <c r="M76" s="119"/>
      <c r="N76" s="119"/>
      <c r="O76" s="119"/>
      <c r="P76" s="161"/>
      <c r="Q76" s="161" t="s">
        <v>178</v>
      </c>
      <c r="R76" s="161" t="s">
        <v>179</v>
      </c>
      <c r="S76" s="161" t="s">
        <v>179</v>
      </c>
      <c r="T76" s="161" t="s">
        <v>158</v>
      </c>
      <c r="U76" s="161">
        <v>13200</v>
      </c>
      <c r="V76" s="161"/>
      <c r="W76" s="119"/>
      <c r="X76" s="119"/>
      <c r="Y76" s="119"/>
      <c r="Z76" s="119"/>
      <c r="AA76" s="119"/>
      <c r="AB76" s="119"/>
      <c r="AC76" s="119"/>
      <c r="AD76" s="119"/>
      <c r="AE76" s="119"/>
      <c r="AF76" s="119"/>
      <c r="AG76" s="119"/>
      <c r="AH76" s="119"/>
      <c r="AI76" s="119"/>
      <c r="AJ76" s="157"/>
      <c r="AK76"/>
      <c r="AL76"/>
      <c r="AM76"/>
      <c r="AN76" s="157"/>
      <c r="AO76" s="157"/>
      <c r="AP76" s="157"/>
      <c r="AQ76" s="157"/>
      <c r="AR76" s="157"/>
      <c r="AS76" s="157"/>
      <c r="AT76" s="157"/>
      <c r="AU76" s="157"/>
      <c r="AV76" s="157"/>
      <c r="AW76" s="157"/>
      <c r="AX76" s="157"/>
    </row>
    <row r="77" spans="1:50" s="138" customFormat="1" ht="21" hidden="1" customHeight="1" x14ac:dyDescent="0.25">
      <c r="A77" s="231"/>
      <c r="B77" s="218"/>
      <c r="C77" s="193"/>
      <c r="D77" s="198"/>
      <c r="E77" s="199"/>
      <c r="F77" s="196"/>
      <c r="G77" s="197"/>
      <c r="H77" s="364">
        <f t="shared" si="2"/>
        <v>0</v>
      </c>
      <c r="I77" s="365"/>
      <c r="K77" s="139"/>
      <c r="P77" s="201" t="s">
        <v>143</v>
      </c>
      <c r="Q77" s="201" t="s">
        <v>167</v>
      </c>
      <c r="R77" s="201" t="s">
        <v>168</v>
      </c>
      <c r="S77" s="201" t="s">
        <v>168</v>
      </c>
      <c r="T77" s="201" t="s">
        <v>158</v>
      </c>
      <c r="U77" s="201">
        <v>13200</v>
      </c>
      <c r="V77" s="201"/>
      <c r="X77" s="138" t="s">
        <v>149</v>
      </c>
      <c r="Y77" s="138">
        <v>1</v>
      </c>
      <c r="AJ77" s="157"/>
      <c r="AK77"/>
      <c r="AL77"/>
      <c r="AM77"/>
      <c r="AN77" s="157"/>
      <c r="AO77" s="157"/>
      <c r="AP77" s="157"/>
      <c r="AQ77" s="157"/>
      <c r="AR77" s="157"/>
      <c r="AS77" s="157"/>
      <c r="AT77" s="157"/>
      <c r="AU77" s="157"/>
      <c r="AV77" s="157"/>
      <c r="AW77" s="157"/>
      <c r="AX77" s="157"/>
    </row>
    <row r="78" spans="1:50" s="138" customFormat="1" ht="21" hidden="1" customHeight="1" x14ac:dyDescent="0.25">
      <c r="A78" s="231"/>
      <c r="B78" s="218"/>
      <c r="C78" s="193"/>
      <c r="D78" s="198"/>
      <c r="E78" s="199"/>
      <c r="F78" s="196"/>
      <c r="G78" s="197"/>
      <c r="H78" s="364">
        <f t="shared" si="2"/>
        <v>0</v>
      </c>
      <c r="I78" s="365"/>
      <c r="K78" s="139"/>
      <c r="P78" s="201"/>
      <c r="Q78" s="201"/>
      <c r="R78" s="201"/>
      <c r="S78" s="201"/>
      <c r="T78" s="201"/>
      <c r="U78" s="201"/>
      <c r="V78" s="201"/>
      <c r="AJ78" s="157"/>
      <c r="AK78"/>
      <c r="AL78"/>
      <c r="AM78"/>
      <c r="AN78" s="157"/>
      <c r="AO78" s="157"/>
      <c r="AP78" s="157"/>
      <c r="AQ78" s="157"/>
      <c r="AR78" s="157"/>
      <c r="AS78" s="157"/>
      <c r="AT78" s="157"/>
      <c r="AU78" s="157"/>
      <c r="AV78" s="157"/>
      <c r="AW78" s="157"/>
      <c r="AX78" s="157"/>
    </row>
    <row r="79" spans="1:50" s="138" customFormat="1" ht="21" hidden="1" customHeight="1" x14ac:dyDescent="0.25">
      <c r="A79" s="231"/>
      <c r="B79" s="218"/>
      <c r="C79" s="193"/>
      <c r="D79" s="198"/>
      <c r="E79" s="199"/>
      <c r="F79" s="196"/>
      <c r="G79" s="197"/>
      <c r="H79" s="364">
        <f t="shared" si="2"/>
        <v>0</v>
      </c>
      <c r="I79" s="365"/>
      <c r="K79" s="139"/>
      <c r="P79" s="201"/>
      <c r="Q79" s="201"/>
      <c r="R79" s="201"/>
      <c r="S79" s="201"/>
      <c r="T79" s="201"/>
      <c r="U79" s="201"/>
      <c r="V79" s="201"/>
      <c r="AJ79" s="157"/>
      <c r="AK79"/>
      <c r="AL79"/>
      <c r="AM79"/>
      <c r="AN79" s="157"/>
      <c r="AO79" s="157"/>
      <c r="AP79" s="157"/>
      <c r="AQ79" s="157"/>
      <c r="AR79" s="157"/>
      <c r="AS79" s="157"/>
      <c r="AT79" s="157"/>
      <c r="AU79" s="157"/>
      <c r="AV79" s="157"/>
      <c r="AW79" s="157"/>
      <c r="AX79" s="157"/>
    </row>
    <row r="80" spans="1:50" s="138" customFormat="1" ht="21" hidden="1" customHeight="1" x14ac:dyDescent="0.25">
      <c r="A80" s="231"/>
      <c r="B80" s="218"/>
      <c r="C80" s="193"/>
      <c r="D80" s="198"/>
      <c r="E80" s="199"/>
      <c r="F80" s="196"/>
      <c r="G80" s="197"/>
      <c r="H80" s="364">
        <f t="shared" si="2"/>
        <v>0</v>
      </c>
      <c r="I80" s="365"/>
      <c r="K80" s="139"/>
      <c r="P80" s="201"/>
      <c r="Q80" s="201"/>
      <c r="R80" s="201"/>
      <c r="S80" s="201"/>
      <c r="T80" s="201"/>
      <c r="U80" s="201"/>
      <c r="V80" s="201"/>
      <c r="AJ80" s="157"/>
      <c r="AK80"/>
      <c r="AL80"/>
      <c r="AM80"/>
      <c r="AN80" s="157"/>
      <c r="AO80" s="157"/>
      <c r="AP80" s="157"/>
      <c r="AQ80" s="157"/>
      <c r="AR80" s="157"/>
      <c r="AS80" s="157"/>
      <c r="AT80" s="157"/>
      <c r="AU80" s="157"/>
      <c r="AV80" s="157"/>
      <c r="AW80" s="157"/>
      <c r="AX80" s="157"/>
    </row>
    <row r="81" spans="1:50" s="138" customFormat="1" ht="21" hidden="1" customHeight="1" x14ac:dyDescent="0.25">
      <c r="A81" s="231"/>
      <c r="B81" s="218"/>
      <c r="C81" s="193"/>
      <c r="D81" s="203"/>
      <c r="E81" s="204"/>
      <c r="F81" s="196"/>
      <c r="G81" s="197"/>
      <c r="H81" s="364">
        <f t="shared" si="2"/>
        <v>0</v>
      </c>
      <c r="I81" s="365"/>
      <c r="K81" s="139"/>
      <c r="P81" s="201"/>
      <c r="Q81" s="201"/>
      <c r="R81" s="201"/>
      <c r="S81" s="201"/>
      <c r="T81" s="201"/>
      <c r="U81" s="201"/>
      <c r="V81" s="201"/>
      <c r="AJ81" s="157"/>
      <c r="AK81"/>
      <c r="AL81"/>
      <c r="AM81"/>
      <c r="AN81" s="157"/>
      <c r="AO81" s="157"/>
      <c r="AP81" s="157"/>
      <c r="AQ81" s="157"/>
      <c r="AR81" s="157"/>
      <c r="AS81" s="157"/>
      <c r="AT81" s="157"/>
      <c r="AU81" s="157"/>
      <c r="AV81" s="157"/>
      <c r="AW81" s="157"/>
      <c r="AX81" s="157"/>
    </row>
    <row r="82" spans="1:50" s="138" customFormat="1" ht="21" hidden="1" customHeight="1" x14ac:dyDescent="0.25">
      <c r="A82" s="231"/>
      <c r="B82" s="218"/>
      <c r="C82" s="193"/>
      <c r="D82" s="203"/>
      <c r="E82" s="204"/>
      <c r="F82" s="196"/>
      <c r="G82" s="197"/>
      <c r="H82" s="364">
        <f t="shared" si="2"/>
        <v>0</v>
      </c>
      <c r="I82" s="365"/>
      <c r="K82" s="139"/>
      <c r="P82" s="201"/>
      <c r="Q82" s="201"/>
      <c r="R82" s="201"/>
      <c r="S82" s="201"/>
      <c r="T82" s="201"/>
      <c r="U82" s="201"/>
      <c r="V82" s="201"/>
      <c r="AJ82" s="157"/>
      <c r="AK82"/>
      <c r="AL82"/>
      <c r="AM82"/>
      <c r="AN82" s="157"/>
      <c r="AO82" s="157"/>
      <c r="AP82" s="157"/>
      <c r="AQ82" s="157"/>
      <c r="AR82" s="157"/>
      <c r="AS82" s="157"/>
      <c r="AT82" s="157"/>
      <c r="AU82" s="157"/>
      <c r="AV82" s="157"/>
      <c r="AW82" s="157"/>
      <c r="AX82" s="157"/>
    </row>
    <row r="83" spans="1:50" s="138" customFormat="1" ht="21" hidden="1" customHeight="1" x14ac:dyDescent="0.25">
      <c r="A83" s="231"/>
      <c r="B83" s="218"/>
      <c r="C83" s="193"/>
      <c r="D83" s="203"/>
      <c r="E83" s="204"/>
      <c r="F83" s="205"/>
      <c r="G83" s="197"/>
      <c r="H83" s="364">
        <f t="shared" si="2"/>
        <v>0</v>
      </c>
      <c r="I83" s="365"/>
      <c r="K83" s="139"/>
      <c r="P83" s="201"/>
      <c r="Q83" s="201"/>
      <c r="R83" s="201"/>
      <c r="S83" s="201"/>
      <c r="T83" s="201"/>
      <c r="U83" s="201"/>
      <c r="V83" s="201"/>
      <c r="AJ83" s="157"/>
      <c r="AK83"/>
      <c r="AL83"/>
      <c r="AM83"/>
      <c r="AN83" s="157"/>
      <c r="AO83" s="157"/>
      <c r="AP83" s="157"/>
      <c r="AQ83" s="157"/>
      <c r="AR83" s="157"/>
      <c r="AS83" s="157"/>
      <c r="AT83" s="157"/>
      <c r="AU83" s="157"/>
      <c r="AV83" s="157"/>
      <c r="AW83" s="157"/>
      <c r="AX83" s="157"/>
    </row>
    <row r="84" spans="1:50" s="138" customFormat="1" ht="21" hidden="1" customHeight="1" x14ac:dyDescent="0.25">
      <c r="A84" s="231"/>
      <c r="B84" s="218"/>
      <c r="C84" s="193"/>
      <c r="D84" s="203"/>
      <c r="E84" s="204"/>
      <c r="F84" s="196"/>
      <c r="G84" s="197"/>
      <c r="H84" s="364">
        <f t="shared" si="2"/>
        <v>0</v>
      </c>
      <c r="I84" s="365"/>
      <c r="K84" s="139"/>
      <c r="P84" s="201"/>
      <c r="Q84" s="201" t="s">
        <v>169</v>
      </c>
      <c r="R84" s="201" t="s">
        <v>170</v>
      </c>
      <c r="S84" s="201" t="s">
        <v>170</v>
      </c>
      <c r="T84" s="201" t="s">
        <v>166</v>
      </c>
      <c r="U84" s="201">
        <v>10000</v>
      </c>
      <c r="V84" s="201"/>
      <c r="X84" s="138" t="s">
        <v>150</v>
      </c>
      <c r="Y84" s="138">
        <v>2</v>
      </c>
      <c r="AJ84" s="157"/>
      <c r="AK84"/>
      <c r="AL84"/>
      <c r="AM84"/>
      <c r="AN84" s="157"/>
      <c r="AO84" s="157"/>
      <c r="AP84" s="157"/>
      <c r="AQ84" s="157"/>
      <c r="AR84" s="157"/>
      <c r="AS84" s="157"/>
      <c r="AT84" s="157"/>
      <c r="AU84" s="157"/>
      <c r="AV84" s="157"/>
      <c r="AW84" s="157"/>
      <c r="AX84" s="157"/>
    </row>
    <row r="85" spans="1:50" s="138" customFormat="1" ht="21" hidden="1" customHeight="1" x14ac:dyDescent="0.25">
      <c r="A85" s="238"/>
      <c r="B85" s="218"/>
      <c r="C85" s="202"/>
      <c r="D85" s="203"/>
      <c r="E85" s="204"/>
      <c r="F85" s="205"/>
      <c r="G85" s="206"/>
      <c r="H85" s="381">
        <f t="shared" si="2"/>
        <v>0</v>
      </c>
      <c r="I85" s="382"/>
      <c r="K85" s="139"/>
      <c r="P85" s="201"/>
      <c r="Q85" s="201"/>
      <c r="R85" s="201"/>
      <c r="S85" s="201"/>
      <c r="T85" s="201"/>
      <c r="U85" s="201"/>
      <c r="V85" s="201"/>
      <c r="AJ85" s="157"/>
      <c r="AK85"/>
      <c r="AL85"/>
      <c r="AM85"/>
      <c r="AN85" s="157"/>
      <c r="AO85" s="157"/>
      <c r="AP85" s="157"/>
      <c r="AQ85" s="157"/>
      <c r="AR85" s="157"/>
      <c r="AS85" s="157"/>
      <c r="AT85" s="157"/>
      <c r="AU85" s="157"/>
      <c r="AV85" s="157"/>
      <c r="AW85" s="157"/>
      <c r="AX85" s="157"/>
    </row>
    <row r="86" spans="1:50" s="138" customFormat="1" ht="21" hidden="1" customHeight="1" x14ac:dyDescent="0.25">
      <c r="A86" s="238"/>
      <c r="B86" s="218"/>
      <c r="C86" s="202"/>
      <c r="D86" s="203"/>
      <c r="E86" s="204"/>
      <c r="F86" s="196"/>
      <c r="G86" s="206"/>
      <c r="H86" s="381">
        <f t="shared" si="2"/>
        <v>0</v>
      </c>
      <c r="I86" s="382"/>
      <c r="K86" s="139"/>
      <c r="P86" s="201"/>
      <c r="Q86" s="201" t="s">
        <v>171</v>
      </c>
      <c r="R86" s="201" t="s">
        <v>172</v>
      </c>
      <c r="S86" s="201" t="s">
        <v>172</v>
      </c>
      <c r="T86" s="201" t="s">
        <v>166</v>
      </c>
      <c r="U86" s="201">
        <v>10000</v>
      </c>
      <c r="V86" s="201"/>
      <c r="X86" s="138" t="s">
        <v>151</v>
      </c>
      <c r="Y86" s="138">
        <v>2</v>
      </c>
      <c r="AJ86" s="157"/>
      <c r="AK86"/>
      <c r="AL86"/>
      <c r="AM86"/>
      <c r="AN86" s="157"/>
      <c r="AO86" s="157"/>
      <c r="AP86" s="157"/>
      <c r="AQ86" s="157"/>
      <c r="AR86" s="157"/>
      <c r="AS86" s="157"/>
      <c r="AT86" s="157"/>
      <c r="AU86" s="157"/>
      <c r="AV86" s="157"/>
      <c r="AW86" s="157"/>
      <c r="AX86" s="157"/>
    </row>
    <row r="87" spans="1:50" s="138" customFormat="1" ht="21" hidden="1" customHeight="1" x14ac:dyDescent="0.25">
      <c r="A87" s="263"/>
      <c r="B87" s="233"/>
      <c r="C87" s="264"/>
      <c r="D87" s="265"/>
      <c r="E87" s="266"/>
      <c r="F87" s="267"/>
      <c r="G87" s="268"/>
      <c r="H87" s="381">
        <f t="shared" si="2"/>
        <v>0</v>
      </c>
      <c r="I87" s="382"/>
      <c r="K87" s="139"/>
      <c r="P87" s="201"/>
      <c r="Q87" s="201" t="s">
        <v>173</v>
      </c>
      <c r="R87" s="201" t="s">
        <v>174</v>
      </c>
      <c r="S87" s="201" t="s">
        <v>174</v>
      </c>
      <c r="T87" s="201" t="s">
        <v>158</v>
      </c>
      <c r="U87" s="201">
        <v>13200</v>
      </c>
      <c r="V87" s="201"/>
      <c r="X87" s="138" t="s">
        <v>152</v>
      </c>
      <c r="Y87" s="138">
        <v>3</v>
      </c>
      <c r="AJ87" s="157"/>
      <c r="AK87"/>
      <c r="AL87"/>
      <c r="AM87"/>
      <c r="AN87" s="157"/>
      <c r="AO87" s="157"/>
      <c r="AP87" s="157"/>
      <c r="AQ87" s="157"/>
      <c r="AR87" s="157"/>
      <c r="AS87" s="157"/>
      <c r="AT87" s="157"/>
      <c r="AU87" s="157"/>
      <c r="AV87" s="157"/>
      <c r="AW87" s="157"/>
      <c r="AX87" s="157"/>
    </row>
    <row r="88" spans="1:50" s="138" customFormat="1" ht="15.95" hidden="1" customHeight="1" x14ac:dyDescent="0.25">
      <c r="A88" s="257"/>
      <c r="B88" s="258"/>
      <c r="C88" s="258"/>
      <c r="D88" s="259"/>
      <c r="E88" s="260"/>
      <c r="F88" s="261"/>
      <c r="G88" s="262"/>
      <c r="H88" s="381"/>
      <c r="I88" s="382"/>
      <c r="K88" s="139"/>
      <c r="P88" s="201" t="s">
        <v>144</v>
      </c>
      <c r="Q88" s="201" t="s">
        <v>175</v>
      </c>
      <c r="R88" s="201" t="s">
        <v>175</v>
      </c>
      <c r="S88" s="201" t="s">
        <v>175</v>
      </c>
      <c r="T88" s="201" t="s">
        <v>158</v>
      </c>
      <c r="U88" s="201">
        <v>13200</v>
      </c>
      <c r="V88" s="201"/>
      <c r="AJ88" s="157"/>
      <c r="AK88"/>
      <c r="AL88"/>
      <c r="AM88"/>
      <c r="AN88" s="157"/>
      <c r="AO88" s="157"/>
      <c r="AP88" s="157"/>
      <c r="AQ88" s="157"/>
      <c r="AR88" s="157"/>
      <c r="AS88" s="157"/>
      <c r="AT88" s="157"/>
      <c r="AU88" s="157"/>
      <c r="AV88" s="157"/>
      <c r="AW88" s="157"/>
      <c r="AX88" s="157"/>
    </row>
    <row r="89" spans="1:50" s="138" customFormat="1" ht="15.95" hidden="1" customHeight="1" x14ac:dyDescent="0.25">
      <c r="A89" s="238"/>
      <c r="B89" s="202"/>
      <c r="C89" s="202"/>
      <c r="D89" s="203"/>
      <c r="E89" s="204"/>
      <c r="F89" s="205"/>
      <c r="G89" s="206"/>
      <c r="H89" s="381"/>
      <c r="I89" s="382"/>
      <c r="K89" s="139"/>
      <c r="P89" s="201" t="s">
        <v>145</v>
      </c>
      <c r="Q89" s="201" t="s">
        <v>164</v>
      </c>
      <c r="R89" s="201" t="s">
        <v>165</v>
      </c>
      <c r="S89" s="201" t="s">
        <v>165</v>
      </c>
      <c r="T89" s="201" t="s">
        <v>166</v>
      </c>
      <c r="U89" s="201">
        <v>10000</v>
      </c>
      <c r="V89" s="201"/>
      <c r="AJ89" s="157"/>
      <c r="AK89"/>
      <c r="AL89"/>
      <c r="AM89"/>
      <c r="AN89" s="157"/>
      <c r="AO89" s="157"/>
      <c r="AP89" s="157"/>
      <c r="AQ89" s="157"/>
      <c r="AR89" s="157"/>
      <c r="AS89" s="157"/>
      <c r="AT89" s="157"/>
      <c r="AU89" s="157"/>
      <c r="AV89" s="157"/>
      <c r="AW89" s="157"/>
      <c r="AX89" s="157"/>
    </row>
    <row r="90" spans="1:50" s="138" customFormat="1" ht="15.95" hidden="1" customHeight="1" x14ac:dyDescent="0.25">
      <c r="A90" s="238"/>
      <c r="B90" s="202"/>
      <c r="C90" s="202"/>
      <c r="D90" s="203"/>
      <c r="E90" s="204"/>
      <c r="F90" s="205"/>
      <c r="G90" s="206"/>
      <c r="H90" s="381"/>
      <c r="I90" s="382"/>
      <c r="K90" s="139"/>
      <c r="P90" s="201"/>
      <c r="Q90" s="201" t="s">
        <v>175</v>
      </c>
      <c r="R90" s="201" t="s">
        <v>175</v>
      </c>
      <c r="S90" s="201" t="s">
        <v>175</v>
      </c>
      <c r="T90" s="201" t="s">
        <v>158</v>
      </c>
      <c r="U90" s="201">
        <v>13200</v>
      </c>
      <c r="V90" s="201"/>
      <c r="AJ90" s="157"/>
      <c r="AK90"/>
      <c r="AL90"/>
      <c r="AM90"/>
      <c r="AN90" s="157"/>
      <c r="AO90" s="157"/>
      <c r="AP90" s="157"/>
      <c r="AQ90" s="157"/>
      <c r="AR90" s="157"/>
      <c r="AS90" s="157"/>
      <c r="AT90" s="157"/>
      <c r="AU90" s="157"/>
      <c r="AV90" s="157"/>
      <c r="AW90" s="157"/>
      <c r="AX90" s="157"/>
    </row>
    <row r="91" spans="1:50" s="138" customFormat="1" ht="15.95" hidden="1" customHeight="1" x14ac:dyDescent="0.25">
      <c r="A91" s="238"/>
      <c r="B91" s="202"/>
      <c r="C91" s="202"/>
      <c r="D91" s="203"/>
      <c r="E91" s="204"/>
      <c r="F91" s="205"/>
      <c r="G91" s="206"/>
      <c r="H91" s="381"/>
      <c r="I91" s="382"/>
      <c r="K91" s="139"/>
      <c r="P91" s="201" t="s">
        <v>146</v>
      </c>
      <c r="Q91" s="201" t="s">
        <v>178</v>
      </c>
      <c r="R91" s="201" t="s">
        <v>179</v>
      </c>
      <c r="S91" s="201" t="s">
        <v>179</v>
      </c>
      <c r="T91" s="201" t="s">
        <v>158</v>
      </c>
      <c r="U91" s="201">
        <v>13200</v>
      </c>
      <c r="V91" s="201"/>
      <c r="AJ91" s="157"/>
      <c r="AK91"/>
      <c r="AL91"/>
      <c r="AM91"/>
      <c r="AN91" s="157"/>
      <c r="AO91" s="157"/>
      <c r="AP91" s="157"/>
      <c r="AQ91" s="157"/>
      <c r="AR91" s="157"/>
      <c r="AS91" s="157"/>
      <c r="AT91" s="157"/>
      <c r="AU91" s="157"/>
      <c r="AV91" s="157"/>
      <c r="AW91" s="157"/>
      <c r="AX91" s="157"/>
    </row>
    <row r="92" spans="1:50" s="138" customFormat="1" ht="15.95" hidden="1" customHeight="1" x14ac:dyDescent="0.25">
      <c r="A92" s="238"/>
      <c r="B92" s="202"/>
      <c r="C92" s="202"/>
      <c r="D92" s="203"/>
      <c r="E92" s="204"/>
      <c r="F92" s="205"/>
      <c r="G92" s="206"/>
      <c r="H92" s="381"/>
      <c r="I92" s="382"/>
      <c r="K92" s="139"/>
      <c r="P92" s="201"/>
      <c r="Q92" s="201" t="s">
        <v>163</v>
      </c>
      <c r="R92" s="201" t="s">
        <v>156</v>
      </c>
      <c r="S92" s="201" t="s">
        <v>156</v>
      </c>
      <c r="T92" s="201" t="s">
        <v>158</v>
      </c>
      <c r="U92" s="201">
        <v>13200</v>
      </c>
      <c r="V92" s="201"/>
      <c r="AJ92" s="157"/>
      <c r="AK92"/>
      <c r="AL92"/>
      <c r="AM92"/>
      <c r="AN92" s="157"/>
      <c r="AO92" s="157"/>
      <c r="AP92" s="157"/>
      <c r="AQ92" s="157"/>
      <c r="AR92" s="157"/>
      <c r="AS92" s="157"/>
      <c r="AT92" s="157"/>
      <c r="AU92" s="157"/>
      <c r="AV92" s="157"/>
      <c r="AW92" s="157"/>
      <c r="AX92" s="157"/>
    </row>
    <row r="93" spans="1:50" s="138" customFormat="1" ht="15.95" hidden="1" customHeight="1" x14ac:dyDescent="0.25">
      <c r="A93" s="238"/>
      <c r="B93" s="202"/>
      <c r="C93" s="202"/>
      <c r="D93" s="203"/>
      <c r="E93" s="204"/>
      <c r="F93" s="205"/>
      <c r="G93" s="206"/>
      <c r="H93" s="381"/>
      <c r="I93" s="382"/>
      <c r="K93" s="139"/>
      <c r="P93" s="201"/>
      <c r="Q93" s="201"/>
      <c r="R93" s="201"/>
      <c r="S93" s="201"/>
      <c r="T93" s="201"/>
      <c r="U93" s="201"/>
      <c r="V93" s="201"/>
      <c r="AJ93" s="157"/>
      <c r="AK93"/>
      <c r="AL93"/>
      <c r="AM93"/>
      <c r="AN93" s="157"/>
      <c r="AO93" s="157"/>
      <c r="AP93" s="157"/>
      <c r="AQ93" s="157"/>
      <c r="AR93" s="157"/>
      <c r="AS93" s="157"/>
      <c r="AT93" s="157"/>
      <c r="AU93" s="157"/>
      <c r="AV93" s="157"/>
      <c r="AW93" s="157"/>
      <c r="AX93" s="157"/>
    </row>
    <row r="94" spans="1:50" s="140" customFormat="1" ht="15.95" hidden="1" customHeight="1" x14ac:dyDescent="0.25">
      <c r="A94" s="238"/>
      <c r="B94" s="202"/>
      <c r="C94" s="202"/>
      <c r="D94" s="203"/>
      <c r="E94" s="204"/>
      <c r="F94" s="205"/>
      <c r="G94" s="206"/>
      <c r="H94" s="381"/>
      <c r="I94" s="382"/>
      <c r="P94" s="207"/>
      <c r="Q94" s="207"/>
      <c r="R94" s="207"/>
      <c r="S94" s="207"/>
      <c r="T94" s="207"/>
      <c r="U94" s="207"/>
      <c r="V94" s="207"/>
      <c r="AJ94" s="157"/>
      <c r="AK94"/>
      <c r="AL94"/>
      <c r="AM94"/>
      <c r="AN94" s="157"/>
      <c r="AO94" s="157"/>
      <c r="AP94" s="157"/>
      <c r="AQ94" s="157"/>
      <c r="AR94" s="157"/>
      <c r="AS94" s="157"/>
      <c r="AT94" s="157"/>
      <c r="AU94" s="157"/>
      <c r="AV94" s="157"/>
      <c r="AW94" s="157"/>
      <c r="AX94" s="157"/>
    </row>
    <row r="95" spans="1:50" s="140" customFormat="1" ht="15.95" hidden="1" customHeight="1" x14ac:dyDescent="0.25">
      <c r="A95" s="238"/>
      <c r="B95" s="202"/>
      <c r="C95" s="202"/>
      <c r="D95" s="203"/>
      <c r="E95" s="204"/>
      <c r="F95" s="205"/>
      <c r="G95" s="206"/>
      <c r="H95" s="381"/>
      <c r="I95" s="382"/>
      <c r="P95" s="207"/>
      <c r="Q95" s="207" t="s">
        <v>163</v>
      </c>
      <c r="R95" s="207" t="s">
        <v>156</v>
      </c>
      <c r="S95" s="207" t="s">
        <v>156</v>
      </c>
      <c r="T95" s="207" t="s">
        <v>158</v>
      </c>
      <c r="U95" s="207">
        <v>13200</v>
      </c>
      <c r="V95" s="207"/>
      <c r="AJ95" s="157"/>
      <c r="AK95"/>
      <c r="AL95"/>
      <c r="AM95"/>
      <c r="AN95" s="157"/>
      <c r="AO95" s="157"/>
      <c r="AP95" s="157"/>
      <c r="AQ95" s="157"/>
      <c r="AR95" s="157"/>
      <c r="AS95" s="157"/>
      <c r="AT95" s="157"/>
      <c r="AU95" s="157"/>
      <c r="AV95" s="157"/>
      <c r="AW95" s="157"/>
      <c r="AX95" s="157"/>
    </row>
    <row r="96" spans="1:50" s="140" customFormat="1" ht="15.95" hidden="1" customHeight="1" x14ac:dyDescent="0.25">
      <c r="A96" s="238"/>
      <c r="B96" s="202"/>
      <c r="C96" s="202"/>
      <c r="D96" s="203"/>
      <c r="E96" s="204"/>
      <c r="F96" s="205"/>
      <c r="G96" s="206"/>
      <c r="H96" s="381"/>
      <c r="I96" s="382"/>
      <c r="P96" s="207" t="s">
        <v>151</v>
      </c>
      <c r="Q96" s="207" t="s">
        <v>163</v>
      </c>
      <c r="R96" s="207" t="s">
        <v>156</v>
      </c>
      <c r="S96" s="207" t="s">
        <v>156</v>
      </c>
      <c r="T96" s="207" t="s">
        <v>158</v>
      </c>
      <c r="U96" s="207">
        <v>13200</v>
      </c>
      <c r="V96" s="207"/>
      <c r="AJ96" s="157"/>
      <c r="AK96"/>
      <c r="AL96"/>
      <c r="AM96"/>
      <c r="AN96" s="157"/>
      <c r="AO96" s="157"/>
      <c r="AP96" s="157"/>
      <c r="AQ96" s="157"/>
      <c r="AR96" s="157"/>
      <c r="AS96" s="157"/>
      <c r="AT96" s="157"/>
      <c r="AU96" s="157"/>
      <c r="AV96" s="157"/>
      <c r="AW96" s="157"/>
      <c r="AX96" s="157"/>
    </row>
    <row r="97" spans="1:50" s="122" customFormat="1" ht="15.95" hidden="1" customHeight="1" x14ac:dyDescent="0.25">
      <c r="A97" s="239"/>
      <c r="B97" s="193"/>
      <c r="C97" s="193"/>
      <c r="D97" s="198"/>
      <c r="E97" s="199"/>
      <c r="F97" s="200"/>
      <c r="G97" s="197"/>
      <c r="H97" s="364"/>
      <c r="I97" s="365"/>
      <c r="J97" s="119"/>
      <c r="K97" s="119"/>
      <c r="L97" s="119"/>
      <c r="M97" s="119"/>
      <c r="N97" s="119"/>
      <c r="O97" s="119"/>
      <c r="P97" s="161"/>
      <c r="Q97" s="161" t="s">
        <v>163</v>
      </c>
      <c r="R97" s="161" t="s">
        <v>156</v>
      </c>
      <c r="S97" s="161" t="s">
        <v>156</v>
      </c>
      <c r="T97" s="161" t="s">
        <v>158</v>
      </c>
      <c r="U97" s="161">
        <v>13200</v>
      </c>
      <c r="V97" s="161"/>
      <c r="W97" s="119"/>
      <c r="X97" s="119"/>
      <c r="Y97" s="119"/>
      <c r="Z97" s="119"/>
      <c r="AA97" s="119"/>
      <c r="AB97" s="119"/>
      <c r="AC97" s="119"/>
      <c r="AD97" s="119"/>
      <c r="AE97" s="119"/>
      <c r="AF97" s="119"/>
      <c r="AG97" s="119"/>
      <c r="AH97" s="119"/>
      <c r="AI97" s="119"/>
      <c r="AJ97" s="157"/>
      <c r="AK97"/>
      <c r="AL97"/>
      <c r="AM97"/>
      <c r="AN97" s="157"/>
      <c r="AO97" s="157"/>
      <c r="AP97" s="157"/>
      <c r="AQ97" s="157"/>
      <c r="AR97" s="157"/>
      <c r="AS97" s="157"/>
      <c r="AT97" s="157"/>
      <c r="AU97" s="157"/>
      <c r="AV97" s="157"/>
      <c r="AW97" s="157"/>
      <c r="AX97" s="157"/>
    </row>
    <row r="98" spans="1:50" s="122" customFormat="1" ht="15.95" hidden="1" customHeight="1" x14ac:dyDescent="0.25">
      <c r="A98" s="239"/>
      <c r="B98" s="193"/>
      <c r="C98" s="193"/>
      <c r="D98" s="198"/>
      <c r="E98" s="199"/>
      <c r="F98" s="200"/>
      <c r="G98" s="197"/>
      <c r="H98" s="364"/>
      <c r="I98" s="365"/>
      <c r="J98" s="119"/>
      <c r="K98" s="119"/>
      <c r="L98" s="119"/>
      <c r="M98" s="119"/>
      <c r="N98" s="119"/>
      <c r="O98" s="119"/>
      <c r="P98" s="161" t="s">
        <v>149</v>
      </c>
      <c r="Q98" s="161" t="s">
        <v>181</v>
      </c>
      <c r="R98" s="161" t="s">
        <v>156</v>
      </c>
      <c r="S98" s="161" t="s">
        <v>156</v>
      </c>
      <c r="T98" s="161" t="s">
        <v>158</v>
      </c>
      <c r="U98" s="161">
        <v>13200</v>
      </c>
      <c r="V98" s="161"/>
      <c r="W98" s="119"/>
      <c r="X98" s="119"/>
      <c r="Y98" s="119"/>
      <c r="Z98" s="119"/>
      <c r="AA98" s="119"/>
      <c r="AB98" s="119"/>
      <c r="AC98" s="119"/>
      <c r="AD98" s="119"/>
      <c r="AE98" s="119"/>
      <c r="AF98" s="119"/>
      <c r="AG98" s="119"/>
      <c r="AH98" s="119"/>
      <c r="AI98" s="119"/>
      <c r="AJ98" s="157"/>
      <c r="AK98"/>
      <c r="AL98"/>
      <c r="AM98"/>
      <c r="AN98" s="157"/>
      <c r="AO98" s="157"/>
      <c r="AP98" s="157"/>
      <c r="AQ98" s="157"/>
      <c r="AR98" s="157"/>
      <c r="AS98" s="157"/>
      <c r="AT98" s="157"/>
      <c r="AU98" s="157"/>
      <c r="AV98" s="157"/>
      <c r="AW98" s="157"/>
      <c r="AX98" s="157"/>
    </row>
    <row r="99" spans="1:50" s="122" customFormat="1" ht="15.95" hidden="1" customHeight="1" x14ac:dyDescent="0.25">
      <c r="A99" s="231"/>
      <c r="B99" s="193"/>
      <c r="C99" s="193"/>
      <c r="D99" s="198"/>
      <c r="E99" s="199"/>
      <c r="F99" s="200"/>
      <c r="G99" s="197"/>
      <c r="H99" s="364"/>
      <c r="I99" s="365"/>
      <c r="J99" s="119"/>
      <c r="K99" s="119"/>
      <c r="L99" s="119"/>
      <c r="M99" s="119"/>
      <c r="N99" s="119"/>
      <c r="O99" s="119"/>
      <c r="P99" s="161"/>
      <c r="Q99" s="161"/>
      <c r="R99" s="161"/>
      <c r="S99" s="161"/>
      <c r="T99" s="161"/>
      <c r="U99" s="161"/>
      <c r="V99" s="161"/>
      <c r="W99" s="119"/>
      <c r="X99" s="119"/>
      <c r="Y99" s="119"/>
      <c r="Z99" s="119"/>
      <c r="AA99" s="119"/>
      <c r="AB99" s="119"/>
      <c r="AC99" s="119"/>
      <c r="AD99" s="119"/>
      <c r="AE99" s="119"/>
      <c r="AF99" s="119"/>
      <c r="AG99" s="119"/>
      <c r="AH99" s="119"/>
      <c r="AI99" s="119"/>
      <c r="AJ99" s="157"/>
      <c r="AK99"/>
      <c r="AL99"/>
      <c r="AM99"/>
      <c r="AN99" s="157"/>
      <c r="AO99" s="157"/>
      <c r="AP99" s="157"/>
      <c r="AQ99" s="157"/>
      <c r="AR99" s="157"/>
      <c r="AS99" s="157"/>
      <c r="AT99" s="157"/>
      <c r="AU99" s="157"/>
      <c r="AV99" s="157"/>
      <c r="AW99" s="157"/>
      <c r="AX99" s="157"/>
    </row>
    <row r="100" spans="1:50" s="122" customFormat="1" ht="15.95" hidden="1" customHeight="1" x14ac:dyDescent="0.25">
      <c r="A100" s="231"/>
      <c r="B100" s="193"/>
      <c r="C100" s="193"/>
      <c r="D100" s="198"/>
      <c r="E100" s="199"/>
      <c r="F100" s="200"/>
      <c r="G100" s="197"/>
      <c r="H100" s="364"/>
      <c r="I100" s="365"/>
      <c r="J100" s="119"/>
      <c r="K100" s="119"/>
      <c r="L100" s="119"/>
      <c r="M100" s="119"/>
      <c r="N100" s="119"/>
      <c r="O100" s="119"/>
      <c r="P100" s="161"/>
      <c r="Q100" s="161"/>
      <c r="R100" s="161"/>
      <c r="S100" s="161"/>
      <c r="T100" s="161"/>
      <c r="U100" s="161"/>
      <c r="V100" s="161"/>
      <c r="W100" s="119"/>
      <c r="X100" s="119"/>
      <c r="Y100" s="119"/>
      <c r="Z100" s="119"/>
      <c r="AA100" s="119"/>
      <c r="AB100" s="119"/>
      <c r="AC100" s="119"/>
      <c r="AD100" s="119"/>
      <c r="AE100" s="119"/>
      <c r="AF100" s="119"/>
      <c r="AG100" s="119"/>
      <c r="AH100" s="119"/>
      <c r="AI100" s="119"/>
      <c r="AJ100" s="157"/>
      <c r="AK100"/>
      <c r="AL100"/>
      <c r="AM100"/>
      <c r="AN100" s="157"/>
      <c r="AO100" s="157"/>
      <c r="AP100" s="157"/>
      <c r="AQ100" s="157"/>
      <c r="AR100" s="157"/>
      <c r="AS100" s="157"/>
      <c r="AT100" s="157"/>
      <c r="AU100" s="157"/>
      <c r="AV100" s="157"/>
      <c r="AW100" s="157"/>
      <c r="AX100" s="157"/>
    </row>
    <row r="101" spans="1:50" s="122" customFormat="1" ht="15.95" hidden="1" customHeight="1" x14ac:dyDescent="0.25">
      <c r="A101" s="231"/>
      <c r="B101" s="193"/>
      <c r="C101" s="193"/>
      <c r="D101" s="198"/>
      <c r="E101" s="199"/>
      <c r="F101" s="200"/>
      <c r="G101" s="197"/>
      <c r="H101" s="364"/>
      <c r="I101" s="365"/>
      <c r="J101" s="119"/>
      <c r="K101" s="119"/>
      <c r="L101" s="119"/>
      <c r="M101" s="119"/>
      <c r="N101" s="119"/>
      <c r="O101" s="119"/>
      <c r="P101" s="161"/>
      <c r="Q101" s="161" t="s">
        <v>162</v>
      </c>
      <c r="R101" s="161" t="s">
        <v>155</v>
      </c>
      <c r="S101" s="161" t="s">
        <v>155</v>
      </c>
      <c r="T101" s="161" t="s">
        <v>157</v>
      </c>
      <c r="U101" s="161">
        <v>13250</v>
      </c>
      <c r="V101" s="161"/>
      <c r="W101" s="119"/>
      <c r="X101" s="119"/>
      <c r="Y101" s="119"/>
      <c r="Z101" s="119"/>
      <c r="AA101" s="119"/>
      <c r="AB101" s="119"/>
      <c r="AC101" s="119"/>
      <c r="AD101" s="119"/>
      <c r="AE101" s="119"/>
      <c r="AF101" s="119"/>
      <c r="AG101" s="119"/>
      <c r="AH101" s="119"/>
      <c r="AI101" s="119"/>
      <c r="AJ101" s="157"/>
      <c r="AK101"/>
      <c r="AL101"/>
      <c r="AM101"/>
      <c r="AN101" s="157"/>
      <c r="AO101" s="157"/>
      <c r="AP101" s="157"/>
      <c r="AQ101" s="157"/>
      <c r="AR101" s="157"/>
      <c r="AS101" s="157"/>
      <c r="AT101" s="157"/>
      <c r="AU101" s="157"/>
      <c r="AV101" s="157"/>
      <c r="AW101" s="157"/>
      <c r="AX101" s="157"/>
    </row>
    <row r="102" spans="1:50" s="122" customFormat="1" ht="15.95" hidden="1" customHeight="1" x14ac:dyDescent="0.25">
      <c r="A102" s="231"/>
      <c r="B102" s="193"/>
      <c r="C102" s="193"/>
      <c r="D102" s="198"/>
      <c r="E102" s="199"/>
      <c r="F102" s="200"/>
      <c r="G102" s="197"/>
      <c r="H102" s="364"/>
      <c r="I102" s="365"/>
      <c r="J102" s="119"/>
      <c r="K102" s="119"/>
      <c r="L102" s="119"/>
      <c r="M102" s="119"/>
      <c r="N102" s="119"/>
      <c r="O102" s="119"/>
      <c r="P102" s="161"/>
      <c r="Q102" s="161"/>
      <c r="R102" s="161"/>
      <c r="S102" s="161"/>
      <c r="T102" s="161"/>
      <c r="U102" s="161"/>
      <c r="V102" s="161"/>
      <c r="W102" s="119"/>
      <c r="X102" s="119"/>
      <c r="Y102" s="119"/>
      <c r="Z102" s="119"/>
      <c r="AA102" s="119"/>
      <c r="AB102" s="119"/>
      <c r="AC102" s="119"/>
      <c r="AD102" s="119"/>
      <c r="AE102" s="119"/>
      <c r="AF102" s="119"/>
      <c r="AG102" s="119"/>
      <c r="AH102" s="119"/>
      <c r="AI102" s="119"/>
      <c r="AJ102" s="157"/>
      <c r="AK102"/>
      <c r="AL102"/>
      <c r="AM102"/>
      <c r="AN102" s="157"/>
      <c r="AO102" s="157"/>
      <c r="AP102" s="157"/>
      <c r="AQ102" s="157"/>
      <c r="AR102" s="157"/>
      <c r="AS102" s="157"/>
      <c r="AT102" s="157"/>
      <c r="AU102" s="157"/>
      <c r="AV102" s="157"/>
      <c r="AW102" s="157"/>
      <c r="AX102" s="157"/>
    </row>
    <row r="103" spans="1:50" s="122" customFormat="1" ht="15.95" hidden="1" customHeight="1" x14ac:dyDescent="0.25">
      <c r="A103" s="231"/>
      <c r="B103" s="193"/>
      <c r="C103" s="193"/>
      <c r="D103" s="198"/>
      <c r="E103" s="199"/>
      <c r="F103" s="200"/>
      <c r="G103" s="197"/>
      <c r="H103" s="364"/>
      <c r="I103" s="365"/>
      <c r="J103" s="119"/>
      <c r="K103" s="119"/>
      <c r="L103" s="119"/>
      <c r="M103" s="119"/>
      <c r="N103" s="119"/>
      <c r="O103" s="119"/>
      <c r="P103" s="161"/>
      <c r="Q103" s="161"/>
      <c r="R103" s="161"/>
      <c r="S103" s="161"/>
      <c r="T103" s="161"/>
      <c r="U103" s="161"/>
      <c r="V103" s="161"/>
      <c r="W103" s="119"/>
      <c r="X103" s="119"/>
      <c r="Y103" s="119"/>
      <c r="Z103" s="119"/>
      <c r="AA103" s="119"/>
      <c r="AB103" s="119"/>
      <c r="AC103" s="119"/>
      <c r="AD103" s="119"/>
      <c r="AE103" s="119"/>
      <c r="AF103" s="119"/>
      <c r="AG103" s="119"/>
      <c r="AH103" s="119"/>
      <c r="AI103" s="119"/>
      <c r="AJ103" s="157"/>
      <c r="AK103"/>
      <c r="AL103"/>
      <c r="AM103"/>
      <c r="AN103" s="157"/>
      <c r="AO103" s="157"/>
      <c r="AP103" s="157"/>
      <c r="AQ103" s="157"/>
      <c r="AR103" s="157"/>
      <c r="AS103" s="157"/>
      <c r="AT103" s="157"/>
      <c r="AU103" s="157"/>
      <c r="AV103" s="157"/>
      <c r="AW103" s="157"/>
      <c r="AX103" s="157"/>
    </row>
    <row r="104" spans="1:50" s="122" customFormat="1" ht="15.95" hidden="1" customHeight="1" x14ac:dyDescent="0.25">
      <c r="A104" s="231"/>
      <c r="B104" s="193"/>
      <c r="C104" s="193"/>
      <c r="D104" s="198"/>
      <c r="E104" s="199"/>
      <c r="F104" s="200"/>
      <c r="G104" s="197"/>
      <c r="H104" s="364"/>
      <c r="I104" s="365"/>
      <c r="J104" s="119"/>
      <c r="K104" s="119"/>
      <c r="L104" s="119"/>
      <c r="M104" s="119"/>
      <c r="N104" s="119"/>
      <c r="O104" s="119"/>
      <c r="P104" s="161" t="s">
        <v>152</v>
      </c>
      <c r="Q104" s="161" t="s">
        <v>182</v>
      </c>
      <c r="R104" s="161" t="s">
        <v>183</v>
      </c>
      <c r="S104" s="161" t="s">
        <v>183</v>
      </c>
      <c r="T104" s="161" t="s">
        <v>158</v>
      </c>
      <c r="U104" s="161">
        <v>13200</v>
      </c>
      <c r="V104" s="161"/>
      <c r="W104" s="119"/>
      <c r="X104" s="119"/>
      <c r="Y104" s="119"/>
      <c r="Z104" s="119"/>
      <c r="AA104" s="119"/>
      <c r="AB104" s="119"/>
      <c r="AC104" s="119"/>
      <c r="AD104" s="119"/>
      <c r="AE104" s="119"/>
      <c r="AF104" s="119"/>
      <c r="AG104" s="119"/>
      <c r="AH104" s="119"/>
      <c r="AI104" s="119"/>
      <c r="AJ104" s="157"/>
      <c r="AK104"/>
      <c r="AL104"/>
      <c r="AM104"/>
      <c r="AN104" s="157"/>
      <c r="AO104" s="157"/>
      <c r="AP104" s="157"/>
      <c r="AQ104" s="157"/>
      <c r="AR104" s="157"/>
      <c r="AS104" s="157"/>
      <c r="AT104" s="157"/>
      <c r="AU104" s="157"/>
      <c r="AV104" s="157"/>
      <c r="AW104" s="157"/>
      <c r="AX104" s="157"/>
    </row>
    <row r="105" spans="1:50" s="122" customFormat="1" ht="15.95" hidden="1" customHeight="1" x14ac:dyDescent="0.25">
      <c r="A105" s="239"/>
      <c r="B105" s="193"/>
      <c r="C105" s="193"/>
      <c r="D105" s="198"/>
      <c r="E105" s="199"/>
      <c r="F105" s="200"/>
      <c r="G105" s="197"/>
      <c r="H105" s="364"/>
      <c r="I105" s="365"/>
      <c r="J105" s="119"/>
      <c r="K105" s="119"/>
      <c r="L105" s="119"/>
      <c r="M105" s="119"/>
      <c r="N105" s="119"/>
      <c r="O105" s="119"/>
      <c r="P105" s="161" t="s">
        <v>149</v>
      </c>
      <c r="Q105" s="161" t="s">
        <v>181</v>
      </c>
      <c r="R105" s="161" t="s">
        <v>156</v>
      </c>
      <c r="S105" s="161" t="s">
        <v>156</v>
      </c>
      <c r="T105" s="161" t="s">
        <v>158</v>
      </c>
      <c r="U105" s="161">
        <v>13200</v>
      </c>
      <c r="V105" s="161"/>
      <c r="W105" s="119"/>
      <c r="X105" s="119"/>
      <c r="Y105" s="119"/>
      <c r="Z105" s="119"/>
      <c r="AA105" s="119"/>
      <c r="AB105" s="119"/>
      <c r="AC105" s="119"/>
      <c r="AD105" s="119"/>
      <c r="AE105" s="119"/>
      <c r="AF105" s="119"/>
      <c r="AG105" s="119"/>
      <c r="AH105" s="119"/>
      <c r="AI105" s="119"/>
      <c r="AJ105" s="157"/>
      <c r="AK105"/>
      <c r="AL105"/>
      <c r="AM105"/>
      <c r="AN105" s="157"/>
      <c r="AO105" s="157"/>
      <c r="AP105" s="157"/>
      <c r="AQ105" s="157"/>
      <c r="AR105" s="157"/>
      <c r="AS105" s="157"/>
      <c r="AT105" s="157"/>
      <c r="AU105" s="157"/>
      <c r="AV105" s="157"/>
      <c r="AW105" s="157"/>
      <c r="AX105" s="157"/>
    </row>
    <row r="106" spans="1:50" s="122" customFormat="1" ht="15.95" hidden="1" customHeight="1" x14ac:dyDescent="0.25">
      <c r="A106" s="231"/>
      <c r="B106" s="193"/>
      <c r="C106" s="193"/>
      <c r="D106" s="198"/>
      <c r="E106" s="199"/>
      <c r="F106" s="200"/>
      <c r="G106" s="197"/>
      <c r="H106" s="364"/>
      <c r="I106" s="365"/>
      <c r="J106" s="119"/>
      <c r="K106" s="119"/>
      <c r="L106" s="119"/>
      <c r="M106" s="119"/>
      <c r="N106" s="119"/>
      <c r="O106" s="119"/>
      <c r="P106" s="161"/>
      <c r="Q106" s="161"/>
      <c r="R106" s="161"/>
      <c r="S106" s="161"/>
      <c r="T106" s="161"/>
      <c r="U106" s="161"/>
      <c r="V106" s="161"/>
      <c r="W106" s="119"/>
      <c r="X106" s="119"/>
      <c r="Y106" s="119"/>
      <c r="Z106" s="119"/>
      <c r="AA106" s="119"/>
      <c r="AB106" s="119"/>
      <c r="AC106" s="119"/>
      <c r="AD106" s="119"/>
      <c r="AE106" s="119"/>
      <c r="AF106" s="119"/>
      <c r="AG106" s="119"/>
      <c r="AH106" s="119"/>
      <c r="AI106" s="119"/>
      <c r="AJ106" s="157"/>
      <c r="AK106"/>
      <c r="AL106"/>
      <c r="AM106"/>
      <c r="AN106" s="157"/>
      <c r="AO106" s="157"/>
      <c r="AP106" s="157"/>
      <c r="AQ106" s="157"/>
      <c r="AR106" s="157"/>
      <c r="AS106" s="157"/>
      <c r="AT106" s="157"/>
      <c r="AU106" s="157"/>
      <c r="AV106" s="157"/>
      <c r="AW106" s="157"/>
      <c r="AX106" s="157"/>
    </row>
    <row r="107" spans="1:50" s="122" customFormat="1" ht="15.95" hidden="1" customHeight="1" x14ac:dyDescent="0.25">
      <c r="A107" s="231"/>
      <c r="B107" s="193"/>
      <c r="C107" s="193"/>
      <c r="D107" s="198"/>
      <c r="E107" s="199"/>
      <c r="F107" s="200"/>
      <c r="G107" s="197"/>
      <c r="H107" s="364"/>
      <c r="I107" s="365"/>
      <c r="J107" s="119"/>
      <c r="K107" s="119"/>
      <c r="L107" s="119"/>
      <c r="M107" s="119"/>
      <c r="N107" s="119"/>
      <c r="O107" s="119"/>
      <c r="P107" s="161"/>
      <c r="Q107" s="161"/>
      <c r="R107" s="161"/>
      <c r="S107" s="161"/>
      <c r="T107" s="161"/>
      <c r="U107" s="161"/>
      <c r="V107" s="161"/>
      <c r="W107" s="119"/>
      <c r="X107" s="119"/>
      <c r="Y107" s="119"/>
      <c r="Z107" s="119"/>
      <c r="AA107" s="119"/>
      <c r="AB107" s="119"/>
      <c r="AC107" s="119"/>
      <c r="AD107" s="119"/>
      <c r="AE107" s="119"/>
      <c r="AF107" s="119"/>
      <c r="AG107" s="119"/>
      <c r="AH107" s="119"/>
      <c r="AI107" s="119"/>
      <c r="AJ107" s="157"/>
      <c r="AK107"/>
      <c r="AL107"/>
      <c r="AM107"/>
      <c r="AN107" s="157"/>
      <c r="AO107" s="157"/>
      <c r="AP107" s="157"/>
      <c r="AQ107" s="157"/>
      <c r="AR107" s="157"/>
      <c r="AS107" s="157"/>
      <c r="AT107" s="157"/>
      <c r="AU107" s="157"/>
      <c r="AV107" s="157"/>
      <c r="AW107" s="157"/>
      <c r="AX107" s="157"/>
    </row>
    <row r="108" spans="1:50" s="122" customFormat="1" ht="15.95" hidden="1" customHeight="1" x14ac:dyDescent="0.25">
      <c r="A108" s="231"/>
      <c r="B108" s="193"/>
      <c r="C108" s="193"/>
      <c r="D108" s="198"/>
      <c r="E108" s="199"/>
      <c r="F108" s="200"/>
      <c r="G108" s="197"/>
      <c r="H108" s="364"/>
      <c r="I108" s="365"/>
      <c r="J108" s="119"/>
      <c r="K108" s="119"/>
      <c r="L108" s="119"/>
      <c r="M108" s="119"/>
      <c r="N108" s="119"/>
      <c r="O108" s="119"/>
      <c r="P108" s="161"/>
      <c r="Q108" s="161" t="s">
        <v>162</v>
      </c>
      <c r="R108" s="161" t="s">
        <v>155</v>
      </c>
      <c r="S108" s="161" t="s">
        <v>155</v>
      </c>
      <c r="T108" s="161" t="s">
        <v>157</v>
      </c>
      <c r="U108" s="161">
        <v>13250</v>
      </c>
      <c r="V108" s="161"/>
      <c r="W108" s="119"/>
      <c r="X108" s="119"/>
      <c r="Y108" s="119"/>
      <c r="Z108" s="119"/>
      <c r="AA108" s="119"/>
      <c r="AB108" s="119"/>
      <c r="AC108" s="119"/>
      <c r="AD108" s="119"/>
      <c r="AE108" s="119"/>
      <c r="AF108" s="119"/>
      <c r="AG108" s="119"/>
      <c r="AH108" s="119"/>
      <c r="AI108" s="119"/>
      <c r="AJ108" s="157"/>
      <c r="AK108"/>
      <c r="AL108"/>
      <c r="AM108"/>
      <c r="AN108" s="157"/>
      <c r="AO108" s="157"/>
      <c r="AP108" s="157"/>
      <c r="AQ108" s="157"/>
      <c r="AR108" s="157"/>
      <c r="AS108" s="157"/>
      <c r="AT108" s="157"/>
      <c r="AU108" s="157"/>
      <c r="AV108" s="157"/>
      <c r="AW108" s="157"/>
      <c r="AX108" s="157"/>
    </row>
    <row r="109" spans="1:50" s="122" customFormat="1" ht="15.95" hidden="1" customHeight="1" x14ac:dyDescent="0.25">
      <c r="A109" s="231"/>
      <c r="B109" s="193"/>
      <c r="C109" s="193"/>
      <c r="D109" s="198"/>
      <c r="E109" s="199"/>
      <c r="F109" s="200"/>
      <c r="G109" s="197"/>
      <c r="H109" s="364"/>
      <c r="I109" s="365"/>
      <c r="J109" s="119"/>
      <c r="K109" s="119"/>
      <c r="L109" s="119"/>
      <c r="M109" s="119"/>
      <c r="N109" s="119"/>
      <c r="O109" s="119"/>
      <c r="P109" s="161"/>
      <c r="Q109" s="161"/>
      <c r="R109" s="161"/>
      <c r="S109" s="161"/>
      <c r="T109" s="161"/>
      <c r="U109" s="161"/>
      <c r="V109" s="161"/>
      <c r="W109" s="119"/>
      <c r="X109" s="119"/>
      <c r="Y109" s="119"/>
      <c r="Z109" s="119"/>
      <c r="AA109" s="119"/>
      <c r="AB109" s="119"/>
      <c r="AC109" s="119"/>
      <c r="AD109" s="119"/>
      <c r="AE109" s="119"/>
      <c r="AF109" s="119"/>
      <c r="AG109" s="119"/>
      <c r="AH109" s="119"/>
      <c r="AI109" s="119"/>
      <c r="AJ109" s="157"/>
      <c r="AK109"/>
      <c r="AL109"/>
      <c r="AM109"/>
      <c r="AN109" s="157"/>
      <c r="AO109" s="157"/>
      <c r="AP109" s="157"/>
      <c r="AQ109" s="157"/>
      <c r="AR109" s="157"/>
      <c r="AS109" s="157"/>
      <c r="AT109" s="157"/>
      <c r="AU109" s="157"/>
      <c r="AV109" s="157"/>
      <c r="AW109" s="157"/>
      <c r="AX109" s="157"/>
    </row>
    <row r="110" spans="1:50" s="122" customFormat="1" ht="15.95" hidden="1" customHeight="1" x14ac:dyDescent="0.25">
      <c r="A110" s="231"/>
      <c r="B110" s="193"/>
      <c r="C110" s="193"/>
      <c r="D110" s="198"/>
      <c r="E110" s="199"/>
      <c r="F110" s="200"/>
      <c r="G110" s="197"/>
      <c r="H110" s="364"/>
      <c r="I110" s="365"/>
      <c r="J110" s="119"/>
      <c r="K110" s="119"/>
      <c r="L110" s="119"/>
      <c r="M110" s="119"/>
      <c r="N110" s="119"/>
      <c r="O110" s="119"/>
      <c r="P110" s="161"/>
      <c r="Q110" s="161"/>
      <c r="R110" s="161"/>
      <c r="S110" s="161"/>
      <c r="T110" s="161"/>
      <c r="U110" s="161"/>
      <c r="V110" s="161"/>
      <c r="W110" s="119"/>
      <c r="X110" s="119"/>
      <c r="Y110" s="119"/>
      <c r="Z110" s="119"/>
      <c r="AA110" s="119"/>
      <c r="AB110" s="119"/>
      <c r="AC110" s="119"/>
      <c r="AD110" s="119"/>
      <c r="AE110" s="119"/>
      <c r="AF110" s="119"/>
      <c r="AG110" s="119"/>
      <c r="AH110" s="119"/>
      <c r="AI110" s="119"/>
      <c r="AJ110" s="157"/>
      <c r="AK110"/>
      <c r="AL110"/>
      <c r="AM110"/>
      <c r="AN110" s="157"/>
      <c r="AO110" s="157"/>
      <c r="AP110" s="157"/>
      <c r="AQ110" s="157"/>
      <c r="AR110" s="157"/>
      <c r="AS110" s="157"/>
      <c r="AT110" s="157"/>
      <c r="AU110" s="157"/>
      <c r="AV110" s="157"/>
      <c r="AW110" s="157"/>
      <c r="AX110" s="157"/>
    </row>
    <row r="111" spans="1:50" s="122" customFormat="1" ht="15.95" hidden="1" customHeight="1" x14ac:dyDescent="0.25">
      <c r="A111" s="231"/>
      <c r="B111" s="193"/>
      <c r="C111" s="193"/>
      <c r="D111" s="198"/>
      <c r="E111" s="199"/>
      <c r="F111" s="200"/>
      <c r="G111" s="197"/>
      <c r="H111" s="364"/>
      <c r="I111" s="365"/>
      <c r="J111" s="119"/>
      <c r="K111" s="119"/>
      <c r="L111" s="119"/>
      <c r="M111" s="119"/>
      <c r="N111" s="119"/>
      <c r="O111" s="119"/>
      <c r="P111" s="161" t="s">
        <v>152</v>
      </c>
      <c r="Q111" s="161" t="s">
        <v>182</v>
      </c>
      <c r="R111" s="161" t="s">
        <v>183</v>
      </c>
      <c r="S111" s="161" t="s">
        <v>183</v>
      </c>
      <c r="T111" s="161" t="s">
        <v>158</v>
      </c>
      <c r="U111" s="161">
        <v>13200</v>
      </c>
      <c r="V111" s="161"/>
      <c r="W111" s="119"/>
      <c r="X111" s="119"/>
      <c r="Y111" s="119"/>
      <c r="Z111" s="119"/>
      <c r="AA111" s="119"/>
      <c r="AB111" s="119"/>
      <c r="AC111" s="119"/>
      <c r="AD111" s="119"/>
      <c r="AE111" s="119"/>
      <c r="AF111" s="119"/>
      <c r="AG111" s="119"/>
      <c r="AH111" s="119"/>
      <c r="AI111" s="119"/>
      <c r="AJ111" s="157"/>
      <c r="AK111"/>
      <c r="AL111"/>
      <c r="AM111"/>
      <c r="AN111" s="157"/>
      <c r="AO111" s="157"/>
      <c r="AP111" s="157"/>
      <c r="AQ111" s="157"/>
      <c r="AR111" s="157"/>
      <c r="AS111" s="157"/>
      <c r="AT111" s="157"/>
      <c r="AU111" s="157"/>
      <c r="AV111" s="157"/>
      <c r="AW111" s="157"/>
      <c r="AX111" s="157"/>
    </row>
    <row r="112" spans="1:50" s="122" customFormat="1" ht="15.95" hidden="1" customHeight="1" x14ac:dyDescent="0.25">
      <c r="A112" s="231"/>
      <c r="B112" s="193"/>
      <c r="C112" s="193"/>
      <c r="D112" s="198"/>
      <c r="E112" s="199"/>
      <c r="F112" s="200"/>
      <c r="G112" s="197"/>
      <c r="H112" s="364"/>
      <c r="I112" s="365"/>
      <c r="J112" s="119"/>
      <c r="K112" s="119"/>
      <c r="L112" s="119"/>
      <c r="M112" s="119"/>
      <c r="N112" s="119"/>
      <c r="O112" s="119"/>
      <c r="P112" s="161"/>
      <c r="Q112" s="161"/>
      <c r="R112" s="161"/>
      <c r="S112" s="161"/>
      <c r="T112" s="161"/>
      <c r="U112" s="161"/>
      <c r="V112" s="161"/>
      <c r="W112" s="119"/>
      <c r="X112" s="119"/>
      <c r="Y112" s="119"/>
      <c r="Z112" s="119"/>
      <c r="AA112" s="119"/>
      <c r="AB112" s="119"/>
      <c r="AC112" s="119"/>
      <c r="AD112" s="119"/>
      <c r="AE112" s="119"/>
      <c r="AF112" s="119"/>
      <c r="AG112" s="119"/>
      <c r="AH112" s="119"/>
      <c r="AI112" s="119"/>
      <c r="AJ112" s="157"/>
      <c r="AK112"/>
      <c r="AL112"/>
      <c r="AM112"/>
      <c r="AN112" s="157"/>
      <c r="AO112" s="157"/>
      <c r="AP112" s="157"/>
      <c r="AQ112" s="157"/>
      <c r="AR112" s="157"/>
      <c r="AS112" s="157"/>
      <c r="AT112" s="157"/>
      <c r="AU112" s="157"/>
      <c r="AV112" s="157"/>
      <c r="AW112" s="157"/>
      <c r="AX112" s="157"/>
    </row>
    <row r="113" spans="1:50" s="122" customFormat="1" ht="15.95" hidden="1" customHeight="1" x14ac:dyDescent="0.25">
      <c r="A113" s="231"/>
      <c r="B113" s="193"/>
      <c r="C113" s="193"/>
      <c r="D113" s="198"/>
      <c r="E113" s="199"/>
      <c r="F113" s="200"/>
      <c r="G113" s="197"/>
      <c r="H113" s="364"/>
      <c r="I113" s="365"/>
      <c r="J113" s="119"/>
      <c r="K113" s="119"/>
      <c r="L113" s="119"/>
      <c r="M113" s="119"/>
      <c r="N113" s="119"/>
      <c r="O113" s="119"/>
      <c r="P113" s="161"/>
      <c r="Q113" s="161" t="s">
        <v>162</v>
      </c>
      <c r="R113" s="161" t="s">
        <v>155</v>
      </c>
      <c r="S113" s="161" t="s">
        <v>155</v>
      </c>
      <c r="T113" s="161" t="s">
        <v>157</v>
      </c>
      <c r="U113" s="161">
        <v>13250</v>
      </c>
      <c r="V113" s="161"/>
      <c r="W113" s="119"/>
      <c r="X113" s="119"/>
      <c r="Y113" s="119"/>
      <c r="Z113" s="119"/>
      <c r="AA113" s="119"/>
      <c r="AB113" s="119"/>
      <c r="AC113" s="119"/>
      <c r="AD113" s="119"/>
      <c r="AE113" s="119"/>
      <c r="AF113" s="119"/>
      <c r="AG113" s="119"/>
      <c r="AH113" s="119"/>
      <c r="AI113" s="119"/>
      <c r="AJ113" s="157"/>
      <c r="AK113"/>
      <c r="AL113"/>
      <c r="AM113"/>
      <c r="AN113" s="157"/>
      <c r="AO113" s="157"/>
      <c r="AP113" s="157"/>
      <c r="AQ113" s="157"/>
      <c r="AR113" s="157"/>
      <c r="AS113" s="157"/>
      <c r="AT113" s="157"/>
      <c r="AU113" s="157"/>
      <c r="AV113" s="157"/>
      <c r="AW113" s="157"/>
      <c r="AX113" s="157"/>
    </row>
    <row r="114" spans="1:50" s="122" customFormat="1" ht="15.95" hidden="1" customHeight="1" x14ac:dyDescent="0.25">
      <c r="A114" s="231"/>
      <c r="B114" s="193"/>
      <c r="C114" s="193"/>
      <c r="D114" s="198"/>
      <c r="E114" s="199"/>
      <c r="F114" s="200"/>
      <c r="G114" s="197"/>
      <c r="H114" s="364"/>
      <c r="I114" s="365"/>
      <c r="J114" s="119"/>
      <c r="K114" s="119"/>
      <c r="L114" s="119"/>
      <c r="M114" s="119"/>
      <c r="N114" s="119"/>
      <c r="O114" s="119"/>
      <c r="P114" s="161"/>
      <c r="Q114" s="161"/>
      <c r="R114" s="161"/>
      <c r="S114" s="161"/>
      <c r="T114" s="161"/>
      <c r="U114" s="161"/>
      <c r="V114" s="161"/>
      <c r="W114" s="119"/>
      <c r="X114" s="119"/>
      <c r="Y114" s="119"/>
      <c r="Z114" s="119"/>
      <c r="AA114" s="119"/>
      <c r="AB114" s="119"/>
      <c r="AC114" s="119"/>
      <c r="AD114" s="119"/>
      <c r="AE114" s="119"/>
      <c r="AF114" s="119"/>
      <c r="AG114" s="119"/>
      <c r="AH114" s="119"/>
      <c r="AI114" s="119"/>
      <c r="AJ114" s="157"/>
      <c r="AK114"/>
      <c r="AL114"/>
      <c r="AM114"/>
      <c r="AN114" s="157"/>
      <c r="AO114" s="157"/>
      <c r="AP114" s="157"/>
      <c r="AQ114" s="157"/>
      <c r="AR114" s="157"/>
      <c r="AS114" s="157"/>
      <c r="AT114" s="157"/>
      <c r="AU114" s="157"/>
      <c r="AV114" s="157"/>
      <c r="AW114" s="157"/>
      <c r="AX114" s="157"/>
    </row>
    <row r="115" spans="1:50" s="122" customFormat="1" ht="15.95" hidden="1" customHeight="1" x14ac:dyDescent="0.25">
      <c r="A115" s="231"/>
      <c r="B115" s="193"/>
      <c r="C115" s="193"/>
      <c r="D115" s="198"/>
      <c r="E115" s="199"/>
      <c r="F115" s="200"/>
      <c r="G115" s="197"/>
      <c r="H115" s="364"/>
      <c r="I115" s="365"/>
      <c r="J115" s="119"/>
      <c r="K115" s="119"/>
      <c r="L115" s="119"/>
      <c r="M115" s="119"/>
      <c r="N115" s="119"/>
      <c r="O115" s="119"/>
      <c r="P115" s="161"/>
      <c r="Q115" s="161"/>
      <c r="R115" s="161"/>
      <c r="S115" s="161"/>
      <c r="T115" s="161"/>
      <c r="U115" s="161"/>
      <c r="V115" s="161"/>
      <c r="W115" s="119"/>
      <c r="X115" s="119"/>
      <c r="Y115" s="119"/>
      <c r="Z115" s="119"/>
      <c r="AA115" s="119"/>
      <c r="AB115" s="119"/>
      <c r="AC115" s="119"/>
      <c r="AD115" s="119"/>
      <c r="AE115" s="119"/>
      <c r="AF115" s="119"/>
      <c r="AG115" s="119"/>
      <c r="AH115" s="119"/>
      <c r="AI115" s="119"/>
      <c r="AJ115" s="157"/>
      <c r="AK115"/>
      <c r="AL115"/>
      <c r="AM115"/>
      <c r="AN115" s="157"/>
      <c r="AO115" s="157"/>
      <c r="AP115" s="157"/>
      <c r="AQ115" s="157"/>
      <c r="AR115" s="157"/>
      <c r="AS115" s="157"/>
      <c r="AT115" s="157"/>
      <c r="AU115" s="157"/>
      <c r="AV115" s="157"/>
      <c r="AW115" s="157"/>
      <c r="AX115" s="157"/>
    </row>
    <row r="116" spans="1:50" s="122" customFormat="1" ht="15.95" hidden="1" customHeight="1" x14ac:dyDescent="0.25">
      <c r="A116" s="231"/>
      <c r="B116" s="193"/>
      <c r="C116" s="193"/>
      <c r="D116" s="198"/>
      <c r="E116" s="199"/>
      <c r="F116" s="200"/>
      <c r="G116" s="197"/>
      <c r="H116" s="364"/>
      <c r="I116" s="365"/>
      <c r="J116" s="119"/>
      <c r="K116" s="119"/>
      <c r="L116" s="119"/>
      <c r="M116" s="119"/>
      <c r="N116" s="119"/>
      <c r="O116" s="119"/>
      <c r="P116" s="161" t="s">
        <v>152</v>
      </c>
      <c r="Q116" s="161" t="s">
        <v>182</v>
      </c>
      <c r="R116" s="161" t="s">
        <v>183</v>
      </c>
      <c r="S116" s="161" t="s">
        <v>183</v>
      </c>
      <c r="T116" s="161" t="s">
        <v>158</v>
      </c>
      <c r="U116" s="161">
        <v>13200</v>
      </c>
      <c r="V116" s="161"/>
      <c r="W116" s="119"/>
      <c r="X116" s="119"/>
      <c r="Y116" s="119"/>
      <c r="Z116" s="119"/>
      <c r="AA116" s="119"/>
      <c r="AB116" s="119"/>
      <c r="AC116" s="119"/>
      <c r="AD116" s="119"/>
      <c r="AE116" s="119"/>
      <c r="AF116" s="119"/>
      <c r="AG116" s="119"/>
      <c r="AH116" s="119"/>
      <c r="AI116" s="119"/>
      <c r="AJ116" s="157"/>
      <c r="AK116"/>
      <c r="AL116"/>
      <c r="AM116"/>
      <c r="AN116" s="157"/>
      <c r="AO116" s="157"/>
      <c r="AP116" s="157"/>
      <c r="AQ116" s="157"/>
      <c r="AR116" s="157"/>
      <c r="AS116" s="157"/>
      <c r="AT116" s="157"/>
      <c r="AU116" s="157"/>
      <c r="AV116" s="157"/>
      <c r="AW116" s="157"/>
      <c r="AX116" s="157"/>
    </row>
    <row r="117" spans="1:50" s="122" customFormat="1" ht="15.95" hidden="1" customHeight="1" x14ac:dyDescent="0.25">
      <c r="A117" s="239"/>
      <c r="B117" s="193"/>
      <c r="C117" s="193"/>
      <c r="D117" s="198"/>
      <c r="E117" s="199"/>
      <c r="F117" s="200"/>
      <c r="G117" s="197"/>
      <c r="H117" s="364"/>
      <c r="I117" s="365"/>
      <c r="J117" s="119"/>
      <c r="K117" s="119"/>
      <c r="L117" s="119"/>
      <c r="M117" s="119"/>
      <c r="N117" s="119"/>
      <c r="O117" s="119"/>
      <c r="P117" s="161" t="s">
        <v>149</v>
      </c>
      <c r="Q117" s="161" t="s">
        <v>181</v>
      </c>
      <c r="R117" s="161" t="s">
        <v>156</v>
      </c>
      <c r="S117" s="161" t="s">
        <v>156</v>
      </c>
      <c r="T117" s="161" t="s">
        <v>158</v>
      </c>
      <c r="U117" s="161">
        <v>13200</v>
      </c>
      <c r="V117" s="161"/>
      <c r="W117" s="119"/>
      <c r="X117" s="119"/>
      <c r="Y117" s="119"/>
      <c r="Z117" s="119"/>
      <c r="AA117" s="119"/>
      <c r="AB117" s="119"/>
      <c r="AC117" s="119"/>
      <c r="AD117" s="119"/>
      <c r="AE117" s="119"/>
      <c r="AF117" s="119"/>
      <c r="AG117" s="119"/>
      <c r="AH117" s="119"/>
      <c r="AI117" s="119"/>
      <c r="AJ117" s="157"/>
      <c r="AK117"/>
      <c r="AL117"/>
      <c r="AM117"/>
      <c r="AN117" s="157"/>
      <c r="AO117" s="157"/>
      <c r="AP117" s="157"/>
      <c r="AQ117" s="157"/>
      <c r="AR117" s="157"/>
      <c r="AS117" s="157"/>
      <c r="AT117" s="157"/>
      <c r="AU117" s="157"/>
      <c r="AV117" s="157"/>
      <c r="AW117" s="157"/>
      <c r="AX117" s="157"/>
    </row>
    <row r="118" spans="1:50" s="122" customFormat="1" ht="15.95" hidden="1" customHeight="1" x14ac:dyDescent="0.25">
      <c r="A118" s="231"/>
      <c r="B118" s="193"/>
      <c r="C118" s="193"/>
      <c r="D118" s="198"/>
      <c r="E118" s="199"/>
      <c r="F118" s="200"/>
      <c r="G118" s="197"/>
      <c r="H118" s="364"/>
      <c r="I118" s="365"/>
      <c r="J118" s="119"/>
      <c r="K118" s="119"/>
      <c r="L118" s="119"/>
      <c r="M118" s="119"/>
      <c r="N118" s="119"/>
      <c r="O118" s="119"/>
      <c r="P118" s="161"/>
      <c r="Q118" s="161"/>
      <c r="R118" s="161"/>
      <c r="S118" s="161"/>
      <c r="T118" s="161"/>
      <c r="U118" s="161"/>
      <c r="V118" s="161"/>
      <c r="W118" s="119"/>
      <c r="X118" s="119"/>
      <c r="Y118" s="119"/>
      <c r="Z118" s="119"/>
      <c r="AA118" s="119"/>
      <c r="AB118" s="119"/>
      <c r="AC118" s="119"/>
      <c r="AD118" s="119"/>
      <c r="AE118" s="119"/>
      <c r="AF118" s="119"/>
      <c r="AG118" s="119"/>
      <c r="AH118" s="119"/>
      <c r="AI118" s="119"/>
      <c r="AJ118" s="157"/>
      <c r="AK118"/>
      <c r="AL118"/>
      <c r="AM118"/>
      <c r="AN118" s="157"/>
      <c r="AO118" s="157"/>
      <c r="AP118" s="157"/>
      <c r="AQ118" s="157"/>
      <c r="AR118" s="157"/>
      <c r="AS118" s="157"/>
      <c r="AT118" s="157"/>
      <c r="AU118" s="157"/>
      <c r="AV118" s="157"/>
      <c r="AW118" s="157"/>
      <c r="AX118" s="157"/>
    </row>
    <row r="119" spans="1:50" s="122" customFormat="1" ht="15.95" hidden="1" customHeight="1" x14ac:dyDescent="0.25">
      <c r="A119" s="231"/>
      <c r="B119" s="193"/>
      <c r="C119" s="193"/>
      <c r="D119" s="198"/>
      <c r="E119" s="199"/>
      <c r="F119" s="200"/>
      <c r="G119" s="197"/>
      <c r="H119" s="364"/>
      <c r="I119" s="365"/>
      <c r="J119" s="119"/>
      <c r="K119" s="119"/>
      <c r="L119" s="119"/>
      <c r="M119" s="119"/>
      <c r="N119" s="119"/>
      <c r="O119" s="119"/>
      <c r="P119" s="161"/>
      <c r="Q119" s="161"/>
      <c r="R119" s="161"/>
      <c r="S119" s="161"/>
      <c r="T119" s="161"/>
      <c r="U119" s="161"/>
      <c r="V119" s="161"/>
      <c r="W119" s="119"/>
      <c r="X119" s="119"/>
      <c r="Y119" s="119"/>
      <c r="Z119" s="119"/>
      <c r="AA119" s="119"/>
      <c r="AB119" s="119"/>
      <c r="AC119" s="119"/>
      <c r="AD119" s="119"/>
      <c r="AE119" s="119"/>
      <c r="AF119" s="119"/>
      <c r="AG119" s="119"/>
      <c r="AH119" s="119"/>
      <c r="AI119" s="119"/>
      <c r="AJ119" s="157"/>
      <c r="AK119"/>
      <c r="AL119"/>
      <c r="AM119"/>
      <c r="AN119" s="157"/>
      <c r="AO119" s="157"/>
      <c r="AP119" s="157"/>
      <c r="AQ119" s="157"/>
      <c r="AR119" s="157"/>
      <c r="AS119" s="157"/>
      <c r="AT119" s="157"/>
      <c r="AU119" s="157"/>
      <c r="AV119" s="157"/>
      <c r="AW119" s="157"/>
      <c r="AX119" s="157"/>
    </row>
    <row r="120" spans="1:50" s="122" customFormat="1" ht="15.95" hidden="1" customHeight="1" x14ac:dyDescent="0.25">
      <c r="A120" s="231"/>
      <c r="B120" s="193"/>
      <c r="C120" s="193"/>
      <c r="D120" s="198"/>
      <c r="E120" s="199"/>
      <c r="F120" s="200"/>
      <c r="G120" s="197"/>
      <c r="H120" s="364"/>
      <c r="I120" s="365"/>
      <c r="J120" s="119"/>
      <c r="K120" s="119"/>
      <c r="L120" s="119"/>
      <c r="M120" s="119"/>
      <c r="N120" s="119"/>
      <c r="O120" s="119"/>
      <c r="P120" s="161"/>
      <c r="Q120" s="161" t="s">
        <v>162</v>
      </c>
      <c r="R120" s="161" t="s">
        <v>155</v>
      </c>
      <c r="S120" s="161" t="s">
        <v>155</v>
      </c>
      <c r="T120" s="161" t="s">
        <v>157</v>
      </c>
      <c r="U120" s="161">
        <v>13250</v>
      </c>
      <c r="V120" s="161"/>
      <c r="W120" s="119"/>
      <c r="X120" s="119"/>
      <c r="Y120" s="119"/>
      <c r="Z120" s="119"/>
      <c r="AA120" s="119"/>
      <c r="AB120" s="119"/>
      <c r="AC120" s="119"/>
      <c r="AD120" s="119"/>
      <c r="AE120" s="119"/>
      <c r="AF120" s="119"/>
      <c r="AG120" s="119"/>
      <c r="AH120" s="119"/>
      <c r="AI120" s="119"/>
      <c r="AJ120" s="157"/>
      <c r="AK120"/>
      <c r="AL120"/>
      <c r="AM120"/>
      <c r="AN120" s="157"/>
      <c r="AO120" s="157"/>
      <c r="AP120" s="157"/>
      <c r="AQ120" s="157"/>
      <c r="AR120" s="157"/>
      <c r="AS120" s="157"/>
      <c r="AT120" s="157"/>
      <c r="AU120" s="157"/>
      <c r="AV120" s="157"/>
      <c r="AW120" s="157"/>
      <c r="AX120" s="157"/>
    </row>
    <row r="121" spans="1:50" s="122" customFormat="1" ht="15.95" hidden="1" customHeight="1" x14ac:dyDescent="0.25">
      <c r="A121" s="231"/>
      <c r="B121" s="193"/>
      <c r="C121" s="193"/>
      <c r="D121" s="198"/>
      <c r="E121" s="199"/>
      <c r="F121" s="200"/>
      <c r="G121" s="197"/>
      <c r="H121" s="364"/>
      <c r="I121" s="365"/>
      <c r="J121" s="119"/>
      <c r="K121" s="119"/>
      <c r="L121" s="119"/>
      <c r="M121" s="119"/>
      <c r="N121" s="119"/>
      <c r="O121" s="119"/>
      <c r="P121" s="161"/>
      <c r="Q121" s="161"/>
      <c r="R121" s="161"/>
      <c r="S121" s="161"/>
      <c r="T121" s="161"/>
      <c r="U121" s="161"/>
      <c r="V121" s="161"/>
      <c r="W121" s="119"/>
      <c r="X121" s="119"/>
      <c r="Y121" s="119"/>
      <c r="Z121" s="119"/>
      <c r="AA121" s="119"/>
      <c r="AB121" s="119"/>
      <c r="AC121" s="119"/>
      <c r="AD121" s="119"/>
      <c r="AE121" s="119"/>
      <c r="AF121" s="119"/>
      <c r="AG121" s="119"/>
      <c r="AH121" s="119"/>
      <c r="AI121" s="119"/>
      <c r="AJ121" s="157"/>
      <c r="AK121"/>
      <c r="AL121"/>
      <c r="AM121"/>
      <c r="AN121" s="157"/>
      <c r="AO121" s="157"/>
      <c r="AP121" s="157"/>
      <c r="AQ121" s="157"/>
      <c r="AR121" s="157"/>
      <c r="AS121" s="157"/>
      <c r="AT121" s="157"/>
      <c r="AU121" s="157"/>
      <c r="AV121" s="157"/>
      <c r="AW121" s="157"/>
      <c r="AX121" s="157"/>
    </row>
    <row r="122" spans="1:50" s="122" customFormat="1" ht="15.95" hidden="1" customHeight="1" x14ac:dyDescent="0.25">
      <c r="A122" s="240"/>
      <c r="B122" s="223"/>
      <c r="C122" s="208"/>
      <c r="D122" s="224"/>
      <c r="E122" s="225"/>
      <c r="F122" s="208"/>
      <c r="G122" s="197"/>
      <c r="H122" s="364"/>
      <c r="I122" s="365"/>
      <c r="J122" s="119"/>
      <c r="K122" s="119"/>
      <c r="L122" s="119"/>
      <c r="M122" s="119"/>
      <c r="N122" s="119"/>
      <c r="O122" s="119"/>
      <c r="P122" s="161"/>
      <c r="Q122" s="161"/>
      <c r="R122" s="161"/>
      <c r="S122" s="161"/>
      <c r="T122" s="161"/>
      <c r="U122" s="161"/>
      <c r="V122" s="161"/>
      <c r="W122" s="119"/>
      <c r="X122" s="119"/>
      <c r="Y122" s="119"/>
      <c r="Z122" s="119"/>
      <c r="AA122" s="119"/>
      <c r="AB122" s="119"/>
      <c r="AC122" s="119"/>
      <c r="AD122" s="119"/>
      <c r="AE122" s="119"/>
      <c r="AF122" s="119"/>
      <c r="AG122" s="119"/>
      <c r="AH122" s="119"/>
      <c r="AI122" s="119"/>
      <c r="AJ122" s="157"/>
      <c r="AK122"/>
      <c r="AL122"/>
      <c r="AM122"/>
      <c r="AN122" s="157"/>
      <c r="AO122" s="157"/>
      <c r="AP122" s="157"/>
      <c r="AQ122" s="157"/>
      <c r="AR122" s="157"/>
      <c r="AS122" s="157"/>
      <c r="AT122" s="157"/>
      <c r="AU122" s="157"/>
      <c r="AV122" s="157"/>
      <c r="AW122" s="157"/>
      <c r="AX122" s="157"/>
    </row>
    <row r="123" spans="1:50" s="122" customFormat="1" ht="15.95" hidden="1" customHeight="1" x14ac:dyDescent="0.25">
      <c r="A123" s="231"/>
      <c r="B123" s="193"/>
      <c r="C123" s="209"/>
      <c r="D123" s="194"/>
      <c r="E123" s="226"/>
      <c r="F123" s="209"/>
      <c r="G123" s="197"/>
      <c r="H123" s="364"/>
      <c r="I123" s="365"/>
      <c r="J123" s="119"/>
      <c r="K123" s="119"/>
      <c r="L123" s="119"/>
      <c r="M123" s="119"/>
      <c r="N123" s="119"/>
      <c r="O123" s="119"/>
      <c r="P123" s="161" t="s">
        <v>152</v>
      </c>
      <c r="Q123" s="161" t="s">
        <v>182</v>
      </c>
      <c r="R123" s="161" t="s">
        <v>183</v>
      </c>
      <c r="S123" s="161" t="s">
        <v>183</v>
      </c>
      <c r="T123" s="161" t="s">
        <v>158</v>
      </c>
      <c r="U123" s="161">
        <v>13200</v>
      </c>
      <c r="V123" s="161"/>
      <c r="W123" s="119"/>
      <c r="X123" s="119"/>
      <c r="Y123" s="119"/>
      <c r="Z123" s="119"/>
      <c r="AA123" s="119"/>
      <c r="AB123" s="119"/>
      <c r="AC123" s="119"/>
      <c r="AD123" s="119"/>
      <c r="AE123" s="119"/>
      <c r="AF123" s="119"/>
      <c r="AG123" s="119"/>
      <c r="AH123" s="119"/>
      <c r="AI123" s="119"/>
      <c r="AJ123" s="157"/>
      <c r="AK123"/>
      <c r="AL123"/>
      <c r="AM123"/>
      <c r="AN123" s="157"/>
      <c r="AO123" s="157"/>
      <c r="AP123" s="157"/>
      <c r="AQ123" s="157"/>
      <c r="AR123" s="157"/>
      <c r="AS123" s="157"/>
      <c r="AT123" s="157"/>
      <c r="AU123" s="157"/>
      <c r="AV123" s="157"/>
      <c r="AW123" s="157"/>
      <c r="AX123" s="157"/>
    </row>
    <row r="124" spans="1:50" s="122" customFormat="1" ht="15.95" hidden="1" customHeight="1" x14ac:dyDescent="0.25">
      <c r="A124" s="240"/>
      <c r="B124" s="223"/>
      <c r="C124" s="208"/>
      <c r="D124" s="227"/>
      <c r="E124" s="225"/>
      <c r="F124" s="208"/>
      <c r="G124" s="197"/>
      <c r="H124" s="364"/>
      <c r="I124" s="365"/>
      <c r="J124" s="119"/>
      <c r="K124" s="119"/>
      <c r="L124" s="119"/>
      <c r="M124" s="119"/>
      <c r="N124" s="119"/>
      <c r="O124" s="119"/>
      <c r="P124" s="161"/>
      <c r="Q124" s="161" t="s">
        <v>175</v>
      </c>
      <c r="R124" s="161" t="s">
        <v>175</v>
      </c>
      <c r="S124" s="161" t="s">
        <v>175</v>
      </c>
      <c r="T124" s="161" t="s">
        <v>158</v>
      </c>
      <c r="U124" s="161">
        <v>13200</v>
      </c>
      <c r="V124" s="161"/>
      <c r="W124" s="119"/>
      <c r="X124" s="119"/>
      <c r="Y124" s="119"/>
      <c r="Z124" s="119"/>
      <c r="AA124" s="119"/>
      <c r="AB124" s="119"/>
      <c r="AC124" s="119"/>
      <c r="AD124" s="119"/>
      <c r="AE124" s="119"/>
      <c r="AF124" s="119"/>
      <c r="AG124" s="119"/>
      <c r="AH124" s="119"/>
      <c r="AI124" s="119"/>
      <c r="AJ124" s="157"/>
      <c r="AK124"/>
      <c r="AL124"/>
      <c r="AM124"/>
      <c r="AN124" s="157"/>
      <c r="AO124" s="157"/>
      <c r="AP124" s="157"/>
      <c r="AQ124" s="157"/>
      <c r="AR124" s="157"/>
      <c r="AS124" s="157"/>
      <c r="AT124" s="157"/>
      <c r="AU124" s="157"/>
      <c r="AV124" s="157"/>
      <c r="AW124" s="157"/>
      <c r="AX124" s="157"/>
    </row>
    <row r="125" spans="1:50" s="122" customFormat="1" ht="20.100000000000001" hidden="1" customHeight="1" x14ac:dyDescent="0.25">
      <c r="A125" s="232"/>
      <c r="B125" s="241"/>
      <c r="C125" s="242"/>
      <c r="D125" s="234"/>
      <c r="E125" s="243"/>
      <c r="F125" s="242"/>
      <c r="G125" s="237"/>
      <c r="H125" s="368"/>
      <c r="I125" s="369"/>
      <c r="J125" s="119"/>
      <c r="K125" s="119"/>
      <c r="L125" s="119"/>
      <c r="M125" s="119"/>
      <c r="N125" s="119"/>
      <c r="O125" s="119"/>
      <c r="P125" s="161"/>
      <c r="Q125" s="161" t="s">
        <v>164</v>
      </c>
      <c r="R125" s="161" t="s">
        <v>165</v>
      </c>
      <c r="S125" s="161" t="s">
        <v>165</v>
      </c>
      <c r="T125" s="161" t="s">
        <v>166</v>
      </c>
      <c r="U125" s="161">
        <v>10000</v>
      </c>
      <c r="V125" s="161"/>
      <c r="W125" s="119"/>
      <c r="X125" s="119"/>
      <c r="Y125" s="119"/>
      <c r="Z125" s="119"/>
      <c r="AA125" s="119"/>
      <c r="AB125" s="119"/>
      <c r="AC125" s="119"/>
      <c r="AD125" s="119"/>
      <c r="AE125" s="119"/>
      <c r="AF125" s="119"/>
      <c r="AG125" s="119"/>
      <c r="AH125" s="119"/>
      <c r="AI125" s="119"/>
      <c r="AJ125" s="157"/>
      <c r="AK125"/>
      <c r="AL125"/>
      <c r="AM125"/>
      <c r="AN125" s="157"/>
      <c r="AO125" s="157"/>
      <c r="AP125" s="157"/>
      <c r="AQ125" s="157"/>
      <c r="AR125" s="157"/>
      <c r="AS125" s="157"/>
      <c r="AT125" s="157"/>
      <c r="AU125" s="157"/>
      <c r="AV125" s="157"/>
      <c r="AW125" s="157"/>
      <c r="AX125" s="157"/>
    </row>
    <row r="126" spans="1:50" ht="18" customHeight="1" x14ac:dyDescent="0.25">
      <c r="A126" s="313"/>
      <c r="B126" s="313"/>
      <c r="C126" s="313"/>
      <c r="D126" s="313"/>
      <c r="E126" s="383" t="s">
        <v>113</v>
      </c>
      <c r="F126" s="383"/>
      <c r="G126" s="383"/>
      <c r="H126" s="384">
        <f>SUM(H22:H46)</f>
        <v>188000</v>
      </c>
      <c r="I126" s="385"/>
      <c r="Q126" s="114"/>
      <c r="R126" s="114"/>
      <c r="S126" s="114"/>
      <c r="T126" s="114"/>
      <c r="U126" s="114"/>
      <c r="V126" s="114"/>
      <c r="W126" s="114"/>
      <c r="AJ126" s="156"/>
    </row>
    <row r="127" spans="1:50" ht="18" customHeight="1" x14ac:dyDescent="0.25">
      <c r="A127" s="141"/>
      <c r="B127" s="141"/>
      <c r="C127" s="141"/>
      <c r="D127" s="141"/>
      <c r="E127" s="383" t="str">
        <f>CONCATENATE("IGST Amount  @18",".0%")</f>
        <v>IGST Amount  @18.0%</v>
      </c>
      <c r="F127" s="383"/>
      <c r="G127" s="383"/>
      <c r="H127" s="403">
        <f>H126*18/100</f>
        <v>33840</v>
      </c>
      <c r="I127" s="404"/>
      <c r="Q127" s="114"/>
      <c r="R127" s="114"/>
      <c r="S127" s="114"/>
      <c r="T127" s="114"/>
      <c r="U127" s="114"/>
      <c r="V127" s="114"/>
      <c r="W127" s="114"/>
      <c r="AJ127" s="156"/>
    </row>
    <row r="128" spans="1:50" ht="15.95" hidden="1" customHeight="1" x14ac:dyDescent="0.25">
      <c r="A128" s="114"/>
      <c r="B128" s="114"/>
      <c r="C128" s="114"/>
      <c r="D128" s="141"/>
      <c r="E128" s="141"/>
      <c r="F128" s="141"/>
      <c r="G128" s="210"/>
      <c r="H128" s="403"/>
      <c r="I128" s="404"/>
      <c r="AJ128" s="156"/>
    </row>
    <row r="129" spans="1:50" s="114" customFormat="1" ht="18" customHeight="1" x14ac:dyDescent="0.25">
      <c r="D129" s="141"/>
      <c r="E129" s="383" t="s">
        <v>136</v>
      </c>
      <c r="F129" s="383"/>
      <c r="G129" s="383"/>
      <c r="H129" s="405">
        <f>SUM(H126:I128)</f>
        <v>221840</v>
      </c>
      <c r="I129" s="406"/>
      <c r="Q129" s="156"/>
      <c r="R129" s="156"/>
      <c r="S129" s="156"/>
      <c r="T129" s="156"/>
      <c r="U129" s="156"/>
      <c r="V129" s="156"/>
      <c r="W129" s="156"/>
      <c r="AJ129" s="156"/>
      <c r="AK129"/>
      <c r="AL129"/>
      <c r="AM129"/>
      <c r="AN129" s="157"/>
      <c r="AO129" s="157"/>
      <c r="AP129" s="157"/>
      <c r="AQ129" s="157"/>
      <c r="AR129" s="157"/>
      <c r="AS129" s="157"/>
      <c r="AT129" s="157"/>
      <c r="AU129" s="157"/>
      <c r="AV129" s="157"/>
      <c r="AW129" s="157"/>
      <c r="AX129" s="157"/>
    </row>
    <row r="130" spans="1:50" s="114" customFormat="1" ht="3" customHeight="1" x14ac:dyDescent="0.25">
      <c r="J130" s="142"/>
      <c r="Q130" s="156"/>
      <c r="R130" s="156"/>
      <c r="S130" s="156"/>
      <c r="T130" s="156"/>
      <c r="U130" s="156"/>
      <c r="V130" s="156"/>
      <c r="W130" s="156"/>
      <c r="AJ130" s="157"/>
      <c r="AK130"/>
      <c r="AL130"/>
      <c r="AM130"/>
      <c r="AN130" s="157"/>
      <c r="AO130" s="157"/>
      <c r="AP130" s="157"/>
      <c r="AQ130" s="157"/>
      <c r="AR130" s="157"/>
      <c r="AS130" s="157"/>
      <c r="AT130" s="157"/>
      <c r="AU130" s="157"/>
      <c r="AV130" s="157"/>
      <c r="AW130" s="157"/>
      <c r="AX130" s="157"/>
    </row>
    <row r="131" spans="1:50" s="114" customFormat="1" ht="15.95" customHeight="1" x14ac:dyDescent="0.25">
      <c r="A131" s="407"/>
      <c r="B131" s="408"/>
      <c r="C131" s="408"/>
      <c r="D131" s="408"/>
      <c r="E131" s="143"/>
      <c r="F131" s="144"/>
      <c r="G131" s="144"/>
      <c r="H131" s="409">
        <f>SUM(H126:I128)</f>
        <v>221840</v>
      </c>
      <c r="I131" s="410"/>
      <c r="J131" s="145"/>
      <c r="Q131" s="156"/>
      <c r="R131" s="156"/>
      <c r="S131" s="156"/>
      <c r="T131" s="156"/>
      <c r="U131" s="156"/>
      <c r="V131" s="156"/>
      <c r="W131" s="156"/>
      <c r="AJ131" s="157"/>
      <c r="AK131"/>
      <c r="AL131"/>
      <c r="AM131"/>
      <c r="AN131" s="157"/>
      <c r="AO131" s="157"/>
      <c r="AP131" s="157"/>
      <c r="AQ131" s="157"/>
      <c r="AR131" s="157"/>
      <c r="AS131" s="157"/>
      <c r="AT131" s="157"/>
      <c r="AU131" s="157"/>
      <c r="AV131" s="157"/>
      <c r="AW131" s="157"/>
      <c r="AX131" s="157"/>
    </row>
    <row r="132" spans="1:50" s="114" customFormat="1" ht="15.95" customHeight="1" x14ac:dyDescent="0.25">
      <c r="A132" s="387" t="s">
        <v>254</v>
      </c>
      <c r="B132" s="388"/>
      <c r="C132" s="388"/>
      <c r="D132" s="388"/>
      <c r="E132" s="388"/>
      <c r="F132" s="388"/>
      <c r="G132" s="388"/>
      <c r="H132" s="388"/>
      <c r="I132" s="389"/>
      <c r="J132" s="119"/>
      <c r="Q132" s="156"/>
      <c r="R132" s="156"/>
      <c r="S132" s="156"/>
      <c r="T132" s="156"/>
      <c r="U132" s="156"/>
      <c r="V132" s="156"/>
      <c r="W132" s="156"/>
      <c r="AJ132" s="157"/>
      <c r="AK132"/>
      <c r="AL132"/>
      <c r="AM132"/>
      <c r="AN132" s="157"/>
      <c r="AO132" s="157"/>
      <c r="AP132" s="157"/>
      <c r="AQ132" s="157"/>
      <c r="AR132" s="157"/>
      <c r="AS132" s="157"/>
      <c r="AT132" s="157"/>
      <c r="AU132" s="157"/>
      <c r="AV132" s="157"/>
      <c r="AW132" s="157"/>
      <c r="AX132" s="157"/>
    </row>
    <row r="133" spans="1:50" s="114" customFormat="1" ht="15.95" customHeight="1" x14ac:dyDescent="0.25">
      <c r="A133" s="146"/>
      <c r="B133" s="147"/>
      <c r="C133" s="147"/>
      <c r="D133" s="147"/>
      <c r="E133" s="390" t="s">
        <v>48</v>
      </c>
      <c r="F133" s="390"/>
      <c r="G133" s="390"/>
      <c r="H133" s="391">
        <f>IF(G5="","",G5+120)</f>
        <v>44258</v>
      </c>
      <c r="I133" s="392"/>
      <c r="Q133" s="156"/>
      <c r="R133" s="156"/>
      <c r="S133" s="156"/>
      <c r="T133" s="156"/>
      <c r="U133" s="156"/>
      <c r="V133" s="156"/>
      <c r="W133" s="156"/>
      <c r="AJ133" s="157"/>
      <c r="AK133"/>
      <c r="AL133"/>
      <c r="AM133"/>
      <c r="AN133" s="157"/>
      <c r="AO133" s="157"/>
      <c r="AP133" s="157"/>
      <c r="AQ133" s="157"/>
      <c r="AR133" s="157"/>
      <c r="AS133" s="157"/>
      <c r="AT133" s="157"/>
      <c r="AU133" s="157"/>
      <c r="AV133" s="157"/>
      <c r="AW133" s="157"/>
      <c r="AX133" s="157"/>
    </row>
    <row r="134" spans="1:50" s="114" customFormat="1" ht="4.5" customHeight="1" x14ac:dyDescent="0.25">
      <c r="H134" s="148"/>
      <c r="Q134" s="156"/>
      <c r="R134" s="156"/>
      <c r="S134" s="156"/>
      <c r="T134" s="156"/>
      <c r="U134" s="156"/>
      <c r="V134" s="156"/>
      <c r="W134" s="156"/>
      <c r="AJ134" s="157"/>
      <c r="AK134"/>
      <c r="AL134"/>
      <c r="AM134"/>
      <c r="AN134" s="157"/>
      <c r="AO134" s="157"/>
      <c r="AP134" s="157"/>
      <c r="AQ134" s="157"/>
      <c r="AR134" s="157"/>
      <c r="AS134" s="157"/>
      <c r="AT134" s="157"/>
      <c r="AU134" s="157"/>
      <c r="AV134" s="157"/>
      <c r="AW134" s="157"/>
      <c r="AX134" s="157"/>
    </row>
    <row r="135" spans="1:50" s="114" customFormat="1" ht="15.95" customHeight="1" x14ac:dyDescent="0.25">
      <c r="A135" s="211" t="s">
        <v>47</v>
      </c>
      <c r="Q135" s="156"/>
      <c r="R135" s="156"/>
      <c r="S135" s="156"/>
      <c r="T135" s="156"/>
      <c r="U135" s="156"/>
      <c r="V135" s="156"/>
      <c r="W135" s="156"/>
      <c r="AJ135" s="157"/>
      <c r="AK135"/>
      <c r="AL135"/>
      <c r="AM135"/>
      <c r="AN135" s="157"/>
      <c r="AO135" s="157"/>
      <c r="AP135" s="157"/>
      <c r="AQ135" s="157"/>
      <c r="AR135" s="157"/>
      <c r="AS135" s="157"/>
      <c r="AT135" s="157"/>
      <c r="AU135" s="157"/>
      <c r="AV135" s="157"/>
      <c r="AW135" s="157"/>
      <c r="AX135" s="157"/>
    </row>
    <row r="136" spans="1:50" s="114" customFormat="1" ht="15.95" customHeight="1" x14ac:dyDescent="0.25">
      <c r="A136" s="114" t="s">
        <v>195</v>
      </c>
      <c r="Q136" s="156"/>
      <c r="R136" s="156"/>
      <c r="S136" s="156"/>
      <c r="T136" s="156"/>
      <c r="U136" s="156"/>
      <c r="V136" s="156"/>
      <c r="W136" s="156"/>
      <c r="AJ136" s="157"/>
      <c r="AK136"/>
      <c r="AL136"/>
      <c r="AM136"/>
      <c r="AN136" s="157"/>
      <c r="AO136" s="157"/>
      <c r="AP136" s="157"/>
      <c r="AQ136" s="157"/>
      <c r="AR136" s="157"/>
      <c r="AS136" s="157"/>
      <c r="AT136" s="157"/>
      <c r="AU136" s="157"/>
      <c r="AV136" s="157"/>
      <c r="AW136" s="157"/>
      <c r="AX136" s="157"/>
    </row>
    <row r="137" spans="1:50" s="114" customFormat="1" ht="3" customHeight="1" x14ac:dyDescent="0.25">
      <c r="F137" s="149"/>
      <c r="G137" s="149"/>
      <c r="Q137" s="156"/>
      <c r="R137" s="156"/>
      <c r="S137" s="156"/>
      <c r="T137" s="156"/>
      <c r="U137" s="156"/>
      <c r="V137" s="156"/>
      <c r="W137" s="156"/>
      <c r="AJ137" s="157"/>
      <c r="AK137"/>
      <c r="AL137"/>
      <c r="AM137"/>
      <c r="AN137" s="157"/>
      <c r="AO137" s="157"/>
      <c r="AP137" s="157"/>
      <c r="AQ137" s="157"/>
      <c r="AR137" s="157"/>
      <c r="AS137" s="157"/>
      <c r="AT137" s="157"/>
      <c r="AU137" s="157"/>
      <c r="AV137" s="157"/>
      <c r="AW137" s="157"/>
      <c r="AX137" s="157"/>
    </row>
    <row r="138" spans="1:50" s="114" customFormat="1" ht="15.95" customHeight="1" x14ac:dyDescent="0.25">
      <c r="A138" s="212" t="s">
        <v>45</v>
      </c>
      <c r="Q138" s="156"/>
      <c r="R138" s="156"/>
      <c r="S138" s="156"/>
      <c r="T138" s="156"/>
      <c r="U138" s="156"/>
      <c r="V138" s="156"/>
      <c r="W138" s="156"/>
      <c r="AJ138" s="157"/>
      <c r="AK138"/>
      <c r="AL138"/>
      <c r="AM138"/>
      <c r="AN138" s="157"/>
      <c r="AO138" s="157"/>
      <c r="AP138" s="157"/>
      <c r="AQ138" s="157"/>
      <c r="AR138" s="157"/>
      <c r="AS138" s="157"/>
      <c r="AT138" s="157"/>
      <c r="AU138" s="157"/>
      <c r="AV138" s="157"/>
      <c r="AW138" s="157"/>
      <c r="AX138" s="157"/>
    </row>
    <row r="139" spans="1:50" s="114" customFormat="1" ht="15.95" customHeight="1" x14ac:dyDescent="0.25">
      <c r="A139" s="114" t="s">
        <v>44</v>
      </c>
      <c r="Q139" s="156"/>
      <c r="R139" s="156"/>
      <c r="S139" s="156"/>
      <c r="T139" s="156"/>
      <c r="U139" s="156"/>
      <c r="V139" s="156"/>
      <c r="W139" s="156"/>
      <c r="AJ139" s="157"/>
      <c r="AK139"/>
      <c r="AL139"/>
      <c r="AM139"/>
      <c r="AN139" s="157"/>
      <c r="AO139" s="157"/>
      <c r="AP139" s="157"/>
      <c r="AQ139" s="157"/>
      <c r="AR139" s="157"/>
      <c r="AS139" s="157"/>
      <c r="AT139" s="157"/>
      <c r="AU139" s="157"/>
      <c r="AV139" s="157"/>
      <c r="AW139" s="157"/>
      <c r="AX139" s="157"/>
    </row>
    <row r="140" spans="1:50" s="114" customFormat="1" ht="15.95" customHeight="1" x14ac:dyDescent="0.25">
      <c r="A140" s="114" t="s">
        <v>196</v>
      </c>
      <c r="Q140" s="156"/>
      <c r="R140" s="156"/>
      <c r="S140" s="156"/>
      <c r="T140" s="156"/>
      <c r="U140" s="156"/>
      <c r="V140" s="156"/>
      <c r="W140" s="156"/>
      <c r="AJ140" s="157"/>
      <c r="AK140"/>
      <c r="AL140"/>
      <c r="AM140"/>
      <c r="AN140" s="157"/>
      <c r="AO140" s="157"/>
      <c r="AP140" s="157"/>
      <c r="AQ140" s="157"/>
      <c r="AR140" s="157"/>
      <c r="AS140" s="157"/>
      <c r="AT140" s="157"/>
      <c r="AU140" s="157"/>
      <c r="AV140" s="157"/>
      <c r="AW140" s="157"/>
      <c r="AX140" s="157"/>
    </row>
    <row r="141" spans="1:50" s="114" customFormat="1" ht="15.95" customHeight="1" x14ac:dyDescent="0.25">
      <c r="A141" s="118" t="s">
        <v>197</v>
      </c>
      <c r="C141" s="211"/>
      <c r="D141" s="211"/>
      <c r="Q141" s="156"/>
      <c r="R141" s="156"/>
      <c r="S141" s="156"/>
      <c r="T141" s="156"/>
      <c r="U141" s="156"/>
      <c r="V141" s="156"/>
      <c r="W141" s="156"/>
      <c r="AJ141" s="157"/>
      <c r="AK141"/>
      <c r="AL141"/>
      <c r="AM141"/>
      <c r="AN141" s="157"/>
      <c r="AO141" s="157"/>
      <c r="AP141" s="157"/>
      <c r="AQ141" s="157"/>
      <c r="AR141" s="157"/>
      <c r="AS141" s="157"/>
      <c r="AT141" s="157"/>
      <c r="AU141" s="157"/>
      <c r="AV141" s="157"/>
      <c r="AW141" s="157"/>
      <c r="AX141" s="157"/>
    </row>
    <row r="142" spans="1:50" s="114" customFormat="1" ht="15.95" customHeight="1" x14ac:dyDescent="0.25">
      <c r="A142" s="118" t="s">
        <v>198</v>
      </c>
      <c r="Q142" s="156"/>
      <c r="R142" s="156"/>
      <c r="S142" s="156"/>
      <c r="T142" s="156"/>
      <c r="U142" s="156"/>
      <c r="V142" s="156"/>
      <c r="W142" s="156"/>
      <c r="AJ142" s="157"/>
      <c r="AK142"/>
      <c r="AL142"/>
      <c r="AM142"/>
      <c r="AN142" s="157"/>
      <c r="AO142" s="157"/>
      <c r="AP142" s="157"/>
      <c r="AQ142" s="157"/>
      <c r="AR142" s="157"/>
      <c r="AS142" s="157"/>
      <c r="AT142" s="157"/>
      <c r="AU142" s="157"/>
      <c r="AV142" s="157"/>
      <c r="AW142" s="157"/>
      <c r="AX142" s="157"/>
    </row>
    <row r="143" spans="1:50" s="114" customFormat="1" ht="2.1" customHeight="1" x14ac:dyDescent="0.25">
      <c r="A143" s="118"/>
      <c r="Q143" s="156"/>
      <c r="R143" s="156"/>
      <c r="S143" s="156"/>
      <c r="T143" s="156"/>
      <c r="U143" s="156"/>
      <c r="V143" s="156"/>
      <c r="W143" s="156"/>
      <c r="AJ143" s="157"/>
      <c r="AK143"/>
      <c r="AL143"/>
      <c r="AM143"/>
      <c r="AN143" s="157"/>
      <c r="AO143" s="157"/>
      <c r="AP143" s="157"/>
      <c r="AQ143" s="157"/>
      <c r="AR143" s="157"/>
      <c r="AS143" s="157"/>
      <c r="AT143" s="157"/>
      <c r="AU143" s="157"/>
      <c r="AV143" s="157"/>
      <c r="AW143" s="157"/>
      <c r="AX143" s="157"/>
    </row>
    <row r="144" spans="1:50" s="114" customFormat="1" ht="15.95" customHeight="1" x14ac:dyDescent="0.25">
      <c r="A144" s="114" t="s">
        <v>137</v>
      </c>
      <c r="F144" s="213" t="s">
        <v>37</v>
      </c>
      <c r="Q144" s="156"/>
      <c r="R144" s="156"/>
      <c r="S144" s="156"/>
      <c r="T144" s="156"/>
      <c r="U144" s="156"/>
      <c r="V144" s="156"/>
      <c r="W144" s="156"/>
      <c r="AJ144" s="157"/>
      <c r="AK144"/>
      <c r="AL144"/>
      <c r="AM144"/>
      <c r="AN144" s="157"/>
      <c r="AO144" s="157"/>
      <c r="AP144" s="157"/>
      <c r="AQ144" s="157"/>
      <c r="AR144" s="157"/>
      <c r="AS144" s="157"/>
      <c r="AT144" s="157"/>
      <c r="AU144" s="157"/>
      <c r="AV144" s="157"/>
      <c r="AW144" s="157"/>
      <c r="AX144" s="157"/>
    </row>
    <row r="145" spans="1:39" s="157" customFormat="1" ht="6" customHeight="1" x14ac:dyDescent="0.25">
      <c r="A145" s="114"/>
      <c r="B145" s="150"/>
      <c r="C145" s="150"/>
      <c r="D145" s="150"/>
      <c r="E145" s="113"/>
      <c r="F145" s="113"/>
      <c r="G145" s="213"/>
      <c r="H145" s="213"/>
      <c r="I145" s="213"/>
      <c r="J145" s="113"/>
      <c r="K145" s="113"/>
      <c r="L145" s="113"/>
      <c r="M145" s="113"/>
      <c r="N145" s="113"/>
      <c r="O145" s="113"/>
      <c r="P145" s="113"/>
      <c r="Q145" s="113"/>
      <c r="R145" s="113"/>
      <c r="S145" s="113"/>
      <c r="T145" s="113"/>
      <c r="U145" s="113"/>
      <c r="V145" s="113"/>
      <c r="W145" s="113"/>
      <c r="X145" s="113"/>
      <c r="Y145" s="113"/>
      <c r="Z145" s="113"/>
      <c r="AA145" s="113"/>
      <c r="AB145" s="113"/>
      <c r="AC145" s="113"/>
      <c r="AD145" s="113"/>
      <c r="AE145" s="113"/>
      <c r="AF145" s="113"/>
      <c r="AG145" s="113"/>
      <c r="AH145" s="113"/>
      <c r="AI145" s="113"/>
      <c r="AK145"/>
      <c r="AL145"/>
      <c r="AM145"/>
    </row>
    <row r="146" spans="1:39" s="157" customFormat="1" ht="15.95" customHeight="1" x14ac:dyDescent="0.25">
      <c r="A146" s="393" t="s">
        <v>138</v>
      </c>
      <c r="B146" s="394"/>
      <c r="C146" s="394"/>
      <c r="D146" s="395"/>
      <c r="E146" s="150"/>
      <c r="F146" s="402" t="s">
        <v>139</v>
      </c>
      <c r="G146" s="402"/>
      <c r="H146" s="402"/>
      <c r="I146" s="402"/>
      <c r="J146" s="113"/>
      <c r="K146" s="113"/>
      <c r="L146" s="113"/>
      <c r="M146" s="113"/>
      <c r="N146" s="113"/>
      <c r="O146" s="113"/>
      <c r="P146" s="113"/>
      <c r="Q146" s="113"/>
      <c r="R146" s="113"/>
      <c r="S146" s="113"/>
      <c r="T146" s="113"/>
      <c r="U146" s="113"/>
      <c r="V146" s="113"/>
      <c r="W146" s="113"/>
      <c r="X146" s="113"/>
      <c r="Y146" s="113"/>
      <c r="Z146" s="113"/>
      <c r="AA146" s="113"/>
      <c r="AB146" s="113"/>
      <c r="AC146" s="113"/>
      <c r="AD146" s="113"/>
      <c r="AE146" s="113"/>
      <c r="AF146" s="113"/>
      <c r="AG146" s="113"/>
      <c r="AH146" s="113"/>
      <c r="AI146" s="113"/>
      <c r="AK146"/>
      <c r="AL146"/>
      <c r="AM146"/>
    </row>
    <row r="147" spans="1:39" s="157" customFormat="1" ht="15.95" customHeight="1" x14ac:dyDescent="0.25">
      <c r="A147" s="396"/>
      <c r="B147" s="397"/>
      <c r="C147" s="397"/>
      <c r="D147" s="398"/>
      <c r="E147" s="114"/>
      <c r="F147" s="113"/>
      <c r="G147" s="113"/>
      <c r="H147" s="113"/>
      <c r="I147" s="113"/>
      <c r="J147" s="113"/>
      <c r="K147" s="113"/>
      <c r="L147" s="113"/>
      <c r="M147" s="113"/>
      <c r="N147" s="113"/>
      <c r="O147" s="113"/>
      <c r="P147" s="113"/>
      <c r="Q147" s="113"/>
      <c r="R147" s="113"/>
      <c r="S147" s="113"/>
      <c r="T147" s="113"/>
      <c r="U147" s="113"/>
      <c r="V147" s="113"/>
      <c r="W147" s="113"/>
      <c r="X147" s="113"/>
      <c r="Y147" s="113"/>
      <c r="Z147" s="113"/>
      <c r="AA147" s="113"/>
      <c r="AB147" s="113"/>
      <c r="AC147" s="113"/>
      <c r="AD147" s="113"/>
      <c r="AE147" s="113"/>
      <c r="AF147" s="113"/>
      <c r="AG147" s="113"/>
      <c r="AH147" s="113"/>
      <c r="AI147" s="113"/>
      <c r="AK147"/>
      <c r="AL147"/>
      <c r="AM147"/>
    </row>
    <row r="148" spans="1:39" s="157" customFormat="1" ht="15.95" customHeight="1" x14ac:dyDescent="0.25">
      <c r="A148" s="396"/>
      <c r="B148" s="397"/>
      <c r="C148" s="397"/>
      <c r="D148" s="398"/>
      <c r="E148" s="114"/>
      <c r="F148" s="402" t="s">
        <v>35</v>
      </c>
      <c r="G148" s="402"/>
      <c r="H148" s="402"/>
      <c r="I148" s="402"/>
      <c r="J148" s="113"/>
      <c r="K148" s="113"/>
      <c r="L148" s="113"/>
      <c r="M148" s="113"/>
      <c r="N148" s="113"/>
      <c r="O148" s="113"/>
      <c r="P148" s="113"/>
      <c r="Q148" s="113"/>
      <c r="R148" s="113"/>
      <c r="S148" s="113"/>
      <c r="T148" s="113"/>
      <c r="U148" s="113"/>
      <c r="V148" s="113"/>
      <c r="W148" s="113"/>
      <c r="X148" s="113"/>
      <c r="Y148" s="113"/>
      <c r="Z148" s="113"/>
      <c r="AA148" s="113"/>
      <c r="AB148" s="113"/>
      <c r="AC148" s="113"/>
      <c r="AD148" s="113"/>
      <c r="AE148" s="113"/>
      <c r="AF148" s="113"/>
      <c r="AG148" s="113"/>
      <c r="AH148" s="113"/>
      <c r="AI148" s="113"/>
      <c r="AK148"/>
      <c r="AL148"/>
      <c r="AM148"/>
    </row>
    <row r="149" spans="1:39" s="157" customFormat="1" ht="7.5" customHeight="1" x14ac:dyDescent="0.25">
      <c r="A149" s="399"/>
      <c r="B149" s="400"/>
      <c r="C149" s="400"/>
      <c r="D149" s="401"/>
      <c r="E149" s="114"/>
      <c r="F149" s="113"/>
      <c r="G149" s="113"/>
      <c r="H149" s="113"/>
      <c r="I149" s="113"/>
      <c r="J149" s="113"/>
      <c r="K149" s="113"/>
      <c r="L149" s="113"/>
      <c r="M149" s="113"/>
      <c r="N149" s="113"/>
      <c r="O149" s="113"/>
      <c r="P149" s="113"/>
      <c r="Q149" s="113"/>
      <c r="R149" s="113"/>
      <c r="S149" s="113"/>
      <c r="T149" s="113"/>
      <c r="U149" s="113"/>
      <c r="V149" s="113"/>
      <c r="W149" s="113"/>
      <c r="X149" s="113"/>
      <c r="Y149" s="113"/>
      <c r="Z149" s="113"/>
      <c r="AA149" s="113"/>
      <c r="AB149" s="113"/>
      <c r="AC149" s="113"/>
      <c r="AD149" s="113"/>
      <c r="AE149" s="113"/>
      <c r="AF149" s="113"/>
      <c r="AG149" s="113"/>
      <c r="AH149" s="113"/>
      <c r="AI149" s="113"/>
      <c r="AK149"/>
      <c r="AL149"/>
      <c r="AM149"/>
    </row>
    <row r="150" spans="1:39" s="157" customFormat="1" ht="2.1" customHeight="1" x14ac:dyDescent="0.25">
      <c r="A150" s="114"/>
      <c r="B150" s="114"/>
      <c r="C150" s="114"/>
      <c r="D150" s="114"/>
      <c r="E150" s="114"/>
      <c r="F150" s="114"/>
      <c r="G150" s="114"/>
      <c r="H150" s="114"/>
      <c r="I150" s="114"/>
      <c r="J150" s="113"/>
      <c r="K150" s="113"/>
      <c r="L150" s="113"/>
      <c r="M150" s="113"/>
      <c r="N150" s="113"/>
      <c r="O150" s="113"/>
      <c r="P150" s="113"/>
      <c r="Q150" s="113"/>
      <c r="R150" s="113"/>
      <c r="S150" s="113"/>
      <c r="T150" s="113"/>
      <c r="U150" s="113"/>
      <c r="V150" s="113"/>
      <c r="W150" s="113"/>
      <c r="X150" s="113"/>
      <c r="Y150" s="113"/>
      <c r="Z150" s="113"/>
      <c r="AA150" s="113"/>
      <c r="AB150" s="113"/>
      <c r="AC150" s="113"/>
      <c r="AD150" s="113"/>
      <c r="AE150" s="113"/>
      <c r="AF150" s="113"/>
      <c r="AG150" s="113"/>
      <c r="AH150" s="113"/>
      <c r="AI150" s="113"/>
      <c r="AK150"/>
      <c r="AL150"/>
      <c r="AM150"/>
    </row>
    <row r="151" spans="1:39" s="157" customFormat="1" ht="4.5" customHeight="1" x14ac:dyDescent="0.25">
      <c r="A151" s="151"/>
      <c r="B151" s="151"/>
      <c r="C151" s="151"/>
      <c r="D151" s="151"/>
      <c r="E151" s="151"/>
      <c r="F151" s="151"/>
      <c r="G151" s="151"/>
      <c r="H151" s="151"/>
      <c r="I151" s="151"/>
      <c r="J151" s="113"/>
      <c r="K151" s="113"/>
      <c r="L151" s="113"/>
      <c r="M151" s="113"/>
      <c r="N151" s="113"/>
      <c r="O151" s="113"/>
      <c r="P151" s="113"/>
      <c r="Q151" s="113"/>
      <c r="R151" s="113"/>
      <c r="S151" s="113"/>
      <c r="T151" s="113"/>
      <c r="U151" s="113"/>
      <c r="V151" s="113"/>
      <c r="W151" s="113"/>
      <c r="X151" s="113"/>
      <c r="Y151" s="113"/>
      <c r="Z151" s="113"/>
      <c r="AA151" s="113"/>
      <c r="AB151" s="113"/>
      <c r="AC151" s="113"/>
      <c r="AD151" s="113"/>
      <c r="AE151" s="113"/>
      <c r="AF151" s="113"/>
      <c r="AG151" s="113"/>
      <c r="AH151" s="113"/>
      <c r="AI151" s="113"/>
      <c r="AK151"/>
      <c r="AL151"/>
      <c r="AM151"/>
    </row>
    <row r="152" spans="1:39" s="157" customFormat="1" ht="17.25" customHeight="1" thickBot="1" x14ac:dyDescent="0.3">
      <c r="A152" s="491" t="s">
        <v>34</v>
      </c>
      <c r="B152" s="152"/>
      <c r="C152" s="152"/>
      <c r="D152" s="152"/>
      <c r="E152" s="152"/>
      <c r="F152" s="152"/>
      <c r="G152" s="152"/>
      <c r="H152" s="152"/>
      <c r="I152" s="152"/>
      <c r="J152" s="113"/>
      <c r="K152" s="113"/>
      <c r="L152" s="113"/>
      <c r="M152" s="113"/>
      <c r="N152" s="113"/>
      <c r="O152" s="113"/>
      <c r="P152" s="113"/>
      <c r="Q152" s="113"/>
      <c r="R152" s="113"/>
      <c r="S152" s="113"/>
      <c r="T152" s="113"/>
      <c r="U152" s="113"/>
      <c r="V152" s="113"/>
      <c r="W152" s="113"/>
      <c r="X152" s="113"/>
      <c r="Y152" s="113"/>
      <c r="Z152" s="113"/>
      <c r="AA152" s="113"/>
      <c r="AB152" s="113"/>
      <c r="AC152" s="113"/>
      <c r="AD152" s="113"/>
      <c r="AE152" s="113"/>
      <c r="AF152" s="113"/>
      <c r="AG152" s="113"/>
      <c r="AH152" s="113"/>
      <c r="AI152" s="113"/>
      <c r="AK152"/>
      <c r="AL152"/>
      <c r="AM152"/>
    </row>
    <row r="153" spans="1:39" s="157" customFormat="1" x14ac:dyDescent="0.25">
      <c r="A153" s="114"/>
      <c r="B153" s="114"/>
      <c r="C153" s="114"/>
      <c r="D153" s="114"/>
      <c r="E153" s="114"/>
      <c r="F153" s="114"/>
      <c r="G153" s="114"/>
      <c r="H153" s="114"/>
      <c r="I153" s="114"/>
      <c r="J153" s="113"/>
      <c r="K153" s="113"/>
      <c r="L153" s="113"/>
      <c r="M153" s="113"/>
      <c r="N153" s="113"/>
      <c r="O153" s="113"/>
      <c r="P153" s="113"/>
      <c r="Q153" s="113"/>
      <c r="R153" s="113"/>
      <c r="S153" s="113"/>
      <c r="T153" s="113"/>
      <c r="U153" s="113"/>
      <c r="V153" s="113"/>
      <c r="W153" s="113"/>
      <c r="X153" s="113"/>
      <c r="Y153" s="113"/>
      <c r="Z153" s="113"/>
      <c r="AA153" s="113"/>
      <c r="AB153" s="113"/>
      <c r="AC153" s="113"/>
      <c r="AD153" s="113"/>
      <c r="AE153" s="113"/>
      <c r="AF153" s="113"/>
      <c r="AG153" s="113"/>
      <c r="AH153" s="113"/>
      <c r="AI153" s="113"/>
      <c r="AK153"/>
      <c r="AL153"/>
      <c r="AM153"/>
    </row>
    <row r="154" spans="1:39" s="157" customFormat="1" ht="10.5" customHeight="1" x14ac:dyDescent="0.25">
      <c r="A154" s="113"/>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c r="AA154" s="113"/>
      <c r="AB154" s="113"/>
      <c r="AC154" s="113"/>
      <c r="AD154" s="113"/>
      <c r="AE154" s="113"/>
      <c r="AF154" s="113"/>
      <c r="AG154" s="113"/>
      <c r="AH154" s="113"/>
      <c r="AI154" s="113"/>
      <c r="AK154"/>
      <c r="AL154"/>
      <c r="AM154"/>
    </row>
    <row r="155" spans="1:39" s="157" customFormat="1" ht="14.45" customHeight="1" x14ac:dyDescent="0.25">
      <c r="A155" s="113"/>
      <c r="B155" s="113"/>
      <c r="C155" s="113"/>
      <c r="D155" s="113"/>
      <c r="E155" s="113"/>
      <c r="F155" s="386" t="s">
        <v>33</v>
      </c>
      <c r="G155" s="386"/>
      <c r="H155" s="386"/>
      <c r="I155" s="386"/>
      <c r="J155" s="113"/>
      <c r="K155" s="113"/>
      <c r="L155" s="113"/>
      <c r="M155" s="113"/>
      <c r="N155" s="113"/>
      <c r="O155" s="113"/>
      <c r="P155" s="113"/>
      <c r="Q155" s="113"/>
      <c r="R155" s="113"/>
      <c r="S155" s="113"/>
      <c r="T155" s="113"/>
      <c r="U155" s="113"/>
      <c r="V155" s="113"/>
      <c r="W155" s="113"/>
      <c r="X155" s="113"/>
      <c r="Y155" s="113"/>
      <c r="Z155" s="113"/>
      <c r="AA155" s="113"/>
      <c r="AB155" s="113"/>
      <c r="AC155" s="113"/>
      <c r="AD155" s="113"/>
      <c r="AE155" s="113"/>
      <c r="AF155" s="113"/>
      <c r="AG155" s="113"/>
      <c r="AH155" s="113"/>
      <c r="AI155" s="113"/>
      <c r="AK155"/>
      <c r="AL155"/>
      <c r="AM155"/>
    </row>
    <row r="156" spans="1:39" s="157" customFormat="1" ht="3" customHeight="1" x14ac:dyDescent="0.25">
      <c r="A156" s="113"/>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c r="AA156" s="113"/>
      <c r="AB156" s="113"/>
      <c r="AC156" s="113"/>
      <c r="AD156" s="113"/>
      <c r="AE156" s="113"/>
      <c r="AF156" s="113"/>
      <c r="AG156" s="113"/>
      <c r="AH156" s="113"/>
      <c r="AI156" s="113"/>
      <c r="AK156"/>
      <c r="AL156"/>
      <c r="AM156"/>
    </row>
    <row r="157" spans="1:39" s="157" customFormat="1" x14ac:dyDescent="0.25">
      <c r="A157" s="113"/>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c r="AA157" s="113"/>
      <c r="AB157" s="113"/>
      <c r="AC157" s="113"/>
      <c r="AD157" s="113"/>
      <c r="AE157" s="113"/>
      <c r="AF157" s="113"/>
      <c r="AG157" s="113"/>
      <c r="AH157" s="113"/>
      <c r="AI157" s="113"/>
      <c r="AK157"/>
      <c r="AL157"/>
      <c r="AM157"/>
    </row>
    <row r="173" spans="1:39" s="157" customFormat="1" x14ac:dyDescent="0.25">
      <c r="A173" s="113"/>
      <c r="B173" s="113"/>
      <c r="C173" s="113"/>
      <c r="D173" s="113"/>
      <c r="E173" s="113"/>
      <c r="F173" s="113"/>
      <c r="G173" s="113"/>
      <c r="H173" s="113"/>
      <c r="I173" s="113"/>
      <c r="J173" s="113"/>
      <c r="K173" s="114"/>
      <c r="L173" s="114"/>
      <c r="M173" s="114"/>
      <c r="N173" s="114"/>
      <c r="O173" s="114"/>
      <c r="P173" s="114"/>
      <c r="Q173" s="156"/>
      <c r="R173" s="156"/>
      <c r="S173" s="156"/>
      <c r="T173" s="156"/>
      <c r="U173" s="156"/>
      <c r="V173" s="156"/>
      <c r="W173" s="156"/>
      <c r="X173" s="313">
        <v>1</v>
      </c>
      <c r="Y173" s="313">
        <v>2</v>
      </c>
      <c r="Z173" s="313">
        <v>3</v>
      </c>
      <c r="AA173" s="313">
        <v>4</v>
      </c>
      <c r="AB173" s="313">
        <v>5</v>
      </c>
      <c r="AC173" s="313">
        <v>6</v>
      </c>
      <c r="AD173" s="313">
        <v>7</v>
      </c>
      <c r="AE173" s="313">
        <v>8</v>
      </c>
      <c r="AF173" s="114"/>
      <c r="AG173" s="114"/>
      <c r="AH173" s="114"/>
      <c r="AI173" s="113"/>
      <c r="AK173"/>
      <c r="AL173"/>
      <c r="AM173"/>
    </row>
    <row r="174" spans="1:39" s="157" customFormat="1" x14ac:dyDescent="0.25">
      <c r="A174" s="113"/>
      <c r="B174" s="113"/>
      <c r="C174" s="113"/>
      <c r="D174" s="113"/>
      <c r="E174" s="113"/>
      <c r="F174" s="113"/>
      <c r="G174" s="113"/>
      <c r="H174" s="113"/>
      <c r="I174" s="113"/>
      <c r="J174" s="113"/>
      <c r="K174" s="114"/>
      <c r="L174" s="114"/>
      <c r="M174" s="114"/>
      <c r="N174" s="114"/>
      <c r="O174" s="114"/>
      <c r="P174" s="114"/>
      <c r="Q174" s="156"/>
      <c r="R174" s="156"/>
      <c r="S174" s="156"/>
      <c r="T174" s="156"/>
      <c r="U174" s="156"/>
      <c r="V174" s="156"/>
      <c r="W174" s="156"/>
      <c r="X174" s="153" t="s">
        <v>31</v>
      </c>
      <c r="Y174" s="153" t="s">
        <v>26</v>
      </c>
      <c r="Z174" s="153" t="s">
        <v>31</v>
      </c>
      <c r="AA174" s="153" t="s">
        <v>30</v>
      </c>
      <c r="AB174" s="153" t="s">
        <v>29</v>
      </c>
      <c r="AC174" s="153" t="s">
        <v>28</v>
      </c>
      <c r="AD174" s="153" t="s">
        <v>27</v>
      </c>
      <c r="AE174" s="114"/>
      <c r="AF174" s="154" t="s">
        <v>26</v>
      </c>
      <c r="AG174" s="154" t="s">
        <v>25</v>
      </c>
      <c r="AH174" s="154" t="s">
        <v>24</v>
      </c>
      <c r="AI174" s="113"/>
      <c r="AK174"/>
      <c r="AL174"/>
      <c r="AM174"/>
    </row>
    <row r="175" spans="1:39" s="157" customFormat="1" x14ac:dyDescent="0.25">
      <c r="A175" s="113"/>
      <c r="B175" s="113"/>
      <c r="C175" s="113"/>
      <c r="D175" s="113"/>
      <c r="E175" s="113"/>
      <c r="F175" s="113"/>
      <c r="G175" s="113"/>
      <c r="H175" s="113"/>
      <c r="I175" s="113"/>
      <c r="J175" s="113"/>
      <c r="K175" s="114"/>
      <c r="L175" s="114"/>
      <c r="M175" s="114"/>
      <c r="N175" s="114"/>
      <c r="O175" s="114"/>
      <c r="P175" s="114"/>
      <c r="Q175" s="156"/>
      <c r="R175" s="156"/>
      <c r="S175" s="156"/>
      <c r="T175" s="156"/>
      <c r="U175" s="156"/>
      <c r="V175" s="156"/>
      <c r="W175" s="156"/>
      <c r="X175" s="114" t="s">
        <v>76</v>
      </c>
      <c r="Y175" s="114" t="s">
        <v>77</v>
      </c>
      <c r="Z175" s="114" t="str">
        <f t="shared" ref="Z175:Z238" si="3">X175</f>
        <v>Clearlake(1-4)</v>
      </c>
      <c r="AA175" s="114" t="s">
        <v>78</v>
      </c>
      <c r="AB175" s="114" t="s">
        <v>79</v>
      </c>
      <c r="AC175" s="114" t="s">
        <v>80</v>
      </c>
      <c r="AD175" s="114" t="s">
        <v>81</v>
      </c>
      <c r="AE175" s="114" t="s">
        <v>82</v>
      </c>
      <c r="AF175" s="114" t="s">
        <v>77</v>
      </c>
      <c r="AG175" s="114" t="s">
        <v>76</v>
      </c>
      <c r="AH175" s="114">
        <v>1400</v>
      </c>
      <c r="AI175" s="113"/>
      <c r="AK175"/>
      <c r="AL175"/>
      <c r="AM175"/>
    </row>
    <row r="176" spans="1:39" s="157" customFormat="1" x14ac:dyDescent="0.25">
      <c r="A176" s="113"/>
      <c r="B176" s="113"/>
      <c r="C176" s="113"/>
      <c r="D176" s="113"/>
      <c r="E176" s="113"/>
      <c r="F176" s="113"/>
      <c r="G176" s="113"/>
      <c r="H176" s="113"/>
      <c r="I176" s="113"/>
      <c r="J176" s="113"/>
      <c r="K176" s="114"/>
      <c r="L176" s="114"/>
      <c r="M176" s="114"/>
      <c r="N176" s="114"/>
      <c r="O176" s="114"/>
      <c r="P176" s="114"/>
      <c r="Q176" s="156"/>
      <c r="R176" s="156"/>
      <c r="S176" s="156"/>
      <c r="T176" s="156"/>
      <c r="U176" s="156"/>
      <c r="V176" s="156"/>
      <c r="W176" s="156"/>
      <c r="X176" s="114" t="s">
        <v>83</v>
      </c>
      <c r="Y176" s="114" t="s">
        <v>77</v>
      </c>
      <c r="Z176" s="114" t="str">
        <f t="shared" si="3"/>
        <v>Clearlake(5-10)</v>
      </c>
      <c r="AA176" s="114" t="s">
        <v>78</v>
      </c>
      <c r="AB176" s="114" t="s">
        <v>79</v>
      </c>
      <c r="AC176" s="114" t="s">
        <v>80</v>
      </c>
      <c r="AD176" s="114" t="s">
        <v>81</v>
      </c>
      <c r="AE176" s="114" t="s">
        <v>82</v>
      </c>
      <c r="AF176" s="114" t="s">
        <v>77</v>
      </c>
      <c r="AG176" s="114" t="s">
        <v>83</v>
      </c>
      <c r="AH176" s="114">
        <v>1200</v>
      </c>
      <c r="AI176" s="113"/>
      <c r="AK176"/>
      <c r="AL176"/>
      <c r="AM176"/>
    </row>
    <row r="177" spans="1:39" s="157" customFormat="1" x14ac:dyDescent="0.25">
      <c r="A177" s="113"/>
      <c r="B177" s="113"/>
      <c r="C177" s="113"/>
      <c r="D177" s="113"/>
      <c r="E177" s="113"/>
      <c r="F177" s="113"/>
      <c r="G177" s="113"/>
      <c r="H177" s="113"/>
      <c r="I177" s="113"/>
      <c r="J177" s="113"/>
      <c r="K177" s="114"/>
      <c r="L177" s="114"/>
      <c r="M177" s="114"/>
      <c r="N177" s="114"/>
      <c r="O177" s="114"/>
      <c r="P177" s="114"/>
      <c r="Q177" s="156"/>
      <c r="R177" s="156"/>
      <c r="S177" s="156"/>
      <c r="T177" s="156"/>
      <c r="U177" s="156"/>
      <c r="V177" s="156"/>
      <c r="W177" s="156"/>
      <c r="X177" s="114" t="s">
        <v>84</v>
      </c>
      <c r="Y177" s="114" t="s">
        <v>77</v>
      </c>
      <c r="Z177" s="114" t="str">
        <f t="shared" si="3"/>
        <v>Clearlake(11onwards)</v>
      </c>
      <c r="AA177" s="114" t="s">
        <v>78</v>
      </c>
      <c r="AB177" s="114" t="s">
        <v>79</v>
      </c>
      <c r="AC177" s="114" t="s">
        <v>80</v>
      </c>
      <c r="AD177" s="114" t="s">
        <v>81</v>
      </c>
      <c r="AE177" s="114" t="s">
        <v>82</v>
      </c>
      <c r="AF177" s="114" t="s">
        <v>77</v>
      </c>
      <c r="AG177" s="114" t="s">
        <v>84</v>
      </c>
      <c r="AH177" s="114">
        <v>1100</v>
      </c>
      <c r="AI177" s="113"/>
      <c r="AK177"/>
      <c r="AL177"/>
      <c r="AM177"/>
    </row>
    <row r="178" spans="1:39" s="157" customFormat="1" x14ac:dyDescent="0.25">
      <c r="A178" s="113"/>
      <c r="B178" s="113"/>
      <c r="C178" s="113"/>
      <c r="D178" s="113"/>
      <c r="E178" s="113"/>
      <c r="F178" s="113"/>
      <c r="G178" s="113"/>
      <c r="H178" s="113"/>
      <c r="I178" s="113"/>
      <c r="J178" s="113"/>
      <c r="K178" s="114"/>
      <c r="L178" s="114"/>
      <c r="M178" s="114"/>
      <c r="N178" s="114"/>
      <c r="O178" s="114"/>
      <c r="P178" s="114"/>
      <c r="Q178" s="156"/>
      <c r="R178" s="156"/>
      <c r="S178" s="156"/>
      <c r="T178" s="156"/>
      <c r="U178" s="156"/>
      <c r="V178" s="156"/>
      <c r="W178" s="156"/>
      <c r="X178" s="114" t="s">
        <v>85</v>
      </c>
      <c r="Y178" s="114" t="s">
        <v>85</v>
      </c>
      <c r="Z178" s="114" t="str">
        <f t="shared" si="3"/>
        <v>HMM</v>
      </c>
      <c r="AA178" s="114" t="s">
        <v>86</v>
      </c>
      <c r="AB178" s="114" t="s">
        <v>87</v>
      </c>
      <c r="AC178" s="114" t="s">
        <v>88</v>
      </c>
      <c r="AD178" s="114" t="s">
        <v>89</v>
      </c>
      <c r="AE178" s="114" t="s">
        <v>90</v>
      </c>
      <c r="AF178" s="114" t="s">
        <v>85</v>
      </c>
      <c r="AG178" s="114" t="s">
        <v>85</v>
      </c>
      <c r="AH178" s="114">
        <v>1400</v>
      </c>
      <c r="AI178" s="113"/>
      <c r="AK178"/>
      <c r="AL178"/>
      <c r="AM178"/>
    </row>
    <row r="179" spans="1:39" s="157" customFormat="1" x14ac:dyDescent="0.25">
      <c r="A179" s="113"/>
      <c r="B179" s="113"/>
      <c r="C179" s="113"/>
      <c r="D179" s="113"/>
      <c r="E179" s="113"/>
      <c r="F179" s="113"/>
      <c r="G179" s="113"/>
      <c r="H179" s="113"/>
      <c r="I179" s="113"/>
      <c r="J179" s="113"/>
      <c r="K179" s="114"/>
      <c r="L179" s="114"/>
      <c r="M179" s="114"/>
      <c r="N179" s="114"/>
      <c r="O179" s="114"/>
      <c r="P179" s="114"/>
      <c r="Q179" s="156"/>
      <c r="R179" s="156"/>
      <c r="S179" s="156"/>
      <c r="T179" s="156"/>
      <c r="U179" s="156"/>
      <c r="V179" s="156"/>
      <c r="W179" s="156"/>
      <c r="X179" s="114" t="s">
        <v>69</v>
      </c>
      <c r="Y179" s="114" t="s">
        <v>69</v>
      </c>
      <c r="Z179" s="114" t="str">
        <f t="shared" si="3"/>
        <v>Reliance</v>
      </c>
      <c r="AA179" s="114" t="s">
        <v>91</v>
      </c>
      <c r="AB179" s="114" t="s">
        <v>92</v>
      </c>
      <c r="AC179" s="114" t="s">
        <v>93</v>
      </c>
      <c r="AD179" s="114" t="s">
        <v>94</v>
      </c>
      <c r="AE179" s="114" t="s">
        <v>95</v>
      </c>
      <c r="AF179" s="114" t="s">
        <v>69</v>
      </c>
      <c r="AG179" s="114" t="s">
        <v>69</v>
      </c>
      <c r="AH179" s="114">
        <v>1400</v>
      </c>
      <c r="AI179" s="113"/>
      <c r="AK179"/>
      <c r="AL179"/>
      <c r="AM179"/>
    </row>
    <row r="180" spans="1:39" s="157" customFormat="1" x14ac:dyDescent="0.25">
      <c r="A180" s="113"/>
      <c r="B180" s="113"/>
      <c r="C180" s="113"/>
      <c r="D180" s="113"/>
      <c r="E180" s="113"/>
      <c r="F180" s="113"/>
      <c r="G180" s="113"/>
      <c r="H180" s="113"/>
      <c r="I180" s="113"/>
      <c r="J180" s="113"/>
      <c r="K180" s="114"/>
      <c r="L180" s="114"/>
      <c r="M180" s="114"/>
      <c r="N180" s="114"/>
      <c r="O180" s="114"/>
      <c r="P180" s="114"/>
      <c r="Q180" s="156"/>
      <c r="R180" s="156"/>
      <c r="S180" s="156"/>
      <c r="T180" s="156"/>
      <c r="U180" s="156"/>
      <c r="V180" s="156"/>
      <c r="W180" s="156"/>
      <c r="X180" s="114" t="s">
        <v>96</v>
      </c>
      <c r="Y180" s="114" t="s">
        <v>96</v>
      </c>
      <c r="Z180" s="114" t="str">
        <f t="shared" si="3"/>
        <v>Shell</v>
      </c>
      <c r="AA180" s="114" t="s">
        <v>97</v>
      </c>
      <c r="AB180" s="114" t="s">
        <v>98</v>
      </c>
      <c r="AC180" s="114" t="s">
        <v>99</v>
      </c>
      <c r="AD180" s="114" t="s">
        <v>100</v>
      </c>
      <c r="AE180" s="114" t="s">
        <v>101</v>
      </c>
      <c r="AF180" s="114" t="s">
        <v>96</v>
      </c>
      <c r="AG180" s="114" t="s">
        <v>96</v>
      </c>
      <c r="AH180" s="114">
        <v>1401</v>
      </c>
      <c r="AI180" s="113"/>
      <c r="AK180"/>
      <c r="AL180"/>
      <c r="AM180"/>
    </row>
    <row r="181" spans="1:39" s="157" customFormat="1" x14ac:dyDescent="0.25">
      <c r="A181" s="113"/>
      <c r="B181" s="113"/>
      <c r="C181" s="113"/>
      <c r="D181" s="113"/>
      <c r="E181" s="113"/>
      <c r="F181" s="113"/>
      <c r="G181" s="113"/>
      <c r="H181" s="113"/>
      <c r="I181" s="113"/>
      <c r="J181" s="113"/>
      <c r="K181" s="114"/>
      <c r="L181" s="114"/>
      <c r="M181" s="114"/>
      <c r="N181" s="114"/>
      <c r="O181" s="114"/>
      <c r="P181" s="114"/>
      <c r="Q181" s="156"/>
      <c r="R181" s="156"/>
      <c r="S181" s="156"/>
      <c r="T181" s="156"/>
      <c r="U181" s="156"/>
      <c r="V181" s="156"/>
      <c r="W181" s="156"/>
      <c r="X181" s="114" t="s">
        <v>102</v>
      </c>
      <c r="Y181" s="114" t="s">
        <v>103</v>
      </c>
      <c r="Z181" s="114" t="str">
        <f t="shared" si="3"/>
        <v>TestingPool</v>
      </c>
      <c r="AA181" s="114" t="s">
        <v>104</v>
      </c>
      <c r="AB181" s="114" t="s">
        <v>105</v>
      </c>
      <c r="AC181" s="114" t="s">
        <v>106</v>
      </c>
      <c r="AD181" s="114" t="s">
        <v>107</v>
      </c>
      <c r="AE181" s="114" t="s">
        <v>108</v>
      </c>
      <c r="AF181" s="114" t="s">
        <v>103</v>
      </c>
      <c r="AG181" s="114" t="s">
        <v>102</v>
      </c>
      <c r="AH181" s="114">
        <v>1500</v>
      </c>
      <c r="AI181" s="113"/>
      <c r="AK181"/>
      <c r="AL181"/>
      <c r="AM181"/>
    </row>
    <row r="182" spans="1:39" s="157" customFormat="1" x14ac:dyDescent="0.25">
      <c r="A182" s="113"/>
      <c r="B182" s="113"/>
      <c r="C182" s="113"/>
      <c r="D182" s="113"/>
      <c r="E182" s="113"/>
      <c r="F182" s="113"/>
      <c r="G182" s="113"/>
      <c r="H182" s="113"/>
      <c r="I182" s="113"/>
      <c r="J182" s="113"/>
      <c r="K182" s="114"/>
      <c r="L182" s="114"/>
      <c r="M182" s="114"/>
      <c r="N182" s="114"/>
      <c r="O182" s="114"/>
      <c r="P182" s="114"/>
      <c r="Q182" s="156"/>
      <c r="R182" s="156"/>
      <c r="S182" s="156"/>
      <c r="T182" s="156"/>
      <c r="U182" s="156"/>
      <c r="V182" s="156"/>
      <c r="W182" s="156"/>
      <c r="X182" s="114">
        <v>0</v>
      </c>
      <c r="Y182" s="114" t="s">
        <v>109</v>
      </c>
      <c r="Z182" s="114">
        <f t="shared" si="3"/>
        <v>0</v>
      </c>
      <c r="AA182" s="114">
        <v>0</v>
      </c>
      <c r="AB182" s="114">
        <v>0</v>
      </c>
      <c r="AC182" s="114">
        <v>0</v>
      </c>
      <c r="AD182" s="114">
        <v>0</v>
      </c>
      <c r="AE182" s="114"/>
      <c r="AF182" s="114">
        <v>0</v>
      </c>
      <c r="AG182" s="114">
        <v>0</v>
      </c>
      <c r="AH182" s="114">
        <v>0</v>
      </c>
      <c r="AI182" s="113"/>
      <c r="AK182"/>
      <c r="AL182"/>
      <c r="AM182"/>
    </row>
    <row r="183" spans="1:39" s="157" customFormat="1" x14ac:dyDescent="0.25">
      <c r="A183" s="113"/>
      <c r="B183" s="113"/>
      <c r="C183" s="113"/>
      <c r="D183" s="113"/>
      <c r="E183" s="113"/>
      <c r="F183" s="113"/>
      <c r="G183" s="113"/>
      <c r="H183" s="113"/>
      <c r="I183" s="113"/>
      <c r="J183" s="113"/>
      <c r="K183" s="114"/>
      <c r="L183" s="114"/>
      <c r="M183" s="114"/>
      <c r="N183" s="114"/>
      <c r="O183" s="114"/>
      <c r="P183" s="114"/>
      <c r="Q183" s="156"/>
      <c r="R183" s="156"/>
      <c r="S183" s="156"/>
      <c r="T183" s="156"/>
      <c r="U183" s="156"/>
      <c r="V183" s="156"/>
      <c r="W183" s="156"/>
      <c r="X183" s="114">
        <v>0</v>
      </c>
      <c r="Y183" s="114">
        <v>0</v>
      </c>
      <c r="Z183" s="114">
        <f t="shared" si="3"/>
        <v>0</v>
      </c>
      <c r="AA183" s="114">
        <v>0</v>
      </c>
      <c r="AB183" s="114">
        <v>0</v>
      </c>
      <c r="AC183" s="114">
        <v>0</v>
      </c>
      <c r="AD183" s="114">
        <v>0</v>
      </c>
      <c r="AE183" s="114"/>
      <c r="AF183" s="114">
        <v>0</v>
      </c>
      <c r="AG183" s="114">
        <v>0</v>
      </c>
      <c r="AH183" s="114">
        <v>0</v>
      </c>
      <c r="AI183" s="113"/>
      <c r="AK183"/>
      <c r="AL183"/>
      <c r="AM183"/>
    </row>
    <row r="184" spans="1:39" s="157" customFormat="1" x14ac:dyDescent="0.25">
      <c r="A184" s="113"/>
      <c r="B184" s="113"/>
      <c r="C184" s="113"/>
      <c r="D184" s="113"/>
      <c r="E184" s="113"/>
      <c r="F184" s="113"/>
      <c r="G184" s="113"/>
      <c r="H184" s="113"/>
      <c r="I184" s="113"/>
      <c r="J184" s="113"/>
      <c r="K184" s="114"/>
      <c r="L184" s="114"/>
      <c r="M184" s="114"/>
      <c r="N184" s="114"/>
      <c r="O184" s="114"/>
      <c r="P184" s="114"/>
      <c r="Q184" s="156"/>
      <c r="R184" s="156"/>
      <c r="S184" s="156"/>
      <c r="T184" s="156"/>
      <c r="U184" s="156"/>
      <c r="V184" s="156"/>
      <c r="W184" s="156"/>
      <c r="X184" s="114">
        <v>0</v>
      </c>
      <c r="Y184" s="114">
        <v>0</v>
      </c>
      <c r="Z184" s="114">
        <f t="shared" si="3"/>
        <v>0</v>
      </c>
      <c r="AA184" s="114">
        <v>0</v>
      </c>
      <c r="AB184" s="114">
        <v>0</v>
      </c>
      <c r="AC184" s="114">
        <v>0</v>
      </c>
      <c r="AD184" s="114">
        <v>0</v>
      </c>
      <c r="AE184" s="114"/>
      <c r="AF184" s="114">
        <v>0</v>
      </c>
      <c r="AG184" s="114">
        <v>0</v>
      </c>
      <c r="AH184" s="114">
        <v>0</v>
      </c>
      <c r="AI184" s="113"/>
      <c r="AK184"/>
      <c r="AL184"/>
      <c r="AM184"/>
    </row>
    <row r="185" spans="1:39" s="157" customFormat="1" x14ac:dyDescent="0.25">
      <c r="A185" s="113"/>
      <c r="B185" s="113"/>
      <c r="C185" s="113"/>
      <c r="D185" s="113"/>
      <c r="E185" s="113"/>
      <c r="F185" s="113"/>
      <c r="G185" s="113"/>
      <c r="H185" s="113"/>
      <c r="I185" s="113"/>
      <c r="J185" s="113"/>
      <c r="K185" s="114"/>
      <c r="L185" s="114"/>
      <c r="M185" s="114"/>
      <c r="N185" s="114"/>
      <c r="O185" s="114"/>
      <c r="P185" s="114"/>
      <c r="Q185" s="156"/>
      <c r="R185" s="156"/>
      <c r="S185" s="156"/>
      <c r="T185" s="156"/>
      <c r="U185" s="156"/>
      <c r="V185" s="156"/>
      <c r="W185" s="156"/>
      <c r="X185" s="114">
        <v>0</v>
      </c>
      <c r="Y185" s="114">
        <v>0</v>
      </c>
      <c r="Z185" s="114">
        <f t="shared" si="3"/>
        <v>0</v>
      </c>
      <c r="AA185" s="114">
        <v>0</v>
      </c>
      <c r="AB185" s="114">
        <v>0</v>
      </c>
      <c r="AC185" s="114">
        <v>0</v>
      </c>
      <c r="AD185" s="114">
        <v>0</v>
      </c>
      <c r="AE185" s="114"/>
      <c r="AF185" s="114">
        <v>0</v>
      </c>
      <c r="AG185" s="114">
        <v>0</v>
      </c>
      <c r="AH185" s="114">
        <v>0</v>
      </c>
      <c r="AI185" s="113"/>
      <c r="AK185"/>
      <c r="AL185"/>
      <c r="AM185"/>
    </row>
    <row r="186" spans="1:39" s="157" customFormat="1" x14ac:dyDescent="0.25">
      <c r="A186" s="113"/>
      <c r="B186" s="113"/>
      <c r="C186" s="113"/>
      <c r="D186" s="113"/>
      <c r="E186" s="113"/>
      <c r="F186" s="113"/>
      <c r="G186" s="113"/>
      <c r="H186" s="113"/>
      <c r="I186" s="113"/>
      <c r="J186" s="113"/>
      <c r="K186" s="114"/>
      <c r="L186" s="114"/>
      <c r="M186" s="114"/>
      <c r="N186" s="114"/>
      <c r="O186" s="114"/>
      <c r="P186" s="114"/>
      <c r="Q186" s="156"/>
      <c r="R186" s="156"/>
      <c r="S186" s="156"/>
      <c r="T186" s="156"/>
      <c r="U186" s="156"/>
      <c r="V186" s="156"/>
      <c r="W186" s="156"/>
      <c r="X186" s="114">
        <v>0</v>
      </c>
      <c r="Y186" s="114">
        <v>0</v>
      </c>
      <c r="Z186" s="114">
        <f t="shared" si="3"/>
        <v>0</v>
      </c>
      <c r="AA186" s="114">
        <v>0</v>
      </c>
      <c r="AB186" s="114">
        <v>0</v>
      </c>
      <c r="AC186" s="114">
        <v>0</v>
      </c>
      <c r="AD186" s="114">
        <v>0</v>
      </c>
      <c r="AE186" s="114"/>
      <c r="AF186" s="114">
        <v>0</v>
      </c>
      <c r="AG186" s="114">
        <v>0</v>
      </c>
      <c r="AH186" s="114">
        <v>0</v>
      </c>
      <c r="AI186" s="113"/>
      <c r="AK186"/>
      <c r="AL186"/>
      <c r="AM186"/>
    </row>
    <row r="187" spans="1:39" s="157" customFormat="1" x14ac:dyDescent="0.25">
      <c r="A187" s="113"/>
      <c r="B187" s="113"/>
      <c r="C187" s="113"/>
      <c r="D187" s="113"/>
      <c r="E187" s="113"/>
      <c r="F187" s="113"/>
      <c r="G187" s="113"/>
      <c r="H187" s="113"/>
      <c r="I187" s="113"/>
      <c r="J187" s="113"/>
      <c r="K187" s="114"/>
      <c r="L187" s="114"/>
      <c r="M187" s="114"/>
      <c r="N187" s="114"/>
      <c r="O187" s="114"/>
      <c r="P187" s="114"/>
      <c r="Q187" s="156"/>
      <c r="R187" s="156"/>
      <c r="S187" s="156"/>
      <c r="T187" s="156"/>
      <c r="U187" s="156"/>
      <c r="V187" s="156"/>
      <c r="W187" s="156"/>
      <c r="X187" s="114">
        <v>0</v>
      </c>
      <c r="Y187" s="114">
        <v>0</v>
      </c>
      <c r="Z187" s="114">
        <f t="shared" si="3"/>
        <v>0</v>
      </c>
      <c r="AA187" s="114">
        <v>0</v>
      </c>
      <c r="AB187" s="114">
        <v>0</v>
      </c>
      <c r="AC187" s="114">
        <v>0</v>
      </c>
      <c r="AD187" s="114">
        <v>0</v>
      </c>
      <c r="AE187" s="114"/>
      <c r="AF187" s="114">
        <v>0</v>
      </c>
      <c r="AG187" s="114">
        <v>0</v>
      </c>
      <c r="AH187" s="114">
        <v>0</v>
      </c>
      <c r="AI187" s="113"/>
      <c r="AK187"/>
      <c r="AL187"/>
      <c r="AM187"/>
    </row>
    <row r="188" spans="1:39" s="157" customFormat="1" x14ac:dyDescent="0.25">
      <c r="A188" s="113"/>
      <c r="B188" s="113"/>
      <c r="C188" s="113"/>
      <c r="D188" s="113"/>
      <c r="E188" s="113"/>
      <c r="F188" s="113"/>
      <c r="G188" s="113"/>
      <c r="H188" s="113"/>
      <c r="I188" s="113"/>
      <c r="J188" s="113"/>
      <c r="K188" s="114"/>
      <c r="L188" s="114"/>
      <c r="M188" s="114"/>
      <c r="N188" s="114"/>
      <c r="O188" s="114"/>
      <c r="P188" s="114"/>
      <c r="Q188" s="156"/>
      <c r="R188" s="156"/>
      <c r="S188" s="156"/>
      <c r="T188" s="156"/>
      <c r="U188" s="156"/>
      <c r="V188" s="156"/>
      <c r="W188" s="156"/>
      <c r="X188" s="114">
        <v>0</v>
      </c>
      <c r="Y188" s="114">
        <v>0</v>
      </c>
      <c r="Z188" s="114">
        <f t="shared" si="3"/>
        <v>0</v>
      </c>
      <c r="AA188" s="114">
        <v>0</v>
      </c>
      <c r="AB188" s="114">
        <v>0</v>
      </c>
      <c r="AC188" s="114">
        <v>0</v>
      </c>
      <c r="AD188" s="114">
        <v>0</v>
      </c>
      <c r="AE188" s="114"/>
      <c r="AF188" s="114">
        <v>0</v>
      </c>
      <c r="AG188" s="114">
        <v>0</v>
      </c>
      <c r="AH188" s="114">
        <v>0</v>
      </c>
      <c r="AI188" s="113"/>
      <c r="AK188"/>
      <c r="AL188"/>
      <c r="AM188"/>
    </row>
    <row r="189" spans="1:39" s="157" customFormat="1" x14ac:dyDescent="0.25">
      <c r="A189" s="113"/>
      <c r="B189" s="113"/>
      <c r="C189" s="113"/>
      <c r="D189" s="113"/>
      <c r="E189" s="113"/>
      <c r="F189" s="113"/>
      <c r="G189" s="113"/>
      <c r="H189" s="113"/>
      <c r="I189" s="113"/>
      <c r="J189" s="113"/>
      <c r="K189" s="114"/>
      <c r="L189" s="114"/>
      <c r="M189" s="114"/>
      <c r="N189" s="114"/>
      <c r="O189" s="114"/>
      <c r="P189" s="114"/>
      <c r="Q189" s="156"/>
      <c r="R189" s="156"/>
      <c r="S189" s="156"/>
      <c r="T189" s="156"/>
      <c r="U189" s="156"/>
      <c r="V189" s="156"/>
      <c r="W189" s="156"/>
      <c r="X189" s="114">
        <v>0</v>
      </c>
      <c r="Y189" s="114">
        <v>0</v>
      </c>
      <c r="Z189" s="114">
        <f t="shared" si="3"/>
        <v>0</v>
      </c>
      <c r="AA189" s="114">
        <v>0</v>
      </c>
      <c r="AB189" s="114">
        <v>0</v>
      </c>
      <c r="AC189" s="114">
        <v>0</v>
      </c>
      <c r="AD189" s="114">
        <v>0</v>
      </c>
      <c r="AE189" s="114"/>
      <c r="AF189" s="114">
        <v>0</v>
      </c>
      <c r="AG189" s="114">
        <v>0</v>
      </c>
      <c r="AH189" s="114">
        <v>0</v>
      </c>
      <c r="AI189" s="113"/>
      <c r="AK189"/>
      <c r="AL189"/>
      <c r="AM189"/>
    </row>
    <row r="190" spans="1:39" s="157" customFormat="1" x14ac:dyDescent="0.25">
      <c r="A190" s="113"/>
      <c r="B190" s="113"/>
      <c r="C190" s="113"/>
      <c r="D190" s="113"/>
      <c r="E190" s="113"/>
      <c r="F190" s="113"/>
      <c r="G190" s="113"/>
      <c r="H190" s="113"/>
      <c r="I190" s="113"/>
      <c r="J190" s="113"/>
      <c r="K190" s="114"/>
      <c r="L190" s="114"/>
      <c r="M190" s="114"/>
      <c r="N190" s="114"/>
      <c r="O190" s="114"/>
      <c r="P190" s="114"/>
      <c r="Q190" s="156"/>
      <c r="R190" s="156"/>
      <c r="S190" s="156"/>
      <c r="T190" s="156"/>
      <c r="U190" s="156"/>
      <c r="V190" s="156"/>
      <c r="W190" s="156"/>
      <c r="X190" s="114">
        <v>0</v>
      </c>
      <c r="Y190" s="114">
        <v>0</v>
      </c>
      <c r="Z190" s="114">
        <f t="shared" si="3"/>
        <v>0</v>
      </c>
      <c r="AA190" s="114">
        <v>0</v>
      </c>
      <c r="AB190" s="114">
        <v>0</v>
      </c>
      <c r="AC190" s="114">
        <v>0</v>
      </c>
      <c r="AD190" s="114">
        <v>0</v>
      </c>
      <c r="AE190" s="114"/>
      <c r="AF190" s="114">
        <v>0</v>
      </c>
      <c r="AG190" s="114">
        <v>0</v>
      </c>
      <c r="AH190" s="114">
        <v>0</v>
      </c>
      <c r="AI190" s="113"/>
      <c r="AK190"/>
      <c r="AL190"/>
      <c r="AM190"/>
    </row>
    <row r="191" spans="1:39" s="157" customFormat="1" x14ac:dyDescent="0.25">
      <c r="A191" s="113"/>
      <c r="B191" s="113"/>
      <c r="C191" s="113"/>
      <c r="D191" s="113"/>
      <c r="E191" s="113"/>
      <c r="F191" s="113"/>
      <c r="G191" s="113"/>
      <c r="H191" s="113"/>
      <c r="I191" s="113"/>
      <c r="J191" s="113"/>
      <c r="K191" s="114"/>
      <c r="L191" s="114"/>
      <c r="M191" s="114"/>
      <c r="N191" s="114"/>
      <c r="O191" s="114"/>
      <c r="P191" s="114"/>
      <c r="Q191" s="156"/>
      <c r="R191" s="156"/>
      <c r="S191" s="156"/>
      <c r="T191" s="156"/>
      <c r="U191" s="156"/>
      <c r="V191" s="156"/>
      <c r="W191" s="156"/>
      <c r="X191" s="114">
        <v>0</v>
      </c>
      <c r="Y191" s="114">
        <v>0</v>
      </c>
      <c r="Z191" s="114">
        <f t="shared" si="3"/>
        <v>0</v>
      </c>
      <c r="AA191" s="114">
        <v>0</v>
      </c>
      <c r="AB191" s="114">
        <v>0</v>
      </c>
      <c r="AC191" s="114">
        <v>0</v>
      </c>
      <c r="AD191" s="114">
        <v>0</v>
      </c>
      <c r="AE191" s="114"/>
      <c r="AF191" s="114">
        <v>0</v>
      </c>
      <c r="AG191" s="114">
        <v>0</v>
      </c>
      <c r="AH191" s="114">
        <v>0</v>
      </c>
      <c r="AI191" s="113"/>
      <c r="AK191"/>
      <c r="AL191"/>
      <c r="AM191"/>
    </row>
    <row r="192" spans="1:39" s="157" customFormat="1" x14ac:dyDescent="0.25">
      <c r="A192" s="113"/>
      <c r="B192" s="113"/>
      <c r="C192" s="113"/>
      <c r="D192" s="113"/>
      <c r="E192" s="113"/>
      <c r="F192" s="113"/>
      <c r="G192" s="113"/>
      <c r="H192" s="113"/>
      <c r="I192" s="113"/>
      <c r="J192" s="113"/>
      <c r="K192" s="114"/>
      <c r="L192" s="114"/>
      <c r="M192" s="114"/>
      <c r="N192" s="114"/>
      <c r="O192" s="114"/>
      <c r="P192" s="114"/>
      <c r="Q192" s="156"/>
      <c r="R192" s="156"/>
      <c r="S192" s="156"/>
      <c r="T192" s="156"/>
      <c r="U192" s="156"/>
      <c r="V192" s="156"/>
      <c r="W192" s="156"/>
      <c r="X192" s="114">
        <v>0</v>
      </c>
      <c r="Y192" s="114">
        <v>0</v>
      </c>
      <c r="Z192" s="114">
        <f t="shared" si="3"/>
        <v>0</v>
      </c>
      <c r="AA192" s="114">
        <v>0</v>
      </c>
      <c r="AB192" s="114">
        <v>0</v>
      </c>
      <c r="AC192" s="114">
        <v>0</v>
      </c>
      <c r="AD192" s="114">
        <v>0</v>
      </c>
      <c r="AE192" s="114"/>
      <c r="AF192" s="114">
        <v>0</v>
      </c>
      <c r="AG192" s="114">
        <v>0</v>
      </c>
      <c r="AH192" s="114">
        <v>0</v>
      </c>
      <c r="AI192" s="113"/>
      <c r="AK192"/>
      <c r="AL192"/>
      <c r="AM192"/>
    </row>
    <row r="193" spans="1:39" s="157" customFormat="1" x14ac:dyDescent="0.25">
      <c r="A193" s="113"/>
      <c r="B193" s="113"/>
      <c r="C193" s="113"/>
      <c r="D193" s="113"/>
      <c r="E193" s="113"/>
      <c r="F193" s="113"/>
      <c r="G193" s="113"/>
      <c r="H193" s="113"/>
      <c r="I193" s="113"/>
      <c r="J193" s="113"/>
      <c r="K193" s="114"/>
      <c r="L193" s="114"/>
      <c r="M193" s="114"/>
      <c r="N193" s="114"/>
      <c r="O193" s="114"/>
      <c r="P193" s="114"/>
      <c r="Q193" s="156"/>
      <c r="R193" s="156"/>
      <c r="S193" s="156"/>
      <c r="T193" s="156"/>
      <c r="U193" s="156"/>
      <c r="V193" s="156"/>
      <c r="W193" s="156"/>
      <c r="X193" s="114">
        <v>0</v>
      </c>
      <c r="Y193" s="114">
        <v>0</v>
      </c>
      <c r="Z193" s="114">
        <f t="shared" si="3"/>
        <v>0</v>
      </c>
      <c r="AA193" s="114">
        <v>0</v>
      </c>
      <c r="AB193" s="114">
        <v>0</v>
      </c>
      <c r="AC193" s="114">
        <v>0</v>
      </c>
      <c r="AD193" s="114">
        <v>0</v>
      </c>
      <c r="AE193" s="114"/>
      <c r="AF193" s="114">
        <v>0</v>
      </c>
      <c r="AG193" s="114">
        <v>0</v>
      </c>
      <c r="AH193" s="114">
        <v>0</v>
      </c>
      <c r="AI193" s="113"/>
      <c r="AK193"/>
      <c r="AL193"/>
      <c r="AM193"/>
    </row>
    <row r="194" spans="1:39" s="157" customFormat="1" x14ac:dyDescent="0.25">
      <c r="A194" s="113"/>
      <c r="B194" s="113"/>
      <c r="C194" s="113"/>
      <c r="D194" s="113"/>
      <c r="E194" s="113"/>
      <c r="F194" s="113"/>
      <c r="G194" s="113"/>
      <c r="H194" s="113"/>
      <c r="I194" s="113"/>
      <c r="J194" s="113"/>
      <c r="K194" s="114"/>
      <c r="L194" s="114"/>
      <c r="M194" s="114"/>
      <c r="N194" s="114"/>
      <c r="O194" s="114"/>
      <c r="P194" s="114"/>
      <c r="Q194" s="156"/>
      <c r="R194" s="156"/>
      <c r="S194" s="156"/>
      <c r="T194" s="156"/>
      <c r="U194" s="156"/>
      <c r="V194" s="156"/>
      <c r="W194" s="156"/>
      <c r="X194" s="114">
        <v>0</v>
      </c>
      <c r="Y194" s="114">
        <v>0</v>
      </c>
      <c r="Z194" s="114">
        <f t="shared" si="3"/>
        <v>0</v>
      </c>
      <c r="AA194" s="114">
        <v>0</v>
      </c>
      <c r="AB194" s="114">
        <v>0</v>
      </c>
      <c r="AC194" s="114">
        <v>0</v>
      </c>
      <c r="AD194" s="114">
        <v>0</v>
      </c>
      <c r="AE194" s="114"/>
      <c r="AF194" s="114">
        <v>0</v>
      </c>
      <c r="AG194" s="114">
        <v>0</v>
      </c>
      <c r="AH194" s="114">
        <v>0</v>
      </c>
      <c r="AI194" s="113"/>
      <c r="AK194"/>
      <c r="AL194"/>
      <c r="AM194"/>
    </row>
    <row r="195" spans="1:39" s="157" customFormat="1" x14ac:dyDescent="0.25">
      <c r="A195" s="113"/>
      <c r="B195" s="113"/>
      <c r="C195" s="113"/>
      <c r="D195" s="113"/>
      <c r="E195" s="113"/>
      <c r="F195" s="113"/>
      <c r="G195" s="113"/>
      <c r="H195" s="113"/>
      <c r="I195" s="113"/>
      <c r="J195" s="113"/>
      <c r="K195" s="114"/>
      <c r="L195" s="114"/>
      <c r="M195" s="114"/>
      <c r="N195" s="114"/>
      <c r="O195" s="114"/>
      <c r="P195" s="114"/>
      <c r="Q195" s="156"/>
      <c r="R195" s="156"/>
      <c r="S195" s="156"/>
      <c r="T195" s="156"/>
      <c r="U195" s="156"/>
      <c r="V195" s="156"/>
      <c r="W195" s="156"/>
      <c r="X195" s="114">
        <v>0</v>
      </c>
      <c r="Y195" s="114">
        <v>0</v>
      </c>
      <c r="Z195" s="114">
        <f t="shared" si="3"/>
        <v>0</v>
      </c>
      <c r="AA195" s="114">
        <v>0</v>
      </c>
      <c r="AB195" s="114">
        <v>0</v>
      </c>
      <c r="AC195" s="114">
        <v>0</v>
      </c>
      <c r="AD195" s="114">
        <v>0</v>
      </c>
      <c r="AE195" s="114"/>
      <c r="AF195" s="114">
        <v>0</v>
      </c>
      <c r="AG195" s="114">
        <v>0</v>
      </c>
      <c r="AH195" s="114">
        <v>0</v>
      </c>
      <c r="AI195" s="113"/>
      <c r="AK195"/>
      <c r="AL195"/>
      <c r="AM195"/>
    </row>
    <row r="196" spans="1:39" s="157" customFormat="1" x14ac:dyDescent="0.25">
      <c r="A196" s="113"/>
      <c r="B196" s="113"/>
      <c r="C196" s="113"/>
      <c r="D196" s="113"/>
      <c r="E196" s="113"/>
      <c r="F196" s="113"/>
      <c r="G196" s="113"/>
      <c r="H196" s="113"/>
      <c r="I196" s="113"/>
      <c r="J196" s="113"/>
      <c r="K196" s="114"/>
      <c r="L196" s="114"/>
      <c r="M196" s="114"/>
      <c r="N196" s="114"/>
      <c r="O196" s="114"/>
      <c r="P196" s="114"/>
      <c r="Q196" s="156"/>
      <c r="R196" s="156"/>
      <c r="S196" s="156"/>
      <c r="T196" s="156"/>
      <c r="U196" s="156"/>
      <c r="V196" s="156"/>
      <c r="W196" s="156"/>
      <c r="X196" s="114">
        <v>0</v>
      </c>
      <c r="Y196" s="114">
        <v>0</v>
      </c>
      <c r="Z196" s="114">
        <f t="shared" si="3"/>
        <v>0</v>
      </c>
      <c r="AA196" s="114">
        <v>0</v>
      </c>
      <c r="AB196" s="114">
        <v>0</v>
      </c>
      <c r="AC196" s="114">
        <v>0</v>
      </c>
      <c r="AD196" s="114">
        <v>0</v>
      </c>
      <c r="AE196" s="114"/>
      <c r="AF196" s="114">
        <v>0</v>
      </c>
      <c r="AG196" s="114">
        <v>0</v>
      </c>
      <c r="AH196" s="114">
        <v>0</v>
      </c>
      <c r="AI196" s="113"/>
      <c r="AK196"/>
      <c r="AL196"/>
      <c r="AM196"/>
    </row>
    <row r="197" spans="1:39" s="157" customFormat="1" x14ac:dyDescent="0.25">
      <c r="A197" s="113"/>
      <c r="B197" s="113"/>
      <c r="C197" s="113"/>
      <c r="D197" s="113"/>
      <c r="E197" s="113"/>
      <c r="F197" s="113"/>
      <c r="G197" s="113"/>
      <c r="H197" s="113"/>
      <c r="I197" s="113"/>
      <c r="J197" s="113"/>
      <c r="K197" s="114"/>
      <c r="L197" s="114"/>
      <c r="M197" s="114"/>
      <c r="N197" s="114"/>
      <c r="O197" s="114"/>
      <c r="P197" s="114"/>
      <c r="Q197" s="156"/>
      <c r="R197" s="156"/>
      <c r="S197" s="156"/>
      <c r="T197" s="156"/>
      <c r="U197" s="156"/>
      <c r="V197" s="156"/>
      <c r="W197" s="156"/>
      <c r="X197" s="114">
        <v>0</v>
      </c>
      <c r="Y197" s="114">
        <v>0</v>
      </c>
      <c r="Z197" s="114">
        <f t="shared" si="3"/>
        <v>0</v>
      </c>
      <c r="AA197" s="114">
        <v>0</v>
      </c>
      <c r="AB197" s="114">
        <v>0</v>
      </c>
      <c r="AC197" s="114">
        <v>0</v>
      </c>
      <c r="AD197" s="114">
        <v>0</v>
      </c>
      <c r="AE197" s="114"/>
      <c r="AF197" s="114">
        <v>0</v>
      </c>
      <c r="AG197" s="114">
        <v>0</v>
      </c>
      <c r="AH197" s="114">
        <v>0</v>
      </c>
      <c r="AI197" s="113"/>
      <c r="AK197"/>
      <c r="AL197"/>
      <c r="AM197"/>
    </row>
    <row r="198" spans="1:39" s="157" customFormat="1" x14ac:dyDescent="0.25">
      <c r="A198" s="113"/>
      <c r="B198" s="113"/>
      <c r="C198" s="113"/>
      <c r="D198" s="113"/>
      <c r="E198" s="113"/>
      <c r="F198" s="113"/>
      <c r="G198" s="113"/>
      <c r="H198" s="113"/>
      <c r="I198" s="113"/>
      <c r="J198" s="113"/>
      <c r="K198" s="114"/>
      <c r="L198" s="114"/>
      <c r="M198" s="114"/>
      <c r="N198" s="114"/>
      <c r="O198" s="114"/>
      <c r="P198" s="114"/>
      <c r="Q198" s="156"/>
      <c r="R198" s="156"/>
      <c r="S198" s="156"/>
      <c r="T198" s="156"/>
      <c r="U198" s="156"/>
      <c r="V198" s="156"/>
      <c r="W198" s="156"/>
      <c r="X198" s="114">
        <v>0</v>
      </c>
      <c r="Y198" s="114">
        <v>0</v>
      </c>
      <c r="Z198" s="114">
        <f t="shared" si="3"/>
        <v>0</v>
      </c>
      <c r="AA198" s="114">
        <v>0</v>
      </c>
      <c r="AB198" s="114">
        <v>0</v>
      </c>
      <c r="AC198" s="114">
        <v>0</v>
      </c>
      <c r="AD198" s="114">
        <v>0</v>
      </c>
      <c r="AE198" s="114"/>
      <c r="AF198" s="114">
        <v>0</v>
      </c>
      <c r="AG198" s="114">
        <v>0</v>
      </c>
      <c r="AH198" s="114">
        <v>0</v>
      </c>
      <c r="AI198" s="113"/>
      <c r="AK198"/>
      <c r="AL198"/>
      <c r="AM198"/>
    </row>
    <row r="199" spans="1:39" s="157" customFormat="1" x14ac:dyDescent="0.25">
      <c r="A199" s="113"/>
      <c r="B199" s="113"/>
      <c r="C199" s="113"/>
      <c r="D199" s="113"/>
      <c r="E199" s="113"/>
      <c r="F199" s="113"/>
      <c r="G199" s="113"/>
      <c r="H199" s="113"/>
      <c r="I199" s="113"/>
      <c r="J199" s="113"/>
      <c r="K199" s="114"/>
      <c r="L199" s="114"/>
      <c r="M199" s="114"/>
      <c r="N199" s="114"/>
      <c r="O199" s="114"/>
      <c r="P199" s="114"/>
      <c r="Q199" s="156"/>
      <c r="R199" s="156"/>
      <c r="S199" s="156"/>
      <c r="T199" s="156"/>
      <c r="U199" s="156"/>
      <c r="V199" s="156"/>
      <c r="W199" s="156"/>
      <c r="X199" s="114">
        <v>0</v>
      </c>
      <c r="Y199" s="114">
        <v>0</v>
      </c>
      <c r="Z199" s="114">
        <f t="shared" si="3"/>
        <v>0</v>
      </c>
      <c r="AA199" s="114">
        <v>0</v>
      </c>
      <c r="AB199" s="114">
        <v>0</v>
      </c>
      <c r="AC199" s="114">
        <v>0</v>
      </c>
      <c r="AD199" s="114">
        <v>0</v>
      </c>
      <c r="AE199" s="114"/>
      <c r="AF199" s="114">
        <v>0</v>
      </c>
      <c r="AG199" s="114">
        <v>0</v>
      </c>
      <c r="AH199" s="114">
        <v>0</v>
      </c>
      <c r="AI199" s="113"/>
      <c r="AK199"/>
      <c r="AL199"/>
      <c r="AM199"/>
    </row>
    <row r="200" spans="1:39" s="157" customFormat="1" x14ac:dyDescent="0.25">
      <c r="A200" s="113"/>
      <c r="B200" s="113"/>
      <c r="C200" s="113"/>
      <c r="D200" s="113"/>
      <c r="E200" s="113"/>
      <c r="F200" s="113"/>
      <c r="G200" s="113"/>
      <c r="H200" s="113"/>
      <c r="I200" s="113"/>
      <c r="J200" s="113"/>
      <c r="K200" s="114"/>
      <c r="L200" s="114"/>
      <c r="M200" s="114"/>
      <c r="N200" s="114"/>
      <c r="O200" s="114"/>
      <c r="P200" s="114"/>
      <c r="Q200" s="156"/>
      <c r="R200" s="156"/>
      <c r="S200" s="156"/>
      <c r="T200" s="156"/>
      <c r="U200" s="156"/>
      <c r="V200" s="156"/>
      <c r="W200" s="156"/>
      <c r="X200" s="114">
        <v>0</v>
      </c>
      <c r="Y200" s="114">
        <v>0</v>
      </c>
      <c r="Z200" s="114">
        <f t="shared" si="3"/>
        <v>0</v>
      </c>
      <c r="AA200" s="114">
        <v>0</v>
      </c>
      <c r="AB200" s="114">
        <v>0</v>
      </c>
      <c r="AC200" s="114">
        <v>0</v>
      </c>
      <c r="AD200" s="114">
        <v>0</v>
      </c>
      <c r="AE200" s="114"/>
      <c r="AF200" s="114">
        <v>0</v>
      </c>
      <c r="AG200" s="114">
        <v>0</v>
      </c>
      <c r="AH200" s="114">
        <v>0</v>
      </c>
      <c r="AI200" s="113"/>
      <c r="AK200"/>
      <c r="AL200"/>
      <c r="AM200"/>
    </row>
    <row r="201" spans="1:39" s="157" customFormat="1" x14ac:dyDescent="0.25">
      <c r="A201" s="113"/>
      <c r="B201" s="113"/>
      <c r="C201" s="113"/>
      <c r="D201" s="113"/>
      <c r="E201" s="113"/>
      <c r="F201" s="113"/>
      <c r="G201" s="113"/>
      <c r="H201" s="113"/>
      <c r="I201" s="113"/>
      <c r="J201" s="113"/>
      <c r="K201" s="114"/>
      <c r="L201" s="114"/>
      <c r="M201" s="114"/>
      <c r="N201" s="114"/>
      <c r="O201" s="114"/>
      <c r="P201" s="114"/>
      <c r="Q201" s="156"/>
      <c r="R201" s="156"/>
      <c r="S201" s="156"/>
      <c r="T201" s="156"/>
      <c r="U201" s="156"/>
      <c r="V201" s="156"/>
      <c r="W201" s="156"/>
      <c r="X201" s="114">
        <v>0</v>
      </c>
      <c r="Y201" s="114">
        <v>0</v>
      </c>
      <c r="Z201" s="114">
        <f t="shared" si="3"/>
        <v>0</v>
      </c>
      <c r="AA201" s="114">
        <v>0</v>
      </c>
      <c r="AB201" s="114">
        <v>0</v>
      </c>
      <c r="AC201" s="114">
        <v>0</v>
      </c>
      <c r="AD201" s="114">
        <v>0</v>
      </c>
      <c r="AE201" s="114"/>
      <c r="AF201" s="114">
        <v>0</v>
      </c>
      <c r="AG201" s="114">
        <v>0</v>
      </c>
      <c r="AH201" s="114">
        <v>0</v>
      </c>
      <c r="AI201" s="113"/>
      <c r="AK201"/>
      <c r="AL201"/>
      <c r="AM201"/>
    </row>
    <row r="202" spans="1:39" s="157" customFormat="1" x14ac:dyDescent="0.25">
      <c r="A202" s="113"/>
      <c r="B202" s="113"/>
      <c r="C202" s="113"/>
      <c r="D202" s="113"/>
      <c r="E202" s="113"/>
      <c r="F202" s="113"/>
      <c r="G202" s="113"/>
      <c r="H202" s="113"/>
      <c r="I202" s="113"/>
      <c r="J202" s="113"/>
      <c r="K202" s="114"/>
      <c r="L202" s="114"/>
      <c r="M202" s="114"/>
      <c r="N202" s="114"/>
      <c r="O202" s="114"/>
      <c r="P202" s="114"/>
      <c r="Q202" s="156"/>
      <c r="R202" s="156"/>
      <c r="S202" s="156"/>
      <c r="T202" s="156"/>
      <c r="U202" s="156"/>
      <c r="V202" s="156"/>
      <c r="W202" s="156"/>
      <c r="X202" s="114">
        <v>0</v>
      </c>
      <c r="Y202" s="114">
        <v>0</v>
      </c>
      <c r="Z202" s="114">
        <f t="shared" si="3"/>
        <v>0</v>
      </c>
      <c r="AA202" s="114">
        <v>0</v>
      </c>
      <c r="AB202" s="114">
        <v>0</v>
      </c>
      <c r="AC202" s="114">
        <v>0</v>
      </c>
      <c r="AD202" s="114">
        <v>0</v>
      </c>
      <c r="AE202" s="114"/>
      <c r="AF202" s="114">
        <v>0</v>
      </c>
      <c r="AG202" s="114">
        <v>0</v>
      </c>
      <c r="AH202" s="114">
        <v>0</v>
      </c>
      <c r="AI202" s="113"/>
      <c r="AK202"/>
      <c r="AL202"/>
      <c r="AM202"/>
    </row>
    <row r="203" spans="1:39" s="157" customFormat="1" x14ac:dyDescent="0.25">
      <c r="A203" s="113"/>
      <c r="B203" s="113"/>
      <c r="C203" s="113"/>
      <c r="D203" s="113"/>
      <c r="E203" s="113"/>
      <c r="F203" s="113"/>
      <c r="G203" s="113"/>
      <c r="H203" s="113"/>
      <c r="I203" s="113"/>
      <c r="J203" s="113"/>
      <c r="K203" s="114"/>
      <c r="L203" s="114"/>
      <c r="M203" s="114"/>
      <c r="N203" s="114"/>
      <c r="O203" s="114"/>
      <c r="P203" s="114"/>
      <c r="Q203" s="156"/>
      <c r="R203" s="156"/>
      <c r="S203" s="156"/>
      <c r="T203" s="156"/>
      <c r="U203" s="156"/>
      <c r="V203" s="156"/>
      <c r="W203" s="156"/>
      <c r="X203" s="114">
        <v>0</v>
      </c>
      <c r="Y203" s="114">
        <v>0</v>
      </c>
      <c r="Z203" s="114">
        <f t="shared" si="3"/>
        <v>0</v>
      </c>
      <c r="AA203" s="114">
        <v>0</v>
      </c>
      <c r="AB203" s="114">
        <v>0</v>
      </c>
      <c r="AC203" s="114">
        <v>0</v>
      </c>
      <c r="AD203" s="114">
        <v>0</v>
      </c>
      <c r="AE203" s="114"/>
      <c r="AF203" s="114">
        <v>0</v>
      </c>
      <c r="AG203" s="114">
        <v>0</v>
      </c>
      <c r="AH203" s="114">
        <v>0</v>
      </c>
      <c r="AI203" s="113"/>
      <c r="AK203"/>
      <c r="AL203"/>
      <c r="AM203"/>
    </row>
    <row r="204" spans="1:39" s="157" customFormat="1" x14ac:dyDescent="0.25">
      <c r="A204" s="113"/>
      <c r="B204" s="113"/>
      <c r="C204" s="113"/>
      <c r="D204" s="113"/>
      <c r="E204" s="113"/>
      <c r="F204" s="113"/>
      <c r="G204" s="113"/>
      <c r="H204" s="113"/>
      <c r="I204" s="113"/>
      <c r="J204" s="113"/>
      <c r="K204" s="114"/>
      <c r="L204" s="114"/>
      <c r="M204" s="114"/>
      <c r="N204" s="114"/>
      <c r="O204" s="114"/>
      <c r="P204" s="114"/>
      <c r="Q204" s="156"/>
      <c r="R204" s="156"/>
      <c r="S204" s="156"/>
      <c r="T204" s="156"/>
      <c r="U204" s="156"/>
      <c r="V204" s="156"/>
      <c r="W204" s="156"/>
      <c r="X204" s="114">
        <v>0</v>
      </c>
      <c r="Y204" s="114">
        <v>0</v>
      </c>
      <c r="Z204" s="114">
        <f t="shared" si="3"/>
        <v>0</v>
      </c>
      <c r="AA204" s="114">
        <v>0</v>
      </c>
      <c r="AB204" s="114">
        <v>0</v>
      </c>
      <c r="AC204" s="114">
        <v>0</v>
      </c>
      <c r="AD204" s="114">
        <v>0</v>
      </c>
      <c r="AE204" s="114"/>
      <c r="AF204" s="114">
        <v>0</v>
      </c>
      <c r="AG204" s="114">
        <v>0</v>
      </c>
      <c r="AH204" s="114">
        <v>0</v>
      </c>
      <c r="AI204" s="113"/>
      <c r="AK204"/>
      <c r="AL204"/>
      <c r="AM204"/>
    </row>
    <row r="205" spans="1:39" s="157" customFormat="1" x14ac:dyDescent="0.25">
      <c r="A205" s="113"/>
      <c r="B205" s="113"/>
      <c r="C205" s="113"/>
      <c r="D205" s="113"/>
      <c r="E205" s="113"/>
      <c r="F205" s="113"/>
      <c r="G205" s="113"/>
      <c r="H205" s="113"/>
      <c r="I205" s="113"/>
      <c r="J205" s="113"/>
      <c r="K205" s="114"/>
      <c r="L205" s="114"/>
      <c r="M205" s="114"/>
      <c r="N205" s="114"/>
      <c r="O205" s="114"/>
      <c r="P205" s="114"/>
      <c r="Q205" s="156"/>
      <c r="R205" s="156"/>
      <c r="S205" s="156"/>
      <c r="T205" s="156"/>
      <c r="U205" s="156"/>
      <c r="V205" s="156"/>
      <c r="W205" s="156"/>
      <c r="X205" s="114">
        <v>0</v>
      </c>
      <c r="Y205" s="114">
        <v>0</v>
      </c>
      <c r="Z205" s="114">
        <f t="shared" si="3"/>
        <v>0</v>
      </c>
      <c r="AA205" s="114">
        <v>0</v>
      </c>
      <c r="AB205" s="114">
        <v>0</v>
      </c>
      <c r="AC205" s="114">
        <v>0</v>
      </c>
      <c r="AD205" s="114">
        <v>0</v>
      </c>
      <c r="AE205" s="114"/>
      <c r="AF205" s="114">
        <v>0</v>
      </c>
      <c r="AG205" s="114">
        <v>0</v>
      </c>
      <c r="AH205" s="114">
        <v>0</v>
      </c>
      <c r="AI205" s="113"/>
      <c r="AK205"/>
      <c r="AL205"/>
      <c r="AM205"/>
    </row>
    <row r="206" spans="1:39" s="157" customFormat="1" x14ac:dyDescent="0.25">
      <c r="A206" s="113"/>
      <c r="B206" s="113"/>
      <c r="C206" s="113"/>
      <c r="D206" s="113"/>
      <c r="E206" s="113"/>
      <c r="F206" s="113"/>
      <c r="G206" s="113"/>
      <c r="H206" s="113"/>
      <c r="I206" s="113"/>
      <c r="J206" s="113"/>
      <c r="K206" s="114"/>
      <c r="L206" s="114"/>
      <c r="M206" s="114"/>
      <c r="N206" s="114"/>
      <c r="O206" s="114"/>
      <c r="P206" s="114"/>
      <c r="Q206" s="156"/>
      <c r="R206" s="156"/>
      <c r="S206" s="156"/>
      <c r="T206" s="156"/>
      <c r="U206" s="156"/>
      <c r="V206" s="156"/>
      <c r="W206" s="156"/>
      <c r="X206" s="114">
        <v>0</v>
      </c>
      <c r="Y206" s="114">
        <v>0</v>
      </c>
      <c r="Z206" s="114">
        <f t="shared" si="3"/>
        <v>0</v>
      </c>
      <c r="AA206" s="114">
        <v>0</v>
      </c>
      <c r="AB206" s="114">
        <v>0</v>
      </c>
      <c r="AC206" s="114">
        <v>0</v>
      </c>
      <c r="AD206" s="114">
        <v>0</v>
      </c>
      <c r="AE206" s="114"/>
      <c r="AF206" s="114">
        <v>0</v>
      </c>
      <c r="AG206" s="114">
        <v>0</v>
      </c>
      <c r="AH206" s="114">
        <v>0</v>
      </c>
      <c r="AI206" s="113"/>
      <c r="AK206"/>
      <c r="AL206"/>
      <c r="AM206"/>
    </row>
    <row r="207" spans="1:39" s="157" customFormat="1" x14ac:dyDescent="0.25">
      <c r="A207" s="113"/>
      <c r="B207" s="113"/>
      <c r="C207" s="113"/>
      <c r="D207" s="113"/>
      <c r="E207" s="113"/>
      <c r="F207" s="113"/>
      <c r="G207" s="113"/>
      <c r="H207" s="113"/>
      <c r="I207" s="113"/>
      <c r="J207" s="113"/>
      <c r="K207" s="114"/>
      <c r="L207" s="114"/>
      <c r="M207" s="114"/>
      <c r="N207" s="114"/>
      <c r="O207" s="114"/>
      <c r="P207" s="114"/>
      <c r="Q207" s="156"/>
      <c r="R207" s="156"/>
      <c r="S207" s="156"/>
      <c r="T207" s="156"/>
      <c r="U207" s="156"/>
      <c r="V207" s="156"/>
      <c r="W207" s="156"/>
      <c r="X207" s="114">
        <v>0</v>
      </c>
      <c r="Y207" s="114">
        <v>0</v>
      </c>
      <c r="Z207" s="114">
        <f t="shared" si="3"/>
        <v>0</v>
      </c>
      <c r="AA207" s="114">
        <v>0</v>
      </c>
      <c r="AB207" s="114">
        <v>0</v>
      </c>
      <c r="AC207" s="114">
        <v>0</v>
      </c>
      <c r="AD207" s="114">
        <v>0</v>
      </c>
      <c r="AE207" s="114"/>
      <c r="AF207" s="114">
        <v>0</v>
      </c>
      <c r="AG207" s="114">
        <v>0</v>
      </c>
      <c r="AH207" s="114">
        <v>0</v>
      </c>
      <c r="AI207" s="113"/>
      <c r="AK207"/>
      <c r="AL207"/>
      <c r="AM207"/>
    </row>
    <row r="208" spans="1:39" s="157" customFormat="1" x14ac:dyDescent="0.25">
      <c r="A208" s="113"/>
      <c r="B208" s="113"/>
      <c r="C208" s="113"/>
      <c r="D208" s="113"/>
      <c r="E208" s="113"/>
      <c r="F208" s="113"/>
      <c r="G208" s="113"/>
      <c r="H208" s="113"/>
      <c r="I208" s="113"/>
      <c r="J208" s="113"/>
      <c r="K208" s="114"/>
      <c r="L208" s="114"/>
      <c r="M208" s="114"/>
      <c r="N208" s="114"/>
      <c r="O208" s="114"/>
      <c r="P208" s="114"/>
      <c r="Q208" s="156"/>
      <c r="R208" s="156"/>
      <c r="S208" s="156"/>
      <c r="T208" s="156"/>
      <c r="U208" s="156"/>
      <c r="V208" s="156"/>
      <c r="W208" s="156"/>
      <c r="X208" s="114">
        <v>0</v>
      </c>
      <c r="Y208" s="114">
        <v>0</v>
      </c>
      <c r="Z208" s="114">
        <f t="shared" si="3"/>
        <v>0</v>
      </c>
      <c r="AA208" s="114">
        <v>0</v>
      </c>
      <c r="AB208" s="114">
        <v>0</v>
      </c>
      <c r="AC208" s="114">
        <v>0</v>
      </c>
      <c r="AD208" s="114">
        <v>0</v>
      </c>
      <c r="AE208" s="114"/>
      <c r="AF208" s="114">
        <v>0</v>
      </c>
      <c r="AG208" s="114">
        <v>0</v>
      </c>
      <c r="AH208" s="114">
        <v>0</v>
      </c>
      <c r="AI208" s="113"/>
      <c r="AK208"/>
      <c r="AL208"/>
      <c r="AM208"/>
    </row>
    <row r="209" spans="1:39" s="157" customFormat="1" x14ac:dyDescent="0.25">
      <c r="A209" s="113"/>
      <c r="B209" s="113"/>
      <c r="C209" s="113"/>
      <c r="D209" s="113"/>
      <c r="E209" s="113"/>
      <c r="F209" s="113"/>
      <c r="G209" s="113"/>
      <c r="H209" s="113"/>
      <c r="I209" s="113"/>
      <c r="J209" s="113"/>
      <c r="K209" s="114"/>
      <c r="L209" s="114"/>
      <c r="M209" s="114"/>
      <c r="N209" s="114"/>
      <c r="O209" s="114"/>
      <c r="P209" s="114"/>
      <c r="Q209" s="156"/>
      <c r="R209" s="156"/>
      <c r="S209" s="156"/>
      <c r="T209" s="156"/>
      <c r="U209" s="156"/>
      <c r="V209" s="156"/>
      <c r="W209" s="156"/>
      <c r="X209" s="114">
        <v>0</v>
      </c>
      <c r="Y209" s="114">
        <v>0</v>
      </c>
      <c r="Z209" s="114">
        <f t="shared" si="3"/>
        <v>0</v>
      </c>
      <c r="AA209" s="114">
        <v>0</v>
      </c>
      <c r="AB209" s="114">
        <v>0</v>
      </c>
      <c r="AC209" s="114">
        <v>0</v>
      </c>
      <c r="AD209" s="114">
        <v>0</v>
      </c>
      <c r="AE209" s="114"/>
      <c r="AF209" s="114">
        <v>0</v>
      </c>
      <c r="AG209" s="114">
        <v>0</v>
      </c>
      <c r="AH209" s="114">
        <v>0</v>
      </c>
      <c r="AI209" s="113"/>
      <c r="AK209"/>
      <c r="AL209"/>
      <c r="AM209"/>
    </row>
    <row r="210" spans="1:39" s="157" customFormat="1" x14ac:dyDescent="0.25">
      <c r="A210" s="113"/>
      <c r="B210" s="113"/>
      <c r="C210" s="113"/>
      <c r="D210" s="113"/>
      <c r="E210" s="113"/>
      <c r="F210" s="113"/>
      <c r="G210" s="113"/>
      <c r="H210" s="113"/>
      <c r="I210" s="113"/>
      <c r="J210" s="113"/>
      <c r="K210" s="114"/>
      <c r="L210" s="114"/>
      <c r="M210" s="114"/>
      <c r="N210" s="114"/>
      <c r="O210" s="114"/>
      <c r="P210" s="114"/>
      <c r="Q210" s="156"/>
      <c r="R210" s="156"/>
      <c r="S210" s="156"/>
      <c r="T210" s="156"/>
      <c r="U210" s="156"/>
      <c r="V210" s="156"/>
      <c r="W210" s="156"/>
      <c r="X210" s="114">
        <v>0</v>
      </c>
      <c r="Y210" s="114">
        <v>0</v>
      </c>
      <c r="Z210" s="114">
        <f t="shared" si="3"/>
        <v>0</v>
      </c>
      <c r="AA210" s="114">
        <v>0</v>
      </c>
      <c r="AB210" s="114">
        <v>0</v>
      </c>
      <c r="AC210" s="114">
        <v>0</v>
      </c>
      <c r="AD210" s="114">
        <v>0</v>
      </c>
      <c r="AE210" s="114"/>
      <c r="AF210" s="114">
        <v>0</v>
      </c>
      <c r="AG210" s="114">
        <v>0</v>
      </c>
      <c r="AH210" s="114">
        <v>0</v>
      </c>
      <c r="AI210" s="113"/>
      <c r="AK210"/>
      <c r="AL210"/>
      <c r="AM210"/>
    </row>
    <row r="211" spans="1:39" s="157" customFormat="1" x14ac:dyDescent="0.25">
      <c r="A211" s="113"/>
      <c r="B211" s="113"/>
      <c r="C211" s="113"/>
      <c r="D211" s="113"/>
      <c r="E211" s="113"/>
      <c r="F211" s="113"/>
      <c r="G211" s="113"/>
      <c r="H211" s="113"/>
      <c r="I211" s="113"/>
      <c r="J211" s="113"/>
      <c r="K211" s="114"/>
      <c r="L211" s="114"/>
      <c r="M211" s="114"/>
      <c r="N211" s="114"/>
      <c r="O211" s="114"/>
      <c r="P211" s="114"/>
      <c r="Q211" s="156"/>
      <c r="R211" s="156"/>
      <c r="S211" s="156"/>
      <c r="T211" s="156"/>
      <c r="U211" s="156"/>
      <c r="V211" s="156"/>
      <c r="W211" s="156"/>
      <c r="X211" s="114">
        <v>0</v>
      </c>
      <c r="Y211" s="114">
        <v>0</v>
      </c>
      <c r="Z211" s="114">
        <f t="shared" si="3"/>
        <v>0</v>
      </c>
      <c r="AA211" s="114">
        <v>0</v>
      </c>
      <c r="AB211" s="114">
        <v>0</v>
      </c>
      <c r="AC211" s="114">
        <v>0</v>
      </c>
      <c r="AD211" s="114">
        <v>0</v>
      </c>
      <c r="AE211" s="114"/>
      <c r="AF211" s="114">
        <v>0</v>
      </c>
      <c r="AG211" s="114">
        <v>0</v>
      </c>
      <c r="AH211" s="114">
        <v>0</v>
      </c>
      <c r="AI211" s="113"/>
      <c r="AK211"/>
      <c r="AL211"/>
      <c r="AM211"/>
    </row>
    <row r="212" spans="1:39" s="157" customFormat="1" x14ac:dyDescent="0.25">
      <c r="A212" s="113"/>
      <c r="B212" s="113"/>
      <c r="C212" s="113"/>
      <c r="D212" s="113"/>
      <c r="E212" s="113"/>
      <c r="F212" s="113"/>
      <c r="G212" s="113"/>
      <c r="H212" s="113"/>
      <c r="I212" s="113"/>
      <c r="J212" s="113"/>
      <c r="K212" s="114"/>
      <c r="L212" s="114"/>
      <c r="M212" s="114"/>
      <c r="N212" s="114"/>
      <c r="O212" s="114"/>
      <c r="P212" s="114"/>
      <c r="Q212" s="156"/>
      <c r="R212" s="156"/>
      <c r="S212" s="156"/>
      <c r="T212" s="156"/>
      <c r="U212" s="156"/>
      <c r="V212" s="156"/>
      <c r="W212" s="156"/>
      <c r="X212" s="114">
        <v>0</v>
      </c>
      <c r="Y212" s="114">
        <v>0</v>
      </c>
      <c r="Z212" s="114">
        <f t="shared" si="3"/>
        <v>0</v>
      </c>
      <c r="AA212" s="114">
        <v>0</v>
      </c>
      <c r="AB212" s="114">
        <v>0</v>
      </c>
      <c r="AC212" s="114">
        <v>0</v>
      </c>
      <c r="AD212" s="114">
        <v>0</v>
      </c>
      <c r="AE212" s="114"/>
      <c r="AF212" s="114">
        <v>0</v>
      </c>
      <c r="AG212" s="114">
        <v>0</v>
      </c>
      <c r="AH212" s="114">
        <v>0</v>
      </c>
      <c r="AI212" s="113"/>
      <c r="AK212"/>
      <c r="AL212"/>
      <c r="AM212"/>
    </row>
    <row r="213" spans="1:39" s="157" customFormat="1" x14ac:dyDescent="0.25">
      <c r="A213" s="113"/>
      <c r="B213" s="113"/>
      <c r="C213" s="113"/>
      <c r="D213" s="113"/>
      <c r="E213" s="113"/>
      <c r="F213" s="113"/>
      <c r="G213" s="113"/>
      <c r="H213" s="113"/>
      <c r="I213" s="113"/>
      <c r="J213" s="113"/>
      <c r="K213" s="114"/>
      <c r="L213" s="114"/>
      <c r="M213" s="114"/>
      <c r="N213" s="114"/>
      <c r="O213" s="114"/>
      <c r="P213" s="114"/>
      <c r="Q213" s="156"/>
      <c r="R213" s="156"/>
      <c r="S213" s="156"/>
      <c r="T213" s="156"/>
      <c r="U213" s="156"/>
      <c r="V213" s="156"/>
      <c r="W213" s="156"/>
      <c r="X213" s="114">
        <v>0</v>
      </c>
      <c r="Y213" s="114">
        <v>0</v>
      </c>
      <c r="Z213" s="114">
        <f t="shared" si="3"/>
        <v>0</v>
      </c>
      <c r="AA213" s="114">
        <v>0</v>
      </c>
      <c r="AB213" s="114">
        <v>0</v>
      </c>
      <c r="AC213" s="114">
        <v>0</v>
      </c>
      <c r="AD213" s="114">
        <v>0</v>
      </c>
      <c r="AE213" s="114"/>
      <c r="AF213" s="114">
        <v>0</v>
      </c>
      <c r="AG213" s="114">
        <v>0</v>
      </c>
      <c r="AH213" s="114">
        <v>0</v>
      </c>
      <c r="AI213" s="113"/>
      <c r="AK213"/>
      <c r="AL213"/>
      <c r="AM213"/>
    </row>
    <row r="214" spans="1:39" s="157" customFormat="1" x14ac:dyDescent="0.25">
      <c r="A214" s="113"/>
      <c r="B214" s="113"/>
      <c r="C214" s="113"/>
      <c r="D214" s="113"/>
      <c r="E214" s="113"/>
      <c r="F214" s="113"/>
      <c r="G214" s="113"/>
      <c r="H214" s="113"/>
      <c r="I214" s="113"/>
      <c r="J214" s="113"/>
      <c r="K214" s="114"/>
      <c r="L214" s="114"/>
      <c r="M214" s="114"/>
      <c r="N214" s="114"/>
      <c r="O214" s="114"/>
      <c r="P214" s="114"/>
      <c r="Q214" s="156"/>
      <c r="R214" s="156"/>
      <c r="S214" s="156"/>
      <c r="T214" s="156"/>
      <c r="U214" s="156"/>
      <c r="V214" s="156"/>
      <c r="W214" s="156"/>
      <c r="X214" s="114">
        <v>0</v>
      </c>
      <c r="Y214" s="114">
        <v>0</v>
      </c>
      <c r="Z214" s="114">
        <f t="shared" si="3"/>
        <v>0</v>
      </c>
      <c r="AA214" s="114">
        <v>0</v>
      </c>
      <c r="AB214" s="114">
        <v>0</v>
      </c>
      <c r="AC214" s="114">
        <v>0</v>
      </c>
      <c r="AD214" s="114">
        <v>0</v>
      </c>
      <c r="AE214" s="114"/>
      <c r="AF214" s="114">
        <v>0</v>
      </c>
      <c r="AG214" s="114">
        <v>0</v>
      </c>
      <c r="AH214" s="114">
        <v>0</v>
      </c>
      <c r="AI214" s="113"/>
      <c r="AK214"/>
      <c r="AL214"/>
      <c r="AM214"/>
    </row>
    <row r="215" spans="1:39" s="157" customFormat="1" x14ac:dyDescent="0.25">
      <c r="A215" s="113"/>
      <c r="B215" s="113"/>
      <c r="C215" s="113"/>
      <c r="D215" s="113"/>
      <c r="E215" s="113"/>
      <c r="F215" s="113"/>
      <c r="G215" s="113"/>
      <c r="H215" s="113"/>
      <c r="I215" s="113"/>
      <c r="J215" s="113"/>
      <c r="K215" s="114"/>
      <c r="L215" s="114"/>
      <c r="M215" s="114"/>
      <c r="N215" s="114"/>
      <c r="O215" s="114"/>
      <c r="P215" s="114"/>
      <c r="Q215" s="156"/>
      <c r="R215" s="156"/>
      <c r="S215" s="156"/>
      <c r="T215" s="156"/>
      <c r="U215" s="156"/>
      <c r="V215" s="156"/>
      <c r="W215" s="156"/>
      <c r="X215" s="114">
        <v>0</v>
      </c>
      <c r="Y215" s="114">
        <v>0</v>
      </c>
      <c r="Z215" s="114">
        <f t="shared" si="3"/>
        <v>0</v>
      </c>
      <c r="AA215" s="114">
        <v>0</v>
      </c>
      <c r="AB215" s="114">
        <v>0</v>
      </c>
      <c r="AC215" s="114">
        <v>0</v>
      </c>
      <c r="AD215" s="114">
        <v>0</v>
      </c>
      <c r="AE215" s="114"/>
      <c r="AF215" s="114">
        <v>0</v>
      </c>
      <c r="AG215" s="114">
        <v>0</v>
      </c>
      <c r="AH215" s="114">
        <v>0</v>
      </c>
      <c r="AI215" s="113"/>
      <c r="AK215"/>
      <c r="AL215"/>
      <c r="AM215"/>
    </row>
    <row r="216" spans="1:39" s="157" customFormat="1" x14ac:dyDescent="0.25">
      <c r="A216" s="113"/>
      <c r="B216" s="113"/>
      <c r="C216" s="113"/>
      <c r="D216" s="113"/>
      <c r="E216" s="113"/>
      <c r="F216" s="113"/>
      <c r="G216" s="113"/>
      <c r="H216" s="113"/>
      <c r="I216" s="113"/>
      <c r="J216" s="113"/>
      <c r="K216" s="114"/>
      <c r="L216" s="114"/>
      <c r="M216" s="114"/>
      <c r="N216" s="114"/>
      <c r="O216" s="114"/>
      <c r="P216" s="114"/>
      <c r="Q216" s="156"/>
      <c r="R216" s="156"/>
      <c r="S216" s="156"/>
      <c r="T216" s="156"/>
      <c r="U216" s="156"/>
      <c r="V216" s="156"/>
      <c r="W216" s="156"/>
      <c r="X216" s="114">
        <v>0</v>
      </c>
      <c r="Y216" s="114">
        <v>0</v>
      </c>
      <c r="Z216" s="114">
        <f t="shared" si="3"/>
        <v>0</v>
      </c>
      <c r="AA216" s="114">
        <v>0</v>
      </c>
      <c r="AB216" s="114">
        <v>0</v>
      </c>
      <c r="AC216" s="114">
        <v>0</v>
      </c>
      <c r="AD216" s="114">
        <v>0</v>
      </c>
      <c r="AE216" s="114"/>
      <c r="AF216" s="114">
        <v>0</v>
      </c>
      <c r="AG216" s="114">
        <v>0</v>
      </c>
      <c r="AH216" s="114">
        <v>0</v>
      </c>
      <c r="AI216" s="113"/>
      <c r="AK216"/>
      <c r="AL216"/>
      <c r="AM216"/>
    </row>
    <row r="217" spans="1:39" s="157" customFormat="1" x14ac:dyDescent="0.25">
      <c r="A217" s="113"/>
      <c r="B217" s="113"/>
      <c r="C217" s="113"/>
      <c r="D217" s="113"/>
      <c r="E217" s="113"/>
      <c r="F217" s="113"/>
      <c r="G217" s="113"/>
      <c r="H217" s="113"/>
      <c r="I217" s="113"/>
      <c r="J217" s="113"/>
      <c r="K217" s="114"/>
      <c r="L217" s="114"/>
      <c r="M217" s="114"/>
      <c r="N217" s="114"/>
      <c r="O217" s="114"/>
      <c r="P217" s="114"/>
      <c r="Q217" s="156"/>
      <c r="R217" s="156"/>
      <c r="S217" s="156"/>
      <c r="T217" s="156"/>
      <c r="U217" s="156"/>
      <c r="V217" s="156"/>
      <c r="W217" s="156"/>
      <c r="X217" s="114">
        <v>0</v>
      </c>
      <c r="Y217" s="114">
        <v>0</v>
      </c>
      <c r="Z217" s="114">
        <f t="shared" si="3"/>
        <v>0</v>
      </c>
      <c r="AA217" s="114">
        <v>0</v>
      </c>
      <c r="AB217" s="114">
        <v>0</v>
      </c>
      <c r="AC217" s="114">
        <v>0</v>
      </c>
      <c r="AD217" s="114">
        <v>0</v>
      </c>
      <c r="AE217" s="114"/>
      <c r="AF217" s="114">
        <v>0</v>
      </c>
      <c r="AG217" s="114">
        <v>0</v>
      </c>
      <c r="AH217" s="114">
        <v>0</v>
      </c>
      <c r="AI217" s="113"/>
      <c r="AK217"/>
      <c r="AL217"/>
      <c r="AM217"/>
    </row>
    <row r="218" spans="1:39" s="157" customFormat="1" x14ac:dyDescent="0.25">
      <c r="A218" s="113"/>
      <c r="B218" s="113"/>
      <c r="C218" s="113"/>
      <c r="D218" s="113"/>
      <c r="E218" s="113"/>
      <c r="F218" s="113"/>
      <c r="G218" s="113"/>
      <c r="H218" s="113"/>
      <c r="I218" s="113"/>
      <c r="J218" s="113"/>
      <c r="K218" s="114"/>
      <c r="L218" s="114"/>
      <c r="M218" s="114"/>
      <c r="N218" s="114"/>
      <c r="O218" s="114"/>
      <c r="P218" s="114"/>
      <c r="Q218" s="156"/>
      <c r="R218" s="156"/>
      <c r="S218" s="156"/>
      <c r="T218" s="156"/>
      <c r="U218" s="156"/>
      <c r="V218" s="156"/>
      <c r="W218" s="156"/>
      <c r="X218" s="114">
        <v>0</v>
      </c>
      <c r="Y218" s="114">
        <v>0</v>
      </c>
      <c r="Z218" s="114">
        <f t="shared" si="3"/>
        <v>0</v>
      </c>
      <c r="AA218" s="114">
        <v>0</v>
      </c>
      <c r="AB218" s="114">
        <v>0</v>
      </c>
      <c r="AC218" s="114">
        <v>0</v>
      </c>
      <c r="AD218" s="114">
        <v>0</v>
      </c>
      <c r="AE218" s="114"/>
      <c r="AF218" s="114">
        <v>0</v>
      </c>
      <c r="AG218" s="114">
        <v>0</v>
      </c>
      <c r="AH218" s="114">
        <v>0</v>
      </c>
      <c r="AI218" s="113"/>
      <c r="AK218"/>
      <c r="AL218"/>
      <c r="AM218"/>
    </row>
    <row r="219" spans="1:39" s="157" customFormat="1" x14ac:dyDescent="0.25">
      <c r="A219" s="113"/>
      <c r="B219" s="113"/>
      <c r="C219" s="113"/>
      <c r="D219" s="113"/>
      <c r="E219" s="113"/>
      <c r="F219" s="113"/>
      <c r="G219" s="113"/>
      <c r="H219" s="113"/>
      <c r="I219" s="113"/>
      <c r="J219" s="113"/>
      <c r="K219" s="114"/>
      <c r="L219" s="114"/>
      <c r="M219" s="114"/>
      <c r="N219" s="114"/>
      <c r="O219" s="114"/>
      <c r="P219" s="114"/>
      <c r="Q219" s="156"/>
      <c r="R219" s="156"/>
      <c r="S219" s="156"/>
      <c r="T219" s="156"/>
      <c r="U219" s="156"/>
      <c r="V219" s="156"/>
      <c r="W219" s="156"/>
      <c r="X219" s="114">
        <v>0</v>
      </c>
      <c r="Y219" s="114">
        <v>0</v>
      </c>
      <c r="Z219" s="114">
        <f t="shared" si="3"/>
        <v>0</v>
      </c>
      <c r="AA219" s="114">
        <v>0</v>
      </c>
      <c r="AB219" s="114">
        <v>0</v>
      </c>
      <c r="AC219" s="114">
        <v>0</v>
      </c>
      <c r="AD219" s="114">
        <v>0</v>
      </c>
      <c r="AE219" s="114"/>
      <c r="AF219" s="114">
        <v>0</v>
      </c>
      <c r="AG219" s="114">
        <v>0</v>
      </c>
      <c r="AH219" s="114">
        <v>0</v>
      </c>
      <c r="AI219" s="113"/>
      <c r="AK219"/>
      <c r="AL219"/>
      <c r="AM219"/>
    </row>
    <row r="220" spans="1:39" s="157" customFormat="1" x14ac:dyDescent="0.25">
      <c r="A220" s="113"/>
      <c r="B220" s="113"/>
      <c r="C220" s="113"/>
      <c r="D220" s="113"/>
      <c r="E220" s="113"/>
      <c r="F220" s="113"/>
      <c r="G220" s="113"/>
      <c r="H220" s="113"/>
      <c r="I220" s="113"/>
      <c r="J220" s="113"/>
      <c r="K220" s="114"/>
      <c r="L220" s="114"/>
      <c r="M220" s="114"/>
      <c r="N220" s="114"/>
      <c r="O220" s="114"/>
      <c r="P220" s="114"/>
      <c r="Q220" s="156"/>
      <c r="R220" s="156"/>
      <c r="S220" s="156"/>
      <c r="T220" s="156"/>
      <c r="U220" s="156"/>
      <c r="V220" s="156"/>
      <c r="W220" s="156"/>
      <c r="X220" s="114">
        <v>0</v>
      </c>
      <c r="Y220" s="114">
        <v>0</v>
      </c>
      <c r="Z220" s="114">
        <f t="shared" si="3"/>
        <v>0</v>
      </c>
      <c r="AA220" s="114">
        <v>0</v>
      </c>
      <c r="AB220" s="114">
        <v>0</v>
      </c>
      <c r="AC220" s="114">
        <v>0</v>
      </c>
      <c r="AD220" s="114">
        <v>0</v>
      </c>
      <c r="AE220" s="114"/>
      <c r="AF220" s="114">
        <v>0</v>
      </c>
      <c r="AG220" s="114">
        <v>0</v>
      </c>
      <c r="AH220" s="114">
        <v>0</v>
      </c>
      <c r="AI220" s="113"/>
      <c r="AK220"/>
      <c r="AL220"/>
      <c r="AM220"/>
    </row>
    <row r="221" spans="1:39" s="157" customFormat="1" x14ac:dyDescent="0.25">
      <c r="A221" s="113"/>
      <c r="B221" s="113"/>
      <c r="C221" s="113"/>
      <c r="D221" s="113"/>
      <c r="E221" s="113"/>
      <c r="F221" s="113"/>
      <c r="G221" s="113"/>
      <c r="H221" s="113"/>
      <c r="I221" s="113"/>
      <c r="J221" s="113"/>
      <c r="K221" s="114"/>
      <c r="L221" s="114"/>
      <c r="M221" s="114"/>
      <c r="N221" s="114"/>
      <c r="O221" s="114"/>
      <c r="P221" s="114"/>
      <c r="Q221" s="156"/>
      <c r="R221" s="156"/>
      <c r="S221" s="156"/>
      <c r="T221" s="156"/>
      <c r="U221" s="156"/>
      <c r="V221" s="156"/>
      <c r="W221" s="156"/>
      <c r="X221" s="114">
        <v>0</v>
      </c>
      <c r="Y221" s="114">
        <v>0</v>
      </c>
      <c r="Z221" s="114">
        <f t="shared" si="3"/>
        <v>0</v>
      </c>
      <c r="AA221" s="114">
        <v>0</v>
      </c>
      <c r="AB221" s="114">
        <v>0</v>
      </c>
      <c r="AC221" s="114">
        <v>0</v>
      </c>
      <c r="AD221" s="114">
        <v>0</v>
      </c>
      <c r="AE221" s="114"/>
      <c r="AF221" s="114">
        <v>0</v>
      </c>
      <c r="AG221" s="114">
        <v>0</v>
      </c>
      <c r="AH221" s="114">
        <v>0</v>
      </c>
      <c r="AI221" s="113"/>
      <c r="AK221"/>
      <c r="AL221"/>
      <c r="AM221"/>
    </row>
    <row r="222" spans="1:39" s="157" customFormat="1" x14ac:dyDescent="0.25">
      <c r="A222" s="113"/>
      <c r="B222" s="113"/>
      <c r="C222" s="113"/>
      <c r="D222" s="113"/>
      <c r="E222" s="113"/>
      <c r="F222" s="113"/>
      <c r="G222" s="113"/>
      <c r="H222" s="113"/>
      <c r="I222" s="113"/>
      <c r="J222" s="113"/>
      <c r="K222" s="114"/>
      <c r="L222" s="114"/>
      <c r="M222" s="114"/>
      <c r="N222" s="114"/>
      <c r="O222" s="114"/>
      <c r="P222" s="114"/>
      <c r="Q222" s="156"/>
      <c r="R222" s="156"/>
      <c r="S222" s="156"/>
      <c r="T222" s="156"/>
      <c r="U222" s="156"/>
      <c r="V222" s="156"/>
      <c r="W222" s="156"/>
      <c r="X222" s="114">
        <v>0</v>
      </c>
      <c r="Y222" s="114">
        <v>0</v>
      </c>
      <c r="Z222" s="114">
        <f t="shared" si="3"/>
        <v>0</v>
      </c>
      <c r="AA222" s="114">
        <v>0</v>
      </c>
      <c r="AB222" s="114">
        <v>0</v>
      </c>
      <c r="AC222" s="114">
        <v>0</v>
      </c>
      <c r="AD222" s="114">
        <v>0</v>
      </c>
      <c r="AE222" s="114"/>
      <c r="AF222" s="114">
        <v>0</v>
      </c>
      <c r="AG222" s="114">
        <v>0</v>
      </c>
      <c r="AH222" s="114">
        <v>0</v>
      </c>
      <c r="AI222" s="113"/>
      <c r="AK222"/>
      <c r="AL222"/>
      <c r="AM222"/>
    </row>
    <row r="223" spans="1:39" s="157" customFormat="1" x14ac:dyDescent="0.25">
      <c r="A223" s="113"/>
      <c r="B223" s="113"/>
      <c r="C223" s="113"/>
      <c r="D223" s="113"/>
      <c r="E223" s="113"/>
      <c r="F223" s="113"/>
      <c r="G223" s="113"/>
      <c r="H223" s="113"/>
      <c r="I223" s="113"/>
      <c r="J223" s="113"/>
      <c r="K223" s="114"/>
      <c r="L223" s="114"/>
      <c r="M223" s="114"/>
      <c r="N223" s="114"/>
      <c r="O223" s="114"/>
      <c r="P223" s="114"/>
      <c r="Q223" s="156"/>
      <c r="R223" s="156"/>
      <c r="S223" s="156"/>
      <c r="T223" s="156"/>
      <c r="U223" s="156"/>
      <c r="V223" s="156"/>
      <c r="W223" s="156"/>
      <c r="X223" s="114">
        <v>0</v>
      </c>
      <c r="Y223" s="114">
        <v>0</v>
      </c>
      <c r="Z223" s="114">
        <f t="shared" si="3"/>
        <v>0</v>
      </c>
      <c r="AA223" s="114">
        <v>0</v>
      </c>
      <c r="AB223" s="114">
        <v>0</v>
      </c>
      <c r="AC223" s="114">
        <v>0</v>
      </c>
      <c r="AD223" s="114">
        <v>0</v>
      </c>
      <c r="AE223" s="114"/>
      <c r="AF223" s="114">
        <v>0</v>
      </c>
      <c r="AG223" s="114">
        <v>0</v>
      </c>
      <c r="AH223" s="114">
        <v>0</v>
      </c>
      <c r="AI223" s="113"/>
      <c r="AK223"/>
      <c r="AL223"/>
      <c r="AM223"/>
    </row>
    <row r="224" spans="1:39" s="157" customFormat="1" x14ac:dyDescent="0.25">
      <c r="A224" s="113"/>
      <c r="B224" s="113"/>
      <c r="C224" s="113"/>
      <c r="D224" s="113"/>
      <c r="E224" s="113"/>
      <c r="F224" s="113"/>
      <c r="G224" s="113"/>
      <c r="H224" s="113"/>
      <c r="I224" s="113"/>
      <c r="J224" s="113"/>
      <c r="K224" s="114"/>
      <c r="L224" s="114"/>
      <c r="M224" s="114"/>
      <c r="N224" s="114"/>
      <c r="O224" s="114"/>
      <c r="P224" s="114"/>
      <c r="Q224" s="156"/>
      <c r="R224" s="156"/>
      <c r="S224" s="156"/>
      <c r="T224" s="156"/>
      <c r="U224" s="156"/>
      <c r="V224" s="156"/>
      <c r="W224" s="156"/>
      <c r="X224" s="114">
        <v>0</v>
      </c>
      <c r="Y224" s="114">
        <v>0</v>
      </c>
      <c r="Z224" s="114">
        <f t="shared" si="3"/>
        <v>0</v>
      </c>
      <c r="AA224" s="114">
        <v>0</v>
      </c>
      <c r="AB224" s="114">
        <v>0</v>
      </c>
      <c r="AC224" s="114">
        <v>0</v>
      </c>
      <c r="AD224" s="114">
        <v>0</v>
      </c>
      <c r="AE224" s="114"/>
      <c r="AF224" s="114">
        <v>0</v>
      </c>
      <c r="AG224" s="114">
        <v>0</v>
      </c>
      <c r="AH224" s="114">
        <v>0</v>
      </c>
      <c r="AI224" s="113"/>
      <c r="AK224"/>
      <c r="AL224"/>
      <c r="AM224"/>
    </row>
    <row r="225" spans="1:39" s="157" customFormat="1" x14ac:dyDescent="0.25">
      <c r="A225" s="113"/>
      <c r="B225" s="113"/>
      <c r="C225" s="113"/>
      <c r="D225" s="113"/>
      <c r="E225" s="113"/>
      <c r="F225" s="113"/>
      <c r="G225" s="113"/>
      <c r="H225" s="113"/>
      <c r="I225" s="113"/>
      <c r="J225" s="113"/>
      <c r="K225" s="114"/>
      <c r="L225" s="114"/>
      <c r="M225" s="114"/>
      <c r="N225" s="114"/>
      <c r="O225" s="114"/>
      <c r="P225" s="114"/>
      <c r="Q225" s="156"/>
      <c r="R225" s="156"/>
      <c r="S225" s="156"/>
      <c r="T225" s="156"/>
      <c r="U225" s="156"/>
      <c r="V225" s="156"/>
      <c r="W225" s="156"/>
      <c r="X225" s="114">
        <v>0</v>
      </c>
      <c r="Y225" s="114">
        <v>0</v>
      </c>
      <c r="Z225" s="114">
        <f t="shared" si="3"/>
        <v>0</v>
      </c>
      <c r="AA225" s="114">
        <v>0</v>
      </c>
      <c r="AB225" s="114">
        <v>0</v>
      </c>
      <c r="AC225" s="114">
        <v>0</v>
      </c>
      <c r="AD225" s="114">
        <v>0</v>
      </c>
      <c r="AE225" s="114"/>
      <c r="AF225" s="114">
        <v>0</v>
      </c>
      <c r="AG225" s="114">
        <v>0</v>
      </c>
      <c r="AH225" s="114">
        <v>0</v>
      </c>
      <c r="AI225" s="113"/>
      <c r="AK225"/>
      <c r="AL225"/>
      <c r="AM225"/>
    </row>
    <row r="226" spans="1:39" s="157" customFormat="1" x14ac:dyDescent="0.25">
      <c r="A226" s="113"/>
      <c r="B226" s="113"/>
      <c r="C226" s="113"/>
      <c r="D226" s="113"/>
      <c r="E226" s="113"/>
      <c r="F226" s="113"/>
      <c r="G226" s="113"/>
      <c r="H226" s="113"/>
      <c r="I226" s="113"/>
      <c r="J226" s="113"/>
      <c r="K226" s="114"/>
      <c r="L226" s="114"/>
      <c r="M226" s="114"/>
      <c r="N226" s="114"/>
      <c r="O226" s="114"/>
      <c r="P226" s="114"/>
      <c r="Q226" s="156"/>
      <c r="R226" s="156"/>
      <c r="S226" s="156"/>
      <c r="T226" s="156"/>
      <c r="U226" s="156"/>
      <c r="V226" s="156"/>
      <c r="W226" s="156"/>
      <c r="X226" s="114">
        <v>0</v>
      </c>
      <c r="Y226" s="114">
        <v>0</v>
      </c>
      <c r="Z226" s="114">
        <f t="shared" si="3"/>
        <v>0</v>
      </c>
      <c r="AA226" s="114">
        <v>0</v>
      </c>
      <c r="AB226" s="114">
        <v>0</v>
      </c>
      <c r="AC226" s="114">
        <v>0</v>
      </c>
      <c r="AD226" s="114">
        <v>0</v>
      </c>
      <c r="AE226" s="114"/>
      <c r="AF226" s="114">
        <v>0</v>
      </c>
      <c r="AG226" s="114">
        <v>0</v>
      </c>
      <c r="AH226" s="114">
        <v>0</v>
      </c>
      <c r="AI226" s="113"/>
      <c r="AK226"/>
      <c r="AL226"/>
      <c r="AM226"/>
    </row>
    <row r="227" spans="1:39" s="157" customFormat="1" x14ac:dyDescent="0.25">
      <c r="A227" s="113"/>
      <c r="B227" s="113"/>
      <c r="C227" s="113"/>
      <c r="D227" s="113"/>
      <c r="E227" s="113"/>
      <c r="F227" s="113"/>
      <c r="G227" s="113"/>
      <c r="H227" s="113"/>
      <c r="I227" s="113"/>
      <c r="J227" s="113"/>
      <c r="K227" s="114"/>
      <c r="L227" s="114"/>
      <c r="M227" s="114"/>
      <c r="N227" s="114"/>
      <c r="O227" s="114"/>
      <c r="P227" s="114"/>
      <c r="Q227" s="156"/>
      <c r="R227" s="156"/>
      <c r="S227" s="156"/>
      <c r="T227" s="156"/>
      <c r="U227" s="156"/>
      <c r="V227" s="156"/>
      <c r="W227" s="156"/>
      <c r="X227" s="114">
        <v>0</v>
      </c>
      <c r="Y227" s="114">
        <v>0</v>
      </c>
      <c r="Z227" s="114">
        <f t="shared" si="3"/>
        <v>0</v>
      </c>
      <c r="AA227" s="114">
        <v>0</v>
      </c>
      <c r="AB227" s="114">
        <v>0</v>
      </c>
      <c r="AC227" s="114">
        <v>0</v>
      </c>
      <c r="AD227" s="114">
        <v>0</v>
      </c>
      <c r="AE227" s="114"/>
      <c r="AF227" s="114">
        <v>0</v>
      </c>
      <c r="AG227" s="114">
        <v>0</v>
      </c>
      <c r="AH227" s="114">
        <v>0</v>
      </c>
      <c r="AI227" s="113"/>
      <c r="AK227"/>
      <c r="AL227"/>
      <c r="AM227"/>
    </row>
    <row r="228" spans="1:39" s="157" customFormat="1" x14ac:dyDescent="0.25">
      <c r="A228" s="113"/>
      <c r="B228" s="113"/>
      <c r="C228" s="113"/>
      <c r="D228" s="113"/>
      <c r="E228" s="113"/>
      <c r="F228" s="113"/>
      <c r="G228" s="113"/>
      <c r="H228" s="113"/>
      <c r="I228" s="113"/>
      <c r="J228" s="113"/>
      <c r="K228" s="114"/>
      <c r="L228" s="114"/>
      <c r="M228" s="114"/>
      <c r="N228" s="114"/>
      <c r="O228" s="114"/>
      <c r="P228" s="114"/>
      <c r="Q228" s="156"/>
      <c r="R228" s="156"/>
      <c r="S228" s="156"/>
      <c r="T228" s="156"/>
      <c r="U228" s="156"/>
      <c r="V228" s="156"/>
      <c r="W228" s="156"/>
      <c r="X228" s="114">
        <v>0</v>
      </c>
      <c r="Y228" s="114">
        <v>0</v>
      </c>
      <c r="Z228" s="114">
        <f t="shared" si="3"/>
        <v>0</v>
      </c>
      <c r="AA228" s="114">
        <v>0</v>
      </c>
      <c r="AB228" s="114">
        <v>0</v>
      </c>
      <c r="AC228" s="114">
        <v>0</v>
      </c>
      <c r="AD228" s="114">
        <v>0</v>
      </c>
      <c r="AE228" s="114"/>
      <c r="AF228" s="114">
        <v>0</v>
      </c>
      <c r="AG228" s="114">
        <v>0</v>
      </c>
      <c r="AH228" s="114">
        <v>0</v>
      </c>
      <c r="AI228" s="113"/>
      <c r="AK228"/>
      <c r="AL228"/>
      <c r="AM228"/>
    </row>
    <row r="229" spans="1:39" s="157" customFormat="1" x14ac:dyDescent="0.25">
      <c r="A229" s="113"/>
      <c r="B229" s="113"/>
      <c r="C229" s="113"/>
      <c r="D229" s="113"/>
      <c r="E229" s="113"/>
      <c r="F229" s="113"/>
      <c r="G229" s="113"/>
      <c r="H229" s="113"/>
      <c r="I229" s="113"/>
      <c r="J229" s="113"/>
      <c r="K229" s="114"/>
      <c r="L229" s="114"/>
      <c r="M229" s="114"/>
      <c r="N229" s="114"/>
      <c r="O229" s="114"/>
      <c r="P229" s="114"/>
      <c r="Q229" s="156"/>
      <c r="R229" s="156"/>
      <c r="S229" s="156"/>
      <c r="T229" s="156"/>
      <c r="U229" s="156"/>
      <c r="V229" s="156"/>
      <c r="W229" s="156"/>
      <c r="X229" s="114">
        <v>0</v>
      </c>
      <c r="Y229" s="114">
        <v>0</v>
      </c>
      <c r="Z229" s="114">
        <f t="shared" si="3"/>
        <v>0</v>
      </c>
      <c r="AA229" s="114">
        <v>0</v>
      </c>
      <c r="AB229" s="114">
        <v>0</v>
      </c>
      <c r="AC229" s="114">
        <v>0</v>
      </c>
      <c r="AD229" s="114">
        <v>0</v>
      </c>
      <c r="AE229" s="114"/>
      <c r="AF229" s="114">
        <v>0</v>
      </c>
      <c r="AG229" s="114">
        <v>0</v>
      </c>
      <c r="AH229" s="114">
        <v>0</v>
      </c>
      <c r="AI229" s="113"/>
      <c r="AK229"/>
      <c r="AL229"/>
      <c r="AM229"/>
    </row>
    <row r="230" spans="1:39" s="157" customFormat="1" x14ac:dyDescent="0.25">
      <c r="A230" s="113"/>
      <c r="B230" s="113"/>
      <c r="C230" s="113"/>
      <c r="D230" s="113"/>
      <c r="E230" s="113"/>
      <c r="F230" s="113"/>
      <c r="G230" s="113"/>
      <c r="H230" s="113"/>
      <c r="I230" s="113"/>
      <c r="J230" s="113"/>
      <c r="K230" s="114"/>
      <c r="L230" s="114"/>
      <c r="M230" s="114"/>
      <c r="N230" s="114"/>
      <c r="O230" s="114"/>
      <c r="P230" s="114"/>
      <c r="Q230" s="156"/>
      <c r="R230" s="156"/>
      <c r="S230" s="156"/>
      <c r="T230" s="156"/>
      <c r="U230" s="156"/>
      <c r="V230" s="156"/>
      <c r="W230" s="156"/>
      <c r="X230" s="114">
        <v>0</v>
      </c>
      <c r="Y230" s="114">
        <v>0</v>
      </c>
      <c r="Z230" s="114">
        <f t="shared" si="3"/>
        <v>0</v>
      </c>
      <c r="AA230" s="114">
        <v>0</v>
      </c>
      <c r="AB230" s="114">
        <v>0</v>
      </c>
      <c r="AC230" s="114">
        <v>0</v>
      </c>
      <c r="AD230" s="114">
        <v>0</v>
      </c>
      <c r="AE230" s="114"/>
      <c r="AF230" s="114">
        <v>0</v>
      </c>
      <c r="AG230" s="114">
        <v>0</v>
      </c>
      <c r="AH230" s="114">
        <v>0</v>
      </c>
      <c r="AI230" s="113"/>
      <c r="AK230"/>
      <c r="AL230"/>
      <c r="AM230"/>
    </row>
    <row r="231" spans="1:39" s="157" customFormat="1" x14ac:dyDescent="0.25">
      <c r="A231" s="113"/>
      <c r="B231" s="113"/>
      <c r="C231" s="113"/>
      <c r="D231" s="113"/>
      <c r="E231" s="113"/>
      <c r="F231" s="113"/>
      <c r="G231" s="113"/>
      <c r="H231" s="113"/>
      <c r="I231" s="113"/>
      <c r="J231" s="113"/>
      <c r="K231" s="114"/>
      <c r="L231" s="114"/>
      <c r="M231" s="114"/>
      <c r="N231" s="114"/>
      <c r="O231" s="114"/>
      <c r="P231" s="114"/>
      <c r="Q231" s="156"/>
      <c r="R231" s="156"/>
      <c r="S231" s="156"/>
      <c r="T231" s="156"/>
      <c r="U231" s="156"/>
      <c r="V231" s="156"/>
      <c r="W231" s="156"/>
      <c r="X231" s="114">
        <v>0</v>
      </c>
      <c r="Y231" s="114">
        <v>0</v>
      </c>
      <c r="Z231" s="114">
        <f t="shared" si="3"/>
        <v>0</v>
      </c>
      <c r="AA231" s="114">
        <v>0</v>
      </c>
      <c r="AB231" s="114">
        <v>0</v>
      </c>
      <c r="AC231" s="114">
        <v>0</v>
      </c>
      <c r="AD231" s="114">
        <v>0</v>
      </c>
      <c r="AE231" s="114"/>
      <c r="AF231" s="114">
        <v>0</v>
      </c>
      <c r="AG231" s="114">
        <v>0</v>
      </c>
      <c r="AH231" s="114">
        <v>0</v>
      </c>
      <c r="AI231" s="113"/>
      <c r="AK231"/>
      <c r="AL231"/>
      <c r="AM231"/>
    </row>
    <row r="232" spans="1:39" s="157" customFormat="1" x14ac:dyDescent="0.25">
      <c r="A232" s="113"/>
      <c r="B232" s="113"/>
      <c r="C232" s="113"/>
      <c r="D232" s="113"/>
      <c r="E232" s="113"/>
      <c r="F232" s="113"/>
      <c r="G232" s="113"/>
      <c r="H232" s="113"/>
      <c r="I232" s="113"/>
      <c r="J232" s="113"/>
      <c r="K232" s="114"/>
      <c r="L232" s="114"/>
      <c r="M232" s="114"/>
      <c r="N232" s="114"/>
      <c r="O232" s="114"/>
      <c r="P232" s="114"/>
      <c r="Q232" s="156"/>
      <c r="R232" s="156"/>
      <c r="S232" s="156"/>
      <c r="T232" s="156"/>
      <c r="U232" s="156"/>
      <c r="V232" s="156"/>
      <c r="W232" s="156"/>
      <c r="X232" s="114">
        <v>0</v>
      </c>
      <c r="Y232" s="114">
        <v>0</v>
      </c>
      <c r="Z232" s="114">
        <f t="shared" si="3"/>
        <v>0</v>
      </c>
      <c r="AA232" s="114">
        <v>0</v>
      </c>
      <c r="AB232" s="114">
        <v>0</v>
      </c>
      <c r="AC232" s="114">
        <v>0</v>
      </c>
      <c r="AD232" s="114">
        <v>0</v>
      </c>
      <c r="AE232" s="114"/>
      <c r="AF232" s="114">
        <v>0</v>
      </c>
      <c r="AG232" s="114">
        <v>0</v>
      </c>
      <c r="AH232" s="114">
        <v>0</v>
      </c>
      <c r="AI232" s="113"/>
      <c r="AK232"/>
      <c r="AL232"/>
      <c r="AM232"/>
    </row>
    <row r="233" spans="1:39" s="157" customFormat="1" x14ac:dyDescent="0.25">
      <c r="A233" s="113"/>
      <c r="B233" s="113"/>
      <c r="C233" s="113"/>
      <c r="D233" s="113"/>
      <c r="E233" s="113"/>
      <c r="F233" s="113"/>
      <c r="G233" s="113"/>
      <c r="H233" s="113"/>
      <c r="I233" s="113"/>
      <c r="J233" s="113"/>
      <c r="K233" s="114"/>
      <c r="L233" s="114"/>
      <c r="M233" s="114"/>
      <c r="N233" s="114"/>
      <c r="O233" s="114"/>
      <c r="P233" s="114"/>
      <c r="Q233" s="156"/>
      <c r="R233" s="156"/>
      <c r="S233" s="156"/>
      <c r="T233" s="156"/>
      <c r="U233" s="156"/>
      <c r="V233" s="156"/>
      <c r="W233" s="156"/>
      <c r="X233" s="114">
        <v>0</v>
      </c>
      <c r="Y233" s="114">
        <v>0</v>
      </c>
      <c r="Z233" s="114">
        <f t="shared" si="3"/>
        <v>0</v>
      </c>
      <c r="AA233" s="114">
        <v>0</v>
      </c>
      <c r="AB233" s="114">
        <v>0</v>
      </c>
      <c r="AC233" s="114">
        <v>0</v>
      </c>
      <c r="AD233" s="114">
        <v>0</v>
      </c>
      <c r="AE233" s="114"/>
      <c r="AF233" s="114">
        <v>0</v>
      </c>
      <c r="AG233" s="114">
        <v>0</v>
      </c>
      <c r="AH233" s="114">
        <v>0</v>
      </c>
      <c r="AI233" s="113"/>
      <c r="AK233"/>
      <c r="AL233"/>
      <c r="AM233"/>
    </row>
    <row r="234" spans="1:39" s="157" customFormat="1" x14ac:dyDescent="0.25">
      <c r="A234" s="113"/>
      <c r="B234" s="113"/>
      <c r="C234" s="113"/>
      <c r="D234" s="113"/>
      <c r="E234" s="113"/>
      <c r="F234" s="113"/>
      <c r="G234" s="113"/>
      <c r="H234" s="113"/>
      <c r="I234" s="113"/>
      <c r="J234" s="113"/>
      <c r="K234" s="114"/>
      <c r="L234" s="114"/>
      <c r="M234" s="114"/>
      <c r="N234" s="114"/>
      <c r="O234" s="114"/>
      <c r="P234" s="114"/>
      <c r="Q234" s="156"/>
      <c r="R234" s="156"/>
      <c r="S234" s="156"/>
      <c r="T234" s="156"/>
      <c r="U234" s="156"/>
      <c r="V234" s="156"/>
      <c r="W234" s="156"/>
      <c r="X234" s="114">
        <v>0</v>
      </c>
      <c r="Y234" s="114">
        <v>0</v>
      </c>
      <c r="Z234" s="114">
        <f t="shared" si="3"/>
        <v>0</v>
      </c>
      <c r="AA234" s="114">
        <v>0</v>
      </c>
      <c r="AB234" s="114">
        <v>0</v>
      </c>
      <c r="AC234" s="114">
        <v>0</v>
      </c>
      <c r="AD234" s="114">
        <v>0</v>
      </c>
      <c r="AE234" s="114"/>
      <c r="AF234" s="114">
        <v>0</v>
      </c>
      <c r="AG234" s="114">
        <v>0</v>
      </c>
      <c r="AH234" s="114">
        <v>0</v>
      </c>
      <c r="AI234" s="113"/>
      <c r="AK234"/>
      <c r="AL234"/>
      <c r="AM234"/>
    </row>
    <row r="235" spans="1:39" s="157" customFormat="1" x14ac:dyDescent="0.25">
      <c r="A235" s="113"/>
      <c r="B235" s="113"/>
      <c r="C235" s="113"/>
      <c r="D235" s="113"/>
      <c r="E235" s="113"/>
      <c r="F235" s="113"/>
      <c r="G235" s="113"/>
      <c r="H235" s="113"/>
      <c r="I235" s="113"/>
      <c r="J235" s="113"/>
      <c r="K235" s="114"/>
      <c r="L235" s="114"/>
      <c r="M235" s="114"/>
      <c r="N235" s="114"/>
      <c r="O235" s="114"/>
      <c r="P235" s="114"/>
      <c r="Q235" s="156"/>
      <c r="R235" s="156"/>
      <c r="S235" s="156"/>
      <c r="T235" s="156"/>
      <c r="U235" s="156"/>
      <c r="V235" s="156"/>
      <c r="W235" s="156"/>
      <c r="X235" s="114">
        <v>0</v>
      </c>
      <c r="Y235" s="114">
        <v>0</v>
      </c>
      <c r="Z235" s="114">
        <f t="shared" si="3"/>
        <v>0</v>
      </c>
      <c r="AA235" s="114">
        <v>0</v>
      </c>
      <c r="AB235" s="114">
        <v>0</v>
      </c>
      <c r="AC235" s="114">
        <v>0</v>
      </c>
      <c r="AD235" s="114">
        <v>0</v>
      </c>
      <c r="AE235" s="114"/>
      <c r="AF235" s="114">
        <v>0</v>
      </c>
      <c r="AG235" s="114">
        <v>0</v>
      </c>
      <c r="AH235" s="114">
        <v>0</v>
      </c>
      <c r="AI235" s="113"/>
      <c r="AK235"/>
      <c r="AL235"/>
      <c r="AM235"/>
    </row>
    <row r="236" spans="1:39" s="157" customFormat="1" x14ac:dyDescent="0.25">
      <c r="A236" s="113"/>
      <c r="B236" s="113"/>
      <c r="C236" s="113"/>
      <c r="D236" s="113"/>
      <c r="E236" s="113"/>
      <c r="F236" s="113"/>
      <c r="G236" s="113"/>
      <c r="H236" s="113"/>
      <c r="I236" s="113"/>
      <c r="J236" s="113"/>
      <c r="K236" s="114"/>
      <c r="L236" s="114"/>
      <c r="M236" s="114"/>
      <c r="N236" s="114"/>
      <c r="O236" s="114"/>
      <c r="P236" s="114"/>
      <c r="Q236" s="156"/>
      <c r="R236" s="156"/>
      <c r="S236" s="156"/>
      <c r="T236" s="156"/>
      <c r="U236" s="156"/>
      <c r="V236" s="156"/>
      <c r="W236" s="156"/>
      <c r="X236" s="114">
        <v>0</v>
      </c>
      <c r="Y236" s="114">
        <v>0</v>
      </c>
      <c r="Z236" s="114">
        <f t="shared" si="3"/>
        <v>0</v>
      </c>
      <c r="AA236" s="114">
        <v>0</v>
      </c>
      <c r="AB236" s="114">
        <v>0</v>
      </c>
      <c r="AC236" s="114">
        <v>0</v>
      </c>
      <c r="AD236" s="114">
        <v>0</v>
      </c>
      <c r="AE236" s="114"/>
      <c r="AF236" s="114">
        <v>0</v>
      </c>
      <c r="AG236" s="114">
        <v>0</v>
      </c>
      <c r="AH236" s="114">
        <v>0</v>
      </c>
      <c r="AI236" s="113"/>
      <c r="AK236"/>
      <c r="AL236"/>
      <c r="AM236"/>
    </row>
    <row r="237" spans="1:39" s="157" customFormat="1" x14ac:dyDescent="0.25">
      <c r="A237" s="113"/>
      <c r="B237" s="113"/>
      <c r="C237" s="113"/>
      <c r="D237" s="113"/>
      <c r="E237" s="113"/>
      <c r="F237" s="113"/>
      <c r="G237" s="113"/>
      <c r="H237" s="113"/>
      <c r="I237" s="113"/>
      <c r="J237" s="113"/>
      <c r="K237" s="114"/>
      <c r="L237" s="114"/>
      <c r="M237" s="114"/>
      <c r="N237" s="114"/>
      <c r="O237" s="114"/>
      <c r="P237" s="114"/>
      <c r="Q237" s="156"/>
      <c r="R237" s="156"/>
      <c r="S237" s="156"/>
      <c r="T237" s="156"/>
      <c r="U237" s="156"/>
      <c r="V237" s="156"/>
      <c r="W237" s="156"/>
      <c r="X237" s="114">
        <v>0</v>
      </c>
      <c r="Y237" s="114">
        <v>0</v>
      </c>
      <c r="Z237" s="114">
        <f t="shared" si="3"/>
        <v>0</v>
      </c>
      <c r="AA237" s="114">
        <v>0</v>
      </c>
      <c r="AB237" s="114">
        <v>0</v>
      </c>
      <c r="AC237" s="114">
        <v>0</v>
      </c>
      <c r="AD237" s="114">
        <v>0</v>
      </c>
      <c r="AE237" s="114"/>
      <c r="AF237" s="114">
        <v>0</v>
      </c>
      <c r="AG237" s="114">
        <v>0</v>
      </c>
      <c r="AH237" s="114">
        <v>0</v>
      </c>
      <c r="AI237" s="113"/>
      <c r="AK237"/>
      <c r="AL237"/>
      <c r="AM237"/>
    </row>
    <row r="238" spans="1:39" s="157" customFormat="1" x14ac:dyDescent="0.25">
      <c r="A238" s="113"/>
      <c r="B238" s="113"/>
      <c r="C238" s="113"/>
      <c r="D238" s="113"/>
      <c r="E238" s="113"/>
      <c r="F238" s="113"/>
      <c r="G238" s="113"/>
      <c r="H238" s="113"/>
      <c r="I238" s="113"/>
      <c r="J238" s="113"/>
      <c r="K238" s="114"/>
      <c r="L238" s="114"/>
      <c r="M238" s="114"/>
      <c r="N238" s="114"/>
      <c r="O238" s="114"/>
      <c r="P238" s="114"/>
      <c r="Q238" s="156"/>
      <c r="R238" s="156"/>
      <c r="S238" s="156"/>
      <c r="T238" s="156"/>
      <c r="U238" s="156"/>
      <c r="V238" s="156"/>
      <c r="W238" s="156"/>
      <c r="X238" s="114">
        <v>0</v>
      </c>
      <c r="Y238" s="114">
        <v>0</v>
      </c>
      <c r="Z238" s="114">
        <f t="shared" si="3"/>
        <v>0</v>
      </c>
      <c r="AA238" s="114">
        <v>0</v>
      </c>
      <c r="AB238" s="114">
        <v>0</v>
      </c>
      <c r="AC238" s="114">
        <v>0</v>
      </c>
      <c r="AD238" s="114">
        <v>0</v>
      </c>
      <c r="AE238" s="114"/>
      <c r="AF238" s="114">
        <v>0</v>
      </c>
      <c r="AG238" s="114">
        <v>0</v>
      </c>
      <c r="AH238" s="114">
        <v>0</v>
      </c>
      <c r="AI238" s="113"/>
      <c r="AK238"/>
      <c r="AL238"/>
      <c r="AM238"/>
    </row>
    <row r="239" spans="1:39" s="157" customFormat="1" x14ac:dyDescent="0.25">
      <c r="A239" s="113"/>
      <c r="B239" s="113"/>
      <c r="C239" s="113"/>
      <c r="D239" s="113"/>
      <c r="E239" s="113"/>
      <c r="F239" s="113"/>
      <c r="G239" s="113"/>
      <c r="H239" s="113"/>
      <c r="I239" s="113"/>
      <c r="J239" s="113"/>
      <c r="K239" s="114"/>
      <c r="L239" s="114"/>
      <c r="M239" s="114"/>
      <c r="N239" s="114"/>
      <c r="O239" s="114"/>
      <c r="P239" s="114"/>
      <c r="Q239" s="156"/>
      <c r="R239" s="156"/>
      <c r="S239" s="156"/>
      <c r="T239" s="156"/>
      <c r="U239" s="156"/>
      <c r="V239" s="156"/>
      <c r="W239" s="156"/>
      <c r="X239" s="114">
        <v>0</v>
      </c>
      <c r="Y239" s="114">
        <v>0</v>
      </c>
      <c r="Z239" s="114">
        <f t="shared" ref="Z239:Z273" si="4">X239</f>
        <v>0</v>
      </c>
      <c r="AA239" s="114">
        <v>0</v>
      </c>
      <c r="AB239" s="114">
        <v>0</v>
      </c>
      <c r="AC239" s="114">
        <v>0</v>
      </c>
      <c r="AD239" s="114">
        <v>0</v>
      </c>
      <c r="AE239" s="114"/>
      <c r="AF239" s="114">
        <v>0</v>
      </c>
      <c r="AG239" s="114">
        <v>0</v>
      </c>
      <c r="AH239" s="114">
        <v>0</v>
      </c>
      <c r="AI239" s="113"/>
      <c r="AK239"/>
      <c r="AL239"/>
      <c r="AM239"/>
    </row>
    <row r="240" spans="1:39" s="157" customFormat="1" x14ac:dyDescent="0.25">
      <c r="A240" s="113"/>
      <c r="B240" s="113"/>
      <c r="C240" s="113"/>
      <c r="D240" s="113"/>
      <c r="E240" s="113"/>
      <c r="F240" s="113"/>
      <c r="G240" s="113"/>
      <c r="H240" s="113"/>
      <c r="I240" s="113"/>
      <c r="J240" s="113"/>
      <c r="K240" s="114"/>
      <c r="L240" s="114"/>
      <c r="M240" s="114"/>
      <c r="N240" s="114"/>
      <c r="O240" s="114"/>
      <c r="P240" s="114"/>
      <c r="Q240" s="156"/>
      <c r="R240" s="156"/>
      <c r="S240" s="156"/>
      <c r="T240" s="156"/>
      <c r="U240" s="156"/>
      <c r="V240" s="156"/>
      <c r="W240" s="156"/>
      <c r="X240" s="114">
        <v>0</v>
      </c>
      <c r="Y240" s="114">
        <v>0</v>
      </c>
      <c r="Z240" s="114">
        <f t="shared" si="4"/>
        <v>0</v>
      </c>
      <c r="AA240" s="114">
        <v>0</v>
      </c>
      <c r="AB240" s="114">
        <v>0</v>
      </c>
      <c r="AC240" s="114">
        <v>0</v>
      </c>
      <c r="AD240" s="114">
        <v>0</v>
      </c>
      <c r="AE240" s="114"/>
      <c r="AF240" s="114">
        <v>0</v>
      </c>
      <c r="AG240" s="114">
        <v>0</v>
      </c>
      <c r="AH240" s="114">
        <v>0</v>
      </c>
      <c r="AI240" s="113"/>
      <c r="AK240"/>
      <c r="AL240"/>
      <c r="AM240"/>
    </row>
    <row r="241" spans="1:39" s="157" customFormat="1" x14ac:dyDescent="0.25">
      <c r="A241" s="113"/>
      <c r="B241" s="113"/>
      <c r="C241" s="113"/>
      <c r="D241" s="113"/>
      <c r="E241" s="113"/>
      <c r="F241" s="113"/>
      <c r="G241" s="113"/>
      <c r="H241" s="113"/>
      <c r="I241" s="113"/>
      <c r="J241" s="113"/>
      <c r="K241" s="114"/>
      <c r="L241" s="114"/>
      <c r="M241" s="114"/>
      <c r="N241" s="114"/>
      <c r="O241" s="114"/>
      <c r="P241" s="114"/>
      <c r="Q241" s="156"/>
      <c r="R241" s="156"/>
      <c r="S241" s="156"/>
      <c r="T241" s="156"/>
      <c r="U241" s="156"/>
      <c r="V241" s="156"/>
      <c r="W241" s="156"/>
      <c r="X241" s="114">
        <v>0</v>
      </c>
      <c r="Y241" s="114">
        <v>0</v>
      </c>
      <c r="Z241" s="114">
        <f t="shared" si="4"/>
        <v>0</v>
      </c>
      <c r="AA241" s="114">
        <v>0</v>
      </c>
      <c r="AB241" s="114">
        <v>0</v>
      </c>
      <c r="AC241" s="114">
        <v>0</v>
      </c>
      <c r="AD241" s="114">
        <v>0</v>
      </c>
      <c r="AE241" s="114"/>
      <c r="AF241" s="114">
        <v>0</v>
      </c>
      <c r="AG241" s="114">
        <v>0</v>
      </c>
      <c r="AH241" s="114">
        <v>0</v>
      </c>
      <c r="AI241" s="113"/>
      <c r="AK241"/>
      <c r="AL241"/>
      <c r="AM241"/>
    </row>
    <row r="242" spans="1:39" s="157" customFormat="1" x14ac:dyDescent="0.25">
      <c r="A242" s="113"/>
      <c r="B242" s="113"/>
      <c r="C242" s="113"/>
      <c r="D242" s="113"/>
      <c r="E242" s="113"/>
      <c r="F242" s="113"/>
      <c r="G242" s="113"/>
      <c r="H242" s="113"/>
      <c r="I242" s="113"/>
      <c r="J242" s="113"/>
      <c r="K242" s="114"/>
      <c r="L242" s="114"/>
      <c r="M242" s="114"/>
      <c r="N242" s="114"/>
      <c r="O242" s="114"/>
      <c r="P242" s="114"/>
      <c r="Q242" s="156"/>
      <c r="R242" s="156"/>
      <c r="S242" s="156"/>
      <c r="T242" s="156"/>
      <c r="U242" s="156"/>
      <c r="V242" s="156"/>
      <c r="W242" s="156"/>
      <c r="X242" s="114">
        <v>0</v>
      </c>
      <c r="Y242" s="114">
        <v>0</v>
      </c>
      <c r="Z242" s="114">
        <f t="shared" si="4"/>
        <v>0</v>
      </c>
      <c r="AA242" s="114">
        <v>0</v>
      </c>
      <c r="AB242" s="114">
        <v>0</v>
      </c>
      <c r="AC242" s="114">
        <v>0</v>
      </c>
      <c r="AD242" s="114">
        <v>0</v>
      </c>
      <c r="AE242" s="114"/>
      <c r="AF242" s="114">
        <v>0</v>
      </c>
      <c r="AG242" s="114">
        <v>0</v>
      </c>
      <c r="AH242" s="114">
        <v>0</v>
      </c>
      <c r="AI242" s="113"/>
      <c r="AK242"/>
      <c r="AL242"/>
      <c r="AM242"/>
    </row>
    <row r="243" spans="1:39" s="157" customFormat="1" x14ac:dyDescent="0.25">
      <c r="A243" s="113"/>
      <c r="B243" s="113"/>
      <c r="C243" s="113"/>
      <c r="D243" s="113"/>
      <c r="E243" s="113"/>
      <c r="F243" s="113"/>
      <c r="G243" s="113"/>
      <c r="H243" s="113"/>
      <c r="I243" s="113"/>
      <c r="J243" s="113"/>
      <c r="K243" s="114"/>
      <c r="L243" s="114"/>
      <c r="M243" s="114"/>
      <c r="N243" s="114"/>
      <c r="O243" s="114"/>
      <c r="P243" s="114"/>
      <c r="Q243" s="156"/>
      <c r="R243" s="156"/>
      <c r="S243" s="156"/>
      <c r="T243" s="156"/>
      <c r="U243" s="156"/>
      <c r="V243" s="156"/>
      <c r="W243" s="156"/>
      <c r="X243" s="114">
        <v>0</v>
      </c>
      <c r="Y243" s="114">
        <v>0</v>
      </c>
      <c r="Z243" s="114">
        <f t="shared" si="4"/>
        <v>0</v>
      </c>
      <c r="AA243" s="114">
        <v>0</v>
      </c>
      <c r="AB243" s="114">
        <v>0</v>
      </c>
      <c r="AC243" s="114">
        <v>0</v>
      </c>
      <c r="AD243" s="114">
        <v>0</v>
      </c>
      <c r="AE243" s="114"/>
      <c r="AF243" s="114">
        <v>0</v>
      </c>
      <c r="AG243" s="114">
        <v>0</v>
      </c>
      <c r="AH243" s="114">
        <v>0</v>
      </c>
      <c r="AI243" s="113"/>
      <c r="AK243"/>
      <c r="AL243"/>
      <c r="AM243"/>
    </row>
    <row r="244" spans="1:39" s="157" customFormat="1" x14ac:dyDescent="0.25">
      <c r="A244" s="113"/>
      <c r="B244" s="113"/>
      <c r="C244" s="113"/>
      <c r="D244" s="113"/>
      <c r="E244" s="113"/>
      <c r="F244" s="113"/>
      <c r="G244" s="113"/>
      <c r="H244" s="113"/>
      <c r="I244" s="113"/>
      <c r="J244" s="113"/>
      <c r="K244" s="114"/>
      <c r="L244" s="114"/>
      <c r="M244" s="114"/>
      <c r="N244" s="114"/>
      <c r="O244" s="114"/>
      <c r="P244" s="114"/>
      <c r="Q244" s="156"/>
      <c r="R244" s="156"/>
      <c r="S244" s="156"/>
      <c r="T244" s="156"/>
      <c r="U244" s="156"/>
      <c r="V244" s="156"/>
      <c r="W244" s="156"/>
      <c r="X244" s="114">
        <v>0</v>
      </c>
      <c r="Y244" s="114">
        <v>0</v>
      </c>
      <c r="Z244" s="114">
        <f t="shared" si="4"/>
        <v>0</v>
      </c>
      <c r="AA244" s="114">
        <v>0</v>
      </c>
      <c r="AB244" s="114">
        <v>0</v>
      </c>
      <c r="AC244" s="114">
        <v>0</v>
      </c>
      <c r="AD244" s="114">
        <v>0</v>
      </c>
      <c r="AE244" s="114"/>
      <c r="AF244" s="114">
        <v>0</v>
      </c>
      <c r="AG244" s="114">
        <v>0</v>
      </c>
      <c r="AH244" s="114">
        <v>0</v>
      </c>
      <c r="AI244" s="113"/>
      <c r="AK244"/>
      <c r="AL244"/>
      <c r="AM244"/>
    </row>
    <row r="245" spans="1:39" s="157" customFormat="1" x14ac:dyDescent="0.25">
      <c r="A245" s="113"/>
      <c r="B245" s="113"/>
      <c r="C245" s="113"/>
      <c r="D245" s="113"/>
      <c r="E245" s="113"/>
      <c r="F245" s="113"/>
      <c r="G245" s="113"/>
      <c r="H245" s="113"/>
      <c r="I245" s="113"/>
      <c r="J245" s="113"/>
      <c r="K245" s="114"/>
      <c r="L245" s="114"/>
      <c r="M245" s="114"/>
      <c r="N245" s="114"/>
      <c r="O245" s="114"/>
      <c r="P245" s="114"/>
      <c r="Q245" s="156"/>
      <c r="R245" s="156"/>
      <c r="S245" s="156"/>
      <c r="T245" s="156"/>
      <c r="U245" s="156"/>
      <c r="V245" s="156"/>
      <c r="W245" s="156"/>
      <c r="X245" s="114">
        <v>0</v>
      </c>
      <c r="Y245" s="114">
        <v>0</v>
      </c>
      <c r="Z245" s="114">
        <f t="shared" si="4"/>
        <v>0</v>
      </c>
      <c r="AA245" s="114">
        <v>0</v>
      </c>
      <c r="AB245" s="114">
        <v>0</v>
      </c>
      <c r="AC245" s="114">
        <v>0</v>
      </c>
      <c r="AD245" s="114">
        <v>0</v>
      </c>
      <c r="AE245" s="114"/>
      <c r="AF245" s="114">
        <v>0</v>
      </c>
      <c r="AG245" s="114">
        <v>0</v>
      </c>
      <c r="AH245" s="114">
        <v>0</v>
      </c>
      <c r="AI245" s="113"/>
      <c r="AK245"/>
      <c r="AL245"/>
      <c r="AM245"/>
    </row>
    <row r="246" spans="1:39" s="157" customFormat="1" x14ac:dyDescent="0.25">
      <c r="A246" s="113"/>
      <c r="B246" s="113"/>
      <c r="C246" s="113"/>
      <c r="D246" s="113"/>
      <c r="E246" s="113"/>
      <c r="F246" s="113"/>
      <c r="G246" s="113"/>
      <c r="H246" s="113"/>
      <c r="I246" s="113"/>
      <c r="J246" s="113"/>
      <c r="K246" s="114"/>
      <c r="L246" s="114"/>
      <c r="M246" s="114"/>
      <c r="N246" s="114"/>
      <c r="O246" s="114"/>
      <c r="P246" s="114"/>
      <c r="Q246" s="156"/>
      <c r="R246" s="156"/>
      <c r="S246" s="156"/>
      <c r="T246" s="156"/>
      <c r="U246" s="156"/>
      <c r="V246" s="156"/>
      <c r="W246" s="156"/>
      <c r="X246" s="114">
        <v>0</v>
      </c>
      <c r="Y246" s="114">
        <v>0</v>
      </c>
      <c r="Z246" s="114">
        <f t="shared" si="4"/>
        <v>0</v>
      </c>
      <c r="AA246" s="114">
        <v>0</v>
      </c>
      <c r="AB246" s="114">
        <v>0</v>
      </c>
      <c r="AC246" s="114">
        <v>0</v>
      </c>
      <c r="AD246" s="114">
        <v>0</v>
      </c>
      <c r="AE246" s="114"/>
      <c r="AF246" s="114">
        <v>0</v>
      </c>
      <c r="AG246" s="114">
        <v>0</v>
      </c>
      <c r="AH246" s="114">
        <v>0</v>
      </c>
      <c r="AI246" s="113"/>
      <c r="AK246"/>
      <c r="AL246"/>
      <c r="AM246"/>
    </row>
    <row r="247" spans="1:39" s="157" customFormat="1" x14ac:dyDescent="0.25">
      <c r="A247" s="113"/>
      <c r="B247" s="113"/>
      <c r="C247" s="113"/>
      <c r="D247" s="113"/>
      <c r="E247" s="113"/>
      <c r="F247" s="113"/>
      <c r="G247" s="113"/>
      <c r="H247" s="113"/>
      <c r="I247" s="113"/>
      <c r="J247" s="113"/>
      <c r="K247" s="114"/>
      <c r="L247" s="114"/>
      <c r="M247" s="114"/>
      <c r="N247" s="114"/>
      <c r="O247" s="114"/>
      <c r="P247" s="114"/>
      <c r="Q247" s="156"/>
      <c r="R247" s="156"/>
      <c r="S247" s="156"/>
      <c r="T247" s="156"/>
      <c r="U247" s="156"/>
      <c r="V247" s="156"/>
      <c r="W247" s="156"/>
      <c r="X247" s="114">
        <v>0</v>
      </c>
      <c r="Y247" s="114">
        <v>0</v>
      </c>
      <c r="Z247" s="114">
        <f t="shared" si="4"/>
        <v>0</v>
      </c>
      <c r="AA247" s="114">
        <v>0</v>
      </c>
      <c r="AB247" s="114">
        <v>0</v>
      </c>
      <c r="AC247" s="114">
        <v>0</v>
      </c>
      <c r="AD247" s="114">
        <v>0</v>
      </c>
      <c r="AE247" s="114"/>
      <c r="AF247" s="114">
        <v>0</v>
      </c>
      <c r="AG247" s="114">
        <v>0</v>
      </c>
      <c r="AH247" s="114">
        <v>0</v>
      </c>
      <c r="AI247" s="113"/>
      <c r="AK247"/>
      <c r="AL247"/>
      <c r="AM247"/>
    </row>
    <row r="248" spans="1:39" s="157" customFormat="1" x14ac:dyDescent="0.25">
      <c r="A248" s="113"/>
      <c r="B248" s="113"/>
      <c r="C248" s="113"/>
      <c r="D248" s="113"/>
      <c r="E248" s="113"/>
      <c r="F248" s="113"/>
      <c r="G248" s="113"/>
      <c r="H248" s="113"/>
      <c r="I248" s="113"/>
      <c r="J248" s="113"/>
      <c r="K248" s="114"/>
      <c r="L248" s="114"/>
      <c r="M248" s="114"/>
      <c r="N248" s="114"/>
      <c r="O248" s="114"/>
      <c r="P248" s="114"/>
      <c r="Q248" s="156"/>
      <c r="R248" s="156"/>
      <c r="S248" s="156"/>
      <c r="T248" s="156"/>
      <c r="U248" s="156"/>
      <c r="V248" s="156"/>
      <c r="W248" s="156"/>
      <c r="X248" s="114">
        <v>0</v>
      </c>
      <c r="Y248" s="114">
        <v>0</v>
      </c>
      <c r="Z248" s="114">
        <f t="shared" si="4"/>
        <v>0</v>
      </c>
      <c r="AA248" s="114">
        <v>0</v>
      </c>
      <c r="AB248" s="114">
        <v>0</v>
      </c>
      <c r="AC248" s="114">
        <v>0</v>
      </c>
      <c r="AD248" s="114">
        <v>0</v>
      </c>
      <c r="AE248" s="114"/>
      <c r="AF248" s="114">
        <v>0</v>
      </c>
      <c r="AG248" s="114">
        <v>0</v>
      </c>
      <c r="AH248" s="114">
        <v>0</v>
      </c>
      <c r="AI248" s="113"/>
      <c r="AK248"/>
      <c r="AL248"/>
      <c r="AM248"/>
    </row>
    <row r="249" spans="1:39" s="157" customFormat="1" x14ac:dyDescent="0.25">
      <c r="A249" s="113"/>
      <c r="B249" s="113"/>
      <c r="C249" s="113"/>
      <c r="D249" s="113"/>
      <c r="E249" s="113"/>
      <c r="F249" s="113"/>
      <c r="G249" s="113"/>
      <c r="H249" s="113"/>
      <c r="I249" s="113"/>
      <c r="J249" s="113"/>
      <c r="K249" s="114"/>
      <c r="L249" s="114"/>
      <c r="M249" s="114"/>
      <c r="N249" s="114"/>
      <c r="O249" s="114"/>
      <c r="P249" s="114"/>
      <c r="Q249" s="156"/>
      <c r="R249" s="156"/>
      <c r="S249" s="156"/>
      <c r="T249" s="156"/>
      <c r="U249" s="156"/>
      <c r="V249" s="156"/>
      <c r="W249" s="156"/>
      <c r="X249" s="114">
        <v>0</v>
      </c>
      <c r="Y249" s="114">
        <v>0</v>
      </c>
      <c r="Z249" s="114">
        <f t="shared" si="4"/>
        <v>0</v>
      </c>
      <c r="AA249" s="114">
        <v>0</v>
      </c>
      <c r="AB249" s="114">
        <v>0</v>
      </c>
      <c r="AC249" s="114">
        <v>0</v>
      </c>
      <c r="AD249" s="114">
        <v>0</v>
      </c>
      <c r="AE249" s="114"/>
      <c r="AF249" s="114">
        <v>0</v>
      </c>
      <c r="AG249" s="114">
        <v>0</v>
      </c>
      <c r="AH249" s="114">
        <v>0</v>
      </c>
      <c r="AI249" s="113"/>
      <c r="AK249"/>
      <c r="AL249"/>
      <c r="AM249"/>
    </row>
    <row r="250" spans="1:39" s="157" customFormat="1" x14ac:dyDescent="0.25">
      <c r="A250" s="113"/>
      <c r="B250" s="113"/>
      <c r="C250" s="113"/>
      <c r="D250" s="113"/>
      <c r="E250" s="113"/>
      <c r="F250" s="113"/>
      <c r="G250" s="113"/>
      <c r="H250" s="113"/>
      <c r="I250" s="113"/>
      <c r="J250" s="113"/>
      <c r="K250" s="114"/>
      <c r="L250" s="114"/>
      <c r="M250" s="114"/>
      <c r="N250" s="114"/>
      <c r="O250" s="114"/>
      <c r="P250" s="114"/>
      <c r="Q250" s="156"/>
      <c r="R250" s="156"/>
      <c r="S250" s="156"/>
      <c r="T250" s="156"/>
      <c r="U250" s="156"/>
      <c r="V250" s="156"/>
      <c r="W250" s="156"/>
      <c r="X250" s="114">
        <v>0</v>
      </c>
      <c r="Y250" s="114">
        <v>0</v>
      </c>
      <c r="Z250" s="114">
        <f t="shared" si="4"/>
        <v>0</v>
      </c>
      <c r="AA250" s="114">
        <v>0</v>
      </c>
      <c r="AB250" s="114">
        <v>0</v>
      </c>
      <c r="AC250" s="114">
        <v>0</v>
      </c>
      <c r="AD250" s="114">
        <v>0</v>
      </c>
      <c r="AE250" s="114"/>
      <c r="AF250" s="114">
        <v>0</v>
      </c>
      <c r="AG250" s="114">
        <v>0</v>
      </c>
      <c r="AH250" s="114">
        <v>0</v>
      </c>
      <c r="AI250" s="113"/>
      <c r="AK250"/>
      <c r="AL250"/>
      <c r="AM250"/>
    </row>
    <row r="251" spans="1:39" s="157" customFormat="1" x14ac:dyDescent="0.25">
      <c r="A251" s="113"/>
      <c r="B251" s="113"/>
      <c r="C251" s="113"/>
      <c r="D251" s="113"/>
      <c r="E251" s="113"/>
      <c r="F251" s="113"/>
      <c r="G251" s="113"/>
      <c r="H251" s="113"/>
      <c r="I251" s="113"/>
      <c r="J251" s="113"/>
      <c r="K251" s="114"/>
      <c r="L251" s="114"/>
      <c r="M251" s="114"/>
      <c r="N251" s="114"/>
      <c r="O251" s="114"/>
      <c r="P251" s="114"/>
      <c r="Q251" s="156"/>
      <c r="R251" s="156"/>
      <c r="S251" s="156"/>
      <c r="T251" s="156"/>
      <c r="U251" s="156"/>
      <c r="V251" s="156"/>
      <c r="W251" s="156"/>
      <c r="X251" s="114">
        <v>0</v>
      </c>
      <c r="Y251" s="114">
        <v>0</v>
      </c>
      <c r="Z251" s="114">
        <f t="shared" si="4"/>
        <v>0</v>
      </c>
      <c r="AA251" s="114">
        <v>0</v>
      </c>
      <c r="AB251" s="114">
        <v>0</v>
      </c>
      <c r="AC251" s="114">
        <v>0</v>
      </c>
      <c r="AD251" s="114">
        <v>0</v>
      </c>
      <c r="AE251" s="114"/>
      <c r="AF251" s="114">
        <v>0</v>
      </c>
      <c r="AG251" s="114">
        <v>0</v>
      </c>
      <c r="AH251" s="114">
        <v>0</v>
      </c>
      <c r="AI251" s="113"/>
      <c r="AK251"/>
      <c r="AL251"/>
      <c r="AM251"/>
    </row>
    <row r="252" spans="1:39" s="157" customFormat="1" x14ac:dyDescent="0.25">
      <c r="A252" s="113"/>
      <c r="B252" s="113"/>
      <c r="C252" s="113"/>
      <c r="D252" s="113"/>
      <c r="E252" s="113"/>
      <c r="F252" s="113"/>
      <c r="G252" s="113"/>
      <c r="H252" s="113"/>
      <c r="I252" s="113"/>
      <c r="J252" s="113"/>
      <c r="K252" s="114"/>
      <c r="L252" s="114"/>
      <c r="M252" s="114"/>
      <c r="N252" s="114"/>
      <c r="O252" s="114"/>
      <c r="P252" s="114"/>
      <c r="Q252" s="156"/>
      <c r="R252" s="156"/>
      <c r="S252" s="156"/>
      <c r="T252" s="156"/>
      <c r="U252" s="156"/>
      <c r="V252" s="156"/>
      <c r="W252" s="156"/>
      <c r="X252" s="114">
        <v>0</v>
      </c>
      <c r="Y252" s="114">
        <v>0</v>
      </c>
      <c r="Z252" s="114">
        <f t="shared" si="4"/>
        <v>0</v>
      </c>
      <c r="AA252" s="114">
        <v>0</v>
      </c>
      <c r="AB252" s="114">
        <v>0</v>
      </c>
      <c r="AC252" s="114">
        <v>0</v>
      </c>
      <c r="AD252" s="114">
        <v>0</v>
      </c>
      <c r="AE252" s="114"/>
      <c r="AF252" s="114">
        <v>0</v>
      </c>
      <c r="AG252" s="114">
        <v>0</v>
      </c>
      <c r="AH252" s="114">
        <v>0</v>
      </c>
      <c r="AI252" s="113"/>
      <c r="AK252"/>
      <c r="AL252"/>
      <c r="AM252"/>
    </row>
    <row r="253" spans="1:39" s="157" customFormat="1" x14ac:dyDescent="0.25">
      <c r="A253" s="113"/>
      <c r="B253" s="113"/>
      <c r="C253" s="113"/>
      <c r="D253" s="113"/>
      <c r="E253" s="113"/>
      <c r="F253" s="113"/>
      <c r="G253" s="113"/>
      <c r="H253" s="113"/>
      <c r="I253" s="113"/>
      <c r="J253" s="113"/>
      <c r="K253" s="114"/>
      <c r="L253" s="114"/>
      <c r="M253" s="114"/>
      <c r="N253" s="114"/>
      <c r="O253" s="114"/>
      <c r="P253" s="114"/>
      <c r="Q253" s="156"/>
      <c r="R253" s="156"/>
      <c r="S253" s="156"/>
      <c r="T253" s="156"/>
      <c r="U253" s="156"/>
      <c r="V253" s="156"/>
      <c r="W253" s="156"/>
      <c r="X253" s="114">
        <v>0</v>
      </c>
      <c r="Y253" s="114">
        <v>0</v>
      </c>
      <c r="Z253" s="114">
        <f t="shared" si="4"/>
        <v>0</v>
      </c>
      <c r="AA253" s="114">
        <v>0</v>
      </c>
      <c r="AB253" s="114">
        <v>0</v>
      </c>
      <c r="AC253" s="114">
        <v>0</v>
      </c>
      <c r="AD253" s="114">
        <v>0</v>
      </c>
      <c r="AE253" s="114"/>
      <c r="AF253" s="114">
        <v>0</v>
      </c>
      <c r="AG253" s="114">
        <v>0</v>
      </c>
      <c r="AH253" s="114">
        <v>0</v>
      </c>
      <c r="AI253" s="113"/>
      <c r="AK253"/>
      <c r="AL253"/>
      <c r="AM253"/>
    </row>
    <row r="254" spans="1:39" s="157" customFormat="1" x14ac:dyDescent="0.25">
      <c r="A254" s="113"/>
      <c r="B254" s="113"/>
      <c r="C254" s="113"/>
      <c r="D254" s="113"/>
      <c r="E254" s="113"/>
      <c r="F254" s="113"/>
      <c r="G254" s="113"/>
      <c r="H254" s="113"/>
      <c r="I254" s="113"/>
      <c r="J254" s="113"/>
      <c r="K254" s="114"/>
      <c r="L254" s="114"/>
      <c r="M254" s="114"/>
      <c r="N254" s="114"/>
      <c r="O254" s="114"/>
      <c r="P254" s="114"/>
      <c r="Q254" s="156"/>
      <c r="R254" s="156"/>
      <c r="S254" s="156"/>
      <c r="T254" s="156"/>
      <c r="U254" s="156"/>
      <c r="V254" s="156"/>
      <c r="W254" s="156"/>
      <c r="X254" s="114">
        <v>0</v>
      </c>
      <c r="Y254" s="114">
        <v>0</v>
      </c>
      <c r="Z254" s="114">
        <f t="shared" si="4"/>
        <v>0</v>
      </c>
      <c r="AA254" s="114">
        <v>0</v>
      </c>
      <c r="AB254" s="114">
        <v>0</v>
      </c>
      <c r="AC254" s="114">
        <v>0</v>
      </c>
      <c r="AD254" s="114">
        <v>0</v>
      </c>
      <c r="AE254" s="114"/>
      <c r="AF254" s="114">
        <v>0</v>
      </c>
      <c r="AG254" s="114">
        <v>0</v>
      </c>
      <c r="AH254" s="114">
        <v>0</v>
      </c>
      <c r="AI254" s="113"/>
      <c r="AK254"/>
      <c r="AL254"/>
      <c r="AM254"/>
    </row>
    <row r="255" spans="1:39" s="157" customFormat="1" x14ac:dyDescent="0.25">
      <c r="A255" s="113"/>
      <c r="B255" s="113"/>
      <c r="C255" s="113"/>
      <c r="D255" s="113"/>
      <c r="E255" s="113"/>
      <c r="F255" s="113"/>
      <c r="G255" s="113"/>
      <c r="H255" s="113"/>
      <c r="I255" s="113"/>
      <c r="J255" s="113"/>
      <c r="K255" s="114"/>
      <c r="L255" s="114"/>
      <c r="M255" s="114"/>
      <c r="N255" s="114"/>
      <c r="O255" s="114"/>
      <c r="P255" s="114"/>
      <c r="Q255" s="156"/>
      <c r="R255" s="156"/>
      <c r="S255" s="156"/>
      <c r="T255" s="156"/>
      <c r="U255" s="156"/>
      <c r="V255" s="156"/>
      <c r="W255" s="156"/>
      <c r="X255" s="114">
        <v>0</v>
      </c>
      <c r="Y255" s="114">
        <v>0</v>
      </c>
      <c r="Z255" s="114">
        <f t="shared" si="4"/>
        <v>0</v>
      </c>
      <c r="AA255" s="114">
        <v>0</v>
      </c>
      <c r="AB255" s="114">
        <v>0</v>
      </c>
      <c r="AC255" s="114">
        <v>0</v>
      </c>
      <c r="AD255" s="114">
        <v>0</v>
      </c>
      <c r="AE255" s="114"/>
      <c r="AF255" s="114">
        <v>0</v>
      </c>
      <c r="AG255" s="114">
        <v>0</v>
      </c>
      <c r="AH255" s="114">
        <v>0</v>
      </c>
      <c r="AI255" s="113"/>
      <c r="AK255"/>
      <c r="AL255"/>
      <c r="AM255"/>
    </row>
    <row r="256" spans="1:39" s="157" customFormat="1" x14ac:dyDescent="0.25">
      <c r="A256" s="113"/>
      <c r="B256" s="113"/>
      <c r="C256" s="113"/>
      <c r="D256" s="113"/>
      <c r="E256" s="113"/>
      <c r="F256" s="113"/>
      <c r="G256" s="113"/>
      <c r="H256" s="113"/>
      <c r="I256" s="113"/>
      <c r="J256" s="113"/>
      <c r="K256" s="114"/>
      <c r="L256" s="114"/>
      <c r="M256" s="114"/>
      <c r="N256" s="114"/>
      <c r="O256" s="114"/>
      <c r="P256" s="114"/>
      <c r="Q256" s="156"/>
      <c r="R256" s="156"/>
      <c r="S256" s="156"/>
      <c r="T256" s="156"/>
      <c r="U256" s="156"/>
      <c r="V256" s="156"/>
      <c r="W256" s="156"/>
      <c r="X256" s="114">
        <v>0</v>
      </c>
      <c r="Y256" s="114">
        <v>0</v>
      </c>
      <c r="Z256" s="114">
        <f t="shared" si="4"/>
        <v>0</v>
      </c>
      <c r="AA256" s="114">
        <v>0</v>
      </c>
      <c r="AB256" s="114">
        <v>0</v>
      </c>
      <c r="AC256" s="114">
        <v>0</v>
      </c>
      <c r="AD256" s="114">
        <v>0</v>
      </c>
      <c r="AE256" s="114"/>
      <c r="AF256" s="114">
        <v>0</v>
      </c>
      <c r="AG256" s="114">
        <v>0</v>
      </c>
      <c r="AH256" s="114">
        <v>0</v>
      </c>
      <c r="AI256" s="113"/>
      <c r="AK256"/>
      <c r="AL256"/>
      <c r="AM256"/>
    </row>
    <row r="257" spans="1:39" s="157" customFormat="1" x14ac:dyDescent="0.25">
      <c r="A257" s="113"/>
      <c r="B257" s="113"/>
      <c r="C257" s="113"/>
      <c r="D257" s="113"/>
      <c r="E257" s="113"/>
      <c r="F257" s="113"/>
      <c r="G257" s="113"/>
      <c r="H257" s="113"/>
      <c r="I257" s="113"/>
      <c r="J257" s="113"/>
      <c r="K257" s="114"/>
      <c r="L257" s="114"/>
      <c r="M257" s="114"/>
      <c r="N257" s="114"/>
      <c r="O257" s="114"/>
      <c r="P257" s="114"/>
      <c r="Q257" s="156"/>
      <c r="R257" s="156"/>
      <c r="S257" s="156"/>
      <c r="T257" s="156"/>
      <c r="U257" s="156"/>
      <c r="V257" s="156"/>
      <c r="W257" s="156"/>
      <c r="X257" s="114">
        <v>0</v>
      </c>
      <c r="Y257" s="114">
        <v>0</v>
      </c>
      <c r="Z257" s="114">
        <f t="shared" si="4"/>
        <v>0</v>
      </c>
      <c r="AA257" s="114">
        <v>0</v>
      </c>
      <c r="AB257" s="114">
        <v>0</v>
      </c>
      <c r="AC257" s="114">
        <v>0</v>
      </c>
      <c r="AD257" s="114">
        <v>0</v>
      </c>
      <c r="AE257" s="114"/>
      <c r="AF257" s="114">
        <v>0</v>
      </c>
      <c r="AG257" s="114">
        <v>0</v>
      </c>
      <c r="AH257" s="114">
        <v>0</v>
      </c>
      <c r="AI257" s="113"/>
      <c r="AK257"/>
      <c r="AL257"/>
      <c r="AM257"/>
    </row>
    <row r="258" spans="1:39" s="157" customFormat="1" x14ac:dyDescent="0.25">
      <c r="A258" s="113"/>
      <c r="B258" s="113"/>
      <c r="C258" s="113"/>
      <c r="D258" s="113"/>
      <c r="E258" s="113"/>
      <c r="F258" s="113"/>
      <c r="G258" s="113"/>
      <c r="H258" s="113"/>
      <c r="I258" s="113"/>
      <c r="J258" s="113"/>
      <c r="K258" s="114"/>
      <c r="L258" s="114"/>
      <c r="M258" s="114"/>
      <c r="N258" s="114"/>
      <c r="O258" s="114"/>
      <c r="P258" s="114"/>
      <c r="Q258" s="156"/>
      <c r="R258" s="156"/>
      <c r="S258" s="156"/>
      <c r="T258" s="156"/>
      <c r="U258" s="156"/>
      <c r="V258" s="156"/>
      <c r="W258" s="156"/>
      <c r="X258" s="114">
        <v>0</v>
      </c>
      <c r="Y258" s="114">
        <v>0</v>
      </c>
      <c r="Z258" s="114">
        <f t="shared" si="4"/>
        <v>0</v>
      </c>
      <c r="AA258" s="114">
        <v>0</v>
      </c>
      <c r="AB258" s="114">
        <v>0</v>
      </c>
      <c r="AC258" s="114">
        <v>0</v>
      </c>
      <c r="AD258" s="114">
        <v>0</v>
      </c>
      <c r="AE258" s="114"/>
      <c r="AF258" s="114">
        <v>0</v>
      </c>
      <c r="AG258" s="114">
        <v>0</v>
      </c>
      <c r="AH258" s="114">
        <v>0</v>
      </c>
      <c r="AI258" s="113"/>
      <c r="AK258"/>
      <c r="AL258"/>
      <c r="AM258"/>
    </row>
    <row r="259" spans="1:39" s="157" customFormat="1" x14ac:dyDescent="0.25">
      <c r="A259" s="113"/>
      <c r="B259" s="113"/>
      <c r="C259" s="113"/>
      <c r="D259" s="113"/>
      <c r="E259" s="113"/>
      <c r="F259" s="113"/>
      <c r="G259" s="113"/>
      <c r="H259" s="113"/>
      <c r="I259" s="113"/>
      <c r="J259" s="113"/>
      <c r="K259" s="114"/>
      <c r="L259" s="114"/>
      <c r="M259" s="114"/>
      <c r="N259" s="114"/>
      <c r="O259" s="114"/>
      <c r="P259" s="114"/>
      <c r="Q259" s="156"/>
      <c r="R259" s="156"/>
      <c r="S259" s="156"/>
      <c r="T259" s="156"/>
      <c r="U259" s="156"/>
      <c r="V259" s="156"/>
      <c r="W259" s="156"/>
      <c r="X259" s="114">
        <v>0</v>
      </c>
      <c r="Y259" s="114">
        <v>0</v>
      </c>
      <c r="Z259" s="114">
        <f t="shared" si="4"/>
        <v>0</v>
      </c>
      <c r="AA259" s="114">
        <v>0</v>
      </c>
      <c r="AB259" s="114">
        <v>0</v>
      </c>
      <c r="AC259" s="114">
        <v>0</v>
      </c>
      <c r="AD259" s="114">
        <v>0</v>
      </c>
      <c r="AE259" s="114"/>
      <c r="AF259" s="114">
        <v>0</v>
      </c>
      <c r="AG259" s="114">
        <v>0</v>
      </c>
      <c r="AH259" s="114">
        <v>0</v>
      </c>
      <c r="AI259" s="113"/>
      <c r="AK259"/>
      <c r="AL259"/>
      <c r="AM259"/>
    </row>
    <row r="260" spans="1:39" s="157" customFormat="1" x14ac:dyDescent="0.25">
      <c r="A260" s="113"/>
      <c r="B260" s="113"/>
      <c r="C260" s="113"/>
      <c r="D260" s="113"/>
      <c r="E260" s="113"/>
      <c r="F260" s="113"/>
      <c r="G260" s="113"/>
      <c r="H260" s="113"/>
      <c r="I260" s="113"/>
      <c r="J260" s="113"/>
      <c r="K260" s="114"/>
      <c r="L260" s="114"/>
      <c r="M260" s="114"/>
      <c r="N260" s="114"/>
      <c r="O260" s="114"/>
      <c r="P260" s="114"/>
      <c r="Q260" s="156"/>
      <c r="R260" s="156"/>
      <c r="S260" s="156"/>
      <c r="T260" s="156"/>
      <c r="U260" s="156"/>
      <c r="V260" s="156"/>
      <c r="W260" s="156"/>
      <c r="X260" s="114">
        <v>0</v>
      </c>
      <c r="Y260" s="114">
        <v>0</v>
      </c>
      <c r="Z260" s="114">
        <f t="shared" si="4"/>
        <v>0</v>
      </c>
      <c r="AA260" s="114">
        <v>0</v>
      </c>
      <c r="AB260" s="114">
        <v>0</v>
      </c>
      <c r="AC260" s="114">
        <v>0</v>
      </c>
      <c r="AD260" s="114">
        <v>0</v>
      </c>
      <c r="AE260" s="114"/>
      <c r="AF260" s="114">
        <v>0</v>
      </c>
      <c r="AG260" s="114">
        <v>0</v>
      </c>
      <c r="AH260" s="114">
        <v>0</v>
      </c>
      <c r="AI260" s="113"/>
      <c r="AK260"/>
      <c r="AL260"/>
      <c r="AM260"/>
    </row>
    <row r="261" spans="1:39" s="157" customFormat="1" x14ac:dyDescent="0.25">
      <c r="A261" s="113"/>
      <c r="B261" s="113"/>
      <c r="C261" s="113"/>
      <c r="D261" s="113"/>
      <c r="E261" s="113"/>
      <c r="F261" s="113"/>
      <c r="G261" s="113"/>
      <c r="H261" s="113"/>
      <c r="I261" s="113"/>
      <c r="J261" s="113"/>
      <c r="K261" s="114"/>
      <c r="L261" s="114"/>
      <c r="M261" s="114"/>
      <c r="N261" s="114"/>
      <c r="O261" s="114"/>
      <c r="P261" s="114"/>
      <c r="Q261" s="156"/>
      <c r="R261" s="156"/>
      <c r="S261" s="156"/>
      <c r="T261" s="156"/>
      <c r="U261" s="156"/>
      <c r="V261" s="156"/>
      <c r="W261" s="156"/>
      <c r="X261" s="114">
        <v>0</v>
      </c>
      <c r="Y261" s="114">
        <v>0</v>
      </c>
      <c r="Z261" s="114">
        <f t="shared" si="4"/>
        <v>0</v>
      </c>
      <c r="AA261" s="114">
        <v>0</v>
      </c>
      <c r="AB261" s="114">
        <v>0</v>
      </c>
      <c r="AC261" s="114">
        <v>0</v>
      </c>
      <c r="AD261" s="114">
        <v>0</v>
      </c>
      <c r="AE261" s="114"/>
      <c r="AF261" s="114">
        <v>0</v>
      </c>
      <c r="AG261" s="114">
        <v>0</v>
      </c>
      <c r="AH261" s="114">
        <v>0</v>
      </c>
      <c r="AI261" s="113"/>
      <c r="AK261"/>
      <c r="AL261"/>
      <c r="AM261"/>
    </row>
    <row r="262" spans="1:39" s="157" customFormat="1" x14ac:dyDescent="0.25">
      <c r="A262" s="113"/>
      <c r="B262" s="113"/>
      <c r="C262" s="113"/>
      <c r="D262" s="113"/>
      <c r="E262" s="113"/>
      <c r="F262" s="113"/>
      <c r="G262" s="113"/>
      <c r="H262" s="113"/>
      <c r="I262" s="113"/>
      <c r="J262" s="113"/>
      <c r="K262" s="114"/>
      <c r="L262" s="114"/>
      <c r="M262" s="114"/>
      <c r="N262" s="114"/>
      <c r="O262" s="114"/>
      <c r="P262" s="114"/>
      <c r="Q262" s="156"/>
      <c r="R262" s="156"/>
      <c r="S262" s="156"/>
      <c r="T262" s="156"/>
      <c r="U262" s="156"/>
      <c r="V262" s="156"/>
      <c r="W262" s="156"/>
      <c r="X262" s="114">
        <v>0</v>
      </c>
      <c r="Y262" s="114">
        <v>0</v>
      </c>
      <c r="Z262" s="114">
        <f t="shared" si="4"/>
        <v>0</v>
      </c>
      <c r="AA262" s="114">
        <v>0</v>
      </c>
      <c r="AB262" s="114">
        <v>0</v>
      </c>
      <c r="AC262" s="114">
        <v>0</v>
      </c>
      <c r="AD262" s="114">
        <v>0</v>
      </c>
      <c r="AE262" s="114"/>
      <c r="AF262" s="114">
        <v>0</v>
      </c>
      <c r="AG262" s="114">
        <v>0</v>
      </c>
      <c r="AH262" s="114">
        <v>0</v>
      </c>
      <c r="AI262" s="113"/>
      <c r="AK262"/>
      <c r="AL262"/>
      <c r="AM262"/>
    </row>
    <row r="263" spans="1:39" s="157" customFormat="1" x14ac:dyDescent="0.25">
      <c r="A263" s="113"/>
      <c r="B263" s="113"/>
      <c r="C263" s="113"/>
      <c r="D263" s="113"/>
      <c r="E263" s="113"/>
      <c r="F263" s="113"/>
      <c r="G263" s="113"/>
      <c r="H263" s="113"/>
      <c r="I263" s="113"/>
      <c r="J263" s="113"/>
      <c r="K263" s="114"/>
      <c r="L263" s="114"/>
      <c r="M263" s="114"/>
      <c r="N263" s="114"/>
      <c r="O263" s="114"/>
      <c r="P263" s="114"/>
      <c r="Q263" s="156"/>
      <c r="R263" s="156"/>
      <c r="S263" s="156"/>
      <c r="T263" s="156"/>
      <c r="U263" s="156"/>
      <c r="V263" s="156"/>
      <c r="W263" s="156"/>
      <c r="X263" s="114">
        <v>0</v>
      </c>
      <c r="Y263" s="114">
        <v>0</v>
      </c>
      <c r="Z263" s="114">
        <f t="shared" si="4"/>
        <v>0</v>
      </c>
      <c r="AA263" s="114">
        <v>0</v>
      </c>
      <c r="AB263" s="114">
        <v>0</v>
      </c>
      <c r="AC263" s="114">
        <v>0</v>
      </c>
      <c r="AD263" s="114">
        <v>0</v>
      </c>
      <c r="AE263" s="114"/>
      <c r="AF263" s="114">
        <v>0</v>
      </c>
      <c r="AG263" s="114">
        <v>0</v>
      </c>
      <c r="AH263" s="114">
        <v>0</v>
      </c>
      <c r="AI263" s="113"/>
      <c r="AK263"/>
      <c r="AL263"/>
      <c r="AM263"/>
    </row>
    <row r="264" spans="1:39" s="157" customFormat="1" x14ac:dyDescent="0.25">
      <c r="A264" s="113"/>
      <c r="B264" s="113"/>
      <c r="C264" s="113"/>
      <c r="D264" s="113"/>
      <c r="E264" s="113"/>
      <c r="F264" s="113"/>
      <c r="G264" s="113"/>
      <c r="H264" s="113"/>
      <c r="I264" s="113"/>
      <c r="J264" s="113"/>
      <c r="K264" s="114"/>
      <c r="L264" s="114"/>
      <c r="M264" s="114"/>
      <c r="N264" s="114"/>
      <c r="O264" s="114"/>
      <c r="P264" s="114"/>
      <c r="Q264" s="156"/>
      <c r="R264" s="156"/>
      <c r="S264" s="156"/>
      <c r="T264" s="156"/>
      <c r="U264" s="156"/>
      <c r="V264" s="156"/>
      <c r="W264" s="156"/>
      <c r="X264" s="114">
        <v>0</v>
      </c>
      <c r="Y264" s="114">
        <v>0</v>
      </c>
      <c r="Z264" s="114">
        <f t="shared" si="4"/>
        <v>0</v>
      </c>
      <c r="AA264" s="114">
        <v>0</v>
      </c>
      <c r="AB264" s="114">
        <v>0</v>
      </c>
      <c r="AC264" s="114">
        <v>0</v>
      </c>
      <c r="AD264" s="114">
        <v>0</v>
      </c>
      <c r="AE264" s="114"/>
      <c r="AF264" s="114">
        <v>0</v>
      </c>
      <c r="AG264" s="114">
        <v>0</v>
      </c>
      <c r="AH264" s="114">
        <v>0</v>
      </c>
      <c r="AI264" s="113"/>
      <c r="AK264"/>
      <c r="AL264"/>
      <c r="AM264"/>
    </row>
    <row r="265" spans="1:39" s="157" customFormat="1" x14ac:dyDescent="0.25">
      <c r="A265" s="113"/>
      <c r="B265" s="113"/>
      <c r="C265" s="113"/>
      <c r="D265" s="113"/>
      <c r="E265" s="113"/>
      <c r="F265" s="113"/>
      <c r="G265" s="113"/>
      <c r="H265" s="113"/>
      <c r="I265" s="113"/>
      <c r="J265" s="113"/>
      <c r="K265" s="114"/>
      <c r="L265" s="114"/>
      <c r="M265" s="114"/>
      <c r="N265" s="114"/>
      <c r="O265" s="114"/>
      <c r="P265" s="114"/>
      <c r="Q265" s="156"/>
      <c r="R265" s="156"/>
      <c r="S265" s="156"/>
      <c r="T265" s="156"/>
      <c r="U265" s="156"/>
      <c r="V265" s="156"/>
      <c r="W265" s="156"/>
      <c r="X265" s="114">
        <v>0</v>
      </c>
      <c r="Y265" s="114">
        <v>0</v>
      </c>
      <c r="Z265" s="114">
        <f t="shared" si="4"/>
        <v>0</v>
      </c>
      <c r="AA265" s="114">
        <v>0</v>
      </c>
      <c r="AB265" s="114">
        <v>0</v>
      </c>
      <c r="AC265" s="114">
        <v>0</v>
      </c>
      <c r="AD265" s="114">
        <v>0</v>
      </c>
      <c r="AE265" s="114"/>
      <c r="AF265" s="114">
        <v>0</v>
      </c>
      <c r="AG265" s="114">
        <v>0</v>
      </c>
      <c r="AH265" s="114">
        <v>0</v>
      </c>
      <c r="AI265" s="113"/>
      <c r="AK265"/>
      <c r="AL265"/>
      <c r="AM265"/>
    </row>
    <row r="266" spans="1:39" s="157" customFormat="1" x14ac:dyDescent="0.25">
      <c r="A266" s="113"/>
      <c r="B266" s="113"/>
      <c r="C266" s="113"/>
      <c r="D266" s="113"/>
      <c r="E266" s="113"/>
      <c r="F266" s="113"/>
      <c r="G266" s="113"/>
      <c r="H266" s="113"/>
      <c r="I266" s="113"/>
      <c r="J266" s="113"/>
      <c r="K266" s="114"/>
      <c r="L266" s="114"/>
      <c r="M266" s="114"/>
      <c r="N266" s="114"/>
      <c r="O266" s="114"/>
      <c r="P266" s="114"/>
      <c r="Q266" s="156"/>
      <c r="R266" s="156"/>
      <c r="S266" s="156"/>
      <c r="T266" s="156"/>
      <c r="U266" s="156"/>
      <c r="V266" s="156"/>
      <c r="W266" s="156"/>
      <c r="X266" s="114">
        <v>0</v>
      </c>
      <c r="Y266" s="114">
        <v>0</v>
      </c>
      <c r="Z266" s="114">
        <f t="shared" si="4"/>
        <v>0</v>
      </c>
      <c r="AA266" s="114">
        <v>0</v>
      </c>
      <c r="AB266" s="114">
        <v>0</v>
      </c>
      <c r="AC266" s="114">
        <v>0</v>
      </c>
      <c r="AD266" s="114">
        <v>0</v>
      </c>
      <c r="AE266" s="114"/>
      <c r="AF266" s="114">
        <v>0</v>
      </c>
      <c r="AG266" s="114">
        <v>0</v>
      </c>
      <c r="AH266" s="114">
        <v>0</v>
      </c>
      <c r="AI266" s="113"/>
      <c r="AK266"/>
      <c r="AL266"/>
      <c r="AM266"/>
    </row>
    <row r="267" spans="1:39" s="157" customFormat="1" x14ac:dyDescent="0.25">
      <c r="A267" s="113"/>
      <c r="B267" s="113"/>
      <c r="C267" s="113"/>
      <c r="D267" s="113"/>
      <c r="E267" s="113"/>
      <c r="F267" s="113"/>
      <c r="G267" s="113"/>
      <c r="H267" s="113"/>
      <c r="I267" s="113"/>
      <c r="J267" s="113"/>
      <c r="K267" s="114"/>
      <c r="L267" s="114"/>
      <c r="M267" s="114"/>
      <c r="N267" s="114"/>
      <c r="O267" s="114"/>
      <c r="P267" s="114"/>
      <c r="Q267" s="156"/>
      <c r="R267" s="156"/>
      <c r="S267" s="156"/>
      <c r="T267" s="156"/>
      <c r="U267" s="156"/>
      <c r="V267" s="156"/>
      <c r="W267" s="156"/>
      <c r="X267" s="114">
        <v>0</v>
      </c>
      <c r="Y267" s="114">
        <v>0</v>
      </c>
      <c r="Z267" s="114">
        <f t="shared" si="4"/>
        <v>0</v>
      </c>
      <c r="AA267" s="114">
        <v>0</v>
      </c>
      <c r="AB267" s="114">
        <v>0</v>
      </c>
      <c r="AC267" s="114">
        <v>0</v>
      </c>
      <c r="AD267" s="114">
        <v>0</v>
      </c>
      <c r="AE267" s="114"/>
      <c r="AF267" s="114">
        <v>0</v>
      </c>
      <c r="AG267" s="114">
        <v>0</v>
      </c>
      <c r="AH267" s="114">
        <v>0</v>
      </c>
      <c r="AI267" s="113"/>
      <c r="AK267"/>
      <c r="AL267"/>
      <c r="AM267"/>
    </row>
    <row r="268" spans="1:39" s="157" customFormat="1" x14ac:dyDescent="0.25">
      <c r="A268" s="113"/>
      <c r="B268" s="113"/>
      <c r="C268" s="113"/>
      <c r="D268" s="113"/>
      <c r="E268" s="113"/>
      <c r="F268" s="113"/>
      <c r="G268" s="113"/>
      <c r="H268" s="113"/>
      <c r="I268" s="113"/>
      <c r="J268" s="113"/>
      <c r="K268" s="114"/>
      <c r="L268" s="114"/>
      <c r="M268" s="114"/>
      <c r="N268" s="114"/>
      <c r="O268" s="114"/>
      <c r="P268" s="114"/>
      <c r="Q268" s="156"/>
      <c r="R268" s="156"/>
      <c r="S268" s="156"/>
      <c r="T268" s="156"/>
      <c r="U268" s="156"/>
      <c r="V268" s="156"/>
      <c r="W268" s="156"/>
      <c r="X268" s="114">
        <v>0</v>
      </c>
      <c r="Y268" s="114">
        <v>0</v>
      </c>
      <c r="Z268" s="114">
        <f t="shared" si="4"/>
        <v>0</v>
      </c>
      <c r="AA268" s="114">
        <v>0</v>
      </c>
      <c r="AB268" s="114">
        <v>0</v>
      </c>
      <c r="AC268" s="114">
        <v>0</v>
      </c>
      <c r="AD268" s="114">
        <v>0</v>
      </c>
      <c r="AE268" s="114"/>
      <c r="AF268" s="114">
        <v>0</v>
      </c>
      <c r="AG268" s="114">
        <v>0</v>
      </c>
      <c r="AH268" s="114">
        <v>0</v>
      </c>
      <c r="AI268" s="113"/>
      <c r="AK268"/>
      <c r="AL268"/>
      <c r="AM268"/>
    </row>
    <row r="269" spans="1:39" s="157" customFormat="1" x14ac:dyDescent="0.25">
      <c r="A269" s="113"/>
      <c r="B269" s="113"/>
      <c r="C269" s="113"/>
      <c r="D269" s="113"/>
      <c r="E269" s="113"/>
      <c r="F269" s="113"/>
      <c r="G269" s="113"/>
      <c r="H269" s="113"/>
      <c r="I269" s="113"/>
      <c r="J269" s="113"/>
      <c r="K269" s="114"/>
      <c r="L269" s="114"/>
      <c r="M269" s="114"/>
      <c r="N269" s="114"/>
      <c r="O269" s="114"/>
      <c r="P269" s="114"/>
      <c r="Q269" s="156"/>
      <c r="R269" s="156"/>
      <c r="S269" s="156"/>
      <c r="T269" s="156"/>
      <c r="U269" s="156"/>
      <c r="V269" s="156"/>
      <c r="W269" s="156"/>
      <c r="X269" s="114">
        <v>0</v>
      </c>
      <c r="Y269" s="114">
        <v>0</v>
      </c>
      <c r="Z269" s="114">
        <f t="shared" si="4"/>
        <v>0</v>
      </c>
      <c r="AA269" s="114">
        <v>0</v>
      </c>
      <c r="AB269" s="114">
        <v>0</v>
      </c>
      <c r="AC269" s="114">
        <v>0</v>
      </c>
      <c r="AD269" s="114">
        <v>0</v>
      </c>
      <c r="AE269" s="114"/>
      <c r="AF269" s="114">
        <v>0</v>
      </c>
      <c r="AG269" s="114">
        <v>0</v>
      </c>
      <c r="AH269" s="114">
        <v>0</v>
      </c>
      <c r="AI269" s="113"/>
      <c r="AK269"/>
      <c r="AL269"/>
      <c r="AM269"/>
    </row>
    <row r="270" spans="1:39" s="157" customFormat="1" x14ac:dyDescent="0.25">
      <c r="A270" s="113"/>
      <c r="B270" s="113"/>
      <c r="C270" s="113"/>
      <c r="D270" s="113"/>
      <c r="E270" s="113"/>
      <c r="F270" s="113"/>
      <c r="G270" s="113"/>
      <c r="H270" s="113"/>
      <c r="I270" s="113"/>
      <c r="J270" s="113"/>
      <c r="K270" s="114"/>
      <c r="L270" s="114"/>
      <c r="M270" s="114"/>
      <c r="N270" s="114"/>
      <c r="O270" s="114"/>
      <c r="P270" s="114"/>
      <c r="Q270" s="156"/>
      <c r="R270" s="156"/>
      <c r="S270" s="156"/>
      <c r="T270" s="156"/>
      <c r="U270" s="156"/>
      <c r="V270" s="156"/>
      <c r="W270" s="156"/>
      <c r="X270" s="114">
        <v>0</v>
      </c>
      <c r="Y270" s="114">
        <v>0</v>
      </c>
      <c r="Z270" s="114">
        <f t="shared" si="4"/>
        <v>0</v>
      </c>
      <c r="AA270" s="114">
        <v>0</v>
      </c>
      <c r="AB270" s="114">
        <v>0</v>
      </c>
      <c r="AC270" s="114">
        <v>0</v>
      </c>
      <c r="AD270" s="114">
        <v>0</v>
      </c>
      <c r="AE270" s="114"/>
      <c r="AF270" s="114">
        <v>0</v>
      </c>
      <c r="AG270" s="114">
        <v>0</v>
      </c>
      <c r="AH270" s="114">
        <v>0</v>
      </c>
      <c r="AI270" s="113"/>
      <c r="AK270"/>
      <c r="AL270"/>
      <c r="AM270"/>
    </row>
    <row r="271" spans="1:39" s="157" customFormat="1" x14ac:dyDescent="0.25">
      <c r="A271" s="113"/>
      <c r="B271" s="113"/>
      <c r="C271" s="113"/>
      <c r="D271" s="113"/>
      <c r="E271" s="113"/>
      <c r="F271" s="113"/>
      <c r="G271" s="113"/>
      <c r="H271" s="113"/>
      <c r="I271" s="113"/>
      <c r="J271" s="113"/>
      <c r="K271" s="114"/>
      <c r="L271" s="114"/>
      <c r="M271" s="114"/>
      <c r="N271" s="114"/>
      <c r="O271" s="114"/>
      <c r="P271" s="114"/>
      <c r="Q271" s="156"/>
      <c r="R271" s="156"/>
      <c r="S271" s="156"/>
      <c r="T271" s="156"/>
      <c r="U271" s="156"/>
      <c r="V271" s="156"/>
      <c r="W271" s="156"/>
      <c r="X271" s="114">
        <v>0</v>
      </c>
      <c r="Y271" s="114">
        <v>0</v>
      </c>
      <c r="Z271" s="114">
        <f t="shared" si="4"/>
        <v>0</v>
      </c>
      <c r="AA271" s="114">
        <v>0</v>
      </c>
      <c r="AB271" s="114">
        <v>0</v>
      </c>
      <c r="AC271" s="114">
        <v>0</v>
      </c>
      <c r="AD271" s="114">
        <v>0</v>
      </c>
      <c r="AE271" s="114"/>
      <c r="AF271" s="114">
        <v>0</v>
      </c>
      <c r="AG271" s="114">
        <v>0</v>
      </c>
      <c r="AH271" s="114">
        <v>0</v>
      </c>
      <c r="AI271" s="113"/>
      <c r="AK271"/>
      <c r="AL271"/>
      <c r="AM271"/>
    </row>
    <row r="272" spans="1:39" s="157" customFormat="1" x14ac:dyDescent="0.25">
      <c r="A272" s="113"/>
      <c r="B272" s="113"/>
      <c r="C272" s="113"/>
      <c r="D272" s="113"/>
      <c r="E272" s="113"/>
      <c r="F272" s="113"/>
      <c r="G272" s="113"/>
      <c r="H272" s="113"/>
      <c r="I272" s="113"/>
      <c r="J272" s="113"/>
      <c r="K272" s="114"/>
      <c r="L272" s="114"/>
      <c r="M272" s="114"/>
      <c r="N272" s="114"/>
      <c r="O272" s="114"/>
      <c r="P272" s="114"/>
      <c r="Q272" s="156"/>
      <c r="R272" s="156"/>
      <c r="S272" s="156"/>
      <c r="T272" s="156"/>
      <c r="U272" s="156"/>
      <c r="V272" s="156"/>
      <c r="W272" s="156"/>
      <c r="X272" s="114">
        <v>0</v>
      </c>
      <c r="Y272" s="114">
        <v>0</v>
      </c>
      <c r="Z272" s="114">
        <f t="shared" si="4"/>
        <v>0</v>
      </c>
      <c r="AA272" s="114">
        <v>0</v>
      </c>
      <c r="AB272" s="114">
        <v>0</v>
      </c>
      <c r="AC272" s="114">
        <v>0</v>
      </c>
      <c r="AD272" s="114">
        <v>0</v>
      </c>
      <c r="AE272" s="114"/>
      <c r="AF272" s="114">
        <v>0</v>
      </c>
      <c r="AG272" s="114">
        <v>0</v>
      </c>
      <c r="AH272" s="114">
        <v>0</v>
      </c>
      <c r="AI272" s="113"/>
      <c r="AK272"/>
      <c r="AL272"/>
      <c r="AM272"/>
    </row>
    <row r="273" spans="1:39" s="157" customFormat="1" x14ac:dyDescent="0.25">
      <c r="A273" s="113"/>
      <c r="B273" s="113"/>
      <c r="C273" s="113"/>
      <c r="D273" s="113"/>
      <c r="E273" s="113"/>
      <c r="F273" s="113"/>
      <c r="G273" s="113"/>
      <c r="H273" s="113"/>
      <c r="I273" s="113"/>
      <c r="J273" s="113"/>
      <c r="K273" s="114"/>
      <c r="L273" s="114"/>
      <c r="M273" s="114"/>
      <c r="N273" s="114"/>
      <c r="O273" s="114"/>
      <c r="P273" s="114"/>
      <c r="Q273" s="156"/>
      <c r="R273" s="156"/>
      <c r="S273" s="156"/>
      <c r="T273" s="156"/>
      <c r="U273" s="156"/>
      <c r="V273" s="156"/>
      <c r="W273" s="156"/>
      <c r="X273" s="114">
        <v>0</v>
      </c>
      <c r="Y273" s="114">
        <v>0</v>
      </c>
      <c r="Z273" s="114">
        <f t="shared" si="4"/>
        <v>0</v>
      </c>
      <c r="AA273" s="114">
        <v>0</v>
      </c>
      <c r="AB273" s="114">
        <v>0</v>
      </c>
      <c r="AC273" s="114">
        <v>0</v>
      </c>
      <c r="AD273" s="114">
        <v>0</v>
      </c>
      <c r="AE273" s="114"/>
      <c r="AF273" s="114">
        <v>0</v>
      </c>
      <c r="AG273" s="114">
        <v>0</v>
      </c>
      <c r="AH273" s="114">
        <v>0</v>
      </c>
      <c r="AI273" s="113"/>
      <c r="AK273"/>
      <c r="AL273"/>
      <c r="AM273"/>
    </row>
    <row r="274" spans="1:39" s="157" customFormat="1" x14ac:dyDescent="0.25">
      <c r="A274" s="113"/>
      <c r="B274" s="113"/>
      <c r="C274" s="113"/>
      <c r="D274" s="113"/>
      <c r="E274" s="113"/>
      <c r="F274" s="113"/>
      <c r="G274" s="113"/>
      <c r="H274" s="113"/>
      <c r="I274" s="113"/>
      <c r="J274" s="113"/>
      <c r="K274" s="114"/>
      <c r="L274" s="114"/>
      <c r="M274" s="114"/>
      <c r="N274" s="114"/>
      <c r="O274" s="114"/>
      <c r="P274" s="114"/>
      <c r="Q274" s="156"/>
      <c r="R274" s="156"/>
      <c r="S274" s="156"/>
      <c r="T274" s="156"/>
      <c r="U274" s="156"/>
      <c r="V274" s="156"/>
      <c r="W274" s="156"/>
      <c r="X274" s="114">
        <v>0</v>
      </c>
      <c r="Y274" s="114">
        <v>0</v>
      </c>
      <c r="Z274" s="114"/>
      <c r="AA274" s="114"/>
      <c r="AB274" s="114"/>
      <c r="AC274" s="114"/>
      <c r="AD274" s="114"/>
      <c r="AE274" s="114"/>
      <c r="AF274" s="114"/>
      <c r="AG274" s="114"/>
      <c r="AH274" s="114"/>
      <c r="AI274" s="113"/>
      <c r="AK274"/>
      <c r="AL274"/>
      <c r="AM274"/>
    </row>
  </sheetData>
  <mergeCells count="150">
    <mergeCell ref="F155:I155"/>
    <mergeCell ref="A132:I132"/>
    <mergeCell ref="E133:G133"/>
    <mergeCell ref="H133:I133"/>
    <mergeCell ref="A146:D149"/>
    <mergeCell ref="F146:I146"/>
    <mergeCell ref="F148:I148"/>
    <mergeCell ref="E127:G127"/>
    <mergeCell ref="H127:I127"/>
    <mergeCell ref="H128:I128"/>
    <mergeCell ref="E129:G129"/>
    <mergeCell ref="H129:I129"/>
    <mergeCell ref="A131:D131"/>
    <mergeCell ref="H131:I131"/>
    <mergeCell ref="H122:I122"/>
    <mergeCell ref="H123:I123"/>
    <mergeCell ref="H124:I124"/>
    <mergeCell ref="H125:I125"/>
    <mergeCell ref="E126:G126"/>
    <mergeCell ref="H126:I126"/>
    <mergeCell ref="H116:I116"/>
    <mergeCell ref="H117:I117"/>
    <mergeCell ref="H118:I118"/>
    <mergeCell ref="H119:I119"/>
    <mergeCell ref="H120:I120"/>
    <mergeCell ref="H121:I121"/>
    <mergeCell ref="H110:I110"/>
    <mergeCell ref="H111:I111"/>
    <mergeCell ref="H112:I112"/>
    <mergeCell ref="H113:I113"/>
    <mergeCell ref="H114:I114"/>
    <mergeCell ref="H115:I115"/>
    <mergeCell ref="H104:I104"/>
    <mergeCell ref="H105:I105"/>
    <mergeCell ref="H106:I106"/>
    <mergeCell ref="H107:I107"/>
    <mergeCell ref="H108:I108"/>
    <mergeCell ref="H109:I109"/>
    <mergeCell ref="H98:I98"/>
    <mergeCell ref="H99:I99"/>
    <mergeCell ref="H100:I100"/>
    <mergeCell ref="H101:I101"/>
    <mergeCell ref="H102:I102"/>
    <mergeCell ref="H103:I103"/>
    <mergeCell ref="H92:I92"/>
    <mergeCell ref="H93:I93"/>
    <mergeCell ref="H94:I94"/>
    <mergeCell ref="H95:I95"/>
    <mergeCell ref="H96:I96"/>
    <mergeCell ref="H97:I97"/>
    <mergeCell ref="H86:I86"/>
    <mergeCell ref="H87:I87"/>
    <mergeCell ref="H88:I88"/>
    <mergeCell ref="H89:I89"/>
    <mergeCell ref="H90:I90"/>
    <mergeCell ref="H91:I91"/>
    <mergeCell ref="H80:I80"/>
    <mergeCell ref="H81:I81"/>
    <mergeCell ref="H82:I82"/>
    <mergeCell ref="H83:I83"/>
    <mergeCell ref="H84:I84"/>
    <mergeCell ref="H85:I85"/>
    <mergeCell ref="H74:I74"/>
    <mergeCell ref="H75:I75"/>
    <mergeCell ref="H76:I76"/>
    <mergeCell ref="H77:I77"/>
    <mergeCell ref="H78:I78"/>
    <mergeCell ref="H79:I79"/>
    <mergeCell ref="H68:I68"/>
    <mergeCell ref="H69:I69"/>
    <mergeCell ref="H70:I70"/>
    <mergeCell ref="H71:I71"/>
    <mergeCell ref="H72:I72"/>
    <mergeCell ref="H73:I73"/>
    <mergeCell ref="H64:I64"/>
    <mergeCell ref="H65:I65"/>
    <mergeCell ref="F66:G66"/>
    <mergeCell ref="H66:I66"/>
    <mergeCell ref="F67:G67"/>
    <mergeCell ref="H67:I67"/>
    <mergeCell ref="H58:I58"/>
    <mergeCell ref="H59:I59"/>
    <mergeCell ref="H60:I60"/>
    <mergeCell ref="H61:I61"/>
    <mergeCell ref="H62:I62"/>
    <mergeCell ref="H63:I63"/>
    <mergeCell ref="H52:I52"/>
    <mergeCell ref="H53:I53"/>
    <mergeCell ref="H54:I54"/>
    <mergeCell ref="H55:I55"/>
    <mergeCell ref="H56:I56"/>
    <mergeCell ref="H57:I57"/>
    <mergeCell ref="H46:I46"/>
    <mergeCell ref="H47:I47"/>
    <mergeCell ref="H48:I48"/>
    <mergeCell ref="H49:I49"/>
    <mergeCell ref="H50:I50"/>
    <mergeCell ref="H51:I51"/>
    <mergeCell ref="H40:I40"/>
    <mergeCell ref="H41:I41"/>
    <mergeCell ref="H42:I42"/>
    <mergeCell ref="H43:I43"/>
    <mergeCell ref="H44:I44"/>
    <mergeCell ref="H45:I45"/>
    <mergeCell ref="H34:I34"/>
    <mergeCell ref="H35:I35"/>
    <mergeCell ref="H36:I36"/>
    <mergeCell ref="H37:I37"/>
    <mergeCell ref="H38:I38"/>
    <mergeCell ref="H39:I39"/>
    <mergeCell ref="H28:I28"/>
    <mergeCell ref="H29:I29"/>
    <mergeCell ref="H30:I30"/>
    <mergeCell ref="H31:I31"/>
    <mergeCell ref="H32:I32"/>
    <mergeCell ref="H33:I33"/>
    <mergeCell ref="H22:I22"/>
    <mergeCell ref="H23:I23"/>
    <mergeCell ref="H24:I24"/>
    <mergeCell ref="H25:I25"/>
    <mergeCell ref="H26:I26"/>
    <mergeCell ref="H27:I27"/>
    <mergeCell ref="A17:B17"/>
    <mergeCell ref="C17:I17"/>
    <mergeCell ref="L17:O17"/>
    <mergeCell ref="A19:B19"/>
    <mergeCell ref="C19:I19"/>
    <mergeCell ref="H21:I21"/>
    <mergeCell ref="A11:B11"/>
    <mergeCell ref="C11:D11"/>
    <mergeCell ref="F11:I11"/>
    <mergeCell ref="A13:I13"/>
    <mergeCell ref="A15:B15"/>
    <mergeCell ref="C15:I15"/>
    <mergeCell ref="A6:D6"/>
    <mergeCell ref="E6:I6"/>
    <mergeCell ref="A7:D7"/>
    <mergeCell ref="E7:F7"/>
    <mergeCell ref="A10:B10"/>
    <mergeCell ref="C10:D10"/>
    <mergeCell ref="E10:F10"/>
    <mergeCell ref="G10:I10"/>
    <mergeCell ref="B2:D2"/>
    <mergeCell ref="H2:J2"/>
    <mergeCell ref="A3:J3"/>
    <mergeCell ref="A4:D4"/>
    <mergeCell ref="E4:F4"/>
    <mergeCell ref="A5:D5"/>
    <mergeCell ref="E5:F5"/>
    <mergeCell ref="G5:H5"/>
  </mergeCells>
  <dataValidations count="2">
    <dataValidation type="list" allowBlank="1" showInputMessage="1" showErrorMessage="1" sqref="M11" xr:uid="{8A760560-DBDD-4DEA-A41F-8DA1F130AD43}">
      <formula1>$S$176:$S$187</formula1>
    </dataValidation>
    <dataValidation type="list" allowBlank="1" showInputMessage="1" showErrorMessage="1" sqref="M8:N9" xr:uid="{E1D24935-4DE6-42CE-9CB1-FAC3D3CDBB7D}">
      <formula1>$X$175:$X$183</formula1>
    </dataValidation>
  </dataValidations>
  <hyperlinks>
    <hyperlink ref="AE178" r:id="rId1" xr:uid="{57B37F45-F0C9-4E03-AF98-7D311A3AFFE9}"/>
    <hyperlink ref="AE177" r:id="rId2" xr:uid="{C457112C-4EB8-4917-8EDA-C237E6062488}"/>
    <hyperlink ref="AE176" r:id="rId3" xr:uid="{70A9B619-F09A-468C-B2F8-09E5DF765AB3}"/>
    <hyperlink ref="AE179" r:id="rId4" xr:uid="{A2B28272-681E-46AD-9FDD-CD1E3FC81BDA}"/>
    <hyperlink ref="AE180" r:id="rId5" xr:uid="{5179E946-57D9-4F96-B927-89E21D4FDCB8}"/>
    <hyperlink ref="AE181" r:id="rId6" xr:uid="{33FE136D-6344-4452-9927-B37665CD1F0C}"/>
  </hyperlinks>
  <printOptions horizontalCentered="1"/>
  <pageMargins left="0.4" right="0.4" top="0.65" bottom="0.4" header="0.25" footer="0.25"/>
  <pageSetup paperSize="9" scale="80" orientation="portrait" horizontalDpi="1200" verticalDpi="1200" r:id="rId7"/>
  <headerFooter alignWithMargins="0">
    <oddFooter>&amp;C&amp;"Arial,Bold"&amp;8Blue Water Trade Winds Pvt. Ltd.&amp;"Arial,Regular"&amp;10
&amp;7 4 Siddarth Enclave GMS Road Ballupur Dehradun - 248001 Uttarkhand INDIA
Tel:+91-135-2649301, 2649464 Corporate Email: info@bwesglobal.com Website:www.bwesglobal.com</oddFooter>
  </headerFooter>
  <drawing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1"/>
  <sheetViews>
    <sheetView workbookViewId="0">
      <selection activeCell="B22" sqref="B22"/>
    </sheetView>
  </sheetViews>
  <sheetFormatPr defaultRowHeight="15" outlineLevelRow="2" x14ac:dyDescent="0.25"/>
  <cols>
    <col min="1" max="1" width="21.140625" customWidth="1"/>
    <col min="2" max="2" width="9.85546875" bestFit="1" customWidth="1"/>
  </cols>
  <sheetData>
    <row r="1" spans="1:2" s="252" customFormat="1" x14ac:dyDescent="0.25">
      <c r="A1" s="252" t="s">
        <v>55</v>
      </c>
      <c r="B1" s="252" t="s">
        <v>209</v>
      </c>
    </row>
    <row r="2" spans="1:2" hidden="1" outlineLevel="2" x14ac:dyDescent="0.25">
      <c r="A2" s="229" t="s">
        <v>140</v>
      </c>
      <c r="B2" s="230">
        <v>13200</v>
      </c>
    </row>
    <row r="3" spans="1:2" hidden="1" outlineLevel="2" x14ac:dyDescent="0.25">
      <c r="A3" s="194" t="s">
        <v>140</v>
      </c>
      <c r="B3" s="196">
        <v>13250</v>
      </c>
    </row>
    <row r="4" spans="1:2" hidden="1" outlineLevel="2" x14ac:dyDescent="0.25">
      <c r="A4" s="194" t="s">
        <v>140</v>
      </c>
      <c r="B4" s="250">
        <v>13200</v>
      </c>
    </row>
    <row r="5" spans="1:2" outlineLevel="1" collapsed="1" x14ac:dyDescent="0.25">
      <c r="A5" s="253" t="s">
        <v>210</v>
      </c>
      <c r="B5" s="250">
        <f>SUBTOTAL(9,B2:B4)</f>
        <v>39650</v>
      </c>
    </row>
    <row r="6" spans="1:2" hidden="1" outlineLevel="2" x14ac:dyDescent="0.25">
      <c r="A6" s="194" t="s">
        <v>141</v>
      </c>
      <c r="B6" s="250">
        <v>13200</v>
      </c>
    </row>
    <row r="7" spans="1:2" hidden="1" outlineLevel="2" x14ac:dyDescent="0.25">
      <c r="A7" s="194" t="s">
        <v>141</v>
      </c>
      <c r="B7" s="196">
        <v>10000</v>
      </c>
    </row>
    <row r="8" spans="1:2" hidden="1" outlineLevel="2" x14ac:dyDescent="0.25">
      <c r="A8" s="194" t="s">
        <v>141</v>
      </c>
      <c r="B8" s="250">
        <v>13200</v>
      </c>
    </row>
    <row r="9" spans="1:2" outlineLevel="1" collapsed="1" x14ac:dyDescent="0.25">
      <c r="A9" s="253" t="s">
        <v>211</v>
      </c>
      <c r="B9" s="250">
        <f>SUBTOTAL(9,B6:B8)</f>
        <v>36400</v>
      </c>
    </row>
    <row r="10" spans="1:2" hidden="1" outlineLevel="2" x14ac:dyDescent="0.25">
      <c r="A10" s="194" t="s">
        <v>142</v>
      </c>
      <c r="B10" s="196">
        <v>10000</v>
      </c>
    </row>
    <row r="11" spans="1:2" hidden="1" outlineLevel="2" x14ac:dyDescent="0.25">
      <c r="A11" s="194" t="s">
        <v>142</v>
      </c>
      <c r="B11" s="196">
        <v>10000</v>
      </c>
    </row>
    <row r="12" spans="1:2" hidden="1" outlineLevel="2" x14ac:dyDescent="0.25">
      <c r="A12" s="194" t="s">
        <v>142</v>
      </c>
      <c r="B12" s="196">
        <v>13200</v>
      </c>
    </row>
    <row r="13" spans="1:2" hidden="1" outlineLevel="2" x14ac:dyDescent="0.25">
      <c r="A13" s="194" t="s">
        <v>142</v>
      </c>
      <c r="B13" s="196">
        <v>13200</v>
      </c>
    </row>
    <row r="14" spans="1:2" hidden="1" outlineLevel="2" x14ac:dyDescent="0.25">
      <c r="A14" s="194" t="s">
        <v>142</v>
      </c>
      <c r="B14" s="196">
        <v>10000</v>
      </c>
    </row>
    <row r="15" spans="1:2" hidden="1" outlineLevel="2" x14ac:dyDescent="0.25">
      <c r="A15" s="194" t="s">
        <v>142</v>
      </c>
      <c r="B15" s="196">
        <v>10000</v>
      </c>
    </row>
    <row r="16" spans="1:2" hidden="1" outlineLevel="2" x14ac:dyDescent="0.25">
      <c r="A16" s="194" t="s">
        <v>142</v>
      </c>
      <c r="B16" s="196">
        <v>13250</v>
      </c>
    </row>
    <row r="17" spans="1:2" outlineLevel="1" collapsed="1" x14ac:dyDescent="0.25">
      <c r="A17" s="253" t="s">
        <v>212</v>
      </c>
      <c r="B17" s="196">
        <f>SUBTOTAL(9,B10:B16)</f>
        <v>79650</v>
      </c>
    </row>
    <row r="18" spans="1:2" hidden="1" outlineLevel="2" x14ac:dyDescent="0.25">
      <c r="A18" s="194" t="s">
        <v>144</v>
      </c>
      <c r="B18" s="196">
        <v>13200</v>
      </c>
    </row>
    <row r="19" spans="1:2" hidden="1" outlineLevel="2" x14ac:dyDescent="0.25">
      <c r="A19" s="194" t="s">
        <v>144</v>
      </c>
      <c r="B19" s="196">
        <v>10000</v>
      </c>
    </row>
    <row r="20" spans="1:2" hidden="1" outlineLevel="2" x14ac:dyDescent="0.25">
      <c r="A20" s="194" t="s">
        <v>144</v>
      </c>
      <c r="B20" s="196">
        <v>13200</v>
      </c>
    </row>
    <row r="21" spans="1:2" hidden="1" outlineLevel="2" x14ac:dyDescent="0.25">
      <c r="A21" s="194" t="s">
        <v>144</v>
      </c>
      <c r="B21" s="196">
        <v>13200</v>
      </c>
    </row>
    <row r="22" spans="1:2" outlineLevel="1" collapsed="1" x14ac:dyDescent="0.25">
      <c r="A22" s="253" t="s">
        <v>213</v>
      </c>
      <c r="B22" s="196">
        <f>SUBTOTAL(9,B18:B21)</f>
        <v>49600</v>
      </c>
    </row>
    <row r="23" spans="1:2" hidden="1" outlineLevel="2" x14ac:dyDescent="0.25">
      <c r="A23" s="194" t="s">
        <v>145</v>
      </c>
      <c r="B23" s="196">
        <v>13250</v>
      </c>
    </row>
    <row r="24" spans="1:2" hidden="1" outlineLevel="2" x14ac:dyDescent="0.25">
      <c r="A24" s="194" t="s">
        <v>145</v>
      </c>
      <c r="B24" s="196">
        <v>13200</v>
      </c>
    </row>
    <row r="25" spans="1:2" hidden="1" outlineLevel="2" x14ac:dyDescent="0.25">
      <c r="A25" s="194" t="s">
        <v>145</v>
      </c>
      <c r="B25" s="196">
        <v>10000</v>
      </c>
    </row>
    <row r="26" spans="1:2" hidden="1" outlineLevel="2" x14ac:dyDescent="0.25">
      <c r="A26" s="194" t="s">
        <v>145</v>
      </c>
      <c r="B26" s="196">
        <v>10000</v>
      </c>
    </row>
    <row r="27" spans="1:2" hidden="1" outlineLevel="2" x14ac:dyDescent="0.25">
      <c r="A27" s="194" t="s">
        <v>145</v>
      </c>
      <c r="B27" s="196">
        <v>13200</v>
      </c>
    </row>
    <row r="28" spans="1:2" outlineLevel="1" collapsed="1" x14ac:dyDescent="0.25">
      <c r="A28" s="253" t="s">
        <v>214</v>
      </c>
      <c r="B28" s="196">
        <f>SUBTOTAL(9,B23:B27)</f>
        <v>59650</v>
      </c>
    </row>
    <row r="29" spans="1:2" hidden="1" outlineLevel="2" x14ac:dyDescent="0.25">
      <c r="A29" s="194" t="s">
        <v>204</v>
      </c>
      <c r="B29" s="196">
        <v>10000</v>
      </c>
    </row>
    <row r="30" spans="1:2" hidden="1" outlineLevel="2" x14ac:dyDescent="0.25">
      <c r="A30" s="194" t="s">
        <v>204</v>
      </c>
      <c r="B30" s="196">
        <v>13200</v>
      </c>
    </row>
    <row r="31" spans="1:2" hidden="1" outlineLevel="2" x14ac:dyDescent="0.25">
      <c r="A31" s="194" t="s">
        <v>204</v>
      </c>
      <c r="B31" s="196">
        <v>10000</v>
      </c>
    </row>
    <row r="32" spans="1:2" hidden="1" outlineLevel="2" x14ac:dyDescent="0.25">
      <c r="A32" s="194" t="s">
        <v>204</v>
      </c>
      <c r="B32" s="196">
        <v>13250</v>
      </c>
    </row>
    <row r="33" spans="1:2" hidden="1" outlineLevel="2" x14ac:dyDescent="0.25">
      <c r="A33" s="194" t="s">
        <v>204</v>
      </c>
      <c r="B33" s="196">
        <v>13200</v>
      </c>
    </row>
    <row r="34" spans="1:2" outlineLevel="1" collapsed="1" x14ac:dyDescent="0.25">
      <c r="A34" s="253" t="s">
        <v>215</v>
      </c>
      <c r="B34" s="196">
        <f>SUBTOTAL(9,B29:B33)</f>
        <v>59650</v>
      </c>
    </row>
    <row r="35" spans="1:2" hidden="1" outlineLevel="2" x14ac:dyDescent="0.25">
      <c r="A35" s="194" t="s">
        <v>150</v>
      </c>
      <c r="B35" s="196">
        <v>13200</v>
      </c>
    </row>
    <row r="36" spans="1:2" hidden="1" outlineLevel="2" x14ac:dyDescent="0.25">
      <c r="A36" s="194" t="s">
        <v>150</v>
      </c>
      <c r="B36" s="196">
        <v>13250</v>
      </c>
    </row>
    <row r="37" spans="1:2" hidden="1" outlineLevel="2" x14ac:dyDescent="0.25">
      <c r="A37" s="194" t="s">
        <v>150</v>
      </c>
      <c r="B37" s="200">
        <v>13200</v>
      </c>
    </row>
    <row r="38" spans="1:2" hidden="1" outlineLevel="2" x14ac:dyDescent="0.25">
      <c r="A38" s="194" t="s">
        <v>150</v>
      </c>
      <c r="B38" s="200">
        <v>10000</v>
      </c>
    </row>
    <row r="39" spans="1:2" hidden="1" outlineLevel="2" x14ac:dyDescent="0.25">
      <c r="A39" s="194" t="s">
        <v>150</v>
      </c>
      <c r="B39" s="200">
        <v>10000</v>
      </c>
    </row>
    <row r="40" spans="1:2" hidden="1" outlineLevel="2" x14ac:dyDescent="0.25">
      <c r="A40" s="234" t="s">
        <v>150</v>
      </c>
      <c r="B40" s="236">
        <v>13200</v>
      </c>
    </row>
    <row r="41" spans="1:2" outlineLevel="1" collapsed="1" x14ac:dyDescent="0.25">
      <c r="A41" s="255" t="s">
        <v>216</v>
      </c>
      <c r="B41" s="254">
        <f>SUBTOTAL(9,B35:B40)</f>
        <v>72850</v>
      </c>
    </row>
    <row r="42" spans="1:2" hidden="1" outlineLevel="2" x14ac:dyDescent="0.25">
      <c r="A42" s="249" t="s">
        <v>148</v>
      </c>
      <c r="B42" s="230">
        <v>13250</v>
      </c>
    </row>
    <row r="43" spans="1:2" hidden="1" outlineLevel="2" x14ac:dyDescent="0.25">
      <c r="A43" s="193" t="s">
        <v>148</v>
      </c>
      <c r="B43" s="200">
        <v>13200</v>
      </c>
    </row>
    <row r="44" spans="1:2" hidden="1" outlineLevel="2" x14ac:dyDescent="0.25">
      <c r="A44" s="193" t="s">
        <v>148</v>
      </c>
      <c r="B44" s="196">
        <v>10000</v>
      </c>
    </row>
    <row r="45" spans="1:2" outlineLevel="1" collapsed="1" x14ac:dyDescent="0.25">
      <c r="A45" s="256" t="s">
        <v>217</v>
      </c>
      <c r="B45" s="196">
        <f>SUBTOTAL(9,B42:B44)</f>
        <v>36450</v>
      </c>
    </row>
    <row r="46" spans="1:2" hidden="1" outlineLevel="2" x14ac:dyDescent="0.25">
      <c r="A46" s="193" t="s">
        <v>149</v>
      </c>
      <c r="B46" s="200">
        <v>13200</v>
      </c>
    </row>
    <row r="47" spans="1:2" hidden="1" outlineLevel="2" x14ac:dyDescent="0.25">
      <c r="A47" s="193" t="s">
        <v>149</v>
      </c>
      <c r="B47" s="196">
        <v>13200</v>
      </c>
    </row>
    <row r="48" spans="1:2" hidden="1" outlineLevel="2" x14ac:dyDescent="0.25">
      <c r="A48" s="193" t="s">
        <v>149</v>
      </c>
      <c r="B48" s="200">
        <v>13200</v>
      </c>
    </row>
    <row r="49" spans="1:2" hidden="1" outlineLevel="2" x14ac:dyDescent="0.25">
      <c r="A49" s="193" t="s">
        <v>149</v>
      </c>
      <c r="B49" s="200">
        <v>10000</v>
      </c>
    </row>
    <row r="50" spans="1:2" hidden="1" outlineLevel="2" x14ac:dyDescent="0.25">
      <c r="A50" s="193" t="s">
        <v>149</v>
      </c>
      <c r="B50" s="200">
        <v>13200</v>
      </c>
    </row>
    <row r="51" spans="1:2" outlineLevel="1" collapsed="1" x14ac:dyDescent="0.25">
      <c r="A51" s="256" t="s">
        <v>218</v>
      </c>
      <c r="B51" s="200">
        <f>SUBTOTAL(9,B46:B50)</f>
        <v>62800</v>
      </c>
    </row>
    <row r="52" spans="1:2" hidden="1" outlineLevel="2" x14ac:dyDescent="0.25">
      <c r="A52" s="193" t="s">
        <v>152</v>
      </c>
      <c r="B52" s="196">
        <v>13250</v>
      </c>
    </row>
    <row r="53" spans="1:2" hidden="1" outlineLevel="2" x14ac:dyDescent="0.25">
      <c r="A53" s="193" t="s">
        <v>152</v>
      </c>
      <c r="B53" s="196">
        <v>10000</v>
      </c>
    </row>
    <row r="54" spans="1:2" hidden="1" outlineLevel="2" x14ac:dyDescent="0.25">
      <c r="A54" s="193" t="s">
        <v>152</v>
      </c>
      <c r="B54" s="196">
        <v>13250</v>
      </c>
    </row>
    <row r="55" spans="1:2" outlineLevel="1" collapsed="1" x14ac:dyDescent="0.25">
      <c r="A55" s="256" t="s">
        <v>219</v>
      </c>
      <c r="B55" s="196">
        <f>SUBTOTAL(9,B52:B54)</f>
        <v>36500</v>
      </c>
    </row>
    <row r="56" spans="1:2" hidden="1" outlineLevel="2" x14ac:dyDescent="0.25">
      <c r="A56" s="193" t="s">
        <v>206</v>
      </c>
      <c r="B56" s="196">
        <v>13200</v>
      </c>
    </row>
    <row r="57" spans="1:2" outlineLevel="1" collapsed="1" x14ac:dyDescent="0.25">
      <c r="A57" s="256" t="s">
        <v>220</v>
      </c>
      <c r="B57" s="196">
        <f>SUBTOTAL(9,B56:B56)</f>
        <v>13200</v>
      </c>
    </row>
    <row r="58" spans="1:2" hidden="1" outlineLevel="2" x14ac:dyDescent="0.25">
      <c r="A58" s="193" t="s">
        <v>208</v>
      </c>
      <c r="B58" s="196">
        <v>13250</v>
      </c>
    </row>
    <row r="59" spans="1:2" outlineLevel="1" collapsed="1" x14ac:dyDescent="0.25">
      <c r="A59" s="123" t="s">
        <v>221</v>
      </c>
      <c r="B59" s="180">
        <f>SUBTOTAL(9,B58:B58)</f>
        <v>13250</v>
      </c>
    </row>
    <row r="60" spans="1:2" x14ac:dyDescent="0.25">
      <c r="A60" s="123" t="s">
        <v>222</v>
      </c>
      <c r="B60" s="180">
        <f>SUBTOTAL(9,B2:B58)</f>
        <v>559650</v>
      </c>
    </row>
    <row r="61" spans="1:2" x14ac:dyDescent="0.25">
      <c r="B61" s="25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tabColor theme="2" tint="-0.499984740745262"/>
  </sheetPr>
  <dimension ref="A1:AN190"/>
  <sheetViews>
    <sheetView showZeros="0" topLeftCell="A16" zoomScale="106" zoomScaleNormal="106" workbookViewId="0">
      <selection activeCell="I43" sqref="I43"/>
    </sheetView>
  </sheetViews>
  <sheetFormatPr defaultColWidth="9.140625" defaultRowHeight="12.75" x14ac:dyDescent="0.2"/>
  <cols>
    <col min="1" max="1" width="0.85546875" style="1" customWidth="1"/>
    <col min="2" max="2" width="4.5703125" style="1" customWidth="1"/>
    <col min="3" max="3" width="12.85546875" style="1" customWidth="1"/>
    <col min="4" max="4" width="12.5703125" style="1" customWidth="1"/>
    <col min="5" max="5" width="7.5703125" style="1" customWidth="1"/>
    <col min="6" max="6" width="11.5703125" style="1" customWidth="1"/>
    <col min="7" max="7" width="5.85546875" style="1" customWidth="1"/>
    <col min="8" max="8" width="5.28515625" style="1" customWidth="1"/>
    <col min="9" max="9" width="9" style="1" customWidth="1"/>
    <col min="10" max="10" width="9.28515625" style="1" customWidth="1"/>
    <col min="11" max="11" width="8.140625" style="1" customWidth="1"/>
    <col min="12" max="12" width="8.42578125" style="1" customWidth="1"/>
    <col min="13" max="13" width="8.7109375" style="1" customWidth="1"/>
    <col min="14" max="15" width="6.42578125" style="1" customWidth="1"/>
    <col min="16" max="16" width="0.85546875" style="1" customWidth="1"/>
    <col min="17" max="17" width="7.140625" style="2" customWidth="1"/>
    <col min="18" max="18" width="13.5703125" style="1" hidden="1" customWidth="1"/>
    <col min="19" max="19" width="0" style="1" hidden="1" customWidth="1"/>
    <col min="20" max="20" width="13.28515625" style="1" hidden="1" customWidth="1"/>
    <col min="21" max="21" width="0" style="1" hidden="1" customWidth="1"/>
    <col min="22" max="24" width="9.140625" style="1"/>
    <col min="25" max="25" width="15.7109375" style="1" bestFit="1" customWidth="1"/>
    <col min="26" max="29" width="9.140625" style="1"/>
    <col min="30" max="30" width="19.5703125" style="1" bestFit="1" customWidth="1"/>
    <col min="31" max="31" width="8.85546875" style="1" bestFit="1" customWidth="1"/>
    <col min="32" max="32" width="19.5703125" style="1" bestFit="1" customWidth="1"/>
    <col min="33" max="33" width="23.5703125" style="1" bestFit="1" customWidth="1"/>
    <col min="34" max="34" width="19.5703125" style="1" bestFit="1" customWidth="1"/>
    <col min="35" max="35" width="38.7109375" style="1" bestFit="1" customWidth="1"/>
    <col min="36" max="36" width="17" style="1" bestFit="1" customWidth="1"/>
    <col min="37" max="37" width="60" style="1" bestFit="1" customWidth="1"/>
    <col min="38" max="38" width="9.140625" style="1"/>
    <col min="39" max="39" width="12.85546875" style="1" bestFit="1" customWidth="1"/>
    <col min="40" max="40" width="5.140625" style="1" bestFit="1" customWidth="1"/>
    <col min="41" max="16384" width="9.140625" style="1"/>
  </cols>
  <sheetData>
    <row r="1" spans="1:23" ht="22.5" x14ac:dyDescent="0.3">
      <c r="B1" s="84"/>
      <c r="C1" s="83"/>
      <c r="D1" s="83"/>
      <c r="E1" s="83"/>
      <c r="F1" s="83"/>
      <c r="G1" s="83"/>
    </row>
    <row r="2" spans="1:23" ht="45.75" customHeight="1" thickBot="1" x14ac:dyDescent="0.25">
      <c r="B2" s="4"/>
      <c r="C2" s="457"/>
      <c r="D2" s="457"/>
      <c r="E2" s="457"/>
      <c r="F2" s="457"/>
      <c r="G2" s="4"/>
      <c r="H2" s="4"/>
      <c r="I2" s="4"/>
      <c r="J2" s="82"/>
      <c r="K2" s="82"/>
      <c r="L2" s="82"/>
      <c r="M2" s="82"/>
      <c r="N2" s="458"/>
      <c r="O2" s="458"/>
      <c r="P2" s="458"/>
    </row>
    <row r="3" spans="1:23" ht="6" customHeight="1" thickBot="1" x14ac:dyDescent="0.25">
      <c r="A3" s="81"/>
      <c r="B3" s="80"/>
      <c r="C3" s="80"/>
      <c r="D3" s="80"/>
      <c r="E3" s="80"/>
      <c r="F3" s="80"/>
      <c r="G3" s="80"/>
      <c r="H3" s="80"/>
      <c r="I3" s="80"/>
      <c r="J3" s="80"/>
      <c r="K3" s="80"/>
      <c r="L3" s="80"/>
      <c r="M3" s="80"/>
      <c r="N3" s="80"/>
      <c r="O3" s="80"/>
      <c r="P3" s="79"/>
      <c r="T3" s="459"/>
      <c r="U3" s="68"/>
      <c r="V3" s="68"/>
      <c r="W3" s="68"/>
    </row>
    <row r="4" spans="1:23" ht="3.95" customHeight="1" x14ac:dyDescent="0.25">
      <c r="A4" s="17"/>
      <c r="B4" s="460"/>
      <c r="C4" s="460"/>
      <c r="D4" s="460"/>
      <c r="E4" s="460"/>
      <c r="F4" s="460"/>
      <c r="G4" s="460"/>
      <c r="H4" s="460"/>
      <c r="I4" s="460"/>
      <c r="J4" s="460"/>
      <c r="K4" s="460"/>
      <c r="L4" s="460"/>
      <c r="M4" s="460"/>
      <c r="N4" s="460"/>
      <c r="O4" s="460"/>
      <c r="P4" s="461"/>
      <c r="Q4" s="11"/>
      <c r="T4" s="459"/>
      <c r="U4" s="68"/>
      <c r="V4" s="68"/>
      <c r="W4" s="68"/>
    </row>
    <row r="5" spans="1:23" ht="3.95" customHeight="1" x14ac:dyDescent="0.25">
      <c r="A5" s="17"/>
      <c r="B5" s="78"/>
      <c r="C5" s="78"/>
      <c r="D5" s="78"/>
      <c r="E5" s="86"/>
      <c r="F5" s="78"/>
      <c r="G5" s="78"/>
      <c r="H5" s="78"/>
      <c r="I5" s="78"/>
      <c r="J5" s="78"/>
      <c r="K5" s="78"/>
      <c r="L5" s="95"/>
      <c r="M5" s="78"/>
      <c r="N5" s="78"/>
      <c r="O5" s="78"/>
      <c r="P5" s="77"/>
      <c r="Q5" s="11"/>
      <c r="T5" s="459"/>
      <c r="U5" s="68"/>
      <c r="V5" s="68"/>
      <c r="W5" s="68"/>
    </row>
    <row r="6" spans="1:23" ht="18.75" customHeight="1" x14ac:dyDescent="0.2">
      <c r="A6" s="17"/>
      <c r="B6" s="462" t="s">
        <v>75</v>
      </c>
      <c r="C6" s="462"/>
      <c r="D6" s="462"/>
      <c r="E6" s="462"/>
      <c r="F6" s="462"/>
      <c r="G6" s="76"/>
      <c r="H6" s="463" t="s">
        <v>74</v>
      </c>
      <c r="I6" s="439"/>
      <c r="J6" s="439" t="s">
        <v>130</v>
      </c>
      <c r="K6" s="439"/>
      <c r="L6" s="93"/>
      <c r="M6" s="87"/>
      <c r="N6" s="87"/>
      <c r="O6" s="88"/>
      <c r="P6" s="29"/>
      <c r="Q6" s="11"/>
      <c r="R6" s="1" t="s">
        <v>73</v>
      </c>
      <c r="T6" s="68"/>
      <c r="U6" s="69"/>
      <c r="V6" s="68"/>
      <c r="W6" s="68"/>
    </row>
    <row r="7" spans="1:23" x14ac:dyDescent="0.2">
      <c r="A7" s="17"/>
      <c r="B7" s="75" t="str">
        <f>IF(S10="","",VLOOKUP($S$10,$AE$91:$AJ$104,3,FALSE))</f>
        <v>Reliance Industries Limited</v>
      </c>
      <c r="C7" s="74"/>
      <c r="D7" s="74"/>
      <c r="E7" s="74"/>
      <c r="F7" s="73"/>
      <c r="G7" s="72"/>
      <c r="H7" s="464" t="s">
        <v>72</v>
      </c>
      <c r="I7" s="465"/>
      <c r="J7" s="478">
        <v>42979</v>
      </c>
      <c r="K7" s="478"/>
      <c r="L7" s="96"/>
      <c r="M7" s="71"/>
      <c r="N7" s="71"/>
      <c r="O7" s="70"/>
      <c r="P7" s="15"/>
      <c r="Q7" s="11"/>
      <c r="R7" s="49">
        <v>7</v>
      </c>
      <c r="T7" s="68"/>
      <c r="U7" s="69"/>
      <c r="V7" s="68"/>
      <c r="W7" s="68"/>
    </row>
    <row r="8" spans="1:23" x14ac:dyDescent="0.2">
      <c r="A8" s="17"/>
      <c r="B8" s="63" t="str">
        <f>IF(S10="","",VLOOKUP($S$10,$AE$91:$AJ$104,4,FALSE))</f>
        <v>Reliance Corporate Park</v>
      </c>
      <c r="C8" s="62"/>
      <c r="D8" s="62"/>
      <c r="E8" s="62"/>
      <c r="F8" s="61" t="s">
        <v>71</v>
      </c>
      <c r="G8" s="31"/>
      <c r="H8" s="60"/>
      <c r="I8" s="4"/>
      <c r="J8" s="4"/>
      <c r="K8" s="4"/>
      <c r="L8" s="4"/>
      <c r="M8" s="4"/>
      <c r="N8" s="4"/>
      <c r="O8" s="59"/>
      <c r="P8" s="15"/>
      <c r="Q8" s="11">
        <v>21</v>
      </c>
      <c r="R8" s="58" t="e">
        <f ca="1">IF(T10="","",GenInvoiceNumber(R7))</f>
        <v>#NAME?</v>
      </c>
      <c r="T8" s="68"/>
      <c r="U8" s="68"/>
      <c r="V8" s="68"/>
      <c r="W8" s="68"/>
    </row>
    <row r="9" spans="1:23" x14ac:dyDescent="0.2">
      <c r="A9" s="17"/>
      <c r="B9" s="63" t="str">
        <f>IF(S10="","",VLOOKUP($S$10,$AE$91:$AJ$104,5,FALSE))</f>
        <v>MIDC Industrial Area, Ghansoli</v>
      </c>
      <c r="C9" s="62"/>
      <c r="D9" s="62"/>
      <c r="E9" s="62"/>
      <c r="F9" s="61"/>
      <c r="G9" s="31"/>
      <c r="H9" s="473" t="s">
        <v>70</v>
      </c>
      <c r="I9" s="474"/>
      <c r="J9" s="67" t="str">
        <f>J6</f>
        <v>1027/1617</v>
      </c>
      <c r="K9" s="66"/>
      <c r="L9" s="66"/>
      <c r="M9" s="66"/>
      <c r="N9" s="66"/>
      <c r="O9" s="65"/>
      <c r="P9" s="15"/>
      <c r="Q9" s="64"/>
      <c r="R9" s="1" t="s">
        <v>26</v>
      </c>
      <c r="T9" s="1" t="s">
        <v>31</v>
      </c>
    </row>
    <row r="10" spans="1:23" x14ac:dyDescent="0.2">
      <c r="A10" s="17"/>
      <c r="B10" s="63" t="str">
        <f>IF(S10="","",VLOOKUP($S$10,$AE$91:$AJ$104,6,FALSE))</f>
        <v>Navi Mumbai, Maharashtra 400701</v>
      </c>
      <c r="C10" s="62"/>
      <c r="D10" s="62"/>
      <c r="E10" s="62"/>
      <c r="F10" s="61"/>
      <c r="G10" s="31"/>
      <c r="H10" s="60"/>
      <c r="I10" s="4"/>
      <c r="J10" s="4"/>
      <c r="K10" s="4"/>
      <c r="L10" s="4"/>
      <c r="M10" s="4"/>
      <c r="N10" s="4"/>
      <c r="O10" s="59"/>
      <c r="P10" s="15"/>
      <c r="Q10" s="11"/>
      <c r="R10" s="58" t="str">
        <f>IF(S10="","",UPPER(S10))</f>
        <v>RELIANCE</v>
      </c>
      <c r="S10" s="49" t="s">
        <v>69</v>
      </c>
      <c r="T10" s="49" t="s">
        <v>69</v>
      </c>
    </row>
    <row r="11" spans="1:23" ht="6.75" customHeight="1" x14ac:dyDescent="0.2">
      <c r="A11" s="17"/>
      <c r="B11" s="63"/>
      <c r="C11" s="62"/>
      <c r="D11" s="62"/>
      <c r="E11" s="62"/>
      <c r="F11" s="61"/>
      <c r="G11" s="31"/>
      <c r="H11" s="60"/>
      <c r="I11" s="4"/>
      <c r="J11" s="4"/>
      <c r="K11" s="4"/>
      <c r="L11" s="4"/>
      <c r="M11" s="4"/>
      <c r="N11" s="4"/>
      <c r="O11" s="59"/>
      <c r="P11" s="15"/>
      <c r="Q11" s="11"/>
      <c r="R11" s="89"/>
      <c r="S11" s="90"/>
      <c r="T11" s="90"/>
    </row>
    <row r="12" spans="1:23" s="107" customFormat="1" ht="15.95" customHeight="1" x14ac:dyDescent="0.25">
      <c r="A12" s="104"/>
      <c r="B12" s="466" t="s">
        <v>110</v>
      </c>
      <c r="C12" s="467"/>
      <c r="D12" s="468" t="s">
        <v>131</v>
      </c>
      <c r="E12" s="469"/>
      <c r="F12" s="470"/>
      <c r="G12" s="101"/>
      <c r="H12" s="452" t="s">
        <v>111</v>
      </c>
      <c r="I12" s="453"/>
      <c r="J12" s="453"/>
      <c r="K12" s="105" t="s">
        <v>120</v>
      </c>
      <c r="L12" s="105"/>
      <c r="M12" s="105"/>
      <c r="N12" s="471"/>
      <c r="O12" s="472"/>
      <c r="P12" s="29"/>
      <c r="Q12" s="106"/>
      <c r="R12" s="107" t="s">
        <v>67</v>
      </c>
      <c r="S12" s="107" t="s">
        <v>66</v>
      </c>
    </row>
    <row r="13" spans="1:23" s="107" customFormat="1" ht="15.95" customHeight="1" x14ac:dyDescent="0.25">
      <c r="A13" s="104"/>
      <c r="B13" s="444" t="s">
        <v>68</v>
      </c>
      <c r="C13" s="445"/>
      <c r="D13" s="446" t="s">
        <v>121</v>
      </c>
      <c r="E13" s="447"/>
      <c r="F13" s="448"/>
      <c r="G13" s="101"/>
      <c r="H13" s="444" t="s">
        <v>132</v>
      </c>
      <c r="I13" s="479"/>
      <c r="J13" s="445"/>
      <c r="K13" s="437"/>
      <c r="L13" s="438"/>
      <c r="M13" s="438"/>
      <c r="N13" s="438"/>
      <c r="O13" s="108"/>
      <c r="P13" s="29"/>
      <c r="Q13" s="106"/>
      <c r="R13" s="109" t="s">
        <v>65</v>
      </c>
      <c r="S13" s="109" t="s">
        <v>3</v>
      </c>
    </row>
    <row r="14" spans="1:23" ht="3.95" customHeight="1" x14ac:dyDescent="0.2">
      <c r="A14" s="17"/>
      <c r="B14" s="4"/>
      <c r="C14" s="4"/>
      <c r="D14" s="4"/>
      <c r="E14" s="4"/>
      <c r="F14" s="4"/>
      <c r="G14" s="4"/>
      <c r="H14" s="4"/>
      <c r="I14" s="4"/>
      <c r="J14" s="4"/>
      <c r="K14" s="4"/>
      <c r="L14" s="4"/>
      <c r="M14" s="4"/>
      <c r="N14" s="4"/>
      <c r="O14" s="4"/>
      <c r="P14" s="15"/>
      <c r="Q14" s="11"/>
    </row>
    <row r="15" spans="1:23" x14ac:dyDescent="0.2">
      <c r="A15" s="17"/>
      <c r="B15" s="449" t="s">
        <v>64</v>
      </c>
      <c r="C15" s="450"/>
      <c r="D15" s="450"/>
      <c r="E15" s="450"/>
      <c r="F15" s="450"/>
      <c r="G15" s="450"/>
      <c r="H15" s="450"/>
      <c r="I15" s="450"/>
      <c r="J15" s="450"/>
      <c r="K15" s="450"/>
      <c r="L15" s="450"/>
      <c r="M15" s="450"/>
      <c r="N15" s="450"/>
      <c r="O15" s="451"/>
      <c r="P15" s="29"/>
      <c r="Q15" s="11"/>
      <c r="R15" s="49"/>
      <c r="S15" s="1" t="s">
        <v>63</v>
      </c>
    </row>
    <row r="16" spans="1:23" ht="5.25" customHeight="1" x14ac:dyDescent="0.2">
      <c r="A16" s="17"/>
      <c r="B16" s="57"/>
      <c r="C16" s="56"/>
      <c r="D16" s="56"/>
      <c r="E16" s="56"/>
      <c r="F16" s="56"/>
      <c r="G16" s="56"/>
      <c r="H16" s="56"/>
      <c r="I16" s="56"/>
      <c r="J16" s="56"/>
      <c r="K16" s="56"/>
      <c r="L16" s="56"/>
      <c r="M16" s="56"/>
      <c r="N16" s="56"/>
      <c r="O16" s="55"/>
      <c r="P16" s="54"/>
      <c r="Q16" s="11"/>
    </row>
    <row r="17" spans="1:21" x14ac:dyDescent="0.2">
      <c r="A17" s="17"/>
      <c r="B17" s="440" t="s">
        <v>118</v>
      </c>
      <c r="C17" s="441"/>
      <c r="D17" s="475" t="str">
        <f>IF(R10="","",CONCATENATE(R10,"/BW/BOSS  [Vendors/Business partner code : 3249511]"))</f>
        <v>RELIANCE/BW/BOSS  [Vendors/Business partner code : 3249511]</v>
      </c>
      <c r="E17" s="475"/>
      <c r="F17" s="442"/>
      <c r="G17" s="442"/>
      <c r="H17" s="442"/>
      <c r="I17" s="442"/>
      <c r="J17" s="442"/>
      <c r="K17" s="442"/>
      <c r="L17" s="442"/>
      <c r="M17" s="442"/>
      <c r="N17" s="442"/>
      <c r="O17" s="443"/>
      <c r="P17" s="15"/>
      <c r="Q17" s="11"/>
      <c r="R17" s="1" t="s">
        <v>62</v>
      </c>
    </row>
    <row r="18" spans="1:21" ht="5.25" customHeight="1" x14ac:dyDescent="0.2">
      <c r="A18" s="17"/>
      <c r="B18" s="53"/>
      <c r="C18" s="52"/>
      <c r="D18" s="51"/>
      <c r="E18" s="51"/>
      <c r="F18" s="51"/>
      <c r="G18" s="51"/>
      <c r="H18" s="51"/>
      <c r="I18" s="51"/>
      <c r="J18" s="51"/>
      <c r="K18" s="51"/>
      <c r="L18" s="51"/>
      <c r="M18" s="51"/>
      <c r="N18" s="51"/>
      <c r="O18" s="50"/>
      <c r="P18" s="15"/>
      <c r="Q18" s="11"/>
    </row>
    <row r="19" spans="1:21" ht="13.5" x14ac:dyDescent="0.25">
      <c r="A19" s="17"/>
      <c r="B19" s="440" t="s">
        <v>117</v>
      </c>
      <c r="C19" s="441"/>
      <c r="D19" s="475" t="s">
        <v>61</v>
      </c>
      <c r="E19" s="475"/>
      <c r="F19" s="442"/>
      <c r="G19" s="442"/>
      <c r="H19" s="442"/>
      <c r="I19" s="442"/>
      <c r="J19" s="442"/>
      <c r="K19" s="442"/>
      <c r="L19" s="442"/>
      <c r="M19" s="442"/>
      <c r="N19" s="442"/>
      <c r="O19" s="443"/>
      <c r="P19" s="15"/>
      <c r="Q19" s="11"/>
      <c r="R19" s="454" t="str">
        <f>IF(T10="","",VLOOKUP(T10,$AD$91:$AK$109,8,FALSE))</f>
        <v>\\172.16.5.100\Finance\Finance\Current\Finance\BIM\Reliance</v>
      </c>
      <c r="S19" s="455"/>
      <c r="T19" s="455"/>
      <c r="U19" s="456"/>
    </row>
    <row r="20" spans="1:21" ht="4.5" customHeight="1" x14ac:dyDescent="0.2">
      <c r="A20" s="17"/>
      <c r="B20" s="53"/>
      <c r="C20" s="52"/>
      <c r="D20" s="51"/>
      <c r="E20" s="51"/>
      <c r="F20" s="51"/>
      <c r="G20" s="51"/>
      <c r="H20" s="51"/>
      <c r="I20" s="51"/>
      <c r="J20" s="51"/>
      <c r="K20" s="51"/>
      <c r="L20" s="51"/>
      <c r="M20" s="51"/>
      <c r="N20" s="51"/>
      <c r="O20" s="50"/>
      <c r="P20" s="15"/>
      <c r="Q20" s="11"/>
    </row>
    <row r="21" spans="1:21" x14ac:dyDescent="0.2">
      <c r="A21" s="17"/>
      <c r="B21" s="440" t="s">
        <v>116</v>
      </c>
      <c r="C21" s="441"/>
      <c r="D21" s="442" t="s">
        <v>60</v>
      </c>
      <c r="E21" s="442"/>
      <c r="F21" s="442"/>
      <c r="G21" s="442"/>
      <c r="H21" s="442"/>
      <c r="I21" s="442"/>
      <c r="J21" s="442"/>
      <c r="K21" s="442"/>
      <c r="L21" s="442"/>
      <c r="M21" s="442"/>
      <c r="N21" s="442"/>
      <c r="O21" s="443"/>
      <c r="P21" s="15"/>
      <c r="Q21" s="11"/>
      <c r="R21" s="1" t="s">
        <v>59</v>
      </c>
      <c r="S21" s="49">
        <v>13</v>
      </c>
    </row>
    <row r="22" spans="1:21" ht="5.25" customHeight="1" x14ac:dyDescent="0.2">
      <c r="A22" s="17"/>
      <c r="B22" s="48"/>
      <c r="C22" s="47"/>
      <c r="D22" s="47"/>
      <c r="E22" s="47"/>
      <c r="F22" s="47"/>
      <c r="G22" s="47"/>
      <c r="H22" s="47"/>
      <c r="I22" s="47"/>
      <c r="J22" s="47"/>
      <c r="K22" s="47"/>
      <c r="L22" s="47"/>
      <c r="M22" s="47"/>
      <c r="N22" s="47"/>
      <c r="O22" s="46"/>
      <c r="P22" s="15"/>
      <c r="Q22" s="11"/>
    </row>
    <row r="23" spans="1:21" ht="3.95" customHeight="1" x14ac:dyDescent="0.2">
      <c r="A23" s="17"/>
      <c r="B23" s="4"/>
      <c r="C23" s="4"/>
      <c r="D23" s="4"/>
      <c r="E23" s="4"/>
      <c r="F23" s="4"/>
      <c r="G23" s="4"/>
      <c r="H23" s="4"/>
      <c r="I23" s="4"/>
      <c r="J23" s="4"/>
      <c r="K23" s="4"/>
      <c r="L23" s="4"/>
      <c r="M23" s="4"/>
      <c r="N23" s="4"/>
      <c r="O23" s="4"/>
      <c r="P23" s="15"/>
      <c r="Q23" s="11"/>
    </row>
    <row r="24" spans="1:21" x14ac:dyDescent="0.2">
      <c r="A24" s="17"/>
      <c r="B24" s="429" t="s">
        <v>58</v>
      </c>
      <c r="C24" s="430"/>
      <c r="D24" s="430"/>
      <c r="E24" s="430"/>
      <c r="F24" s="430"/>
      <c r="G24" s="45"/>
      <c r="H24" s="45"/>
      <c r="I24" s="45"/>
      <c r="J24" s="45"/>
      <c r="K24" s="45"/>
      <c r="L24" s="87"/>
      <c r="M24" s="45"/>
      <c r="N24" s="45"/>
      <c r="O24" s="44"/>
      <c r="P24" s="29"/>
      <c r="Q24" s="11"/>
      <c r="S24" s="43"/>
      <c r="T24" s="43"/>
      <c r="U24" s="43"/>
    </row>
    <row r="25" spans="1:21" ht="45" customHeight="1" x14ac:dyDescent="0.2">
      <c r="A25" s="17"/>
      <c r="B25" s="39" t="s">
        <v>57</v>
      </c>
      <c r="C25" s="481" t="s">
        <v>56</v>
      </c>
      <c r="D25" s="482"/>
      <c r="E25" s="91" t="s">
        <v>112</v>
      </c>
      <c r="F25" s="42" t="s">
        <v>55</v>
      </c>
      <c r="G25" s="41"/>
      <c r="H25" s="40" t="s">
        <v>54</v>
      </c>
      <c r="I25" s="39" t="s">
        <v>53</v>
      </c>
      <c r="J25" s="39" t="s">
        <v>119</v>
      </c>
      <c r="K25" s="39" t="s">
        <v>113</v>
      </c>
      <c r="L25" s="110" t="str">
        <f>CONCATENATE("CGST Amount  @9",".0%")</f>
        <v>CGST Amount  @9.0%</v>
      </c>
      <c r="M25" s="110" t="str">
        <f>CONCATENATE("SGST Amount  @9",".0%")</f>
        <v>SGST Amount  @9.0%</v>
      </c>
      <c r="N25" s="481" t="s">
        <v>114</v>
      </c>
      <c r="O25" s="482"/>
      <c r="P25" s="15"/>
      <c r="Q25" s="11"/>
      <c r="S25" s="38" t="s">
        <v>52</v>
      </c>
      <c r="T25" s="38" t="s">
        <v>51</v>
      </c>
      <c r="U25" s="38" t="s">
        <v>50</v>
      </c>
    </row>
    <row r="26" spans="1:21" x14ac:dyDescent="0.2">
      <c r="A26" s="17"/>
      <c r="B26" s="36">
        <v>1</v>
      </c>
      <c r="C26" s="413" t="s">
        <v>49</v>
      </c>
      <c r="D26" s="414"/>
      <c r="E26" s="92">
        <v>998399</v>
      </c>
      <c r="F26" s="102" t="s">
        <v>122</v>
      </c>
      <c r="G26" s="103"/>
      <c r="H26" s="36">
        <v>2</v>
      </c>
      <c r="I26" s="34">
        <v>750</v>
      </c>
      <c r="J26" s="34">
        <v>64.400000000000006</v>
      </c>
      <c r="K26" s="34">
        <f>J26*I26*H26</f>
        <v>96600.000000000015</v>
      </c>
      <c r="L26" s="34">
        <f>K26*9/100</f>
        <v>8694.0000000000018</v>
      </c>
      <c r="M26" s="34">
        <f>K26*9/100</f>
        <v>8694.0000000000018</v>
      </c>
      <c r="N26" s="433">
        <f>SUM(K26:M26)</f>
        <v>113988.00000000001</v>
      </c>
      <c r="O26" s="434"/>
      <c r="P26" s="15"/>
      <c r="Q26" s="11"/>
      <c r="S26" s="38">
        <v>18</v>
      </c>
      <c r="T26" s="38">
        <v>0.5</v>
      </c>
      <c r="U26" s="38">
        <v>0.5</v>
      </c>
    </row>
    <row r="27" spans="1:21" x14ac:dyDescent="0.2">
      <c r="A27" s="17"/>
      <c r="B27" s="36">
        <v>2</v>
      </c>
      <c r="C27" s="413" t="s">
        <v>49</v>
      </c>
      <c r="D27" s="414"/>
      <c r="E27" s="92">
        <v>998399</v>
      </c>
      <c r="F27" s="411" t="s">
        <v>123</v>
      </c>
      <c r="G27" s="412"/>
      <c r="H27" s="36">
        <v>2</v>
      </c>
      <c r="I27" s="34">
        <v>750</v>
      </c>
      <c r="J27" s="34">
        <v>64.400000000000006</v>
      </c>
      <c r="K27" s="34">
        <f t="shared" ref="K27:K32" si="0">J27*I27*H27</f>
        <v>96600.000000000015</v>
      </c>
      <c r="L27" s="34">
        <f t="shared" ref="L27:L37" si="1">K27*9/100</f>
        <v>8694.0000000000018</v>
      </c>
      <c r="M27" s="34">
        <f t="shared" ref="M27:M37" si="2">K27*9/100</f>
        <v>8694.0000000000018</v>
      </c>
      <c r="N27" s="433">
        <f t="shared" ref="N27:N37" si="3">SUM(K27:M27)</f>
        <v>113988.00000000001</v>
      </c>
      <c r="O27" s="434"/>
      <c r="P27" s="15"/>
      <c r="Q27" s="11"/>
    </row>
    <row r="28" spans="1:21" x14ac:dyDescent="0.2">
      <c r="A28" s="17"/>
      <c r="B28" s="36"/>
      <c r="C28" s="413" t="s">
        <v>49</v>
      </c>
      <c r="D28" s="414"/>
      <c r="E28" s="92">
        <v>998399</v>
      </c>
      <c r="F28" s="411" t="s">
        <v>124</v>
      </c>
      <c r="G28" s="412"/>
      <c r="H28" s="36">
        <v>2</v>
      </c>
      <c r="I28" s="34">
        <v>750</v>
      </c>
      <c r="J28" s="34">
        <v>64.400000000000006</v>
      </c>
      <c r="K28" s="34">
        <f t="shared" si="0"/>
        <v>96600.000000000015</v>
      </c>
      <c r="L28" s="34">
        <f t="shared" si="1"/>
        <v>8694.0000000000018</v>
      </c>
      <c r="M28" s="34">
        <f t="shared" si="2"/>
        <v>8694.0000000000018</v>
      </c>
      <c r="N28" s="433">
        <f t="shared" si="3"/>
        <v>113988.00000000001</v>
      </c>
      <c r="O28" s="434"/>
      <c r="P28" s="15"/>
      <c r="Q28" s="11"/>
    </row>
    <row r="29" spans="1:21" x14ac:dyDescent="0.2">
      <c r="A29" s="17"/>
      <c r="B29" s="36"/>
      <c r="C29" s="413" t="s">
        <v>49</v>
      </c>
      <c r="D29" s="414"/>
      <c r="E29" s="92">
        <v>998399</v>
      </c>
      <c r="F29" s="411" t="s">
        <v>125</v>
      </c>
      <c r="G29" s="412"/>
      <c r="H29" s="36">
        <v>2</v>
      </c>
      <c r="I29" s="34">
        <v>750</v>
      </c>
      <c r="J29" s="34">
        <v>64.400000000000006</v>
      </c>
      <c r="K29" s="34">
        <f t="shared" si="0"/>
        <v>96600.000000000015</v>
      </c>
      <c r="L29" s="34">
        <f t="shared" si="1"/>
        <v>8694.0000000000018</v>
      </c>
      <c r="M29" s="34">
        <f t="shared" si="2"/>
        <v>8694.0000000000018</v>
      </c>
      <c r="N29" s="433">
        <f t="shared" si="3"/>
        <v>113988.00000000001</v>
      </c>
      <c r="O29" s="434"/>
      <c r="P29" s="15"/>
      <c r="Q29" s="11"/>
    </row>
    <row r="30" spans="1:21" x14ac:dyDescent="0.2">
      <c r="A30" s="17"/>
      <c r="B30" s="36"/>
      <c r="C30" s="413" t="s">
        <v>49</v>
      </c>
      <c r="D30" s="414"/>
      <c r="E30" s="92">
        <v>998399</v>
      </c>
      <c r="F30" s="411" t="s">
        <v>126</v>
      </c>
      <c r="G30" s="412"/>
      <c r="H30" s="36">
        <v>2</v>
      </c>
      <c r="I30" s="34">
        <v>750</v>
      </c>
      <c r="J30" s="34">
        <v>64.400000000000006</v>
      </c>
      <c r="K30" s="34">
        <f t="shared" si="0"/>
        <v>96600.000000000015</v>
      </c>
      <c r="L30" s="34">
        <f t="shared" si="1"/>
        <v>8694.0000000000018</v>
      </c>
      <c r="M30" s="34">
        <f t="shared" si="2"/>
        <v>8694.0000000000018</v>
      </c>
      <c r="N30" s="433">
        <f t="shared" si="3"/>
        <v>113988.00000000001</v>
      </c>
      <c r="O30" s="434"/>
      <c r="P30" s="37"/>
      <c r="Q30" s="11"/>
    </row>
    <row r="31" spans="1:21" x14ac:dyDescent="0.2">
      <c r="A31" s="17"/>
      <c r="B31" s="36"/>
      <c r="C31" s="413" t="s">
        <v>49</v>
      </c>
      <c r="D31" s="414"/>
      <c r="E31" s="92">
        <v>998399</v>
      </c>
      <c r="F31" s="411" t="s">
        <v>127</v>
      </c>
      <c r="G31" s="412"/>
      <c r="H31" s="36">
        <v>2</v>
      </c>
      <c r="I31" s="34">
        <v>750</v>
      </c>
      <c r="J31" s="34">
        <v>64.400000000000006</v>
      </c>
      <c r="K31" s="34">
        <f t="shared" si="0"/>
        <v>96600.000000000015</v>
      </c>
      <c r="L31" s="34">
        <f t="shared" si="1"/>
        <v>8694.0000000000018</v>
      </c>
      <c r="M31" s="34">
        <f t="shared" si="2"/>
        <v>8694.0000000000018</v>
      </c>
      <c r="N31" s="433">
        <f t="shared" si="3"/>
        <v>113988.00000000001</v>
      </c>
      <c r="O31" s="434"/>
      <c r="P31" s="37"/>
      <c r="Q31" s="11"/>
    </row>
    <row r="32" spans="1:21" x14ac:dyDescent="0.2">
      <c r="A32" s="17"/>
      <c r="B32" s="36"/>
      <c r="C32" s="413" t="s">
        <v>49</v>
      </c>
      <c r="D32" s="414"/>
      <c r="E32" s="92">
        <v>998399</v>
      </c>
      <c r="F32" s="411" t="s">
        <v>128</v>
      </c>
      <c r="G32" s="412"/>
      <c r="H32" s="36">
        <v>2</v>
      </c>
      <c r="I32" s="34">
        <v>750</v>
      </c>
      <c r="J32" s="34">
        <v>64.400000000000006</v>
      </c>
      <c r="K32" s="34">
        <f t="shared" si="0"/>
        <v>96600.000000000015</v>
      </c>
      <c r="L32" s="34">
        <f t="shared" si="1"/>
        <v>8694.0000000000018</v>
      </c>
      <c r="M32" s="34">
        <f t="shared" si="2"/>
        <v>8694.0000000000018</v>
      </c>
      <c r="N32" s="433">
        <f t="shared" si="3"/>
        <v>113988.00000000001</v>
      </c>
      <c r="O32" s="434"/>
      <c r="P32" s="37"/>
      <c r="Q32" s="11"/>
    </row>
    <row r="33" spans="1:17" ht="18" x14ac:dyDescent="0.25">
      <c r="A33" s="17"/>
      <c r="B33" s="36"/>
      <c r="C33" s="413" t="s">
        <v>49</v>
      </c>
      <c r="D33" s="414"/>
      <c r="E33" s="92">
        <v>998399</v>
      </c>
      <c r="F33" s="435" t="s">
        <v>134</v>
      </c>
      <c r="G33" s="436"/>
      <c r="H33" s="36">
        <v>1</v>
      </c>
      <c r="I33" s="34">
        <v>750</v>
      </c>
      <c r="J33" s="34">
        <v>64.400000000000006</v>
      </c>
      <c r="K33" s="34">
        <f t="shared" ref="K33:K37" si="4">J33*I33</f>
        <v>48300.000000000007</v>
      </c>
      <c r="L33" s="34">
        <f t="shared" si="1"/>
        <v>4347.0000000000009</v>
      </c>
      <c r="M33" s="34">
        <f t="shared" si="2"/>
        <v>4347.0000000000009</v>
      </c>
      <c r="N33" s="433">
        <f t="shared" si="3"/>
        <v>56994.000000000007</v>
      </c>
      <c r="O33" s="434"/>
      <c r="P33" s="37"/>
      <c r="Q33" s="11"/>
    </row>
    <row r="34" spans="1:17" x14ac:dyDescent="0.2">
      <c r="A34" s="17"/>
      <c r="B34" s="36"/>
      <c r="C34" s="413"/>
      <c r="D34" s="414"/>
      <c r="E34" s="85"/>
      <c r="F34" s="411"/>
      <c r="G34" s="412"/>
      <c r="H34" s="36"/>
      <c r="I34" s="34"/>
      <c r="J34" s="34"/>
      <c r="K34" s="34">
        <f t="shared" si="4"/>
        <v>0</v>
      </c>
      <c r="L34" s="34">
        <f t="shared" si="1"/>
        <v>0</v>
      </c>
      <c r="M34" s="34">
        <f t="shared" si="2"/>
        <v>0</v>
      </c>
      <c r="N34" s="433">
        <f t="shared" si="3"/>
        <v>0</v>
      </c>
      <c r="O34" s="434"/>
      <c r="P34" s="37"/>
      <c r="Q34" s="11"/>
    </row>
    <row r="35" spans="1:17" x14ac:dyDescent="0.2">
      <c r="A35" s="17"/>
      <c r="B35" s="36"/>
      <c r="C35" s="413"/>
      <c r="D35" s="414"/>
      <c r="E35" s="85"/>
      <c r="F35" s="415" t="s">
        <v>129</v>
      </c>
      <c r="G35" s="416"/>
      <c r="H35" s="416"/>
      <c r="I35" s="416"/>
      <c r="J35" s="417"/>
      <c r="K35" s="34">
        <f t="shared" si="4"/>
        <v>0</v>
      </c>
      <c r="L35" s="34">
        <f t="shared" si="1"/>
        <v>0</v>
      </c>
      <c r="M35" s="34">
        <f t="shared" si="2"/>
        <v>0</v>
      </c>
      <c r="N35" s="433">
        <f t="shared" si="3"/>
        <v>0</v>
      </c>
      <c r="O35" s="434"/>
      <c r="P35" s="37"/>
      <c r="Q35" s="11"/>
    </row>
    <row r="36" spans="1:17" x14ac:dyDescent="0.2">
      <c r="A36" s="17"/>
      <c r="B36" s="36"/>
      <c r="C36" s="413"/>
      <c r="D36" s="414"/>
      <c r="E36" s="85"/>
      <c r="F36" s="411"/>
      <c r="G36" s="412"/>
      <c r="H36" s="36"/>
      <c r="I36" s="34"/>
      <c r="J36" s="34"/>
      <c r="K36" s="34">
        <f t="shared" si="4"/>
        <v>0</v>
      </c>
      <c r="L36" s="34">
        <f t="shared" si="1"/>
        <v>0</v>
      </c>
      <c r="M36" s="34">
        <f t="shared" si="2"/>
        <v>0</v>
      </c>
      <c r="N36" s="433">
        <f t="shared" si="3"/>
        <v>0</v>
      </c>
      <c r="O36" s="434"/>
      <c r="P36" s="37"/>
      <c r="Q36" s="11"/>
    </row>
    <row r="37" spans="1:17" x14ac:dyDescent="0.2">
      <c r="A37" s="17"/>
      <c r="B37" s="36"/>
      <c r="C37" s="413"/>
      <c r="D37" s="414"/>
      <c r="E37" s="85"/>
      <c r="F37" s="411"/>
      <c r="G37" s="412"/>
      <c r="H37" s="36"/>
      <c r="I37" s="34"/>
      <c r="J37" s="34"/>
      <c r="K37" s="34">
        <f t="shared" si="4"/>
        <v>0</v>
      </c>
      <c r="L37" s="34">
        <f t="shared" si="1"/>
        <v>0</v>
      </c>
      <c r="M37" s="34">
        <f t="shared" si="2"/>
        <v>0</v>
      </c>
      <c r="N37" s="433">
        <f t="shared" si="3"/>
        <v>0</v>
      </c>
      <c r="O37" s="434"/>
      <c r="P37" s="37"/>
      <c r="Q37" s="11"/>
    </row>
    <row r="38" spans="1:17" hidden="1" x14ac:dyDescent="0.2">
      <c r="A38" s="17"/>
      <c r="B38" s="36"/>
      <c r="C38" s="413"/>
      <c r="D38" s="414"/>
      <c r="E38" s="85"/>
      <c r="F38" s="411"/>
      <c r="G38" s="412"/>
      <c r="H38" s="36"/>
      <c r="I38" s="34"/>
      <c r="J38" s="34"/>
      <c r="K38" s="34"/>
      <c r="L38" s="34"/>
      <c r="M38" s="34"/>
      <c r="N38" s="423">
        <f t="shared" ref="N38:N40" si="5">H38*I38*J38</f>
        <v>0</v>
      </c>
      <c r="O38" s="423"/>
      <c r="P38" s="37"/>
      <c r="Q38" s="11"/>
    </row>
    <row r="39" spans="1:17" hidden="1" x14ac:dyDescent="0.2">
      <c r="A39" s="17"/>
      <c r="B39" s="36"/>
      <c r="C39" s="413"/>
      <c r="D39" s="414"/>
      <c r="E39" s="85"/>
      <c r="F39" s="411"/>
      <c r="G39" s="412"/>
      <c r="H39" s="36"/>
      <c r="I39" s="34"/>
      <c r="J39" s="34"/>
      <c r="K39" s="34"/>
      <c r="L39" s="34"/>
      <c r="M39" s="34"/>
      <c r="N39" s="423">
        <f t="shared" si="5"/>
        <v>0</v>
      </c>
      <c r="O39" s="423"/>
      <c r="P39" s="37"/>
      <c r="Q39" s="11"/>
    </row>
    <row r="40" spans="1:17" hidden="1" x14ac:dyDescent="0.2">
      <c r="A40" s="17"/>
      <c r="B40" s="36"/>
      <c r="C40" s="413"/>
      <c r="D40" s="414"/>
      <c r="E40" s="85"/>
      <c r="F40" s="411"/>
      <c r="G40" s="412"/>
      <c r="H40" s="36"/>
      <c r="I40" s="34"/>
      <c r="J40" s="34"/>
      <c r="K40" s="34"/>
      <c r="L40" s="34"/>
      <c r="M40" s="34"/>
      <c r="N40" s="423">
        <f t="shared" si="5"/>
        <v>0</v>
      </c>
      <c r="O40" s="423"/>
      <c r="P40" s="37"/>
      <c r="Q40" s="11"/>
    </row>
    <row r="41" spans="1:17" hidden="1" x14ac:dyDescent="0.2">
      <c r="A41" s="17"/>
      <c r="B41" s="36"/>
      <c r="C41" s="413"/>
      <c r="D41" s="414"/>
      <c r="E41" s="85"/>
      <c r="F41" s="413"/>
      <c r="G41" s="414"/>
      <c r="H41" s="36"/>
      <c r="I41" s="35"/>
      <c r="J41" s="34"/>
      <c r="K41" s="34"/>
      <c r="L41" s="34"/>
      <c r="M41" s="34"/>
      <c r="N41" s="423"/>
      <c r="O41" s="423"/>
      <c r="P41" s="15"/>
      <c r="Q41" s="11"/>
    </row>
    <row r="42" spans="1:17" ht="15" hidden="1" customHeight="1" x14ac:dyDescent="0.2">
      <c r="A42" s="17"/>
      <c r="B42" s="36"/>
      <c r="C42" s="413"/>
      <c r="D42" s="414"/>
      <c r="E42" s="85"/>
      <c r="F42" s="413"/>
      <c r="G42" s="414"/>
      <c r="H42" s="36"/>
      <c r="I42" s="35"/>
      <c r="J42" s="34"/>
      <c r="K42" s="33"/>
      <c r="L42" s="94"/>
      <c r="M42" s="33"/>
      <c r="N42" s="423">
        <f>N41*15%</f>
        <v>0</v>
      </c>
      <c r="O42" s="423"/>
      <c r="P42" s="15"/>
      <c r="Q42" s="11"/>
    </row>
    <row r="43" spans="1:17" ht="15" customHeight="1" x14ac:dyDescent="0.2">
      <c r="A43" s="17"/>
      <c r="B43" s="36"/>
      <c r="C43" s="413"/>
      <c r="D43" s="414"/>
      <c r="E43" s="85"/>
      <c r="F43" s="413"/>
      <c r="G43" s="414"/>
      <c r="H43" s="36"/>
      <c r="I43" s="35"/>
      <c r="J43" s="34"/>
      <c r="K43" s="32"/>
      <c r="L43" s="32"/>
      <c r="M43" s="32"/>
      <c r="N43" s="431">
        <f>SUM(N26:O42)</f>
        <v>854910.00000000012</v>
      </c>
      <c r="O43" s="431"/>
      <c r="P43" s="15"/>
      <c r="Q43" s="11"/>
    </row>
    <row r="44" spans="1:17" ht="3.95" customHeight="1" x14ac:dyDescent="0.2">
      <c r="A44" s="17"/>
      <c r="B44" s="4"/>
      <c r="C44" s="4"/>
      <c r="D44" s="4"/>
      <c r="E44" s="4"/>
      <c r="F44" s="31"/>
      <c r="G44" s="31"/>
      <c r="H44" s="31"/>
      <c r="I44" s="31"/>
      <c r="J44" s="31"/>
      <c r="K44" s="31"/>
      <c r="L44" s="31"/>
      <c r="M44" s="31"/>
      <c r="N44" s="432"/>
      <c r="O44" s="432"/>
      <c r="P44" s="15"/>
      <c r="Q44" s="11"/>
    </row>
    <row r="45" spans="1:17" ht="3.95" customHeight="1" x14ac:dyDescent="0.2">
      <c r="A45" s="17"/>
      <c r="B45" s="4"/>
      <c r="C45" s="4"/>
      <c r="D45" s="4"/>
      <c r="E45" s="4"/>
      <c r="F45" s="4"/>
      <c r="G45" s="4"/>
      <c r="H45" s="4"/>
      <c r="I45" s="4"/>
      <c r="J45" s="4"/>
      <c r="K45" s="4"/>
      <c r="L45" s="4"/>
      <c r="M45" s="4"/>
      <c r="N45" s="4"/>
      <c r="O45" s="4"/>
      <c r="P45" s="30"/>
      <c r="Q45" s="11"/>
    </row>
    <row r="46" spans="1:17" ht="15" customHeight="1" x14ac:dyDescent="0.2">
      <c r="A46" s="17"/>
      <c r="B46" s="419" t="s">
        <v>115</v>
      </c>
      <c r="C46" s="420"/>
      <c r="D46" s="420"/>
      <c r="E46" s="420"/>
      <c r="F46" s="420"/>
      <c r="G46" s="97"/>
      <c r="H46" s="97"/>
      <c r="I46" s="97"/>
      <c r="J46" s="97"/>
      <c r="K46" s="97"/>
      <c r="L46" s="97"/>
      <c r="M46" s="427">
        <f>N43</f>
        <v>854910.00000000012</v>
      </c>
      <c r="N46" s="427"/>
      <c r="O46" s="428"/>
      <c r="P46" s="29"/>
      <c r="Q46" s="11"/>
    </row>
    <row r="47" spans="1:17" x14ac:dyDescent="0.2">
      <c r="A47" s="17"/>
      <c r="B47" s="424" t="s">
        <v>133</v>
      </c>
      <c r="C47" s="425"/>
      <c r="D47" s="425"/>
      <c r="E47" s="425"/>
      <c r="F47" s="425"/>
      <c r="G47" s="425"/>
      <c r="H47" s="425"/>
      <c r="I47" s="425"/>
      <c r="J47" s="425"/>
      <c r="K47" s="425"/>
      <c r="L47" s="425"/>
      <c r="M47" s="425"/>
      <c r="N47" s="425"/>
      <c r="O47" s="426"/>
      <c r="P47" s="29"/>
      <c r="Q47" s="11"/>
    </row>
    <row r="48" spans="1:17" x14ac:dyDescent="0.2">
      <c r="A48" s="17"/>
      <c r="B48" s="28"/>
      <c r="C48" s="27"/>
      <c r="D48" s="27"/>
      <c r="E48" s="27"/>
      <c r="F48" s="27"/>
      <c r="G48" s="27"/>
      <c r="H48" s="27"/>
      <c r="I48" s="480" t="s">
        <v>48</v>
      </c>
      <c r="J48" s="480"/>
      <c r="K48" s="480"/>
      <c r="L48" s="480"/>
      <c r="M48" s="480"/>
      <c r="N48" s="421">
        <f>IF(J7="","",J7+30)</f>
        <v>43009</v>
      </c>
      <c r="O48" s="422"/>
      <c r="P48" s="15"/>
      <c r="Q48" s="11"/>
    </row>
    <row r="49" spans="1:17" ht="3.95" customHeight="1" x14ac:dyDescent="0.2">
      <c r="A49" s="17"/>
      <c r="B49" s="4"/>
      <c r="C49" s="4"/>
      <c r="D49" s="4"/>
      <c r="E49" s="4"/>
      <c r="F49" s="4"/>
      <c r="G49" s="4"/>
      <c r="H49" s="4"/>
      <c r="I49" s="4"/>
      <c r="J49" s="4"/>
      <c r="K49" s="4"/>
      <c r="L49" s="4"/>
      <c r="M49" s="4"/>
      <c r="N49" s="26"/>
      <c r="O49" s="4"/>
      <c r="P49" s="15"/>
      <c r="Q49" s="11"/>
    </row>
    <row r="50" spans="1:17" s="19" customFormat="1" x14ac:dyDescent="0.2">
      <c r="A50" s="22"/>
      <c r="B50" s="98" t="s">
        <v>47</v>
      </c>
      <c r="C50" s="23"/>
      <c r="D50" s="23"/>
      <c r="E50" s="23"/>
      <c r="F50" s="23"/>
      <c r="G50" s="23"/>
      <c r="H50" s="23"/>
      <c r="I50" s="23"/>
      <c r="J50" s="21"/>
      <c r="K50" s="21"/>
      <c r="L50" s="21"/>
      <c r="M50" s="21"/>
      <c r="N50" s="21"/>
      <c r="O50" s="21"/>
      <c r="P50" s="20"/>
      <c r="Q50" s="11"/>
    </row>
    <row r="51" spans="1:17" s="19" customFormat="1" x14ac:dyDescent="0.2">
      <c r="A51" s="22"/>
      <c r="B51" s="23" t="s">
        <v>46</v>
      </c>
      <c r="C51" s="23"/>
      <c r="D51" s="23"/>
      <c r="E51" s="23"/>
      <c r="F51" s="23"/>
      <c r="G51" s="23"/>
      <c r="H51" s="23"/>
      <c r="I51" s="23"/>
      <c r="J51" s="21"/>
      <c r="K51" s="21"/>
      <c r="L51" s="21"/>
      <c r="M51" s="21"/>
      <c r="N51" s="21"/>
      <c r="O51" s="21"/>
      <c r="P51" s="20"/>
      <c r="Q51" s="11"/>
    </row>
    <row r="52" spans="1:17" s="19" customFormat="1" ht="5.25" customHeight="1" x14ac:dyDescent="0.2">
      <c r="A52" s="22"/>
      <c r="B52" s="23"/>
      <c r="C52" s="23"/>
      <c r="D52" s="23"/>
      <c r="E52" s="23"/>
      <c r="F52" s="23"/>
      <c r="G52" s="23"/>
      <c r="H52" s="23"/>
      <c r="I52" s="25"/>
      <c r="J52" s="24"/>
      <c r="K52" s="24"/>
      <c r="L52" s="24"/>
      <c r="M52" s="24"/>
      <c r="N52" s="21"/>
      <c r="O52" s="21"/>
      <c r="P52" s="20"/>
      <c r="Q52" s="11"/>
    </row>
    <row r="53" spans="1:17" s="19" customFormat="1" x14ac:dyDescent="0.2">
      <c r="A53" s="22"/>
      <c r="B53" s="99" t="s">
        <v>45</v>
      </c>
      <c r="C53" s="23"/>
      <c r="D53" s="23"/>
      <c r="E53" s="23"/>
      <c r="F53" s="23"/>
      <c r="G53" s="23"/>
      <c r="H53" s="23"/>
      <c r="I53" s="23"/>
      <c r="J53" s="21"/>
      <c r="K53" s="21"/>
      <c r="L53" s="21"/>
      <c r="M53" s="21"/>
      <c r="N53" s="21"/>
      <c r="O53" s="21"/>
      <c r="P53" s="20"/>
      <c r="Q53" s="11"/>
    </row>
    <row r="54" spans="1:17" s="19" customFormat="1" x14ac:dyDescent="0.2">
      <c r="A54" s="22"/>
      <c r="B54" s="23" t="s">
        <v>44</v>
      </c>
      <c r="C54" s="23"/>
      <c r="D54" s="23"/>
      <c r="E54" s="23"/>
      <c r="F54" s="23"/>
      <c r="G54" s="23"/>
      <c r="H54" s="23"/>
      <c r="I54" s="23"/>
      <c r="J54" s="21"/>
      <c r="K54" s="21"/>
      <c r="L54" s="21"/>
      <c r="M54" s="21"/>
      <c r="N54" s="21"/>
      <c r="O54" s="21"/>
      <c r="P54" s="20"/>
      <c r="Q54" s="11"/>
    </row>
    <row r="55" spans="1:17" s="19" customFormat="1" x14ac:dyDescent="0.2">
      <c r="A55" s="22"/>
      <c r="B55" s="23" t="s">
        <v>43</v>
      </c>
      <c r="C55" s="23" t="s">
        <v>42</v>
      </c>
      <c r="D55" s="23"/>
      <c r="E55" s="23"/>
      <c r="F55" s="23"/>
      <c r="G55" s="23"/>
      <c r="H55" s="23"/>
      <c r="I55" s="23"/>
      <c r="J55" s="21"/>
      <c r="K55" s="21"/>
      <c r="L55" s="21"/>
      <c r="M55" s="21"/>
      <c r="N55" s="21"/>
      <c r="O55" s="21"/>
      <c r="P55" s="20"/>
      <c r="Q55" s="11"/>
    </row>
    <row r="56" spans="1:17" s="19" customFormat="1" x14ac:dyDescent="0.2">
      <c r="A56" s="22"/>
      <c r="B56" s="100" t="s">
        <v>41</v>
      </c>
      <c r="C56" s="23"/>
      <c r="D56" s="418" t="s">
        <v>40</v>
      </c>
      <c r="E56" s="418"/>
      <c r="F56" s="418"/>
      <c r="G56" s="23"/>
      <c r="H56" s="23"/>
      <c r="I56" s="23"/>
      <c r="J56" s="21"/>
      <c r="K56" s="21"/>
      <c r="L56" s="21"/>
      <c r="M56" s="21"/>
      <c r="N56" s="21"/>
      <c r="O56" s="21"/>
      <c r="P56" s="20"/>
      <c r="Q56" s="11"/>
    </row>
    <row r="57" spans="1:17" s="19" customFormat="1" x14ac:dyDescent="0.2">
      <c r="A57" s="22"/>
      <c r="B57" s="100" t="s">
        <v>39</v>
      </c>
      <c r="C57" s="23"/>
      <c r="D57" s="23"/>
      <c r="E57" s="23"/>
      <c r="F57" s="23"/>
      <c r="G57" s="23"/>
      <c r="H57" s="23"/>
      <c r="I57" s="23"/>
      <c r="J57" s="21"/>
      <c r="K57" s="21"/>
      <c r="L57" s="21"/>
      <c r="M57" s="21"/>
      <c r="N57" s="21"/>
      <c r="O57" s="21"/>
      <c r="P57" s="20"/>
      <c r="Q57" s="11"/>
    </row>
    <row r="58" spans="1:17" s="19" customFormat="1" ht="5.25" customHeight="1" x14ac:dyDescent="0.2">
      <c r="A58" s="22"/>
      <c r="B58" s="100"/>
      <c r="C58" s="23"/>
      <c r="D58" s="23"/>
      <c r="E58" s="23"/>
      <c r="F58" s="23"/>
      <c r="G58" s="23"/>
      <c r="H58" s="23"/>
      <c r="I58" s="23"/>
      <c r="J58" s="21"/>
      <c r="K58" s="21"/>
      <c r="L58" s="21"/>
      <c r="M58" s="21"/>
      <c r="N58" s="21"/>
      <c r="O58" s="21"/>
      <c r="P58" s="20"/>
      <c r="Q58" s="11"/>
    </row>
    <row r="59" spans="1:17" s="19" customFormat="1" x14ac:dyDescent="0.2">
      <c r="A59" s="22"/>
      <c r="B59" s="23" t="s">
        <v>38</v>
      </c>
      <c r="C59" s="23"/>
      <c r="D59" s="23"/>
      <c r="E59" s="23"/>
      <c r="F59" s="23"/>
      <c r="G59" s="23"/>
      <c r="H59" s="23"/>
      <c r="I59" s="23"/>
      <c r="J59" s="21"/>
      <c r="K59" s="21"/>
      <c r="L59" s="21"/>
      <c r="M59" s="21"/>
      <c r="N59" s="21"/>
      <c r="O59" s="21"/>
      <c r="P59" s="20"/>
      <c r="Q59" s="11"/>
    </row>
    <row r="60" spans="1:17" ht="4.5" customHeight="1" x14ac:dyDescent="0.2">
      <c r="A60" s="17"/>
      <c r="B60" s="4"/>
      <c r="C60" s="4"/>
      <c r="D60" s="4"/>
      <c r="E60" s="4"/>
      <c r="F60" s="4"/>
      <c r="G60" s="4"/>
      <c r="H60" s="4"/>
      <c r="I60" s="4"/>
      <c r="J60" s="4"/>
      <c r="K60" s="4"/>
      <c r="L60" s="4"/>
      <c r="M60" s="4"/>
      <c r="N60" s="4"/>
      <c r="O60" s="4"/>
      <c r="P60" s="15"/>
      <c r="Q60" s="11"/>
    </row>
    <row r="61" spans="1:17" ht="15" customHeight="1" x14ac:dyDescent="0.2">
      <c r="A61" s="17"/>
      <c r="B61" s="4"/>
      <c r="C61" s="18"/>
      <c r="D61" s="18"/>
      <c r="E61" s="18"/>
      <c r="F61" s="18"/>
      <c r="G61" s="18"/>
      <c r="J61" s="18"/>
      <c r="K61" s="476" t="s">
        <v>37</v>
      </c>
      <c r="L61" s="476"/>
      <c r="M61" s="476"/>
      <c r="N61" s="476"/>
      <c r="O61" s="18"/>
      <c r="P61" s="15"/>
      <c r="Q61" s="11"/>
    </row>
    <row r="62" spans="1:17" ht="9.75" customHeight="1" x14ac:dyDescent="0.2">
      <c r="A62" s="17"/>
      <c r="B62" s="4"/>
      <c r="C62" s="18"/>
      <c r="D62" s="18"/>
      <c r="E62" s="18"/>
      <c r="F62" s="18"/>
      <c r="G62" s="18"/>
      <c r="H62" s="18"/>
      <c r="I62" s="18"/>
      <c r="J62" s="18"/>
      <c r="K62" s="18"/>
      <c r="L62" s="18"/>
      <c r="M62" s="18"/>
      <c r="N62" s="18"/>
      <c r="O62" s="18"/>
      <c r="P62" s="15"/>
      <c r="Q62" s="11"/>
    </row>
    <row r="63" spans="1:17" ht="9" customHeight="1" x14ac:dyDescent="0.2">
      <c r="A63" s="17"/>
      <c r="B63" s="4"/>
      <c r="C63" s="4"/>
      <c r="D63" s="4"/>
      <c r="E63" s="4"/>
      <c r="F63" s="4"/>
      <c r="G63" s="4"/>
      <c r="H63" s="4"/>
      <c r="I63" s="4"/>
      <c r="J63" s="4"/>
      <c r="K63" s="4"/>
      <c r="L63" s="4"/>
      <c r="M63" s="4"/>
      <c r="N63" s="4"/>
      <c r="O63" s="4"/>
      <c r="P63" s="15"/>
      <c r="Q63" s="11"/>
    </row>
    <row r="64" spans="1:17" ht="15" customHeight="1" x14ac:dyDescent="0.2">
      <c r="A64" s="17"/>
      <c r="B64" s="4"/>
      <c r="C64" s="4"/>
      <c r="D64" s="4"/>
      <c r="E64" s="4"/>
      <c r="F64" s="4"/>
      <c r="G64" s="4"/>
      <c r="H64" s="4"/>
      <c r="I64" s="4"/>
      <c r="K64" s="477" t="s">
        <v>36</v>
      </c>
      <c r="L64" s="477"/>
      <c r="M64" s="477"/>
      <c r="N64" s="477"/>
      <c r="O64" s="4"/>
      <c r="P64" s="15"/>
      <c r="Q64" s="11"/>
    </row>
    <row r="65" spans="1:17" ht="15" customHeight="1" x14ac:dyDescent="0.2">
      <c r="A65" s="17"/>
      <c r="B65" s="4"/>
      <c r="C65" s="4"/>
      <c r="D65" s="4"/>
      <c r="E65" s="4"/>
      <c r="F65" s="4"/>
      <c r="G65" s="4"/>
      <c r="H65" s="4"/>
      <c r="I65" s="4"/>
      <c r="K65" s="477" t="s">
        <v>35</v>
      </c>
      <c r="L65" s="477"/>
      <c r="M65" s="477"/>
      <c r="N65" s="477"/>
      <c r="O65" s="4"/>
      <c r="P65" s="15"/>
      <c r="Q65" s="11"/>
    </row>
    <row r="66" spans="1:17" ht="3.95" customHeight="1" x14ac:dyDescent="0.2">
      <c r="A66" s="17"/>
      <c r="B66" s="4"/>
      <c r="C66" s="4"/>
      <c r="D66" s="4"/>
      <c r="E66" s="4"/>
      <c r="F66" s="4"/>
      <c r="G66" s="4"/>
      <c r="H66" s="4"/>
      <c r="I66" s="4"/>
      <c r="J66" s="4"/>
      <c r="K66" s="4"/>
      <c r="L66" s="4"/>
      <c r="M66" s="4"/>
      <c r="N66" s="4"/>
      <c r="O66" s="4"/>
      <c r="P66" s="15"/>
      <c r="Q66" s="11"/>
    </row>
    <row r="67" spans="1:17" ht="4.5" customHeight="1" x14ac:dyDescent="0.2">
      <c r="A67" s="17"/>
      <c r="B67" s="16"/>
      <c r="C67" s="16"/>
      <c r="D67" s="16"/>
      <c r="E67" s="16"/>
      <c r="F67" s="16"/>
      <c r="G67" s="16"/>
      <c r="H67" s="16"/>
      <c r="I67" s="16"/>
      <c r="J67" s="16"/>
      <c r="K67" s="16"/>
      <c r="L67" s="16"/>
      <c r="M67" s="16"/>
      <c r="N67" s="16"/>
      <c r="O67" s="16"/>
      <c r="P67" s="15"/>
      <c r="Q67" s="11"/>
    </row>
    <row r="68" spans="1:17" ht="13.5" thickBot="1" x14ac:dyDescent="0.25">
      <c r="A68" s="14"/>
      <c r="B68" s="13" t="s">
        <v>34</v>
      </c>
      <c r="C68" s="3"/>
      <c r="D68" s="3"/>
      <c r="E68" s="3"/>
      <c r="F68" s="3"/>
      <c r="G68" s="3"/>
      <c r="H68" s="3"/>
      <c r="I68" s="3"/>
      <c r="J68" s="3"/>
      <c r="K68" s="3"/>
      <c r="L68" s="3"/>
      <c r="M68" s="3"/>
      <c r="N68" s="3"/>
      <c r="O68" s="3"/>
      <c r="P68" s="12"/>
      <c r="Q68" s="11"/>
    </row>
    <row r="69" spans="1:17" x14ac:dyDescent="0.2">
      <c r="A69" s="4"/>
      <c r="B69" s="4"/>
      <c r="C69" s="4"/>
      <c r="D69" s="4"/>
      <c r="E69" s="4"/>
      <c r="F69" s="4"/>
      <c r="G69" s="4"/>
      <c r="H69" s="4"/>
      <c r="I69" s="4"/>
      <c r="J69" s="4"/>
      <c r="K69" s="4"/>
      <c r="L69" s="4"/>
      <c r="M69" s="4"/>
      <c r="N69" s="4"/>
      <c r="O69" s="4"/>
      <c r="P69" s="4"/>
      <c r="Q69" s="11"/>
    </row>
    <row r="70" spans="1:17" x14ac:dyDescent="0.2">
      <c r="A70" s="4"/>
    </row>
    <row r="71" spans="1:17" x14ac:dyDescent="0.2">
      <c r="N71" s="10" t="s">
        <v>33</v>
      </c>
    </row>
    <row r="73" spans="1:17" ht="13.5" x14ac:dyDescent="0.25">
      <c r="O73" s="9"/>
    </row>
    <row r="89" spans="17:40" x14ac:dyDescent="0.2">
      <c r="Q89" s="1"/>
      <c r="AD89" s="8">
        <v>1</v>
      </c>
      <c r="AE89" s="8">
        <v>2</v>
      </c>
      <c r="AF89" s="8">
        <v>3</v>
      </c>
      <c r="AG89" s="8">
        <v>4</v>
      </c>
      <c r="AH89" s="8">
        <v>5</v>
      </c>
      <c r="AI89" s="8">
        <v>6</v>
      </c>
      <c r="AJ89" s="8">
        <v>7</v>
      </c>
      <c r="AK89" s="8">
        <v>8</v>
      </c>
    </row>
    <row r="90" spans="17:40" x14ac:dyDescent="0.2">
      <c r="Q90" s="1"/>
      <c r="Y90" s="7">
        <f ca="1">YEAR(TODAY())</f>
        <v>2020</v>
      </c>
      <c r="AC90" s="6" t="s">
        <v>32</v>
      </c>
      <c r="AD90" s="6" t="s">
        <v>31</v>
      </c>
      <c r="AE90" s="6" t="s">
        <v>26</v>
      </c>
      <c r="AF90" s="6" t="s">
        <v>31</v>
      </c>
      <c r="AG90" s="6" t="s">
        <v>30</v>
      </c>
      <c r="AH90" s="6" t="s">
        <v>29</v>
      </c>
      <c r="AI90" s="6" t="s">
        <v>28</v>
      </c>
      <c r="AJ90" s="6" t="s">
        <v>27</v>
      </c>
      <c r="AL90" s="5" t="s">
        <v>26</v>
      </c>
      <c r="AM90" s="5" t="s">
        <v>25</v>
      </c>
      <c r="AN90" s="5" t="s">
        <v>24</v>
      </c>
    </row>
    <row r="91" spans="17:40" x14ac:dyDescent="0.2">
      <c r="Q91" s="1"/>
      <c r="AC91" s="1">
        <v>1</v>
      </c>
      <c r="AD91" s="1" t="s">
        <v>76</v>
      </c>
      <c r="AE91" s="1" t="s">
        <v>77</v>
      </c>
      <c r="AF91" s="1" t="str">
        <f t="shared" ref="AF91:AF122" si="6">AD91</f>
        <v>Clearlake(1-4)</v>
      </c>
      <c r="AG91" s="1" t="s">
        <v>78</v>
      </c>
      <c r="AH91" s="1" t="s">
        <v>79</v>
      </c>
      <c r="AI91" s="1" t="s">
        <v>80</v>
      </c>
      <c r="AJ91" s="1" t="s">
        <v>81</v>
      </c>
      <c r="AK91" s="1" t="s">
        <v>82</v>
      </c>
      <c r="AL91" s="1" t="s">
        <v>77</v>
      </c>
      <c r="AM91" s="1" t="s">
        <v>76</v>
      </c>
      <c r="AN91" s="1">
        <v>1400</v>
      </c>
    </row>
    <row r="92" spans="17:40" x14ac:dyDescent="0.2">
      <c r="Q92" s="1"/>
      <c r="Y92" s="1" t="s">
        <v>23</v>
      </c>
      <c r="Z92" s="1" t="s">
        <v>22</v>
      </c>
      <c r="AC92" s="1">
        <v>2</v>
      </c>
      <c r="AD92" s="1" t="s">
        <v>83</v>
      </c>
      <c r="AE92" s="1" t="s">
        <v>77</v>
      </c>
      <c r="AF92" s="1" t="str">
        <f t="shared" si="6"/>
        <v>Clearlake(5-10)</v>
      </c>
      <c r="AG92" s="1" t="s">
        <v>78</v>
      </c>
      <c r="AH92" s="1" t="s">
        <v>79</v>
      </c>
      <c r="AI92" s="1" t="s">
        <v>80</v>
      </c>
      <c r="AJ92" s="1" t="s">
        <v>81</v>
      </c>
      <c r="AK92" s="1" t="s">
        <v>82</v>
      </c>
      <c r="AL92" s="1" t="s">
        <v>77</v>
      </c>
      <c r="AM92" s="1" t="s">
        <v>83</v>
      </c>
      <c r="AN92" s="1">
        <v>1200</v>
      </c>
    </row>
    <row r="93" spans="17:40" x14ac:dyDescent="0.2">
      <c r="Q93" s="1"/>
      <c r="Y93" s="1" t="s">
        <v>21</v>
      </c>
      <c r="Z93" s="1" t="s">
        <v>20</v>
      </c>
      <c r="AC93" s="1">
        <v>3</v>
      </c>
      <c r="AD93" s="1" t="s">
        <v>84</v>
      </c>
      <c r="AE93" s="1" t="s">
        <v>77</v>
      </c>
      <c r="AF93" s="1" t="str">
        <f t="shared" si="6"/>
        <v>Clearlake(11onwards)</v>
      </c>
      <c r="AG93" s="1" t="s">
        <v>78</v>
      </c>
      <c r="AH93" s="1" t="s">
        <v>79</v>
      </c>
      <c r="AI93" s="1" t="s">
        <v>80</v>
      </c>
      <c r="AJ93" s="1" t="s">
        <v>81</v>
      </c>
      <c r="AK93" s="1" t="s">
        <v>82</v>
      </c>
      <c r="AL93" s="1" t="s">
        <v>77</v>
      </c>
      <c r="AM93" s="1" t="s">
        <v>84</v>
      </c>
      <c r="AN93" s="1">
        <v>1100</v>
      </c>
    </row>
    <row r="94" spans="17:40" x14ac:dyDescent="0.2">
      <c r="Q94" s="1"/>
      <c r="Y94" s="1" t="s">
        <v>19</v>
      </c>
      <c r="Z94" s="1" t="s">
        <v>18</v>
      </c>
      <c r="AC94" s="1">
        <v>4</v>
      </c>
      <c r="AD94" s="1" t="s">
        <v>85</v>
      </c>
      <c r="AE94" s="1" t="s">
        <v>85</v>
      </c>
      <c r="AF94" s="1" t="str">
        <f t="shared" si="6"/>
        <v>HMM</v>
      </c>
      <c r="AG94" s="1" t="s">
        <v>86</v>
      </c>
      <c r="AH94" s="1" t="s">
        <v>87</v>
      </c>
      <c r="AI94" s="1" t="s">
        <v>88</v>
      </c>
      <c r="AJ94" s="1" t="s">
        <v>89</v>
      </c>
      <c r="AK94" s="1" t="s">
        <v>90</v>
      </c>
      <c r="AL94" s="1" t="s">
        <v>85</v>
      </c>
      <c r="AM94" s="1" t="s">
        <v>85</v>
      </c>
      <c r="AN94" s="1">
        <v>1400</v>
      </c>
    </row>
    <row r="95" spans="17:40" x14ac:dyDescent="0.2">
      <c r="Q95" s="1"/>
      <c r="Y95" s="1" t="s">
        <v>17</v>
      </c>
      <c r="Z95" s="1" t="s">
        <v>16</v>
      </c>
      <c r="AC95" s="1">
        <v>5</v>
      </c>
      <c r="AD95" s="1" t="s">
        <v>69</v>
      </c>
      <c r="AE95" s="1" t="s">
        <v>69</v>
      </c>
      <c r="AF95" s="1" t="str">
        <f t="shared" si="6"/>
        <v>Reliance</v>
      </c>
      <c r="AG95" s="1" t="s">
        <v>91</v>
      </c>
      <c r="AH95" s="1" t="s">
        <v>92</v>
      </c>
      <c r="AI95" s="1" t="s">
        <v>93</v>
      </c>
      <c r="AJ95" s="1" t="s">
        <v>94</v>
      </c>
      <c r="AK95" s="1" t="s">
        <v>95</v>
      </c>
      <c r="AL95" s="1" t="s">
        <v>69</v>
      </c>
      <c r="AM95" s="1" t="s">
        <v>69</v>
      </c>
      <c r="AN95" s="1">
        <v>1400</v>
      </c>
    </row>
    <row r="96" spans="17:40" x14ac:dyDescent="0.2">
      <c r="Q96" s="1"/>
      <c r="Y96" s="1" t="s">
        <v>15</v>
      </c>
      <c r="Z96" s="1" t="s">
        <v>14</v>
      </c>
      <c r="AC96" s="1">
        <v>6</v>
      </c>
      <c r="AD96" s="1" t="s">
        <v>96</v>
      </c>
      <c r="AE96" s="1" t="s">
        <v>96</v>
      </c>
      <c r="AF96" s="1" t="str">
        <f t="shared" si="6"/>
        <v>Shell</v>
      </c>
      <c r="AG96" s="1" t="s">
        <v>97</v>
      </c>
      <c r="AH96" s="1" t="s">
        <v>98</v>
      </c>
      <c r="AI96" s="1" t="s">
        <v>99</v>
      </c>
      <c r="AJ96" s="1" t="s">
        <v>100</v>
      </c>
      <c r="AK96" s="1" t="s">
        <v>101</v>
      </c>
      <c r="AL96" s="1" t="s">
        <v>96</v>
      </c>
      <c r="AM96" s="1" t="s">
        <v>96</v>
      </c>
      <c r="AN96" s="1">
        <v>1401</v>
      </c>
    </row>
    <row r="97" spans="17:40" x14ac:dyDescent="0.2">
      <c r="Q97" s="1"/>
      <c r="Y97" s="1" t="s">
        <v>13</v>
      </c>
      <c r="Z97" s="1" t="s">
        <v>12</v>
      </c>
      <c r="AC97" s="1">
        <v>7</v>
      </c>
      <c r="AD97" s="1" t="s">
        <v>102</v>
      </c>
      <c r="AE97" s="1" t="s">
        <v>103</v>
      </c>
      <c r="AF97" s="1" t="str">
        <f t="shared" si="6"/>
        <v>TestingPool</v>
      </c>
      <c r="AG97" s="1" t="s">
        <v>104</v>
      </c>
      <c r="AH97" s="1" t="s">
        <v>105</v>
      </c>
      <c r="AI97" s="1" t="s">
        <v>106</v>
      </c>
      <c r="AJ97" s="1" t="s">
        <v>107</v>
      </c>
      <c r="AK97" s="1" t="s">
        <v>108</v>
      </c>
      <c r="AL97" s="1" t="s">
        <v>103</v>
      </c>
      <c r="AM97" s="1" t="s">
        <v>102</v>
      </c>
      <c r="AN97" s="1">
        <v>1500</v>
      </c>
    </row>
    <row r="98" spans="17:40" x14ac:dyDescent="0.2">
      <c r="Q98" s="1"/>
      <c r="Y98" s="1" t="s">
        <v>11</v>
      </c>
      <c r="Z98" s="1" t="s">
        <v>10</v>
      </c>
      <c r="AC98" s="1">
        <v>8</v>
      </c>
      <c r="AD98" s="1">
        <v>0</v>
      </c>
      <c r="AE98" s="1" t="s">
        <v>109</v>
      </c>
      <c r="AF98" s="1">
        <f t="shared" si="6"/>
        <v>0</v>
      </c>
      <c r="AG98" s="1">
        <v>0</v>
      </c>
      <c r="AH98" s="1">
        <v>0</v>
      </c>
      <c r="AI98" s="1">
        <v>0</v>
      </c>
      <c r="AJ98" s="1">
        <v>0</v>
      </c>
      <c r="AL98" s="1">
        <v>0</v>
      </c>
      <c r="AM98" s="1">
        <v>0</v>
      </c>
      <c r="AN98" s="1">
        <v>0</v>
      </c>
    </row>
    <row r="99" spans="17:40" x14ac:dyDescent="0.2">
      <c r="Q99" s="1"/>
      <c r="Y99" s="1" t="s">
        <v>9</v>
      </c>
      <c r="Z99" s="1" t="s">
        <v>8</v>
      </c>
      <c r="AC99" s="1">
        <v>9</v>
      </c>
      <c r="AD99" s="1">
        <v>0</v>
      </c>
      <c r="AE99" s="1">
        <v>0</v>
      </c>
      <c r="AF99" s="1">
        <f t="shared" si="6"/>
        <v>0</v>
      </c>
      <c r="AG99" s="1">
        <v>0</v>
      </c>
      <c r="AH99" s="1">
        <v>0</v>
      </c>
      <c r="AI99" s="1">
        <v>0</v>
      </c>
      <c r="AJ99" s="1">
        <v>0</v>
      </c>
      <c r="AL99" s="1">
        <v>0</v>
      </c>
      <c r="AM99" s="1">
        <v>0</v>
      </c>
      <c r="AN99" s="1">
        <v>0</v>
      </c>
    </row>
    <row r="100" spans="17:40" x14ac:dyDescent="0.2">
      <c r="Q100" s="1"/>
      <c r="Y100" s="1" t="s">
        <v>7</v>
      </c>
      <c r="Z100" s="1" t="s">
        <v>6</v>
      </c>
      <c r="AC100" s="1">
        <v>10</v>
      </c>
      <c r="AD100" s="1">
        <v>0</v>
      </c>
      <c r="AE100" s="1">
        <v>0</v>
      </c>
      <c r="AF100" s="1">
        <f t="shared" si="6"/>
        <v>0</v>
      </c>
      <c r="AG100" s="1">
        <v>0</v>
      </c>
      <c r="AH100" s="1">
        <v>0</v>
      </c>
      <c r="AI100" s="1">
        <v>0</v>
      </c>
      <c r="AJ100" s="1">
        <v>0</v>
      </c>
      <c r="AL100" s="1">
        <v>0</v>
      </c>
      <c r="AM100" s="1">
        <v>0</v>
      </c>
      <c r="AN100" s="1">
        <v>0</v>
      </c>
    </row>
    <row r="101" spans="17:40" x14ac:dyDescent="0.2">
      <c r="Q101" s="1"/>
      <c r="Y101" s="1" t="s">
        <v>5</v>
      </c>
      <c r="Z101" s="1" t="s">
        <v>4</v>
      </c>
      <c r="AC101" s="1">
        <v>11</v>
      </c>
      <c r="AD101" s="1">
        <v>0</v>
      </c>
      <c r="AE101" s="1">
        <v>0</v>
      </c>
      <c r="AF101" s="1">
        <f t="shared" si="6"/>
        <v>0</v>
      </c>
      <c r="AG101" s="1">
        <v>0</v>
      </c>
      <c r="AH101" s="1">
        <v>0</v>
      </c>
      <c r="AI101" s="1">
        <v>0</v>
      </c>
      <c r="AJ101" s="1">
        <v>0</v>
      </c>
      <c r="AL101" s="1">
        <v>0</v>
      </c>
      <c r="AM101" s="1">
        <v>0</v>
      </c>
      <c r="AN101" s="1">
        <v>0</v>
      </c>
    </row>
    <row r="102" spans="17:40" x14ac:dyDescent="0.2">
      <c r="Q102" s="1"/>
      <c r="Y102" s="1" t="s">
        <v>3</v>
      </c>
      <c r="Z102" s="1" t="s">
        <v>2</v>
      </c>
      <c r="AC102" s="1">
        <v>12</v>
      </c>
      <c r="AD102" s="1">
        <v>0</v>
      </c>
      <c r="AE102" s="1">
        <v>0</v>
      </c>
      <c r="AF102" s="1">
        <f t="shared" si="6"/>
        <v>0</v>
      </c>
      <c r="AG102" s="1">
        <v>0</v>
      </c>
      <c r="AH102" s="1">
        <v>0</v>
      </c>
      <c r="AI102" s="1">
        <v>0</v>
      </c>
      <c r="AJ102" s="1">
        <v>0</v>
      </c>
      <c r="AL102" s="1">
        <v>0</v>
      </c>
      <c r="AM102" s="1">
        <v>0</v>
      </c>
      <c r="AN102" s="1">
        <v>0</v>
      </c>
    </row>
    <row r="103" spans="17:40" x14ac:dyDescent="0.2">
      <c r="Q103" s="1"/>
      <c r="Y103" s="1" t="s">
        <v>1</v>
      </c>
      <c r="Z103" s="1" t="s">
        <v>0</v>
      </c>
      <c r="AC103" s="1">
        <v>13</v>
      </c>
      <c r="AD103" s="1">
        <v>0</v>
      </c>
      <c r="AE103" s="1">
        <v>0</v>
      </c>
      <c r="AF103" s="1">
        <f t="shared" si="6"/>
        <v>0</v>
      </c>
      <c r="AG103" s="1">
        <v>0</v>
      </c>
      <c r="AH103" s="1">
        <v>0</v>
      </c>
      <c r="AI103" s="1">
        <v>0</v>
      </c>
      <c r="AJ103" s="1">
        <v>0</v>
      </c>
      <c r="AL103" s="1">
        <v>0</v>
      </c>
      <c r="AM103" s="1">
        <v>0</v>
      </c>
      <c r="AN103" s="1">
        <v>0</v>
      </c>
    </row>
    <row r="104" spans="17:40" x14ac:dyDescent="0.2">
      <c r="Q104" s="1"/>
      <c r="AC104" s="1">
        <v>14</v>
      </c>
      <c r="AD104" s="1">
        <v>0</v>
      </c>
      <c r="AE104" s="1">
        <v>0</v>
      </c>
      <c r="AF104" s="1">
        <f t="shared" si="6"/>
        <v>0</v>
      </c>
      <c r="AG104" s="1">
        <v>0</v>
      </c>
      <c r="AH104" s="1">
        <v>0</v>
      </c>
      <c r="AI104" s="1">
        <v>0</v>
      </c>
      <c r="AJ104" s="1">
        <v>0</v>
      </c>
      <c r="AL104" s="1">
        <v>0</v>
      </c>
      <c r="AM104" s="1">
        <v>0</v>
      </c>
      <c r="AN104" s="1">
        <v>0</v>
      </c>
    </row>
    <row r="105" spans="17:40" x14ac:dyDescent="0.2">
      <c r="Q105" s="1"/>
      <c r="AC105" s="1">
        <v>15</v>
      </c>
      <c r="AD105" s="1">
        <v>0</v>
      </c>
      <c r="AE105" s="1">
        <v>0</v>
      </c>
      <c r="AF105" s="1">
        <f t="shared" si="6"/>
        <v>0</v>
      </c>
      <c r="AG105" s="1">
        <v>0</v>
      </c>
      <c r="AH105" s="1">
        <v>0</v>
      </c>
      <c r="AI105" s="1">
        <v>0</v>
      </c>
      <c r="AJ105" s="1">
        <v>0</v>
      </c>
      <c r="AL105" s="1">
        <v>0</v>
      </c>
      <c r="AM105" s="1">
        <v>0</v>
      </c>
      <c r="AN105" s="1">
        <v>0</v>
      </c>
    </row>
    <row r="106" spans="17:40" x14ac:dyDescent="0.2">
      <c r="Q106" s="1"/>
      <c r="AC106" s="1">
        <v>16</v>
      </c>
      <c r="AD106" s="1">
        <v>0</v>
      </c>
      <c r="AE106" s="1">
        <v>0</v>
      </c>
      <c r="AF106" s="1">
        <f t="shared" si="6"/>
        <v>0</v>
      </c>
      <c r="AG106" s="1">
        <v>0</v>
      </c>
      <c r="AH106" s="1">
        <v>0</v>
      </c>
      <c r="AI106" s="1">
        <v>0</v>
      </c>
      <c r="AJ106" s="1">
        <v>0</v>
      </c>
      <c r="AL106" s="1">
        <v>0</v>
      </c>
      <c r="AM106" s="1">
        <v>0</v>
      </c>
      <c r="AN106" s="1">
        <v>0</v>
      </c>
    </row>
    <row r="107" spans="17:40" x14ac:dyDescent="0.2">
      <c r="Q107" s="1"/>
      <c r="AC107" s="1">
        <v>17</v>
      </c>
      <c r="AD107" s="1">
        <v>0</v>
      </c>
      <c r="AE107" s="1">
        <v>0</v>
      </c>
      <c r="AF107" s="1">
        <f t="shared" si="6"/>
        <v>0</v>
      </c>
      <c r="AG107" s="1">
        <v>0</v>
      </c>
      <c r="AH107" s="1">
        <v>0</v>
      </c>
      <c r="AI107" s="1">
        <v>0</v>
      </c>
      <c r="AJ107" s="1">
        <v>0</v>
      </c>
      <c r="AL107" s="1">
        <v>0</v>
      </c>
      <c r="AM107" s="1">
        <v>0</v>
      </c>
      <c r="AN107" s="1">
        <v>0</v>
      </c>
    </row>
    <row r="108" spans="17:40" x14ac:dyDescent="0.2">
      <c r="Q108" s="1"/>
      <c r="AC108" s="1">
        <v>18</v>
      </c>
      <c r="AD108" s="1">
        <v>0</v>
      </c>
      <c r="AE108" s="1">
        <v>0</v>
      </c>
      <c r="AF108" s="1">
        <f t="shared" si="6"/>
        <v>0</v>
      </c>
      <c r="AG108" s="1">
        <v>0</v>
      </c>
      <c r="AH108" s="1">
        <v>0</v>
      </c>
      <c r="AI108" s="1">
        <v>0</v>
      </c>
      <c r="AJ108" s="1">
        <v>0</v>
      </c>
      <c r="AL108" s="1">
        <v>0</v>
      </c>
      <c r="AM108" s="1">
        <v>0</v>
      </c>
      <c r="AN108" s="1">
        <v>0</v>
      </c>
    </row>
    <row r="109" spans="17:40" x14ac:dyDescent="0.2">
      <c r="Q109" s="1"/>
      <c r="AC109" s="1">
        <v>19</v>
      </c>
      <c r="AD109" s="1">
        <v>0</v>
      </c>
      <c r="AE109" s="1">
        <v>0</v>
      </c>
      <c r="AF109" s="1">
        <f t="shared" si="6"/>
        <v>0</v>
      </c>
      <c r="AG109" s="1">
        <v>0</v>
      </c>
      <c r="AH109" s="1">
        <v>0</v>
      </c>
      <c r="AI109" s="1">
        <v>0</v>
      </c>
      <c r="AJ109" s="1">
        <v>0</v>
      </c>
      <c r="AL109" s="1">
        <v>0</v>
      </c>
      <c r="AM109" s="1">
        <v>0</v>
      </c>
      <c r="AN109" s="1">
        <v>0</v>
      </c>
    </row>
    <row r="110" spans="17:40" x14ac:dyDescent="0.2">
      <c r="Q110" s="1"/>
      <c r="AC110" s="1">
        <v>20</v>
      </c>
      <c r="AD110" s="1">
        <v>0</v>
      </c>
      <c r="AE110" s="1">
        <v>0</v>
      </c>
      <c r="AF110" s="1">
        <f t="shared" si="6"/>
        <v>0</v>
      </c>
      <c r="AG110" s="1">
        <v>0</v>
      </c>
      <c r="AH110" s="1">
        <v>0</v>
      </c>
      <c r="AI110" s="1">
        <v>0</v>
      </c>
      <c r="AJ110" s="1">
        <v>0</v>
      </c>
      <c r="AL110" s="1">
        <v>0</v>
      </c>
      <c r="AM110" s="1">
        <v>0</v>
      </c>
      <c r="AN110" s="1">
        <v>0</v>
      </c>
    </row>
    <row r="111" spans="17:40" x14ac:dyDescent="0.2">
      <c r="Q111" s="1"/>
      <c r="AC111" s="1">
        <v>21</v>
      </c>
      <c r="AD111" s="1">
        <v>0</v>
      </c>
      <c r="AE111" s="1">
        <v>0</v>
      </c>
      <c r="AF111" s="1">
        <f t="shared" si="6"/>
        <v>0</v>
      </c>
      <c r="AG111" s="1">
        <v>0</v>
      </c>
      <c r="AH111" s="1">
        <v>0</v>
      </c>
      <c r="AI111" s="1">
        <v>0</v>
      </c>
      <c r="AJ111" s="1">
        <v>0</v>
      </c>
      <c r="AL111" s="1">
        <v>0</v>
      </c>
      <c r="AM111" s="1">
        <v>0</v>
      </c>
      <c r="AN111" s="1">
        <v>0</v>
      </c>
    </row>
    <row r="112" spans="17:40" x14ac:dyDescent="0.2">
      <c r="Q112" s="1"/>
      <c r="AC112" s="1">
        <v>22</v>
      </c>
      <c r="AD112" s="1">
        <v>0</v>
      </c>
      <c r="AE112" s="1">
        <v>0</v>
      </c>
      <c r="AF112" s="1">
        <f t="shared" si="6"/>
        <v>0</v>
      </c>
      <c r="AG112" s="1">
        <v>0</v>
      </c>
      <c r="AH112" s="1">
        <v>0</v>
      </c>
      <c r="AI112" s="1">
        <v>0</v>
      </c>
      <c r="AJ112" s="1">
        <v>0</v>
      </c>
      <c r="AL112" s="1">
        <v>0</v>
      </c>
      <c r="AM112" s="1">
        <v>0</v>
      </c>
      <c r="AN112" s="1">
        <v>0</v>
      </c>
    </row>
    <row r="113" spans="17:40" x14ac:dyDescent="0.2">
      <c r="Q113" s="1"/>
      <c r="AC113" s="1">
        <v>23</v>
      </c>
      <c r="AD113" s="1">
        <v>0</v>
      </c>
      <c r="AE113" s="1">
        <v>0</v>
      </c>
      <c r="AF113" s="1">
        <f t="shared" si="6"/>
        <v>0</v>
      </c>
      <c r="AG113" s="1">
        <v>0</v>
      </c>
      <c r="AH113" s="1">
        <v>0</v>
      </c>
      <c r="AI113" s="1">
        <v>0</v>
      </c>
      <c r="AJ113" s="1">
        <v>0</v>
      </c>
      <c r="AL113" s="1">
        <v>0</v>
      </c>
      <c r="AM113" s="1">
        <v>0</v>
      </c>
      <c r="AN113" s="1">
        <v>0</v>
      </c>
    </row>
    <row r="114" spans="17:40" x14ac:dyDescent="0.2">
      <c r="Q114" s="1"/>
      <c r="AC114" s="1">
        <v>24</v>
      </c>
      <c r="AD114" s="1">
        <v>0</v>
      </c>
      <c r="AE114" s="1">
        <v>0</v>
      </c>
      <c r="AF114" s="1">
        <f t="shared" si="6"/>
        <v>0</v>
      </c>
      <c r="AG114" s="1">
        <v>0</v>
      </c>
      <c r="AH114" s="1">
        <v>0</v>
      </c>
      <c r="AI114" s="1">
        <v>0</v>
      </c>
      <c r="AJ114" s="1">
        <v>0</v>
      </c>
      <c r="AL114" s="1">
        <v>0</v>
      </c>
      <c r="AM114" s="1">
        <v>0</v>
      </c>
      <c r="AN114" s="1">
        <v>0</v>
      </c>
    </row>
    <row r="115" spans="17:40" x14ac:dyDescent="0.2">
      <c r="Q115" s="1"/>
      <c r="AC115" s="1">
        <v>25</v>
      </c>
      <c r="AD115" s="1">
        <v>0</v>
      </c>
      <c r="AE115" s="1">
        <v>0</v>
      </c>
      <c r="AF115" s="1">
        <f t="shared" si="6"/>
        <v>0</v>
      </c>
      <c r="AG115" s="1">
        <v>0</v>
      </c>
      <c r="AH115" s="1">
        <v>0</v>
      </c>
      <c r="AI115" s="1">
        <v>0</v>
      </c>
      <c r="AJ115" s="1">
        <v>0</v>
      </c>
      <c r="AL115" s="1">
        <v>0</v>
      </c>
      <c r="AM115" s="1">
        <v>0</v>
      </c>
      <c r="AN115" s="1">
        <v>0</v>
      </c>
    </row>
    <row r="116" spans="17:40" x14ac:dyDescent="0.2">
      <c r="Q116" s="1"/>
      <c r="AC116" s="1">
        <v>26</v>
      </c>
      <c r="AD116" s="1">
        <v>0</v>
      </c>
      <c r="AE116" s="1">
        <v>0</v>
      </c>
      <c r="AF116" s="1">
        <f t="shared" si="6"/>
        <v>0</v>
      </c>
      <c r="AG116" s="1">
        <v>0</v>
      </c>
      <c r="AH116" s="1">
        <v>0</v>
      </c>
      <c r="AI116" s="1">
        <v>0</v>
      </c>
      <c r="AJ116" s="1">
        <v>0</v>
      </c>
      <c r="AL116" s="1">
        <v>0</v>
      </c>
      <c r="AM116" s="1">
        <v>0</v>
      </c>
      <c r="AN116" s="1">
        <v>0</v>
      </c>
    </row>
    <row r="117" spans="17:40" x14ac:dyDescent="0.2">
      <c r="Q117" s="1"/>
      <c r="AC117" s="1">
        <v>27</v>
      </c>
      <c r="AD117" s="1">
        <v>0</v>
      </c>
      <c r="AE117" s="1">
        <v>0</v>
      </c>
      <c r="AF117" s="1">
        <f t="shared" si="6"/>
        <v>0</v>
      </c>
      <c r="AG117" s="1">
        <v>0</v>
      </c>
      <c r="AH117" s="1">
        <v>0</v>
      </c>
      <c r="AI117" s="1">
        <v>0</v>
      </c>
      <c r="AJ117" s="1">
        <v>0</v>
      </c>
      <c r="AL117" s="1">
        <v>0</v>
      </c>
      <c r="AM117" s="1">
        <v>0</v>
      </c>
      <c r="AN117" s="1">
        <v>0</v>
      </c>
    </row>
    <row r="118" spans="17:40" x14ac:dyDescent="0.2">
      <c r="Q118" s="1"/>
      <c r="AC118" s="1">
        <v>28</v>
      </c>
      <c r="AD118" s="1">
        <v>0</v>
      </c>
      <c r="AE118" s="1">
        <v>0</v>
      </c>
      <c r="AF118" s="1">
        <f t="shared" si="6"/>
        <v>0</v>
      </c>
      <c r="AG118" s="1">
        <v>0</v>
      </c>
      <c r="AH118" s="1">
        <v>0</v>
      </c>
      <c r="AI118" s="1">
        <v>0</v>
      </c>
      <c r="AJ118" s="1">
        <v>0</v>
      </c>
      <c r="AL118" s="1">
        <v>0</v>
      </c>
      <c r="AM118" s="1">
        <v>0</v>
      </c>
      <c r="AN118" s="1">
        <v>0</v>
      </c>
    </row>
    <row r="119" spans="17:40" x14ac:dyDescent="0.2">
      <c r="Q119" s="1"/>
      <c r="AC119" s="1">
        <v>29</v>
      </c>
      <c r="AD119" s="1">
        <v>0</v>
      </c>
      <c r="AE119" s="1">
        <v>0</v>
      </c>
      <c r="AF119" s="1">
        <f t="shared" si="6"/>
        <v>0</v>
      </c>
      <c r="AG119" s="1">
        <v>0</v>
      </c>
      <c r="AH119" s="1">
        <v>0</v>
      </c>
      <c r="AI119" s="1">
        <v>0</v>
      </c>
      <c r="AJ119" s="1">
        <v>0</v>
      </c>
      <c r="AL119" s="1">
        <v>0</v>
      </c>
      <c r="AM119" s="1">
        <v>0</v>
      </c>
      <c r="AN119" s="1">
        <v>0</v>
      </c>
    </row>
    <row r="120" spans="17:40" x14ac:dyDescent="0.2">
      <c r="Q120" s="1"/>
      <c r="AC120" s="1">
        <v>30</v>
      </c>
      <c r="AD120" s="1">
        <v>0</v>
      </c>
      <c r="AE120" s="1">
        <v>0</v>
      </c>
      <c r="AF120" s="1">
        <f t="shared" si="6"/>
        <v>0</v>
      </c>
      <c r="AG120" s="1">
        <v>0</v>
      </c>
      <c r="AH120" s="1">
        <v>0</v>
      </c>
      <c r="AI120" s="1">
        <v>0</v>
      </c>
      <c r="AJ120" s="1">
        <v>0</v>
      </c>
      <c r="AL120" s="1">
        <v>0</v>
      </c>
      <c r="AM120" s="1">
        <v>0</v>
      </c>
      <c r="AN120" s="1">
        <v>0</v>
      </c>
    </row>
    <row r="121" spans="17:40" x14ac:dyDescent="0.2">
      <c r="Q121" s="1"/>
      <c r="AC121" s="1">
        <v>31</v>
      </c>
      <c r="AD121" s="1">
        <v>0</v>
      </c>
      <c r="AE121" s="1">
        <v>0</v>
      </c>
      <c r="AF121" s="1">
        <f t="shared" si="6"/>
        <v>0</v>
      </c>
      <c r="AG121" s="1">
        <v>0</v>
      </c>
      <c r="AH121" s="1">
        <v>0</v>
      </c>
      <c r="AI121" s="1">
        <v>0</v>
      </c>
      <c r="AJ121" s="1">
        <v>0</v>
      </c>
      <c r="AL121" s="1">
        <v>0</v>
      </c>
      <c r="AM121" s="1">
        <v>0</v>
      </c>
      <c r="AN121" s="1">
        <v>0</v>
      </c>
    </row>
    <row r="122" spans="17:40" x14ac:dyDescent="0.2">
      <c r="Q122" s="1"/>
      <c r="AC122" s="1">
        <v>32</v>
      </c>
      <c r="AD122" s="1">
        <v>0</v>
      </c>
      <c r="AE122" s="1">
        <v>0</v>
      </c>
      <c r="AF122" s="1">
        <f t="shared" si="6"/>
        <v>0</v>
      </c>
      <c r="AG122" s="1">
        <v>0</v>
      </c>
      <c r="AH122" s="1">
        <v>0</v>
      </c>
      <c r="AI122" s="1">
        <v>0</v>
      </c>
      <c r="AJ122" s="1">
        <v>0</v>
      </c>
      <c r="AL122" s="1">
        <v>0</v>
      </c>
      <c r="AM122" s="1">
        <v>0</v>
      </c>
      <c r="AN122" s="1">
        <v>0</v>
      </c>
    </row>
    <row r="123" spans="17:40" x14ac:dyDescent="0.2">
      <c r="Q123" s="1"/>
      <c r="AC123" s="1">
        <v>33</v>
      </c>
      <c r="AD123" s="1">
        <v>0</v>
      </c>
      <c r="AE123" s="1">
        <v>0</v>
      </c>
      <c r="AF123" s="1">
        <f t="shared" ref="AF123:AF154" si="7">AD123</f>
        <v>0</v>
      </c>
      <c r="AG123" s="1">
        <v>0</v>
      </c>
      <c r="AH123" s="1">
        <v>0</v>
      </c>
      <c r="AI123" s="1">
        <v>0</v>
      </c>
      <c r="AJ123" s="1">
        <v>0</v>
      </c>
      <c r="AL123" s="1">
        <v>0</v>
      </c>
      <c r="AM123" s="1">
        <v>0</v>
      </c>
      <c r="AN123" s="1">
        <v>0</v>
      </c>
    </row>
    <row r="124" spans="17:40" x14ac:dyDescent="0.2">
      <c r="Q124" s="1"/>
      <c r="AC124" s="1">
        <v>34</v>
      </c>
      <c r="AD124" s="1">
        <v>0</v>
      </c>
      <c r="AE124" s="1">
        <v>0</v>
      </c>
      <c r="AF124" s="1">
        <f t="shared" si="7"/>
        <v>0</v>
      </c>
      <c r="AG124" s="1">
        <v>0</v>
      </c>
      <c r="AH124" s="1">
        <v>0</v>
      </c>
      <c r="AI124" s="1">
        <v>0</v>
      </c>
      <c r="AJ124" s="1">
        <v>0</v>
      </c>
      <c r="AL124" s="1">
        <v>0</v>
      </c>
      <c r="AM124" s="1">
        <v>0</v>
      </c>
      <c r="AN124" s="1">
        <v>0</v>
      </c>
    </row>
    <row r="125" spans="17:40" x14ac:dyDescent="0.2">
      <c r="Q125" s="1"/>
      <c r="AC125" s="1">
        <v>35</v>
      </c>
      <c r="AD125" s="1">
        <v>0</v>
      </c>
      <c r="AE125" s="1">
        <v>0</v>
      </c>
      <c r="AF125" s="1">
        <f t="shared" si="7"/>
        <v>0</v>
      </c>
      <c r="AG125" s="1">
        <v>0</v>
      </c>
      <c r="AH125" s="1">
        <v>0</v>
      </c>
      <c r="AI125" s="1">
        <v>0</v>
      </c>
      <c r="AJ125" s="1">
        <v>0</v>
      </c>
      <c r="AL125" s="1">
        <v>0</v>
      </c>
      <c r="AM125" s="1">
        <v>0</v>
      </c>
      <c r="AN125" s="1">
        <v>0</v>
      </c>
    </row>
    <row r="126" spans="17:40" x14ac:dyDescent="0.2">
      <c r="Q126" s="1"/>
      <c r="AC126" s="1">
        <v>36</v>
      </c>
      <c r="AD126" s="1">
        <v>0</v>
      </c>
      <c r="AE126" s="1">
        <v>0</v>
      </c>
      <c r="AF126" s="1">
        <f t="shared" si="7"/>
        <v>0</v>
      </c>
      <c r="AG126" s="1">
        <v>0</v>
      </c>
      <c r="AH126" s="1">
        <v>0</v>
      </c>
      <c r="AI126" s="1">
        <v>0</v>
      </c>
      <c r="AJ126" s="1">
        <v>0</v>
      </c>
      <c r="AL126" s="1">
        <v>0</v>
      </c>
      <c r="AM126" s="1">
        <v>0</v>
      </c>
      <c r="AN126" s="1">
        <v>0</v>
      </c>
    </row>
    <row r="127" spans="17:40" x14ac:dyDescent="0.2">
      <c r="Q127" s="1"/>
      <c r="AC127" s="1">
        <v>37</v>
      </c>
      <c r="AD127" s="1">
        <v>0</v>
      </c>
      <c r="AE127" s="1">
        <v>0</v>
      </c>
      <c r="AF127" s="1">
        <f t="shared" si="7"/>
        <v>0</v>
      </c>
      <c r="AG127" s="1">
        <v>0</v>
      </c>
      <c r="AH127" s="1">
        <v>0</v>
      </c>
      <c r="AI127" s="1">
        <v>0</v>
      </c>
      <c r="AJ127" s="1">
        <v>0</v>
      </c>
      <c r="AL127" s="1">
        <v>0</v>
      </c>
      <c r="AM127" s="1">
        <v>0</v>
      </c>
      <c r="AN127" s="1">
        <v>0</v>
      </c>
    </row>
    <row r="128" spans="17:40" x14ac:dyDescent="0.2">
      <c r="Q128" s="1"/>
      <c r="AC128" s="1">
        <v>38</v>
      </c>
      <c r="AD128" s="1">
        <v>0</v>
      </c>
      <c r="AE128" s="1">
        <v>0</v>
      </c>
      <c r="AF128" s="1">
        <f t="shared" si="7"/>
        <v>0</v>
      </c>
      <c r="AG128" s="1">
        <v>0</v>
      </c>
      <c r="AH128" s="1">
        <v>0</v>
      </c>
      <c r="AI128" s="1">
        <v>0</v>
      </c>
      <c r="AJ128" s="1">
        <v>0</v>
      </c>
      <c r="AL128" s="1">
        <v>0</v>
      </c>
      <c r="AM128" s="1">
        <v>0</v>
      </c>
      <c r="AN128" s="1">
        <v>0</v>
      </c>
    </row>
    <row r="129" spans="17:40" x14ac:dyDescent="0.2">
      <c r="Q129" s="1"/>
      <c r="AC129" s="1">
        <v>39</v>
      </c>
      <c r="AD129" s="1">
        <v>0</v>
      </c>
      <c r="AE129" s="1">
        <v>0</v>
      </c>
      <c r="AF129" s="1">
        <f t="shared" si="7"/>
        <v>0</v>
      </c>
      <c r="AG129" s="1">
        <v>0</v>
      </c>
      <c r="AH129" s="1">
        <v>0</v>
      </c>
      <c r="AI129" s="1">
        <v>0</v>
      </c>
      <c r="AJ129" s="1">
        <v>0</v>
      </c>
      <c r="AL129" s="1">
        <v>0</v>
      </c>
      <c r="AM129" s="1">
        <v>0</v>
      </c>
      <c r="AN129" s="1">
        <v>0</v>
      </c>
    </row>
    <row r="130" spans="17:40" x14ac:dyDescent="0.2">
      <c r="Q130" s="1"/>
      <c r="AC130" s="1">
        <v>40</v>
      </c>
      <c r="AD130" s="1">
        <v>0</v>
      </c>
      <c r="AE130" s="1">
        <v>0</v>
      </c>
      <c r="AF130" s="1">
        <f t="shared" si="7"/>
        <v>0</v>
      </c>
      <c r="AG130" s="1">
        <v>0</v>
      </c>
      <c r="AH130" s="1">
        <v>0</v>
      </c>
      <c r="AI130" s="1">
        <v>0</v>
      </c>
      <c r="AJ130" s="1">
        <v>0</v>
      </c>
      <c r="AL130" s="1">
        <v>0</v>
      </c>
      <c r="AM130" s="1">
        <v>0</v>
      </c>
      <c r="AN130" s="1">
        <v>0</v>
      </c>
    </row>
    <row r="131" spans="17:40" x14ac:dyDescent="0.2">
      <c r="Q131" s="1"/>
      <c r="AC131" s="1">
        <v>41</v>
      </c>
      <c r="AD131" s="1">
        <v>0</v>
      </c>
      <c r="AE131" s="1">
        <v>0</v>
      </c>
      <c r="AF131" s="1">
        <f t="shared" si="7"/>
        <v>0</v>
      </c>
      <c r="AG131" s="1">
        <v>0</v>
      </c>
      <c r="AH131" s="1">
        <v>0</v>
      </c>
      <c r="AI131" s="1">
        <v>0</v>
      </c>
      <c r="AJ131" s="1">
        <v>0</v>
      </c>
      <c r="AL131" s="1">
        <v>0</v>
      </c>
      <c r="AM131" s="1">
        <v>0</v>
      </c>
      <c r="AN131" s="1">
        <v>0</v>
      </c>
    </row>
    <row r="132" spans="17:40" x14ac:dyDescent="0.2">
      <c r="Q132" s="1"/>
      <c r="AC132" s="1">
        <v>42</v>
      </c>
      <c r="AD132" s="1">
        <v>0</v>
      </c>
      <c r="AE132" s="1">
        <v>0</v>
      </c>
      <c r="AF132" s="1">
        <f t="shared" si="7"/>
        <v>0</v>
      </c>
      <c r="AG132" s="1">
        <v>0</v>
      </c>
      <c r="AH132" s="1">
        <v>0</v>
      </c>
      <c r="AI132" s="1">
        <v>0</v>
      </c>
      <c r="AJ132" s="1">
        <v>0</v>
      </c>
      <c r="AL132" s="1">
        <v>0</v>
      </c>
      <c r="AM132" s="1">
        <v>0</v>
      </c>
      <c r="AN132" s="1">
        <v>0</v>
      </c>
    </row>
    <row r="133" spans="17:40" x14ac:dyDescent="0.2">
      <c r="Q133" s="1"/>
      <c r="AC133" s="1">
        <v>43</v>
      </c>
      <c r="AD133" s="1">
        <v>0</v>
      </c>
      <c r="AE133" s="1">
        <v>0</v>
      </c>
      <c r="AF133" s="1">
        <f t="shared" si="7"/>
        <v>0</v>
      </c>
      <c r="AG133" s="1">
        <v>0</v>
      </c>
      <c r="AH133" s="1">
        <v>0</v>
      </c>
      <c r="AI133" s="1">
        <v>0</v>
      </c>
      <c r="AJ133" s="1">
        <v>0</v>
      </c>
      <c r="AL133" s="1">
        <v>0</v>
      </c>
      <c r="AM133" s="1">
        <v>0</v>
      </c>
      <c r="AN133" s="1">
        <v>0</v>
      </c>
    </row>
    <row r="134" spans="17:40" x14ac:dyDescent="0.2">
      <c r="Q134" s="1"/>
      <c r="AC134" s="1">
        <v>44</v>
      </c>
      <c r="AD134" s="1">
        <v>0</v>
      </c>
      <c r="AE134" s="1">
        <v>0</v>
      </c>
      <c r="AF134" s="1">
        <f t="shared" si="7"/>
        <v>0</v>
      </c>
      <c r="AG134" s="1">
        <v>0</v>
      </c>
      <c r="AH134" s="1">
        <v>0</v>
      </c>
      <c r="AI134" s="1">
        <v>0</v>
      </c>
      <c r="AJ134" s="1">
        <v>0</v>
      </c>
      <c r="AL134" s="1">
        <v>0</v>
      </c>
      <c r="AM134" s="1">
        <v>0</v>
      </c>
      <c r="AN134" s="1">
        <v>0</v>
      </c>
    </row>
    <row r="135" spans="17:40" x14ac:dyDescent="0.2">
      <c r="Q135" s="1"/>
      <c r="AC135" s="1">
        <v>45</v>
      </c>
      <c r="AD135" s="1">
        <v>0</v>
      </c>
      <c r="AE135" s="1">
        <v>0</v>
      </c>
      <c r="AF135" s="1">
        <f t="shared" si="7"/>
        <v>0</v>
      </c>
      <c r="AG135" s="1">
        <v>0</v>
      </c>
      <c r="AH135" s="1">
        <v>0</v>
      </c>
      <c r="AI135" s="1">
        <v>0</v>
      </c>
      <c r="AJ135" s="1">
        <v>0</v>
      </c>
      <c r="AL135" s="1">
        <v>0</v>
      </c>
      <c r="AM135" s="1">
        <v>0</v>
      </c>
      <c r="AN135" s="1">
        <v>0</v>
      </c>
    </row>
    <row r="136" spans="17:40" x14ac:dyDescent="0.2">
      <c r="Q136" s="1"/>
      <c r="AC136" s="1">
        <v>46</v>
      </c>
      <c r="AD136" s="1">
        <v>0</v>
      </c>
      <c r="AE136" s="1">
        <v>0</v>
      </c>
      <c r="AF136" s="1">
        <f t="shared" si="7"/>
        <v>0</v>
      </c>
      <c r="AG136" s="1">
        <v>0</v>
      </c>
      <c r="AH136" s="1">
        <v>0</v>
      </c>
      <c r="AI136" s="1">
        <v>0</v>
      </c>
      <c r="AJ136" s="1">
        <v>0</v>
      </c>
      <c r="AL136" s="1">
        <v>0</v>
      </c>
      <c r="AM136" s="1">
        <v>0</v>
      </c>
      <c r="AN136" s="1">
        <v>0</v>
      </c>
    </row>
    <row r="137" spans="17:40" x14ac:dyDescent="0.2">
      <c r="Q137" s="1"/>
      <c r="AC137" s="1">
        <v>47</v>
      </c>
      <c r="AD137" s="1">
        <v>0</v>
      </c>
      <c r="AE137" s="1">
        <v>0</v>
      </c>
      <c r="AF137" s="1">
        <f t="shared" si="7"/>
        <v>0</v>
      </c>
      <c r="AG137" s="1">
        <v>0</v>
      </c>
      <c r="AH137" s="1">
        <v>0</v>
      </c>
      <c r="AI137" s="1">
        <v>0</v>
      </c>
      <c r="AJ137" s="1">
        <v>0</v>
      </c>
      <c r="AL137" s="1">
        <v>0</v>
      </c>
      <c r="AM137" s="1">
        <v>0</v>
      </c>
      <c r="AN137" s="1">
        <v>0</v>
      </c>
    </row>
    <row r="138" spans="17:40" x14ac:dyDescent="0.2">
      <c r="Q138" s="1"/>
      <c r="AC138" s="1">
        <v>48</v>
      </c>
      <c r="AD138" s="1">
        <v>0</v>
      </c>
      <c r="AE138" s="1">
        <v>0</v>
      </c>
      <c r="AF138" s="1">
        <f t="shared" si="7"/>
        <v>0</v>
      </c>
      <c r="AG138" s="1">
        <v>0</v>
      </c>
      <c r="AH138" s="1">
        <v>0</v>
      </c>
      <c r="AI138" s="1">
        <v>0</v>
      </c>
      <c r="AJ138" s="1">
        <v>0</v>
      </c>
      <c r="AL138" s="1">
        <v>0</v>
      </c>
      <c r="AM138" s="1">
        <v>0</v>
      </c>
      <c r="AN138" s="1">
        <v>0</v>
      </c>
    </row>
    <row r="139" spans="17:40" x14ac:dyDescent="0.2">
      <c r="Q139" s="1"/>
      <c r="AC139" s="1">
        <v>49</v>
      </c>
      <c r="AD139" s="1">
        <v>0</v>
      </c>
      <c r="AE139" s="1">
        <v>0</v>
      </c>
      <c r="AF139" s="1">
        <f t="shared" si="7"/>
        <v>0</v>
      </c>
      <c r="AG139" s="1">
        <v>0</v>
      </c>
      <c r="AH139" s="1">
        <v>0</v>
      </c>
      <c r="AI139" s="1">
        <v>0</v>
      </c>
      <c r="AJ139" s="1">
        <v>0</v>
      </c>
      <c r="AL139" s="1">
        <v>0</v>
      </c>
      <c r="AM139" s="1">
        <v>0</v>
      </c>
      <c r="AN139" s="1">
        <v>0</v>
      </c>
    </row>
    <row r="140" spans="17:40" x14ac:dyDescent="0.2">
      <c r="Q140" s="1"/>
      <c r="AC140" s="1">
        <v>50</v>
      </c>
      <c r="AD140" s="1">
        <v>0</v>
      </c>
      <c r="AE140" s="1">
        <v>0</v>
      </c>
      <c r="AF140" s="1">
        <f t="shared" si="7"/>
        <v>0</v>
      </c>
      <c r="AG140" s="1">
        <v>0</v>
      </c>
      <c r="AH140" s="1">
        <v>0</v>
      </c>
      <c r="AI140" s="1">
        <v>0</v>
      </c>
      <c r="AJ140" s="1">
        <v>0</v>
      </c>
      <c r="AL140" s="1">
        <v>0</v>
      </c>
      <c r="AM140" s="1">
        <v>0</v>
      </c>
      <c r="AN140" s="1">
        <v>0</v>
      </c>
    </row>
    <row r="141" spans="17:40" x14ac:dyDescent="0.2">
      <c r="Q141" s="1"/>
      <c r="AC141" s="1">
        <v>51</v>
      </c>
      <c r="AD141" s="1">
        <v>0</v>
      </c>
      <c r="AE141" s="1">
        <v>0</v>
      </c>
      <c r="AF141" s="1">
        <f t="shared" si="7"/>
        <v>0</v>
      </c>
      <c r="AG141" s="1">
        <v>0</v>
      </c>
      <c r="AH141" s="1">
        <v>0</v>
      </c>
      <c r="AI141" s="1">
        <v>0</v>
      </c>
      <c r="AJ141" s="1">
        <v>0</v>
      </c>
      <c r="AL141" s="1">
        <v>0</v>
      </c>
      <c r="AM141" s="1">
        <v>0</v>
      </c>
      <c r="AN141" s="1">
        <v>0</v>
      </c>
    </row>
    <row r="142" spans="17:40" x14ac:dyDescent="0.2">
      <c r="Q142" s="1"/>
      <c r="AC142" s="1">
        <v>52</v>
      </c>
      <c r="AD142" s="1">
        <v>0</v>
      </c>
      <c r="AE142" s="1">
        <v>0</v>
      </c>
      <c r="AF142" s="1">
        <f t="shared" si="7"/>
        <v>0</v>
      </c>
      <c r="AG142" s="1">
        <v>0</v>
      </c>
      <c r="AH142" s="1">
        <v>0</v>
      </c>
      <c r="AI142" s="1">
        <v>0</v>
      </c>
      <c r="AJ142" s="1">
        <v>0</v>
      </c>
      <c r="AL142" s="1">
        <v>0</v>
      </c>
      <c r="AM142" s="1">
        <v>0</v>
      </c>
      <c r="AN142" s="1">
        <v>0</v>
      </c>
    </row>
    <row r="143" spans="17:40" x14ac:dyDescent="0.2">
      <c r="Q143" s="1"/>
      <c r="AC143" s="1">
        <v>53</v>
      </c>
      <c r="AD143" s="1">
        <v>0</v>
      </c>
      <c r="AE143" s="1">
        <v>0</v>
      </c>
      <c r="AF143" s="1">
        <f t="shared" si="7"/>
        <v>0</v>
      </c>
      <c r="AG143" s="1">
        <v>0</v>
      </c>
      <c r="AH143" s="1">
        <v>0</v>
      </c>
      <c r="AI143" s="1">
        <v>0</v>
      </c>
      <c r="AJ143" s="1">
        <v>0</v>
      </c>
      <c r="AL143" s="1">
        <v>0</v>
      </c>
      <c r="AM143" s="1">
        <v>0</v>
      </c>
      <c r="AN143" s="1">
        <v>0</v>
      </c>
    </row>
    <row r="144" spans="17:40" x14ac:dyDescent="0.2">
      <c r="Q144" s="1"/>
      <c r="AC144" s="1">
        <v>54</v>
      </c>
      <c r="AD144" s="1">
        <v>0</v>
      </c>
      <c r="AE144" s="1">
        <v>0</v>
      </c>
      <c r="AF144" s="1">
        <f t="shared" si="7"/>
        <v>0</v>
      </c>
      <c r="AG144" s="1">
        <v>0</v>
      </c>
      <c r="AH144" s="1">
        <v>0</v>
      </c>
      <c r="AI144" s="1">
        <v>0</v>
      </c>
      <c r="AJ144" s="1">
        <v>0</v>
      </c>
      <c r="AL144" s="1">
        <v>0</v>
      </c>
      <c r="AM144" s="1">
        <v>0</v>
      </c>
      <c r="AN144" s="1">
        <v>0</v>
      </c>
    </row>
    <row r="145" spans="17:40" x14ac:dyDescent="0.2">
      <c r="Q145" s="1"/>
      <c r="AC145" s="1">
        <v>55</v>
      </c>
      <c r="AD145" s="1">
        <v>0</v>
      </c>
      <c r="AE145" s="1">
        <v>0</v>
      </c>
      <c r="AF145" s="1">
        <f t="shared" si="7"/>
        <v>0</v>
      </c>
      <c r="AG145" s="1">
        <v>0</v>
      </c>
      <c r="AH145" s="1">
        <v>0</v>
      </c>
      <c r="AI145" s="1">
        <v>0</v>
      </c>
      <c r="AJ145" s="1">
        <v>0</v>
      </c>
      <c r="AL145" s="1">
        <v>0</v>
      </c>
      <c r="AM145" s="1">
        <v>0</v>
      </c>
      <c r="AN145" s="1">
        <v>0</v>
      </c>
    </row>
    <row r="146" spans="17:40" x14ac:dyDescent="0.2">
      <c r="Q146" s="1"/>
      <c r="AC146" s="1">
        <v>56</v>
      </c>
      <c r="AD146" s="1">
        <v>0</v>
      </c>
      <c r="AE146" s="1">
        <v>0</v>
      </c>
      <c r="AF146" s="1">
        <f t="shared" si="7"/>
        <v>0</v>
      </c>
      <c r="AG146" s="1">
        <v>0</v>
      </c>
      <c r="AH146" s="1">
        <v>0</v>
      </c>
      <c r="AI146" s="1">
        <v>0</v>
      </c>
      <c r="AJ146" s="1">
        <v>0</v>
      </c>
      <c r="AL146" s="1">
        <v>0</v>
      </c>
      <c r="AM146" s="1">
        <v>0</v>
      </c>
      <c r="AN146" s="1">
        <v>0</v>
      </c>
    </row>
    <row r="147" spans="17:40" x14ac:dyDescent="0.2">
      <c r="Q147" s="1"/>
      <c r="AC147" s="1">
        <v>57</v>
      </c>
      <c r="AD147" s="1">
        <v>0</v>
      </c>
      <c r="AE147" s="1">
        <v>0</v>
      </c>
      <c r="AF147" s="1">
        <f t="shared" si="7"/>
        <v>0</v>
      </c>
      <c r="AG147" s="1">
        <v>0</v>
      </c>
      <c r="AH147" s="1">
        <v>0</v>
      </c>
      <c r="AI147" s="1">
        <v>0</v>
      </c>
      <c r="AJ147" s="1">
        <v>0</v>
      </c>
      <c r="AL147" s="1">
        <v>0</v>
      </c>
      <c r="AM147" s="1">
        <v>0</v>
      </c>
      <c r="AN147" s="1">
        <v>0</v>
      </c>
    </row>
    <row r="148" spans="17:40" x14ac:dyDescent="0.2">
      <c r="Q148" s="1"/>
      <c r="AC148" s="1">
        <v>58</v>
      </c>
      <c r="AD148" s="1">
        <v>0</v>
      </c>
      <c r="AE148" s="1">
        <v>0</v>
      </c>
      <c r="AF148" s="1">
        <f t="shared" si="7"/>
        <v>0</v>
      </c>
      <c r="AG148" s="1">
        <v>0</v>
      </c>
      <c r="AH148" s="1">
        <v>0</v>
      </c>
      <c r="AI148" s="1">
        <v>0</v>
      </c>
      <c r="AJ148" s="1">
        <v>0</v>
      </c>
      <c r="AL148" s="1">
        <v>0</v>
      </c>
      <c r="AM148" s="1">
        <v>0</v>
      </c>
      <c r="AN148" s="1">
        <v>0</v>
      </c>
    </row>
    <row r="149" spans="17:40" x14ac:dyDescent="0.2">
      <c r="Q149" s="1"/>
      <c r="AC149" s="1">
        <v>59</v>
      </c>
      <c r="AD149" s="1">
        <v>0</v>
      </c>
      <c r="AE149" s="1">
        <v>0</v>
      </c>
      <c r="AF149" s="1">
        <f t="shared" si="7"/>
        <v>0</v>
      </c>
      <c r="AG149" s="1">
        <v>0</v>
      </c>
      <c r="AH149" s="1">
        <v>0</v>
      </c>
      <c r="AI149" s="1">
        <v>0</v>
      </c>
      <c r="AJ149" s="1">
        <v>0</v>
      </c>
      <c r="AL149" s="1">
        <v>0</v>
      </c>
      <c r="AM149" s="1">
        <v>0</v>
      </c>
      <c r="AN149" s="1">
        <v>0</v>
      </c>
    </row>
    <row r="150" spans="17:40" x14ac:dyDescent="0.2">
      <c r="Q150" s="1"/>
      <c r="AC150" s="1">
        <v>60</v>
      </c>
      <c r="AD150" s="1">
        <v>0</v>
      </c>
      <c r="AE150" s="1">
        <v>0</v>
      </c>
      <c r="AF150" s="1">
        <f t="shared" si="7"/>
        <v>0</v>
      </c>
      <c r="AG150" s="1">
        <v>0</v>
      </c>
      <c r="AH150" s="1">
        <v>0</v>
      </c>
      <c r="AI150" s="1">
        <v>0</v>
      </c>
      <c r="AJ150" s="1">
        <v>0</v>
      </c>
      <c r="AL150" s="1">
        <v>0</v>
      </c>
      <c r="AM150" s="1">
        <v>0</v>
      </c>
      <c r="AN150" s="1">
        <v>0</v>
      </c>
    </row>
    <row r="151" spans="17:40" x14ac:dyDescent="0.2">
      <c r="Q151" s="1"/>
      <c r="AC151" s="1">
        <v>61</v>
      </c>
      <c r="AD151" s="1">
        <v>0</v>
      </c>
      <c r="AE151" s="1">
        <v>0</v>
      </c>
      <c r="AF151" s="1">
        <f t="shared" si="7"/>
        <v>0</v>
      </c>
      <c r="AG151" s="1">
        <v>0</v>
      </c>
      <c r="AH151" s="1">
        <v>0</v>
      </c>
      <c r="AI151" s="1">
        <v>0</v>
      </c>
      <c r="AJ151" s="1">
        <v>0</v>
      </c>
      <c r="AL151" s="1">
        <v>0</v>
      </c>
      <c r="AM151" s="1">
        <v>0</v>
      </c>
      <c r="AN151" s="1">
        <v>0</v>
      </c>
    </row>
    <row r="152" spans="17:40" x14ac:dyDescent="0.2">
      <c r="Q152" s="1"/>
      <c r="AC152" s="1">
        <v>62</v>
      </c>
      <c r="AD152" s="1">
        <v>0</v>
      </c>
      <c r="AE152" s="1">
        <v>0</v>
      </c>
      <c r="AF152" s="1">
        <f t="shared" si="7"/>
        <v>0</v>
      </c>
      <c r="AG152" s="1">
        <v>0</v>
      </c>
      <c r="AH152" s="1">
        <v>0</v>
      </c>
      <c r="AI152" s="1">
        <v>0</v>
      </c>
      <c r="AJ152" s="1">
        <v>0</v>
      </c>
      <c r="AL152" s="1">
        <v>0</v>
      </c>
      <c r="AM152" s="1">
        <v>0</v>
      </c>
      <c r="AN152" s="1">
        <v>0</v>
      </c>
    </row>
    <row r="153" spans="17:40" x14ac:dyDescent="0.2">
      <c r="Q153" s="1"/>
      <c r="AC153" s="1">
        <v>63</v>
      </c>
      <c r="AD153" s="1">
        <v>0</v>
      </c>
      <c r="AE153" s="1">
        <v>0</v>
      </c>
      <c r="AF153" s="1">
        <f t="shared" si="7"/>
        <v>0</v>
      </c>
      <c r="AG153" s="1">
        <v>0</v>
      </c>
      <c r="AH153" s="1">
        <v>0</v>
      </c>
      <c r="AI153" s="1">
        <v>0</v>
      </c>
      <c r="AJ153" s="1">
        <v>0</v>
      </c>
      <c r="AL153" s="1">
        <v>0</v>
      </c>
      <c r="AM153" s="1">
        <v>0</v>
      </c>
      <c r="AN153" s="1">
        <v>0</v>
      </c>
    </row>
    <row r="154" spans="17:40" x14ac:dyDescent="0.2">
      <c r="Q154" s="1"/>
      <c r="AC154" s="1">
        <v>64</v>
      </c>
      <c r="AD154" s="1">
        <v>0</v>
      </c>
      <c r="AE154" s="1">
        <v>0</v>
      </c>
      <c r="AF154" s="1">
        <f t="shared" si="7"/>
        <v>0</v>
      </c>
      <c r="AG154" s="1">
        <v>0</v>
      </c>
      <c r="AH154" s="1">
        <v>0</v>
      </c>
      <c r="AI154" s="1">
        <v>0</v>
      </c>
      <c r="AJ154" s="1">
        <v>0</v>
      </c>
      <c r="AL154" s="1">
        <v>0</v>
      </c>
      <c r="AM154" s="1">
        <v>0</v>
      </c>
      <c r="AN154" s="1">
        <v>0</v>
      </c>
    </row>
    <row r="155" spans="17:40" x14ac:dyDescent="0.2">
      <c r="Q155" s="1"/>
      <c r="AC155" s="1">
        <v>65</v>
      </c>
      <c r="AD155" s="1">
        <v>0</v>
      </c>
      <c r="AE155" s="1">
        <v>0</v>
      </c>
      <c r="AF155" s="1">
        <f t="shared" ref="AF155:AF189" si="8">AD155</f>
        <v>0</v>
      </c>
      <c r="AG155" s="1">
        <v>0</v>
      </c>
      <c r="AH155" s="1">
        <v>0</v>
      </c>
      <c r="AI155" s="1">
        <v>0</v>
      </c>
      <c r="AJ155" s="1">
        <v>0</v>
      </c>
      <c r="AL155" s="1">
        <v>0</v>
      </c>
      <c r="AM155" s="1">
        <v>0</v>
      </c>
      <c r="AN155" s="1">
        <v>0</v>
      </c>
    </row>
    <row r="156" spans="17:40" x14ac:dyDescent="0.2">
      <c r="Q156" s="1"/>
      <c r="AC156" s="1">
        <v>66</v>
      </c>
      <c r="AD156" s="1">
        <v>0</v>
      </c>
      <c r="AE156" s="1">
        <v>0</v>
      </c>
      <c r="AF156" s="1">
        <f t="shared" si="8"/>
        <v>0</v>
      </c>
      <c r="AG156" s="1">
        <v>0</v>
      </c>
      <c r="AH156" s="1">
        <v>0</v>
      </c>
      <c r="AI156" s="1">
        <v>0</v>
      </c>
      <c r="AJ156" s="1">
        <v>0</v>
      </c>
      <c r="AL156" s="1">
        <v>0</v>
      </c>
      <c r="AM156" s="1">
        <v>0</v>
      </c>
      <c r="AN156" s="1">
        <v>0</v>
      </c>
    </row>
    <row r="157" spans="17:40" x14ac:dyDescent="0.2">
      <c r="Q157" s="1"/>
      <c r="AC157" s="1">
        <v>67</v>
      </c>
      <c r="AD157" s="1">
        <v>0</v>
      </c>
      <c r="AE157" s="1">
        <v>0</v>
      </c>
      <c r="AF157" s="1">
        <f t="shared" si="8"/>
        <v>0</v>
      </c>
      <c r="AG157" s="1">
        <v>0</v>
      </c>
      <c r="AH157" s="1">
        <v>0</v>
      </c>
      <c r="AI157" s="1">
        <v>0</v>
      </c>
      <c r="AJ157" s="1">
        <v>0</v>
      </c>
      <c r="AL157" s="1">
        <v>0</v>
      </c>
      <c r="AM157" s="1">
        <v>0</v>
      </c>
      <c r="AN157" s="1">
        <v>0</v>
      </c>
    </row>
    <row r="158" spans="17:40" x14ac:dyDescent="0.2">
      <c r="Q158" s="1"/>
      <c r="AC158" s="1">
        <v>68</v>
      </c>
      <c r="AD158" s="1">
        <v>0</v>
      </c>
      <c r="AE158" s="1">
        <v>0</v>
      </c>
      <c r="AF158" s="1">
        <f t="shared" si="8"/>
        <v>0</v>
      </c>
      <c r="AG158" s="1">
        <v>0</v>
      </c>
      <c r="AH158" s="1">
        <v>0</v>
      </c>
      <c r="AI158" s="1">
        <v>0</v>
      </c>
      <c r="AJ158" s="1">
        <v>0</v>
      </c>
      <c r="AL158" s="1">
        <v>0</v>
      </c>
      <c r="AM158" s="1">
        <v>0</v>
      </c>
      <c r="AN158" s="1">
        <v>0</v>
      </c>
    </row>
    <row r="159" spans="17:40" x14ac:dyDescent="0.2">
      <c r="Q159" s="1"/>
      <c r="AC159" s="1">
        <v>69</v>
      </c>
      <c r="AD159" s="1">
        <v>0</v>
      </c>
      <c r="AE159" s="1">
        <v>0</v>
      </c>
      <c r="AF159" s="1">
        <f t="shared" si="8"/>
        <v>0</v>
      </c>
      <c r="AG159" s="1">
        <v>0</v>
      </c>
      <c r="AH159" s="1">
        <v>0</v>
      </c>
      <c r="AI159" s="1">
        <v>0</v>
      </c>
      <c r="AJ159" s="1">
        <v>0</v>
      </c>
      <c r="AL159" s="1">
        <v>0</v>
      </c>
      <c r="AM159" s="1">
        <v>0</v>
      </c>
      <c r="AN159" s="1">
        <v>0</v>
      </c>
    </row>
    <row r="160" spans="17:40" x14ac:dyDescent="0.2">
      <c r="Q160" s="1"/>
      <c r="AC160" s="1">
        <v>70</v>
      </c>
      <c r="AD160" s="1">
        <v>0</v>
      </c>
      <c r="AE160" s="1">
        <v>0</v>
      </c>
      <c r="AF160" s="1">
        <f t="shared" si="8"/>
        <v>0</v>
      </c>
      <c r="AG160" s="1">
        <v>0</v>
      </c>
      <c r="AH160" s="1">
        <v>0</v>
      </c>
      <c r="AI160" s="1">
        <v>0</v>
      </c>
      <c r="AJ160" s="1">
        <v>0</v>
      </c>
      <c r="AL160" s="1">
        <v>0</v>
      </c>
      <c r="AM160" s="1">
        <v>0</v>
      </c>
      <c r="AN160" s="1">
        <v>0</v>
      </c>
    </row>
    <row r="161" spans="17:40" x14ac:dyDescent="0.2">
      <c r="Q161" s="1"/>
      <c r="AC161" s="1">
        <v>71</v>
      </c>
      <c r="AD161" s="1">
        <v>0</v>
      </c>
      <c r="AE161" s="1">
        <v>0</v>
      </c>
      <c r="AF161" s="1">
        <f t="shared" si="8"/>
        <v>0</v>
      </c>
      <c r="AG161" s="1">
        <v>0</v>
      </c>
      <c r="AH161" s="1">
        <v>0</v>
      </c>
      <c r="AI161" s="1">
        <v>0</v>
      </c>
      <c r="AJ161" s="1">
        <v>0</v>
      </c>
      <c r="AL161" s="1">
        <v>0</v>
      </c>
      <c r="AM161" s="1">
        <v>0</v>
      </c>
      <c r="AN161" s="1">
        <v>0</v>
      </c>
    </row>
    <row r="162" spans="17:40" x14ac:dyDescent="0.2">
      <c r="Q162" s="1"/>
      <c r="AC162" s="1">
        <v>72</v>
      </c>
      <c r="AD162" s="1">
        <v>0</v>
      </c>
      <c r="AE162" s="1">
        <v>0</v>
      </c>
      <c r="AF162" s="1">
        <f t="shared" si="8"/>
        <v>0</v>
      </c>
      <c r="AG162" s="1">
        <v>0</v>
      </c>
      <c r="AH162" s="1">
        <v>0</v>
      </c>
      <c r="AI162" s="1">
        <v>0</v>
      </c>
      <c r="AJ162" s="1">
        <v>0</v>
      </c>
      <c r="AL162" s="1">
        <v>0</v>
      </c>
      <c r="AM162" s="1">
        <v>0</v>
      </c>
      <c r="AN162" s="1">
        <v>0</v>
      </c>
    </row>
    <row r="163" spans="17:40" x14ac:dyDescent="0.2">
      <c r="Q163" s="1"/>
      <c r="AC163" s="1">
        <v>73</v>
      </c>
      <c r="AD163" s="1">
        <v>0</v>
      </c>
      <c r="AE163" s="1">
        <v>0</v>
      </c>
      <c r="AF163" s="1">
        <f t="shared" si="8"/>
        <v>0</v>
      </c>
      <c r="AG163" s="1">
        <v>0</v>
      </c>
      <c r="AH163" s="1">
        <v>0</v>
      </c>
      <c r="AI163" s="1">
        <v>0</v>
      </c>
      <c r="AJ163" s="1">
        <v>0</v>
      </c>
      <c r="AL163" s="1">
        <v>0</v>
      </c>
      <c r="AM163" s="1">
        <v>0</v>
      </c>
      <c r="AN163" s="1">
        <v>0</v>
      </c>
    </row>
    <row r="164" spans="17:40" x14ac:dyDescent="0.2">
      <c r="Q164" s="1"/>
      <c r="AC164" s="1">
        <v>74</v>
      </c>
      <c r="AD164" s="1">
        <v>0</v>
      </c>
      <c r="AE164" s="1">
        <v>0</v>
      </c>
      <c r="AF164" s="1">
        <f t="shared" si="8"/>
        <v>0</v>
      </c>
      <c r="AG164" s="1">
        <v>0</v>
      </c>
      <c r="AH164" s="1">
        <v>0</v>
      </c>
      <c r="AI164" s="1">
        <v>0</v>
      </c>
      <c r="AJ164" s="1">
        <v>0</v>
      </c>
      <c r="AL164" s="1">
        <v>0</v>
      </c>
      <c r="AM164" s="1">
        <v>0</v>
      </c>
      <c r="AN164" s="1">
        <v>0</v>
      </c>
    </row>
    <row r="165" spans="17:40" x14ac:dyDescent="0.2">
      <c r="Q165" s="1"/>
      <c r="AC165" s="1">
        <v>75</v>
      </c>
      <c r="AD165" s="1">
        <v>0</v>
      </c>
      <c r="AE165" s="1">
        <v>0</v>
      </c>
      <c r="AF165" s="1">
        <f t="shared" si="8"/>
        <v>0</v>
      </c>
      <c r="AG165" s="1">
        <v>0</v>
      </c>
      <c r="AH165" s="1">
        <v>0</v>
      </c>
      <c r="AI165" s="1">
        <v>0</v>
      </c>
      <c r="AJ165" s="1">
        <v>0</v>
      </c>
      <c r="AL165" s="1">
        <v>0</v>
      </c>
      <c r="AM165" s="1">
        <v>0</v>
      </c>
      <c r="AN165" s="1">
        <v>0</v>
      </c>
    </row>
    <row r="166" spans="17:40" x14ac:dyDescent="0.2">
      <c r="Q166" s="1"/>
      <c r="AC166" s="1">
        <v>76</v>
      </c>
      <c r="AD166" s="1">
        <v>0</v>
      </c>
      <c r="AE166" s="1">
        <v>0</v>
      </c>
      <c r="AF166" s="1">
        <f t="shared" si="8"/>
        <v>0</v>
      </c>
      <c r="AG166" s="1">
        <v>0</v>
      </c>
      <c r="AH166" s="1">
        <v>0</v>
      </c>
      <c r="AI166" s="1">
        <v>0</v>
      </c>
      <c r="AJ166" s="1">
        <v>0</v>
      </c>
      <c r="AL166" s="1">
        <v>0</v>
      </c>
      <c r="AM166" s="1">
        <v>0</v>
      </c>
      <c r="AN166" s="1">
        <v>0</v>
      </c>
    </row>
    <row r="167" spans="17:40" x14ac:dyDescent="0.2">
      <c r="Q167" s="1"/>
      <c r="AC167" s="1">
        <v>77</v>
      </c>
      <c r="AD167" s="1">
        <v>0</v>
      </c>
      <c r="AE167" s="1">
        <v>0</v>
      </c>
      <c r="AF167" s="1">
        <f t="shared" si="8"/>
        <v>0</v>
      </c>
      <c r="AG167" s="1">
        <v>0</v>
      </c>
      <c r="AH167" s="1">
        <v>0</v>
      </c>
      <c r="AI167" s="1">
        <v>0</v>
      </c>
      <c r="AJ167" s="1">
        <v>0</v>
      </c>
      <c r="AL167" s="1">
        <v>0</v>
      </c>
      <c r="AM167" s="1">
        <v>0</v>
      </c>
      <c r="AN167" s="1">
        <v>0</v>
      </c>
    </row>
    <row r="168" spans="17:40" x14ac:dyDescent="0.2">
      <c r="Q168" s="1"/>
      <c r="AC168" s="1">
        <v>78</v>
      </c>
      <c r="AD168" s="1">
        <v>0</v>
      </c>
      <c r="AE168" s="1">
        <v>0</v>
      </c>
      <c r="AF168" s="1">
        <f t="shared" si="8"/>
        <v>0</v>
      </c>
      <c r="AG168" s="1">
        <v>0</v>
      </c>
      <c r="AH168" s="1">
        <v>0</v>
      </c>
      <c r="AI168" s="1">
        <v>0</v>
      </c>
      <c r="AJ168" s="1">
        <v>0</v>
      </c>
      <c r="AL168" s="1">
        <v>0</v>
      </c>
      <c r="AM168" s="1">
        <v>0</v>
      </c>
      <c r="AN168" s="1">
        <v>0</v>
      </c>
    </row>
    <row r="169" spans="17:40" x14ac:dyDescent="0.2">
      <c r="Q169" s="1"/>
      <c r="AC169" s="1">
        <v>79</v>
      </c>
      <c r="AD169" s="1">
        <v>0</v>
      </c>
      <c r="AE169" s="1">
        <v>0</v>
      </c>
      <c r="AF169" s="1">
        <f t="shared" si="8"/>
        <v>0</v>
      </c>
      <c r="AG169" s="1">
        <v>0</v>
      </c>
      <c r="AH169" s="1">
        <v>0</v>
      </c>
      <c r="AI169" s="1">
        <v>0</v>
      </c>
      <c r="AJ169" s="1">
        <v>0</v>
      </c>
      <c r="AL169" s="1">
        <v>0</v>
      </c>
      <c r="AM169" s="1">
        <v>0</v>
      </c>
      <c r="AN169" s="1">
        <v>0</v>
      </c>
    </row>
    <row r="170" spans="17:40" x14ac:dyDescent="0.2">
      <c r="Q170" s="1"/>
      <c r="AC170" s="1">
        <v>80</v>
      </c>
      <c r="AD170" s="1">
        <v>0</v>
      </c>
      <c r="AE170" s="1">
        <v>0</v>
      </c>
      <c r="AF170" s="1">
        <f t="shared" si="8"/>
        <v>0</v>
      </c>
      <c r="AG170" s="1">
        <v>0</v>
      </c>
      <c r="AH170" s="1">
        <v>0</v>
      </c>
      <c r="AI170" s="1">
        <v>0</v>
      </c>
      <c r="AJ170" s="1">
        <v>0</v>
      </c>
      <c r="AL170" s="1">
        <v>0</v>
      </c>
      <c r="AM170" s="1">
        <v>0</v>
      </c>
      <c r="AN170" s="1">
        <v>0</v>
      </c>
    </row>
    <row r="171" spans="17:40" x14ac:dyDescent="0.2">
      <c r="Q171" s="1"/>
      <c r="AC171" s="1">
        <v>81</v>
      </c>
      <c r="AD171" s="1">
        <v>0</v>
      </c>
      <c r="AE171" s="1">
        <v>0</v>
      </c>
      <c r="AF171" s="1">
        <f t="shared" si="8"/>
        <v>0</v>
      </c>
      <c r="AG171" s="1">
        <v>0</v>
      </c>
      <c r="AH171" s="1">
        <v>0</v>
      </c>
      <c r="AI171" s="1">
        <v>0</v>
      </c>
      <c r="AJ171" s="1">
        <v>0</v>
      </c>
      <c r="AL171" s="1">
        <v>0</v>
      </c>
      <c r="AM171" s="1">
        <v>0</v>
      </c>
      <c r="AN171" s="1">
        <v>0</v>
      </c>
    </row>
    <row r="172" spans="17:40" x14ac:dyDescent="0.2">
      <c r="Q172" s="1"/>
      <c r="AC172" s="1">
        <v>82</v>
      </c>
      <c r="AD172" s="1">
        <v>0</v>
      </c>
      <c r="AE172" s="1">
        <v>0</v>
      </c>
      <c r="AF172" s="1">
        <f t="shared" si="8"/>
        <v>0</v>
      </c>
      <c r="AG172" s="1">
        <v>0</v>
      </c>
      <c r="AH172" s="1">
        <v>0</v>
      </c>
      <c r="AI172" s="1">
        <v>0</v>
      </c>
      <c r="AJ172" s="1">
        <v>0</v>
      </c>
      <c r="AL172" s="1">
        <v>0</v>
      </c>
      <c r="AM172" s="1">
        <v>0</v>
      </c>
      <c r="AN172" s="1">
        <v>0</v>
      </c>
    </row>
    <row r="173" spans="17:40" x14ac:dyDescent="0.2">
      <c r="Q173" s="1"/>
      <c r="AC173" s="1">
        <v>83</v>
      </c>
      <c r="AD173" s="1">
        <v>0</v>
      </c>
      <c r="AE173" s="1">
        <v>0</v>
      </c>
      <c r="AF173" s="1">
        <f t="shared" si="8"/>
        <v>0</v>
      </c>
      <c r="AG173" s="1">
        <v>0</v>
      </c>
      <c r="AH173" s="1">
        <v>0</v>
      </c>
      <c r="AI173" s="1">
        <v>0</v>
      </c>
      <c r="AJ173" s="1">
        <v>0</v>
      </c>
      <c r="AL173" s="1">
        <v>0</v>
      </c>
      <c r="AM173" s="1">
        <v>0</v>
      </c>
      <c r="AN173" s="1">
        <v>0</v>
      </c>
    </row>
    <row r="174" spans="17:40" x14ac:dyDescent="0.2">
      <c r="Q174" s="1"/>
      <c r="AC174" s="1">
        <v>84</v>
      </c>
      <c r="AD174" s="1">
        <v>0</v>
      </c>
      <c r="AE174" s="1">
        <v>0</v>
      </c>
      <c r="AF174" s="1">
        <f t="shared" si="8"/>
        <v>0</v>
      </c>
      <c r="AG174" s="1">
        <v>0</v>
      </c>
      <c r="AH174" s="1">
        <v>0</v>
      </c>
      <c r="AI174" s="1">
        <v>0</v>
      </c>
      <c r="AJ174" s="1">
        <v>0</v>
      </c>
      <c r="AL174" s="1">
        <v>0</v>
      </c>
      <c r="AM174" s="1">
        <v>0</v>
      </c>
      <c r="AN174" s="1">
        <v>0</v>
      </c>
    </row>
    <row r="175" spans="17:40" x14ac:dyDescent="0.2">
      <c r="Q175" s="1"/>
      <c r="AC175" s="1">
        <v>85</v>
      </c>
      <c r="AD175" s="1">
        <v>0</v>
      </c>
      <c r="AE175" s="1">
        <v>0</v>
      </c>
      <c r="AF175" s="1">
        <f t="shared" si="8"/>
        <v>0</v>
      </c>
      <c r="AG175" s="1">
        <v>0</v>
      </c>
      <c r="AH175" s="1">
        <v>0</v>
      </c>
      <c r="AI175" s="1">
        <v>0</v>
      </c>
      <c r="AJ175" s="1">
        <v>0</v>
      </c>
      <c r="AL175" s="1">
        <v>0</v>
      </c>
      <c r="AM175" s="1">
        <v>0</v>
      </c>
      <c r="AN175" s="1">
        <v>0</v>
      </c>
    </row>
    <row r="176" spans="17:40" x14ac:dyDescent="0.2">
      <c r="Q176" s="1"/>
      <c r="AC176" s="1">
        <v>86</v>
      </c>
      <c r="AD176" s="1">
        <v>0</v>
      </c>
      <c r="AE176" s="1">
        <v>0</v>
      </c>
      <c r="AF176" s="1">
        <f t="shared" si="8"/>
        <v>0</v>
      </c>
      <c r="AG176" s="1">
        <v>0</v>
      </c>
      <c r="AH176" s="1">
        <v>0</v>
      </c>
      <c r="AI176" s="1">
        <v>0</v>
      </c>
      <c r="AJ176" s="1">
        <v>0</v>
      </c>
      <c r="AL176" s="1">
        <v>0</v>
      </c>
      <c r="AM176" s="1">
        <v>0</v>
      </c>
      <c r="AN176" s="1">
        <v>0</v>
      </c>
    </row>
    <row r="177" spans="17:40" x14ac:dyDescent="0.2">
      <c r="Q177" s="1"/>
      <c r="AC177" s="1">
        <v>87</v>
      </c>
      <c r="AD177" s="1">
        <v>0</v>
      </c>
      <c r="AE177" s="1">
        <v>0</v>
      </c>
      <c r="AF177" s="1">
        <f t="shared" si="8"/>
        <v>0</v>
      </c>
      <c r="AG177" s="1">
        <v>0</v>
      </c>
      <c r="AH177" s="1">
        <v>0</v>
      </c>
      <c r="AI177" s="1">
        <v>0</v>
      </c>
      <c r="AJ177" s="1">
        <v>0</v>
      </c>
      <c r="AL177" s="1">
        <v>0</v>
      </c>
      <c r="AM177" s="1">
        <v>0</v>
      </c>
      <c r="AN177" s="1">
        <v>0</v>
      </c>
    </row>
    <row r="178" spans="17:40" x14ac:dyDescent="0.2">
      <c r="Q178" s="1"/>
      <c r="AC178" s="1">
        <v>88</v>
      </c>
      <c r="AD178" s="1">
        <v>0</v>
      </c>
      <c r="AE178" s="1">
        <v>0</v>
      </c>
      <c r="AF178" s="1">
        <f t="shared" si="8"/>
        <v>0</v>
      </c>
      <c r="AG178" s="1">
        <v>0</v>
      </c>
      <c r="AH178" s="1">
        <v>0</v>
      </c>
      <c r="AI178" s="1">
        <v>0</v>
      </c>
      <c r="AJ178" s="1">
        <v>0</v>
      </c>
      <c r="AL178" s="1">
        <v>0</v>
      </c>
      <c r="AM178" s="1">
        <v>0</v>
      </c>
      <c r="AN178" s="1">
        <v>0</v>
      </c>
    </row>
    <row r="179" spans="17:40" x14ac:dyDescent="0.2">
      <c r="Q179" s="1"/>
      <c r="AC179" s="1">
        <v>89</v>
      </c>
      <c r="AD179" s="1">
        <v>0</v>
      </c>
      <c r="AE179" s="1">
        <v>0</v>
      </c>
      <c r="AF179" s="1">
        <f t="shared" si="8"/>
        <v>0</v>
      </c>
      <c r="AG179" s="1">
        <v>0</v>
      </c>
      <c r="AH179" s="1">
        <v>0</v>
      </c>
      <c r="AI179" s="1">
        <v>0</v>
      </c>
      <c r="AJ179" s="1">
        <v>0</v>
      </c>
      <c r="AL179" s="1">
        <v>0</v>
      </c>
      <c r="AM179" s="1">
        <v>0</v>
      </c>
      <c r="AN179" s="1">
        <v>0</v>
      </c>
    </row>
    <row r="180" spans="17:40" x14ac:dyDescent="0.2">
      <c r="Q180" s="1"/>
      <c r="AC180" s="1">
        <v>90</v>
      </c>
      <c r="AD180" s="1">
        <v>0</v>
      </c>
      <c r="AE180" s="1">
        <v>0</v>
      </c>
      <c r="AF180" s="1">
        <f t="shared" si="8"/>
        <v>0</v>
      </c>
      <c r="AG180" s="1">
        <v>0</v>
      </c>
      <c r="AH180" s="1">
        <v>0</v>
      </c>
      <c r="AI180" s="1">
        <v>0</v>
      </c>
      <c r="AJ180" s="1">
        <v>0</v>
      </c>
      <c r="AL180" s="1">
        <v>0</v>
      </c>
      <c r="AM180" s="1">
        <v>0</v>
      </c>
      <c r="AN180" s="1">
        <v>0</v>
      </c>
    </row>
    <row r="181" spans="17:40" x14ac:dyDescent="0.2">
      <c r="Q181" s="1"/>
      <c r="AC181" s="1">
        <v>91</v>
      </c>
      <c r="AD181" s="1">
        <v>0</v>
      </c>
      <c r="AE181" s="1">
        <v>0</v>
      </c>
      <c r="AF181" s="1">
        <f t="shared" si="8"/>
        <v>0</v>
      </c>
      <c r="AG181" s="1">
        <v>0</v>
      </c>
      <c r="AH181" s="1">
        <v>0</v>
      </c>
      <c r="AI181" s="1">
        <v>0</v>
      </c>
      <c r="AJ181" s="1">
        <v>0</v>
      </c>
      <c r="AL181" s="1">
        <v>0</v>
      </c>
      <c r="AM181" s="1">
        <v>0</v>
      </c>
      <c r="AN181" s="1">
        <v>0</v>
      </c>
    </row>
    <row r="182" spans="17:40" x14ac:dyDescent="0.2">
      <c r="Q182" s="1"/>
      <c r="AC182" s="1">
        <v>92</v>
      </c>
      <c r="AD182" s="1">
        <v>0</v>
      </c>
      <c r="AE182" s="1">
        <v>0</v>
      </c>
      <c r="AF182" s="1">
        <f t="shared" si="8"/>
        <v>0</v>
      </c>
      <c r="AG182" s="1">
        <v>0</v>
      </c>
      <c r="AH182" s="1">
        <v>0</v>
      </c>
      <c r="AI182" s="1">
        <v>0</v>
      </c>
      <c r="AJ182" s="1">
        <v>0</v>
      </c>
      <c r="AL182" s="1">
        <v>0</v>
      </c>
      <c r="AM182" s="1">
        <v>0</v>
      </c>
      <c r="AN182" s="1">
        <v>0</v>
      </c>
    </row>
    <row r="183" spans="17:40" x14ac:dyDescent="0.2">
      <c r="Q183" s="1"/>
      <c r="AC183" s="1">
        <v>93</v>
      </c>
      <c r="AD183" s="1">
        <v>0</v>
      </c>
      <c r="AE183" s="1">
        <v>0</v>
      </c>
      <c r="AF183" s="1">
        <f t="shared" si="8"/>
        <v>0</v>
      </c>
      <c r="AG183" s="1">
        <v>0</v>
      </c>
      <c r="AH183" s="1">
        <v>0</v>
      </c>
      <c r="AI183" s="1">
        <v>0</v>
      </c>
      <c r="AJ183" s="1">
        <v>0</v>
      </c>
      <c r="AL183" s="1">
        <v>0</v>
      </c>
      <c r="AM183" s="1">
        <v>0</v>
      </c>
      <c r="AN183" s="1">
        <v>0</v>
      </c>
    </row>
    <row r="184" spans="17:40" x14ac:dyDescent="0.2">
      <c r="Q184" s="1"/>
      <c r="AC184" s="1">
        <v>94</v>
      </c>
      <c r="AD184" s="1">
        <v>0</v>
      </c>
      <c r="AE184" s="1">
        <v>0</v>
      </c>
      <c r="AF184" s="1">
        <f t="shared" si="8"/>
        <v>0</v>
      </c>
      <c r="AG184" s="1">
        <v>0</v>
      </c>
      <c r="AH184" s="1">
        <v>0</v>
      </c>
      <c r="AI184" s="1">
        <v>0</v>
      </c>
      <c r="AJ184" s="1">
        <v>0</v>
      </c>
      <c r="AL184" s="1">
        <v>0</v>
      </c>
      <c r="AM184" s="1">
        <v>0</v>
      </c>
      <c r="AN184" s="1">
        <v>0</v>
      </c>
    </row>
    <row r="185" spans="17:40" x14ac:dyDescent="0.2">
      <c r="Q185" s="1"/>
      <c r="AC185" s="1">
        <v>95</v>
      </c>
      <c r="AD185" s="1">
        <v>0</v>
      </c>
      <c r="AE185" s="1">
        <v>0</v>
      </c>
      <c r="AF185" s="1">
        <f t="shared" si="8"/>
        <v>0</v>
      </c>
      <c r="AG185" s="1">
        <v>0</v>
      </c>
      <c r="AH185" s="1">
        <v>0</v>
      </c>
      <c r="AI185" s="1">
        <v>0</v>
      </c>
      <c r="AJ185" s="1">
        <v>0</v>
      </c>
      <c r="AL185" s="1">
        <v>0</v>
      </c>
      <c r="AM185" s="1">
        <v>0</v>
      </c>
      <c r="AN185" s="1">
        <v>0</v>
      </c>
    </row>
    <row r="186" spans="17:40" x14ac:dyDescent="0.2">
      <c r="Q186" s="1"/>
      <c r="AC186" s="1">
        <v>96</v>
      </c>
      <c r="AD186" s="1">
        <v>0</v>
      </c>
      <c r="AE186" s="1">
        <v>0</v>
      </c>
      <c r="AF186" s="1">
        <f t="shared" si="8"/>
        <v>0</v>
      </c>
      <c r="AG186" s="1">
        <v>0</v>
      </c>
      <c r="AH186" s="1">
        <v>0</v>
      </c>
      <c r="AI186" s="1">
        <v>0</v>
      </c>
      <c r="AJ186" s="1">
        <v>0</v>
      </c>
      <c r="AL186" s="1">
        <v>0</v>
      </c>
      <c r="AM186" s="1">
        <v>0</v>
      </c>
      <c r="AN186" s="1">
        <v>0</v>
      </c>
    </row>
    <row r="187" spans="17:40" x14ac:dyDescent="0.2">
      <c r="Q187" s="1"/>
      <c r="AC187" s="1">
        <v>97</v>
      </c>
      <c r="AD187" s="1">
        <v>0</v>
      </c>
      <c r="AE187" s="1">
        <v>0</v>
      </c>
      <c r="AF187" s="1">
        <f t="shared" si="8"/>
        <v>0</v>
      </c>
      <c r="AG187" s="1">
        <v>0</v>
      </c>
      <c r="AH187" s="1">
        <v>0</v>
      </c>
      <c r="AI187" s="1">
        <v>0</v>
      </c>
      <c r="AJ187" s="1">
        <v>0</v>
      </c>
      <c r="AL187" s="1">
        <v>0</v>
      </c>
      <c r="AM187" s="1">
        <v>0</v>
      </c>
      <c r="AN187" s="1">
        <v>0</v>
      </c>
    </row>
    <row r="188" spans="17:40" x14ac:dyDescent="0.2">
      <c r="Q188" s="1"/>
      <c r="AC188" s="1">
        <v>98</v>
      </c>
      <c r="AD188" s="1">
        <v>0</v>
      </c>
      <c r="AE188" s="1">
        <v>0</v>
      </c>
      <c r="AF188" s="1">
        <f t="shared" si="8"/>
        <v>0</v>
      </c>
      <c r="AG188" s="1">
        <v>0</v>
      </c>
      <c r="AH188" s="1">
        <v>0</v>
      </c>
      <c r="AI188" s="1">
        <v>0</v>
      </c>
      <c r="AJ188" s="1">
        <v>0</v>
      </c>
      <c r="AL188" s="1">
        <v>0</v>
      </c>
      <c r="AM188" s="1">
        <v>0</v>
      </c>
      <c r="AN188" s="1">
        <v>0</v>
      </c>
    </row>
    <row r="189" spans="17:40" x14ac:dyDescent="0.2">
      <c r="Q189" s="1"/>
      <c r="AC189" s="4">
        <v>99</v>
      </c>
      <c r="AD189" s="4">
        <v>0</v>
      </c>
      <c r="AE189" s="4">
        <v>0</v>
      </c>
      <c r="AF189" s="1">
        <f t="shared" si="8"/>
        <v>0</v>
      </c>
      <c r="AG189" s="1">
        <v>0</v>
      </c>
      <c r="AH189" s="1">
        <v>0</v>
      </c>
      <c r="AI189" s="1">
        <v>0</v>
      </c>
      <c r="AJ189" s="1">
        <v>0</v>
      </c>
      <c r="AL189" s="1">
        <v>0</v>
      </c>
      <c r="AM189" s="1">
        <v>0</v>
      </c>
      <c r="AN189" s="1">
        <v>0</v>
      </c>
    </row>
    <row r="190" spans="17:40" ht="13.5" thickBot="1" x14ac:dyDescent="0.25">
      <c r="Q190" s="1"/>
      <c r="AC190" s="3">
        <v>100</v>
      </c>
      <c r="AD190" s="3">
        <v>0</v>
      </c>
      <c r="AE190" s="3">
        <v>0</v>
      </c>
      <c r="AF190" s="3"/>
      <c r="AG190" s="3"/>
      <c r="AH190" s="3"/>
      <c r="AI190" s="3"/>
      <c r="AJ190" s="3"/>
      <c r="AK190" s="3"/>
      <c r="AL190" s="3"/>
      <c r="AM190" s="3"/>
      <c r="AN190" s="3"/>
    </row>
  </sheetData>
  <mergeCells count="92">
    <mergeCell ref="K61:N61"/>
    <mergeCell ref="K64:N64"/>
    <mergeCell ref="K65:N65"/>
    <mergeCell ref="J7:K7"/>
    <mergeCell ref="H13:J13"/>
    <mergeCell ref="I48:M48"/>
    <mergeCell ref="D17:O17"/>
    <mergeCell ref="N25:O25"/>
    <mergeCell ref="N26:O26"/>
    <mergeCell ref="N27:O27"/>
    <mergeCell ref="C25:D25"/>
    <mergeCell ref="C26:D26"/>
    <mergeCell ref="C27:D27"/>
    <mergeCell ref="N28:O28"/>
    <mergeCell ref="N29:O29"/>
    <mergeCell ref="N30:O30"/>
    <mergeCell ref="C28:D28"/>
    <mergeCell ref="C29:D29"/>
    <mergeCell ref="R19:U19"/>
    <mergeCell ref="C2:F2"/>
    <mergeCell ref="N2:P2"/>
    <mergeCell ref="T3:T5"/>
    <mergeCell ref="B4:P4"/>
    <mergeCell ref="B6:F6"/>
    <mergeCell ref="H6:I6"/>
    <mergeCell ref="H7:I7"/>
    <mergeCell ref="B12:C12"/>
    <mergeCell ref="D12:F12"/>
    <mergeCell ref="N12:O12"/>
    <mergeCell ref="H9:I9"/>
    <mergeCell ref="B19:C19"/>
    <mergeCell ref="D19:O19"/>
    <mergeCell ref="K13:N13"/>
    <mergeCell ref="J6:K6"/>
    <mergeCell ref="B21:C21"/>
    <mergeCell ref="D21:O21"/>
    <mergeCell ref="B13:C13"/>
    <mergeCell ref="D13:F13"/>
    <mergeCell ref="B15:O15"/>
    <mergeCell ref="B17:C17"/>
    <mergeCell ref="H12:J12"/>
    <mergeCell ref="N32:O32"/>
    <mergeCell ref="N33:O33"/>
    <mergeCell ref="C31:D31"/>
    <mergeCell ref="C32:D32"/>
    <mergeCell ref="C33:D33"/>
    <mergeCell ref="F32:G32"/>
    <mergeCell ref="F33:G33"/>
    <mergeCell ref="F31:G31"/>
    <mergeCell ref="B24:F24"/>
    <mergeCell ref="N43:O43"/>
    <mergeCell ref="N44:O44"/>
    <mergeCell ref="F27:G27"/>
    <mergeCell ref="F28:G28"/>
    <mergeCell ref="F29:G29"/>
    <mergeCell ref="N40:O40"/>
    <mergeCell ref="N37:O37"/>
    <mergeCell ref="N38:O38"/>
    <mergeCell ref="N39:O39"/>
    <mergeCell ref="N34:O34"/>
    <mergeCell ref="N35:O35"/>
    <mergeCell ref="N36:O36"/>
    <mergeCell ref="N31:O31"/>
    <mergeCell ref="C30:D30"/>
    <mergeCell ref="F30:G30"/>
    <mergeCell ref="N48:O48"/>
    <mergeCell ref="N41:O41"/>
    <mergeCell ref="N42:O42"/>
    <mergeCell ref="C41:D41"/>
    <mergeCell ref="F41:G41"/>
    <mergeCell ref="B47:O47"/>
    <mergeCell ref="C42:D42"/>
    <mergeCell ref="F42:G42"/>
    <mergeCell ref="C43:D43"/>
    <mergeCell ref="F43:G43"/>
    <mergeCell ref="M46:O46"/>
    <mergeCell ref="D56:F56"/>
    <mergeCell ref="F40:G40"/>
    <mergeCell ref="C38:D38"/>
    <mergeCell ref="C39:D39"/>
    <mergeCell ref="C40:D40"/>
    <mergeCell ref="F38:G38"/>
    <mergeCell ref="F39:G39"/>
    <mergeCell ref="B46:F46"/>
    <mergeCell ref="F34:G34"/>
    <mergeCell ref="C35:D35"/>
    <mergeCell ref="C36:D36"/>
    <mergeCell ref="C37:D37"/>
    <mergeCell ref="C34:D34"/>
    <mergeCell ref="F36:G36"/>
    <mergeCell ref="F37:G37"/>
    <mergeCell ref="F35:J35"/>
  </mergeCells>
  <dataValidations disablePrompts="1" count="2">
    <dataValidation type="list" allowBlank="1" showInputMessage="1" showErrorMessage="1" sqref="S13" xr:uid="{00000000-0002-0000-0300-000000000000}">
      <formula1>$Y$92:$Y$103</formula1>
    </dataValidation>
    <dataValidation type="list" allowBlank="1" showInputMessage="1" showErrorMessage="1" sqref="S10:T11" xr:uid="{00000000-0002-0000-0300-000001000000}">
      <formula1>$AD$91:$AD$99</formula1>
    </dataValidation>
  </dataValidations>
  <hyperlinks>
    <hyperlink ref="AK94" r:id="rId1" xr:uid="{00000000-0004-0000-0300-000000000000}"/>
    <hyperlink ref="AK93" r:id="rId2" xr:uid="{00000000-0004-0000-0300-000001000000}"/>
    <hyperlink ref="AK92" r:id="rId3" xr:uid="{00000000-0004-0000-0300-000002000000}"/>
    <hyperlink ref="AK95" r:id="rId4" xr:uid="{00000000-0004-0000-0300-000003000000}"/>
    <hyperlink ref="AK96" r:id="rId5" xr:uid="{00000000-0004-0000-0300-000004000000}"/>
    <hyperlink ref="AK97" r:id="rId6" xr:uid="{00000000-0004-0000-0300-000005000000}"/>
  </hyperlinks>
  <printOptions horizontalCentered="1"/>
  <pageMargins left="0.15" right="0.15" top="0.15" bottom="0.15" header="0.25" footer="0.25"/>
  <pageSetup paperSize="9" scale="80" orientation="portrait" horizontalDpi="1200" verticalDpi="1200" r:id="rId7"/>
  <headerFooter alignWithMargins="0">
    <oddFooter>&amp;C&amp;"Arial,Bold"&amp;8Blue Water Trade Winds Pvt. Ltd.&amp;"Arial,Regular"&amp;10
&amp;7 4 Siddarth Enclave GMS Road Ballupur Dehradun - 248001 Uttarkhand INDIA
Tel:+91-135-2723301, 2621464 Corporate Email: info@bwesglobal.com Website:www.bwesglobal.com</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0"/>
  <sheetViews>
    <sheetView workbookViewId="0">
      <selection activeCell="A59" activeCellId="11" sqref="A5:B5 A7:B7 A13:B13 A15:B15 A20:B20 A28:B28 A35:B35 A42:B42 A45:B45 A50:B50 A55:B55 A59:B59"/>
    </sheetView>
  </sheetViews>
  <sheetFormatPr defaultRowHeight="15" outlineLevelRow="2" x14ac:dyDescent="0.25"/>
  <cols>
    <col min="1" max="1" width="14.85546875" bestFit="1" customWidth="1"/>
    <col min="2" max="2" width="14.7109375" bestFit="1" customWidth="1"/>
  </cols>
  <sheetData>
    <row r="1" spans="1:2" x14ac:dyDescent="0.25">
      <c r="A1" t="s">
        <v>55</v>
      </c>
      <c r="B1" t="s">
        <v>24</v>
      </c>
    </row>
    <row r="2" spans="1:2" hidden="1" outlineLevel="2" x14ac:dyDescent="0.25">
      <c r="A2" s="274" t="s">
        <v>140</v>
      </c>
      <c r="B2" s="275">
        <v>13200</v>
      </c>
    </row>
    <row r="3" spans="1:2" hidden="1" outlineLevel="2" x14ac:dyDescent="0.25">
      <c r="A3" s="194" t="s">
        <v>140</v>
      </c>
      <c r="B3" s="196">
        <v>13000</v>
      </c>
    </row>
    <row r="4" spans="1:2" hidden="1" outlineLevel="2" x14ac:dyDescent="0.25">
      <c r="A4" s="194" t="s">
        <v>140</v>
      </c>
      <c r="B4" s="250">
        <v>13000</v>
      </c>
    </row>
    <row r="5" spans="1:2" outlineLevel="1" collapsed="1" x14ac:dyDescent="0.25">
      <c r="A5" s="253" t="s">
        <v>210</v>
      </c>
      <c r="B5" s="250">
        <f>SUBTOTAL(9,B2:B4)</f>
        <v>39200</v>
      </c>
    </row>
    <row r="6" spans="1:2" hidden="1" outlineLevel="2" x14ac:dyDescent="0.25">
      <c r="A6" s="276" t="s">
        <v>223</v>
      </c>
      <c r="B6" s="277">
        <v>13250</v>
      </c>
    </row>
    <row r="7" spans="1:2" outlineLevel="1" collapsed="1" x14ac:dyDescent="0.25">
      <c r="A7" s="281" t="s">
        <v>228</v>
      </c>
      <c r="B7" s="277">
        <f>SUBTOTAL(9,B6:B6)</f>
        <v>13250</v>
      </c>
    </row>
    <row r="8" spans="1:2" hidden="1" outlineLevel="2" x14ac:dyDescent="0.25">
      <c r="A8" s="276" t="s">
        <v>142</v>
      </c>
      <c r="B8" s="278">
        <v>13200</v>
      </c>
    </row>
    <row r="9" spans="1:2" hidden="1" outlineLevel="2" x14ac:dyDescent="0.25">
      <c r="A9" s="276" t="s">
        <v>142</v>
      </c>
      <c r="B9" s="277">
        <v>10000</v>
      </c>
    </row>
    <row r="10" spans="1:2" hidden="1" outlineLevel="2" x14ac:dyDescent="0.25">
      <c r="A10" s="194" t="s">
        <v>142</v>
      </c>
      <c r="B10" s="196">
        <v>8000</v>
      </c>
    </row>
    <row r="11" spans="1:2" hidden="1" outlineLevel="2" x14ac:dyDescent="0.25">
      <c r="A11" s="194" t="s">
        <v>142</v>
      </c>
      <c r="B11" s="196">
        <v>6000</v>
      </c>
    </row>
    <row r="12" spans="1:2" hidden="1" outlineLevel="2" x14ac:dyDescent="0.25">
      <c r="A12" s="194" t="s">
        <v>142</v>
      </c>
      <c r="B12" s="196">
        <v>6000</v>
      </c>
    </row>
    <row r="13" spans="1:2" outlineLevel="1" collapsed="1" x14ac:dyDescent="0.25">
      <c r="A13" s="253" t="s">
        <v>212</v>
      </c>
      <c r="B13" s="196">
        <f>SUBTOTAL(9,B8:B12)</f>
        <v>43200</v>
      </c>
    </row>
    <row r="14" spans="1:2" hidden="1" outlineLevel="2" x14ac:dyDescent="0.25">
      <c r="A14" s="276" t="s">
        <v>224</v>
      </c>
      <c r="B14" s="278">
        <v>13200</v>
      </c>
    </row>
    <row r="15" spans="1:2" outlineLevel="1" collapsed="1" x14ac:dyDescent="0.25">
      <c r="A15" s="281" t="s">
        <v>229</v>
      </c>
      <c r="B15" s="278">
        <f>SUBTOTAL(9,B14:B14)</f>
        <v>13200</v>
      </c>
    </row>
    <row r="16" spans="1:2" hidden="1" outlineLevel="2" x14ac:dyDescent="0.25">
      <c r="A16" s="276" t="s">
        <v>144</v>
      </c>
      <c r="B16" s="278">
        <v>10000</v>
      </c>
    </row>
    <row r="17" spans="1:2" hidden="1" outlineLevel="2" x14ac:dyDescent="0.25">
      <c r="A17" s="194" t="s">
        <v>144</v>
      </c>
      <c r="B17" s="196">
        <v>13000</v>
      </c>
    </row>
    <row r="18" spans="1:2" hidden="1" outlineLevel="2" x14ac:dyDescent="0.25">
      <c r="A18" s="194" t="s">
        <v>144</v>
      </c>
      <c r="B18" s="196">
        <v>13000</v>
      </c>
    </row>
    <row r="19" spans="1:2" hidden="1" outlineLevel="2" x14ac:dyDescent="0.25">
      <c r="A19" s="194" t="s">
        <v>144</v>
      </c>
      <c r="B19" s="196">
        <v>6000</v>
      </c>
    </row>
    <row r="20" spans="1:2" outlineLevel="1" collapsed="1" x14ac:dyDescent="0.25">
      <c r="A20" s="253" t="s">
        <v>213</v>
      </c>
      <c r="B20" s="196">
        <f>SUBTOTAL(9,B16:B19)</f>
        <v>42000</v>
      </c>
    </row>
    <row r="21" spans="1:2" hidden="1" outlineLevel="2" x14ac:dyDescent="0.25">
      <c r="A21" s="276" t="s">
        <v>145</v>
      </c>
      <c r="B21" s="278">
        <v>13200</v>
      </c>
    </row>
    <row r="22" spans="1:2" hidden="1" outlineLevel="2" x14ac:dyDescent="0.25">
      <c r="A22" s="276" t="s">
        <v>145</v>
      </c>
      <c r="B22" s="278">
        <v>10000</v>
      </c>
    </row>
    <row r="23" spans="1:2" hidden="1" outlineLevel="2" x14ac:dyDescent="0.25">
      <c r="A23" s="194" t="s">
        <v>145</v>
      </c>
      <c r="B23" s="196">
        <v>6000</v>
      </c>
    </row>
    <row r="24" spans="1:2" hidden="1" outlineLevel="2" x14ac:dyDescent="0.25">
      <c r="A24" s="194" t="s">
        <v>145</v>
      </c>
      <c r="B24" s="196">
        <v>6000</v>
      </c>
    </row>
    <row r="25" spans="1:2" hidden="1" outlineLevel="2" x14ac:dyDescent="0.25">
      <c r="A25" s="194" t="s">
        <v>145</v>
      </c>
      <c r="B25" s="196">
        <v>9000</v>
      </c>
    </row>
    <row r="26" spans="1:2" hidden="1" outlineLevel="2" x14ac:dyDescent="0.25">
      <c r="A26" s="194" t="s">
        <v>145</v>
      </c>
      <c r="B26" s="196">
        <v>13000</v>
      </c>
    </row>
    <row r="27" spans="1:2" hidden="1" outlineLevel="2" x14ac:dyDescent="0.25">
      <c r="A27" s="194" t="s">
        <v>145</v>
      </c>
      <c r="B27" s="196">
        <v>13000</v>
      </c>
    </row>
    <row r="28" spans="1:2" outlineLevel="1" collapsed="1" x14ac:dyDescent="0.25">
      <c r="A28" s="253" t="s">
        <v>214</v>
      </c>
      <c r="B28" s="196">
        <f>SUBTOTAL(9,B21:B27)</f>
        <v>70200</v>
      </c>
    </row>
    <row r="29" spans="1:2" hidden="1" outlineLevel="2" x14ac:dyDescent="0.25">
      <c r="A29" s="276" t="s">
        <v>204</v>
      </c>
      <c r="B29" s="278">
        <v>10000</v>
      </c>
    </row>
    <row r="30" spans="1:2" hidden="1" outlineLevel="2" x14ac:dyDescent="0.25">
      <c r="A30" s="276" t="s">
        <v>204</v>
      </c>
      <c r="B30" s="278">
        <v>13200</v>
      </c>
    </row>
    <row r="31" spans="1:2" hidden="1" outlineLevel="2" x14ac:dyDescent="0.25">
      <c r="A31" s="194" t="s">
        <v>204</v>
      </c>
      <c r="B31" s="196">
        <v>13000</v>
      </c>
    </row>
    <row r="32" spans="1:2" hidden="1" outlineLevel="2" x14ac:dyDescent="0.25">
      <c r="A32" s="194" t="s">
        <v>204</v>
      </c>
      <c r="B32" s="196">
        <v>13000</v>
      </c>
    </row>
    <row r="33" spans="1:2" hidden="1" outlineLevel="2" x14ac:dyDescent="0.25">
      <c r="A33" s="194" t="s">
        <v>204</v>
      </c>
      <c r="B33" s="196">
        <v>13000</v>
      </c>
    </row>
    <row r="34" spans="1:2" hidden="1" outlineLevel="2" x14ac:dyDescent="0.25">
      <c r="A34" s="194" t="s">
        <v>204</v>
      </c>
      <c r="B34" s="196">
        <v>13000</v>
      </c>
    </row>
    <row r="35" spans="1:2" outlineLevel="1" collapsed="1" x14ac:dyDescent="0.25">
      <c r="A35" s="253" t="s">
        <v>215</v>
      </c>
      <c r="B35" s="196">
        <f>SUBTOTAL(9,B29:B34)</f>
        <v>75200</v>
      </c>
    </row>
    <row r="36" spans="1:2" hidden="1" outlineLevel="2" x14ac:dyDescent="0.25">
      <c r="A36" s="276" t="s">
        <v>208</v>
      </c>
      <c r="B36" s="278">
        <v>13200</v>
      </c>
    </row>
    <row r="37" spans="1:2" hidden="1" outlineLevel="2" x14ac:dyDescent="0.25">
      <c r="A37" s="276" t="s">
        <v>208</v>
      </c>
      <c r="B37" s="278">
        <v>13250</v>
      </c>
    </row>
    <row r="38" spans="1:2" hidden="1" outlineLevel="2" x14ac:dyDescent="0.25">
      <c r="A38" s="194" t="s">
        <v>208</v>
      </c>
      <c r="B38" s="200">
        <v>9000</v>
      </c>
    </row>
    <row r="39" spans="1:2" hidden="1" outlineLevel="2" x14ac:dyDescent="0.25">
      <c r="A39" s="194" t="s">
        <v>208</v>
      </c>
      <c r="B39" s="200">
        <v>9000</v>
      </c>
    </row>
    <row r="40" spans="1:2" hidden="1" outlineLevel="2" x14ac:dyDescent="0.25">
      <c r="A40" s="194" t="s">
        <v>208</v>
      </c>
      <c r="B40" s="200">
        <v>13000</v>
      </c>
    </row>
    <row r="41" spans="1:2" hidden="1" outlineLevel="2" x14ac:dyDescent="0.25">
      <c r="A41" s="234" t="s">
        <v>208</v>
      </c>
      <c r="B41" s="280">
        <v>13000</v>
      </c>
    </row>
    <row r="42" spans="1:2" outlineLevel="1" collapsed="1" x14ac:dyDescent="0.25">
      <c r="A42" s="255" t="s">
        <v>221</v>
      </c>
      <c r="B42" s="282">
        <f>SUBTOTAL(9,B36:B41)</f>
        <v>70450</v>
      </c>
    </row>
    <row r="43" spans="1:2" hidden="1" outlineLevel="2" x14ac:dyDescent="0.25">
      <c r="A43" s="271" t="s">
        <v>148</v>
      </c>
      <c r="B43" s="269">
        <v>13200</v>
      </c>
    </row>
    <row r="44" spans="1:2" hidden="1" outlineLevel="2" x14ac:dyDescent="0.25">
      <c r="A44" s="193" t="s">
        <v>148</v>
      </c>
      <c r="B44" s="200">
        <v>13000</v>
      </c>
    </row>
    <row r="45" spans="1:2" outlineLevel="1" collapsed="1" x14ac:dyDescent="0.25">
      <c r="A45" s="256" t="s">
        <v>217</v>
      </c>
      <c r="B45" s="200">
        <f>SUBTOTAL(9,B43:B44)</f>
        <v>26200</v>
      </c>
    </row>
    <row r="46" spans="1:2" hidden="1" outlineLevel="2" x14ac:dyDescent="0.25">
      <c r="A46" s="272" t="s">
        <v>149</v>
      </c>
      <c r="B46" s="270">
        <v>13200</v>
      </c>
    </row>
    <row r="47" spans="1:2" hidden="1" outlineLevel="2" x14ac:dyDescent="0.25">
      <c r="A47" s="272" t="s">
        <v>149</v>
      </c>
      <c r="B47" s="273">
        <v>13200</v>
      </c>
    </row>
    <row r="48" spans="1:2" hidden="1" outlineLevel="2" x14ac:dyDescent="0.25">
      <c r="A48" s="193" t="s">
        <v>149</v>
      </c>
      <c r="B48" s="196">
        <v>12000</v>
      </c>
    </row>
    <row r="49" spans="1:2" hidden="1" outlineLevel="2" x14ac:dyDescent="0.25">
      <c r="A49" s="193" t="s">
        <v>149</v>
      </c>
      <c r="B49" s="200">
        <v>7000</v>
      </c>
    </row>
    <row r="50" spans="1:2" outlineLevel="1" collapsed="1" x14ac:dyDescent="0.25">
      <c r="A50" s="256" t="s">
        <v>218</v>
      </c>
      <c r="B50" s="200">
        <f>SUBTOTAL(9,B46:B49)</f>
        <v>45400</v>
      </c>
    </row>
    <row r="51" spans="1:2" hidden="1" outlineLevel="2" x14ac:dyDescent="0.25">
      <c r="A51" s="272" t="s">
        <v>150</v>
      </c>
      <c r="B51" s="273">
        <v>13200</v>
      </c>
    </row>
    <row r="52" spans="1:2" hidden="1" outlineLevel="2" x14ac:dyDescent="0.25">
      <c r="A52" s="193" t="s">
        <v>150</v>
      </c>
      <c r="B52" s="200">
        <v>13000</v>
      </c>
    </row>
    <row r="53" spans="1:2" hidden="1" outlineLevel="2" x14ac:dyDescent="0.25">
      <c r="A53" s="193" t="s">
        <v>150</v>
      </c>
      <c r="B53" s="196">
        <v>12000</v>
      </c>
    </row>
    <row r="54" spans="1:2" hidden="1" outlineLevel="2" x14ac:dyDescent="0.25">
      <c r="A54" s="193" t="s">
        <v>150</v>
      </c>
      <c r="B54" s="196">
        <v>7000</v>
      </c>
    </row>
    <row r="55" spans="1:2" outlineLevel="1" collapsed="1" x14ac:dyDescent="0.25">
      <c r="A55" s="256" t="s">
        <v>216</v>
      </c>
      <c r="B55" s="196">
        <f>SUBTOTAL(9,B51:B54)</f>
        <v>45200</v>
      </c>
    </row>
    <row r="56" spans="1:2" hidden="1" outlineLevel="2" x14ac:dyDescent="0.25">
      <c r="A56" s="279" t="s">
        <v>226</v>
      </c>
      <c r="B56" s="278">
        <v>13200</v>
      </c>
    </row>
    <row r="57" spans="1:2" hidden="1" outlineLevel="2" x14ac:dyDescent="0.25">
      <c r="A57" s="279" t="s">
        <v>226</v>
      </c>
      <c r="B57" s="278">
        <v>13200</v>
      </c>
    </row>
    <row r="58" spans="1:2" hidden="1" outlineLevel="2" x14ac:dyDescent="0.25">
      <c r="A58" s="193" t="s">
        <v>226</v>
      </c>
      <c r="B58" s="196">
        <v>13000</v>
      </c>
    </row>
    <row r="59" spans="1:2" outlineLevel="1" collapsed="1" x14ac:dyDescent="0.25">
      <c r="A59" s="123" t="s">
        <v>230</v>
      </c>
      <c r="B59" s="180">
        <f>SUBTOTAL(9,B56:B58)</f>
        <v>39400</v>
      </c>
    </row>
    <row r="60" spans="1:2" x14ac:dyDescent="0.25">
      <c r="A60" s="123" t="s">
        <v>222</v>
      </c>
      <c r="B60" s="180">
        <f>SUBTOTAL(9,B2:B58)</f>
        <v>522900</v>
      </c>
    </row>
  </sheetData>
  <sortState xmlns:xlrd2="http://schemas.microsoft.com/office/spreadsheetml/2017/richdata2" ref="A2:A11">
    <sortCondition ref="A2:A11"/>
  </sortState>
  <pageMargins left="0.7" right="0.7" top="0.75" bottom="0.75" header="0.3" footer="0.3"/>
  <pageSetup orientation="portrait" horizontalDpi="2400" verticalDpi="24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11</vt:i4>
      </vt:variant>
    </vt:vector>
  </HeadingPairs>
  <TitlesOfParts>
    <vt:vector size="21" baseType="lpstr">
      <vt:lpstr>ROUGH</vt:lpstr>
      <vt:lpstr>Inv1165 (2)</vt:lpstr>
      <vt:lpstr>B1174</vt:lpstr>
      <vt:lpstr>B1179</vt:lpstr>
      <vt:lpstr>Sheet2</vt:lpstr>
      <vt:lpstr>1184</vt:lpstr>
      <vt:lpstr>SubTotal</vt:lpstr>
      <vt:lpstr>Invoice (RIL)</vt:lpstr>
      <vt:lpstr>Ships</vt:lpstr>
      <vt:lpstr>Sheet1</vt:lpstr>
      <vt:lpstr>'1184'!Print_Area</vt:lpstr>
      <vt:lpstr>'B1174'!Print_Area</vt:lpstr>
      <vt:lpstr>'B1179'!Print_Area</vt:lpstr>
      <vt:lpstr>'Inv1165 (2)'!Print_Area</vt:lpstr>
      <vt:lpstr>'Invoice (RIL)'!Print_Area</vt:lpstr>
      <vt:lpstr>ROUGH!Print_Area</vt:lpstr>
      <vt:lpstr>'1184'!Print_Titles</vt:lpstr>
      <vt:lpstr>'B1174'!Print_Titles</vt:lpstr>
      <vt:lpstr>'B1179'!Print_Titles</vt:lpstr>
      <vt:lpstr>'Inv1165 (2)'!Print_Titles</vt:lpstr>
      <vt:lpstr>ROUGH!Print_Titles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Kumaresh Gupta</dc:creator>
  <cp:lastModifiedBy>Sandeep</cp:lastModifiedBy>
  <cp:lastPrinted>2020-11-03T05:35:10Z</cp:lastPrinted>
  <dcterms:created xsi:type="dcterms:W3CDTF">2017-01-12T12:18:08Z</dcterms:created>
  <dcterms:modified xsi:type="dcterms:W3CDTF">2020-11-03T06:16:05Z</dcterms:modified>
</cp:coreProperties>
</file>